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20" yWindow="0" windowWidth="24720" windowHeight="1562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Sheet1!$A$1:$M$509</definedName>
    <definedName name="_xlnm._FilterDatabase" localSheetId="1" hidden="1">Sheet2!$A$19:$E$40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9" i="1" l="1"/>
  <c r="L537" i="1"/>
  <c r="K543" i="1"/>
  <c r="L543" i="1"/>
  <c r="K541" i="1"/>
  <c r="L541" i="1"/>
  <c r="K540" i="1"/>
  <c r="L540" i="1"/>
  <c r="K542" i="1"/>
  <c r="L542" i="1"/>
  <c r="K546" i="1"/>
  <c r="L546" i="1"/>
  <c r="K544" i="1"/>
  <c r="K538" i="1"/>
  <c r="L538" i="1"/>
  <c r="K537" i="1"/>
  <c r="J548" i="1"/>
  <c r="K548" i="1"/>
  <c r="L548" i="1"/>
  <c r="J545" i="1"/>
  <c r="K545" i="1"/>
  <c r="L545" i="1"/>
  <c r="J547" i="1"/>
  <c r="K547" i="1"/>
  <c r="L547" i="1"/>
  <c r="J539" i="1"/>
  <c r="K539" i="1"/>
  <c r="L539" i="1"/>
  <c r="J536" i="1"/>
  <c r="K536" i="1"/>
  <c r="C219" i="1"/>
  <c r="C507" i="1"/>
  <c r="C568" i="1"/>
  <c r="B568" i="1"/>
  <c r="C556" i="1"/>
  <c r="B556" i="1"/>
  <c r="C544" i="1"/>
  <c r="B544" i="1"/>
  <c r="C532" i="1"/>
  <c r="B532" i="1"/>
  <c r="C521" i="1"/>
  <c r="B521" i="1"/>
  <c r="C591" i="1"/>
  <c r="B591" i="1"/>
  <c r="I481" i="1"/>
  <c r="I447" i="1"/>
  <c r="I389" i="1"/>
  <c r="I329" i="1"/>
  <c r="I267" i="1"/>
  <c r="I220" i="1"/>
  <c r="I169" i="1"/>
  <c r="I102" i="1"/>
  <c r="I49" i="1"/>
  <c r="F481" i="1"/>
  <c r="F447" i="1"/>
  <c r="F389" i="1"/>
  <c r="F329" i="1"/>
  <c r="F267" i="1"/>
  <c r="F220" i="1"/>
  <c r="F169" i="1"/>
  <c r="F102" i="1"/>
  <c r="F49" i="1"/>
  <c r="E49" i="1"/>
  <c r="E102" i="1"/>
  <c r="E220" i="1"/>
  <c r="E267" i="1"/>
  <c r="E329" i="1"/>
  <c r="E389" i="1"/>
  <c r="E447" i="1"/>
  <c r="G447" i="1"/>
  <c r="E481" i="1"/>
  <c r="G481" i="1"/>
  <c r="K481" i="1"/>
  <c r="K447" i="1"/>
  <c r="K389" i="1"/>
  <c r="K329" i="1"/>
  <c r="K267" i="1"/>
  <c r="K220" i="1"/>
  <c r="K169" i="1"/>
  <c r="K102" i="1"/>
  <c r="K49" i="1"/>
  <c r="G389" i="1"/>
  <c r="E52" i="2"/>
  <c r="H52" i="2"/>
  <c r="E51" i="2"/>
  <c r="H51" i="2"/>
  <c r="H50" i="2"/>
  <c r="E49" i="2"/>
  <c r="H49" i="2"/>
  <c r="E48" i="2"/>
  <c r="H48" i="2"/>
  <c r="G52" i="2"/>
  <c r="F52" i="2"/>
  <c r="G51" i="2"/>
  <c r="F51" i="2"/>
  <c r="G50" i="2"/>
  <c r="F50" i="2"/>
  <c r="G49" i="2"/>
  <c r="D12" i="2"/>
  <c r="E2" i="2"/>
  <c r="E3" i="2"/>
  <c r="E4" i="2"/>
  <c r="E5" i="2"/>
  <c r="E6" i="2"/>
  <c r="E7" i="2"/>
  <c r="E8" i="2"/>
  <c r="E9" i="2"/>
  <c r="E10" i="2"/>
  <c r="E11" i="2"/>
  <c r="E12" i="2"/>
  <c r="C12" i="2"/>
  <c r="B12" i="2"/>
  <c r="I23" i="2"/>
  <c r="I22" i="2"/>
  <c r="I21" i="2"/>
  <c r="I20" i="2"/>
  <c r="F48" i="2"/>
  <c r="F49" i="2"/>
  <c r="D13" i="2"/>
  <c r="B13" i="2"/>
  <c r="C13" i="2"/>
  <c r="G48" i="2"/>
  <c r="D66" i="3"/>
  <c r="D53" i="3"/>
  <c r="D40" i="3"/>
  <c r="D14" i="3"/>
  <c r="D68" i="3"/>
  <c r="C66" i="3"/>
  <c r="C53" i="3"/>
  <c r="C40" i="3"/>
  <c r="C14" i="3"/>
  <c r="C68" i="3"/>
  <c r="B53" i="3"/>
  <c r="B66" i="3"/>
  <c r="B40" i="3"/>
  <c r="B14" i="3"/>
  <c r="B68" i="3"/>
  <c r="E68" i="3"/>
  <c r="E37" i="3"/>
  <c r="E36" i="3"/>
  <c r="E35" i="3"/>
  <c r="E33" i="3"/>
  <c r="E32" i="3"/>
  <c r="E31" i="3"/>
  <c r="E39" i="3"/>
  <c r="E34" i="3"/>
  <c r="E30" i="3"/>
  <c r="E13" i="3"/>
  <c r="E12" i="3"/>
  <c r="E11" i="3"/>
  <c r="E10" i="3"/>
  <c r="E9" i="3"/>
  <c r="E8" i="3"/>
  <c r="E7" i="3"/>
  <c r="E6" i="3"/>
  <c r="E5" i="3"/>
  <c r="E4" i="3"/>
  <c r="E14" i="3"/>
  <c r="L71" i="4"/>
  <c r="K71" i="4"/>
  <c r="J71" i="4"/>
  <c r="I71" i="4"/>
  <c r="H71" i="4"/>
  <c r="G71" i="4"/>
  <c r="F71" i="4"/>
  <c r="E71" i="4"/>
  <c r="D71" i="4"/>
  <c r="C71" i="4"/>
  <c r="B71" i="4"/>
  <c r="L44" i="4"/>
  <c r="K44" i="4"/>
  <c r="J44" i="4"/>
  <c r="I44" i="4"/>
  <c r="H44" i="4"/>
  <c r="G44" i="4"/>
  <c r="F44" i="4"/>
  <c r="E44" i="4"/>
  <c r="D44" i="4"/>
  <c r="C44" i="4"/>
  <c r="B44" i="4"/>
  <c r="L36" i="4"/>
  <c r="K36" i="4"/>
  <c r="J36" i="4"/>
  <c r="I36" i="4"/>
  <c r="H36" i="4"/>
  <c r="G36" i="4"/>
  <c r="F36" i="4"/>
  <c r="E36" i="4"/>
  <c r="D36" i="4"/>
  <c r="C36" i="4"/>
  <c r="B36" i="4"/>
  <c r="A36" i="4"/>
  <c r="M14" i="4"/>
  <c r="L14" i="4"/>
  <c r="K14" i="4"/>
  <c r="J14" i="4"/>
  <c r="I14" i="4"/>
  <c r="H14" i="4"/>
  <c r="G14" i="4"/>
  <c r="F14" i="4"/>
  <c r="E14" i="4"/>
  <c r="D14" i="4"/>
  <c r="C14" i="4"/>
  <c r="B14" i="4"/>
  <c r="B15" i="4"/>
  <c r="B17" i="4"/>
  <c r="D15" i="4"/>
  <c r="D17" i="4"/>
  <c r="F15" i="4"/>
  <c r="F17" i="4"/>
  <c r="H15" i="4"/>
  <c r="H17" i="4"/>
  <c r="J15" i="4"/>
  <c r="J17" i="4"/>
  <c r="L15" i="4"/>
  <c r="L17" i="4"/>
  <c r="C15" i="4"/>
  <c r="C17" i="4"/>
  <c r="E15" i="4"/>
  <c r="E17" i="4"/>
  <c r="G15" i="4"/>
  <c r="G17" i="4"/>
  <c r="I15" i="4"/>
  <c r="I17" i="4"/>
  <c r="K15" i="4"/>
  <c r="K17" i="4"/>
  <c r="M15" i="4"/>
  <c r="M17" i="4"/>
</calcChain>
</file>

<file path=xl/sharedStrings.xml><?xml version="1.0" encoding="utf-8"?>
<sst xmlns="http://schemas.openxmlformats.org/spreadsheetml/2006/main" count="1470" uniqueCount="309">
  <si>
    <t>misc raptor fly over,spooked PIGU out to water</t>
  </si>
  <si>
    <t>rain picking up</t>
  </si>
  <si>
    <t>large COD delivery</t>
  </si>
  <si>
    <t>noticing an eagle was nearby, now leaving perch</t>
  </si>
  <si>
    <t>scattered, eagle nearby perched on rock</t>
  </si>
  <si>
    <t>51* clear, calm tide high but receding</t>
  </si>
  <si>
    <t>(A)BAEA fly over PIGU staying in H20</t>
  </si>
  <si>
    <t>Bill Engel showing up with dogs</t>
  </si>
  <si>
    <t>gunnel del to #27 then PIGU flew out of burrow with prey</t>
  </si>
  <si>
    <t>Bill walking back spook small cluster into H20</t>
  </si>
  <si>
    <t>(A)BAEA fly and perch in tree above #26- eagle chirping and PIGU's whistling</t>
  </si>
  <si>
    <t>(A) BAEA fly over in water all PIGU's dive to escape</t>
  </si>
  <si>
    <t>Kyaker approach spook PIGU further into H20</t>
  </si>
  <si>
    <t>4 beach walkers stopping to chat</t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</si>
  <si>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</si>
  <si>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</si>
  <si>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</si>
  <si>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</si>
  <si>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 </t>
    <phoneticPr fontId="1" type="noConversion"/>
  </si>
  <si>
    <t xml:space="preserve"> </t>
    <phoneticPr fontId="1" type="noConversion"/>
  </si>
  <si>
    <t xml:space="preserve"> </t>
    <phoneticPr fontId="1" type="noConversion"/>
  </si>
  <si>
    <t>All Prey</t>
    <phoneticPr fontId="1" type="noConversion"/>
  </si>
  <si>
    <t>free range dog on beach barking 15m away from me-no owner, PIGU spooked out to water</t>
  </si>
  <si>
    <t>dog still barking, PIGU still out</t>
  </si>
  <si>
    <t>dog finally gone</t>
  </si>
  <si>
    <t>(A) BAEA fly over pushed beach PIGU out to water</t>
  </si>
  <si>
    <t>Accosted by Bill's dogs.(disturb to me)</t>
  </si>
  <si>
    <t>core group of 20  close in</t>
  </si>
  <si>
    <t>pair copulating</t>
  </si>
  <si>
    <t>Misc. raptor flyover, spooked PIGU off ledges and further out in water</t>
  </si>
  <si>
    <t>far out, scattered 40+ m</t>
  </si>
  <si>
    <t>Notes: new burrows; #10, #27, #28.  very low pop counts at end of survey-was a low tide</t>
  </si>
  <si>
    <t>53* visibility poor, foghorns galore, tide 1/2 in and rising</t>
  </si>
  <si>
    <t>20 seconds later</t>
  </si>
  <si>
    <t>large prey size</t>
  </si>
  <si>
    <t>a core of 15 who are at the shoreline</t>
  </si>
  <si>
    <t>raptor flyover spook PIGU out to H20</t>
  </si>
  <si>
    <t>Bill engle and dogs</t>
  </si>
  <si>
    <t>whatever it was it was very large and pokey</t>
  </si>
  <si>
    <t>other</t>
  </si>
  <si>
    <t>total</t>
  </si>
  <si>
    <t>MS</t>
  </si>
  <si>
    <t>RH</t>
  </si>
  <si>
    <t>HN</t>
  </si>
  <si>
    <t>HS</t>
  </si>
  <si>
    <t>Bill Engle with dogs and me standing spook PIGU out to water</t>
  </si>
  <si>
    <t>very large prey</t>
  </si>
  <si>
    <t>this was 3rd attempt at deliv.  PIGU would enter burrow with prey but then exit with prey</t>
  </si>
  <si>
    <t>Bill Engle leaving PIGU out 50 m</t>
  </si>
  <si>
    <t>all 50 + m out (hard to spot)</t>
  </si>
  <si>
    <t>beach walkers p/u garbage no rxn</t>
  </si>
  <si>
    <t>beach walker with dog, scared individuals off beach</t>
  </si>
  <si>
    <t>fireworks going off no rxn</t>
  </si>
  <si>
    <t>10;09</t>
  </si>
  <si>
    <t>15 seconds difference</t>
  </si>
  <si>
    <t>Notes: 3 new active burrows; 25, 26 totaling to 6 active burrows.</t>
  </si>
  <si>
    <t>55* very high tide, drizzle, poor visibility</t>
  </si>
  <si>
    <t>apt. shopping</t>
  </si>
  <si>
    <t>couple of loners small cluster of 5</t>
  </si>
  <si>
    <t>Drizzle, fog 53 degrees visibility poor</t>
  </si>
  <si>
    <t>wind picking up</t>
  </si>
  <si>
    <t>all PIGU @ least 50 m out</t>
  </si>
  <si>
    <t>(J) BAEA perched on PSME just behind me</t>
  </si>
  <si>
    <t>SM</t>
  </si>
  <si>
    <t>Del /site</t>
  </si>
  <si>
    <t>% Sculpin</t>
  </si>
  <si>
    <t>% Gunnel</t>
  </si>
  <si>
    <t>% Other</t>
  </si>
  <si>
    <t>7/12/21010</t>
  </si>
  <si>
    <t>totals</t>
  </si>
  <si>
    <t>BURROW 25</t>
  </si>
  <si>
    <t>SCULPIN</t>
  </si>
  <si>
    <t>GUNNEL</t>
  </si>
  <si>
    <t>BURROW 26</t>
  </si>
  <si>
    <t>BURROW 27</t>
  </si>
  <si>
    <t>SM pop/hour</t>
  </si>
  <si>
    <t>MS pop/hour</t>
  </si>
  <si>
    <t>MS and SM</t>
  </si>
  <si>
    <t>SM total</t>
  </si>
  <si>
    <t>tide height</t>
  </si>
  <si>
    <t>ms</t>
  </si>
  <si>
    <t>sm</t>
  </si>
  <si>
    <t>avg</t>
  </si>
  <si>
    <t xml:space="preserve"> </t>
    <phoneticPr fontId="6" type="noConversion"/>
  </si>
  <si>
    <t xml:space="preserve"> 5:30</t>
    <phoneticPr fontId="6" type="noConversion"/>
  </si>
  <si>
    <t>time</t>
    <phoneticPr fontId="6" type="noConversion"/>
  </si>
  <si>
    <t>tide height</t>
    <phoneticPr fontId="6" type="noConversion"/>
  </si>
  <si>
    <t>data set</t>
    <phoneticPr fontId="6" type="noConversion"/>
  </si>
  <si>
    <t xml:space="preserve"> </t>
    <phoneticPr fontId="1" type="noConversion"/>
  </si>
  <si>
    <t xml:space="preserve"> </t>
    <phoneticPr fontId="6" type="noConversion"/>
  </si>
  <si>
    <t>SM 7/9</t>
    <phoneticPr fontId="6" type="noConversion"/>
  </si>
  <si>
    <t xml:space="preserve"> </t>
    <phoneticPr fontId="6" type="noConversion"/>
  </si>
  <si>
    <t>(A)BAEA fly over in water, 2 PIGU dive</t>
  </si>
  <si>
    <t>16 on beach, others near shore</t>
  </si>
  <si>
    <t>unknown cause, spooked PIGU out to water</t>
  </si>
  <si>
    <t>GBH fly over, no rxn</t>
  </si>
  <si>
    <t>2 GBH fly over, spook colony out to water</t>
  </si>
  <si>
    <t>all close in, 15 m away</t>
  </si>
  <si>
    <t>beach walker with dog wading out to water scaring PIGU</t>
  </si>
  <si>
    <t>beach walker Bill came early, me standing</t>
  </si>
  <si>
    <t>notes: tide extremley low, indiv. Made 8 attemps to #28  with prey, 2x inside burrow and flew out with prey</t>
  </si>
  <si>
    <t>58* clear, calm tide 1/2 way in and rising</t>
  </si>
  <si>
    <t>(A)BAEA fly over no rxn</t>
  </si>
  <si>
    <t>sculpin del to #27 then PIGU flew out of burrow with prey still in bill</t>
  </si>
  <si>
    <t>successful delivery from 7:15</t>
  </si>
  <si>
    <t>Bill Engle approach with dogs</t>
  </si>
  <si>
    <t>Little juve sparrow flies in 6" from my boot; eats bugs and rests.</t>
  </si>
  <si>
    <t>15 seconds later</t>
  </si>
  <si>
    <t>beach walkers with dog, stop to chat</t>
  </si>
  <si>
    <t>(A)BAEA fly over, spook PIGU from ledges out to water</t>
  </si>
  <si>
    <t>6 of whom are ledge sitting</t>
  </si>
  <si>
    <t>3 birds already on the 6a ledge when prey delivery came</t>
  </si>
  <si>
    <t>2 porpoises out in water black, small dorsal fins showing.</t>
  </si>
  <si>
    <t>in close up cluster, others on the beach</t>
  </si>
  <si>
    <t>(J) BAEA flew in perched on tree, scared all PIGU out to water.</t>
  </si>
  <si>
    <t>(A) BAEA fly over pushed PIGU further out.</t>
  </si>
  <si>
    <t>core group of 21 40 m, others 100 m out</t>
  </si>
  <si>
    <t>core group of 20 at shoreline and on beach.  Half of the beach crew on my R, half on my left the rest &gt;200m away</t>
  </si>
  <si>
    <t>can hear PIGU trilling whistles</t>
  </si>
  <si>
    <t>group of 9 trilling to each other</t>
  </si>
  <si>
    <t>caspian tern back hunting the shoreline</t>
  </si>
  <si>
    <t>a core of 8-9 closer to shore</t>
  </si>
  <si>
    <t>in loose cluster</t>
  </si>
  <si>
    <t>4 ledge sitters, spooked by something</t>
  </si>
  <si>
    <t>23 of which 30 m, all others much further away</t>
  </si>
  <si>
    <t>60 PIGU and 175 gulls take part in Herring ball feed</t>
  </si>
  <si>
    <t>all but 15 are 150 m out at Herring ball</t>
  </si>
  <si>
    <t>* partial escort, stayed on beach.</t>
  </si>
  <si>
    <t>2 COLO palling around, giving loon calls</t>
  </si>
  <si>
    <t>beach walker with dog no rxn</t>
  </si>
  <si>
    <t>beach walker with dog spook PIGU out to H20</t>
  </si>
  <si>
    <t>watched indiv. Eat something other than gun/scul</t>
  </si>
  <si>
    <t>Unknown cause spook most PIGU out to H20</t>
  </si>
  <si>
    <t>Eagle fly by and Phylllis walking up- PIGU's far away in H20</t>
  </si>
  <si>
    <t>Beach walker with dog spook PIGU out to water</t>
  </si>
  <si>
    <t>Bill Engle and spastic dogs come</t>
  </si>
  <si>
    <t>Bill and dogs leave</t>
  </si>
  <si>
    <t>this is the firs time at MS sun in my eyes….hard to see some deliveries</t>
  </si>
  <si>
    <t>new burrow active</t>
  </si>
  <si>
    <t>beach walkers, strollers, dog, spook PIGU</t>
  </si>
  <si>
    <t>% Fledged</t>
  </si>
  <si>
    <t>Table 1 fledging success</t>
  </si>
  <si>
    <t xml:space="preserve"> Table 2 Prey Choice </t>
  </si>
  <si>
    <t>burrow #</t>
  </si>
  <si>
    <t>sculpin</t>
  </si>
  <si>
    <t>% gunnel</t>
  </si>
  <si>
    <t>% sculpin</t>
  </si>
  <si>
    <t>fledge %</t>
  </si>
  <si>
    <t>Harrington N</t>
  </si>
  <si>
    <t>Harrington S.</t>
  </si>
  <si>
    <t>Mutiny Sands</t>
  </si>
  <si>
    <t>Shore Meadows</t>
  </si>
  <si>
    <t>Rolling Hills</t>
  </si>
  <si>
    <t xml:space="preserve"> </t>
    <phoneticPr fontId="1" type="noConversion"/>
  </si>
  <si>
    <t>Unknown cause spook PIGU into H20</t>
  </si>
  <si>
    <t>a very silvery fish- PIGU did not loiter with it long</t>
  </si>
  <si>
    <t>24 CAGO fly over honking spook PIGU out to H20</t>
  </si>
  <si>
    <t>2 beach walkers spook PIGU out to water</t>
  </si>
  <si>
    <t>Bill beach walker 2 dogs, me standing to save my scope, 2 PIGU's spooked</t>
  </si>
  <si>
    <t>both flew in</t>
  </si>
  <si>
    <t>beach walker- no rxn</t>
  </si>
  <si>
    <t>some on beach, some on shoreline</t>
  </si>
  <si>
    <t>New burrow south side of beach in PSME root Left of Madrona shrrub.</t>
  </si>
  <si>
    <t>(A)BAEA fly over spooked group on beach out to water</t>
  </si>
  <si>
    <t>make up of loners, pairs and trios</t>
  </si>
  <si>
    <t xml:space="preserve">colony flocked back out to water, distant  75 M </t>
  </si>
  <si>
    <t>see note</t>
  </si>
  <si>
    <t>this burrow, left of pipe.  Did not see any prey</t>
  </si>
  <si>
    <t>PIGU exited this Left of pipe burrow</t>
  </si>
  <si>
    <t>PIGU ledge sitting</t>
  </si>
  <si>
    <t>sitting on ledge near #11</t>
  </si>
  <si>
    <t>GBH moved down shore</t>
  </si>
  <si>
    <t>made a couple of circles, then to burrow</t>
  </si>
  <si>
    <t>approx. 20 m off shore</t>
  </si>
  <si>
    <t>GBH flew by spooked colony out to water</t>
  </si>
  <si>
    <t>another GBH fly over spooked colony further out in water</t>
  </si>
  <si>
    <t>in burrow for 20 seconds</t>
  </si>
  <si>
    <t>beach walker with small dog no rxn</t>
  </si>
  <si>
    <t>another dog no rxn</t>
  </si>
  <si>
    <t>yet another dog on beach no rxn</t>
  </si>
  <si>
    <t>ABA flying from that area by SM</t>
  </si>
  <si>
    <t>GBH flew in to fish no rxn</t>
  </si>
  <si>
    <t>colony of 75+ flying with gulls southbound, maybe another herring ball</t>
  </si>
  <si>
    <t>Notes:</t>
  </si>
  <si>
    <t>On this visit I realized all the entries that I had for #9 was indeed burrow #5-and data has been corrected</t>
  </si>
  <si>
    <t>55* foggy drizzle, visibility poor, tide out</t>
  </si>
  <si>
    <t>Beach walker bill with 2 dogs</t>
  </si>
  <si>
    <t>7 of whom are ledge sitting</t>
  </si>
  <si>
    <t>Unknown cause spooked PIGU out in H20</t>
  </si>
  <si>
    <t>(A)BAEA perched in tree PIGU spook out to H20, staying there</t>
  </si>
  <si>
    <t>2 beach walkers no rxn PIGU already few and far in H20</t>
  </si>
  <si>
    <t>family of 4 playing on sand bars</t>
  </si>
  <si>
    <t>(Two with prey in bill</t>
  </si>
  <si>
    <t>Eagle back in tree PIGU flying far out in H20</t>
  </si>
  <si>
    <t>Notes: again observing individual flying out of a burrow with prey in bill</t>
  </si>
  <si>
    <t>END OF SURVEY</t>
  </si>
  <si>
    <t>Week</t>
  </si>
  <si>
    <t>All</t>
  </si>
  <si>
    <t># Hours</t>
  </si>
  <si>
    <t>Rate</t>
  </si>
  <si>
    <t>WEEK</t>
  </si>
  <si>
    <t>TOTALS</t>
  </si>
  <si>
    <t xml:space="preserve"> Gunnels</t>
  </si>
  <si>
    <t>Percent</t>
  </si>
  <si>
    <t>data range</t>
  </si>
  <si>
    <t>week</t>
  </si>
  <si>
    <t>interval in min</t>
  </si>
  <si>
    <t>Site</t>
  </si>
  <si>
    <t>Unknown cause spook PIGU out to H20</t>
  </si>
  <si>
    <t>new burrow, to R of 27, at top of bluff, can't see burrow, looks like in bushes</t>
  </si>
  <si>
    <t>large waves from cont. ship reach shore, spook PIGU out to water</t>
  </si>
  <si>
    <t>flock of 90+ include 20 gulls fly towards SM all feeding on herring Ball.</t>
  </si>
  <si>
    <t>ABA now standing on shore</t>
  </si>
  <si>
    <t>5 ledge sitters, 8 resting on beach, others solo at shoreline</t>
  </si>
  <si>
    <t>beach walker with dog, some PIGU spooked</t>
  </si>
  <si>
    <t>this second gunnel came 2 sec later</t>
  </si>
  <si>
    <t>clear, calm, 55* tide high on it's way out- moon is soon to set</t>
  </si>
  <si>
    <t>6 of whom at the tide line</t>
  </si>
  <si>
    <t>new burrow inbetween stairs and white pipe, in vegetation that hangs down</t>
  </si>
  <si>
    <t>scattered at shoreline, some on beach</t>
  </si>
  <si>
    <t>group of 12 on my L sitting on beach, group on my right in the water close in.</t>
  </si>
  <si>
    <t>Apt. shop</t>
  </si>
  <si>
    <t>ledge sit</t>
  </si>
  <si>
    <t>4 birds, ledge sit</t>
  </si>
  <si>
    <t>PIGU pair copulating</t>
  </si>
  <si>
    <t>in singles,pairs, small groups, some nestled on beach, others &gt;150m</t>
  </si>
  <si>
    <t>55* tide  in, cloudy skies, threatening rain visibility good, water calm.</t>
  </si>
  <si>
    <t>A</t>
  </si>
  <si>
    <t>(new burrowL of blue tarp.)</t>
  </si>
  <si>
    <t>(new burrow R of white pipe on bluff point.)</t>
  </si>
  <si>
    <t>Apt. shopping</t>
  </si>
  <si>
    <t>percentage</t>
    <phoneticPr fontId="1" type="noConversion"/>
  </si>
  <si>
    <t>Gunnel</t>
    <phoneticPr fontId="1" type="noConversion"/>
  </si>
  <si>
    <t>Sculpin</t>
    <phoneticPr fontId="1" type="noConversion"/>
  </si>
  <si>
    <t>Other</t>
    <phoneticPr fontId="1" type="noConversion"/>
  </si>
  <si>
    <t>the highest number I've seen all but 2 very far out in water.</t>
  </si>
  <si>
    <t xml:space="preserve">200 of whom are at herring ball </t>
  </si>
  <si>
    <t>All PIGU's out 300+ m very hard to count.</t>
  </si>
  <si>
    <t>Notes: new active burrows; A, 6A, in addition to #4.</t>
  </si>
  <si>
    <t>54* drizzle, tide low</t>
  </si>
  <si>
    <t>in loose cluster 20m out</t>
  </si>
  <si>
    <t>6a</t>
  </si>
  <si>
    <t>Indiv. Ate the sculpin prey it had in mouth for 10+ min</t>
  </si>
  <si>
    <t>Burrow 28</t>
  </si>
  <si>
    <t>BURROW 6A</t>
  </si>
  <si>
    <t>gunnel totals</t>
  </si>
  <si>
    <t>burrow#</t>
  </si>
  <si>
    <t>sculp total</t>
  </si>
  <si>
    <t>all gunnel</t>
  </si>
  <si>
    <t>all sculp</t>
  </si>
  <si>
    <t>all other</t>
  </si>
  <si>
    <t>Year</t>
  </si>
  <si>
    <t>Fledged</t>
  </si>
  <si>
    <t>Osprey fly over, spoked those on beach out to water.</t>
  </si>
  <si>
    <t>ledge sit by multiple birds</t>
  </si>
  <si>
    <t>I need to move to a different spot away for better #4 perspective</t>
  </si>
  <si>
    <t>4 of whom are ledge sitting, a few on beach, others scattered in water.</t>
  </si>
  <si>
    <t>fog lifting, can sort of see opp. Side of shore</t>
  </si>
  <si>
    <t>CATE flying along shore, hunting</t>
  </si>
  <si>
    <t>all PIGU @ least 50 m out in pairs or alone sitting on buoy</t>
  </si>
  <si>
    <t>PIGU w/gunnel circling, back in water, circling again</t>
  </si>
  <si>
    <t>finally delivered, out of burrow 4 seconds later</t>
  </si>
  <si>
    <t>only 10 of them close in.</t>
  </si>
  <si>
    <t>MS 7/</t>
  </si>
  <si>
    <t>correlation</t>
  </si>
  <si>
    <t xml:space="preserve"> pop</t>
  </si>
  <si>
    <t>tide ht.</t>
  </si>
  <si>
    <t xml:space="preserve">prev. un numbered burrow.  Above 6a  at root line, where bluff jets out, streaked  fecal matter </t>
  </si>
  <si>
    <t>Phyllis leaving no rxn from PIGU</t>
  </si>
  <si>
    <t>2 unnaccomp. Dogs approach one pooping infront of me</t>
  </si>
  <si>
    <t>Notes:  #7 had only one delivery- watched PIGU eat it's prey, observ prey delivery of strange pokey large fish to #26</t>
  </si>
  <si>
    <t>58* cloudy, calm tide 1/2 out and receeding</t>
  </si>
  <si>
    <t>(A)BAEA fly over no rxn PIGU out 40m</t>
  </si>
  <si>
    <t>Osprey fly over high up, some PIGU whistling but no rxn</t>
  </si>
  <si>
    <t>Unknown cause spook PIGU further out in H20</t>
  </si>
  <si>
    <t>10 of whom are infront of me nestled on beach</t>
  </si>
  <si>
    <t>Victoria Clipper goes by</t>
  </si>
  <si>
    <t>small cluster infront of me</t>
  </si>
  <si>
    <t>the last 4 deliveries, were individuals palling around together in water, then they all flew prey into burrows.</t>
  </si>
  <si>
    <t>deer walks by frightened a few out to water.</t>
  </si>
  <si>
    <t>Date</t>
  </si>
  <si>
    <t>Time</t>
  </si>
  <si>
    <t># Adults</t>
  </si>
  <si>
    <t>Burrow #</t>
  </si>
  <si>
    <t>Sculpin</t>
  </si>
  <si>
    <t>Gunnel</t>
  </si>
  <si>
    <t>Shrimp</t>
  </si>
  <si>
    <t>Unk</t>
  </si>
  <si>
    <t>Other</t>
  </si>
  <si>
    <t>Escort</t>
  </si>
  <si>
    <t>Disturbances</t>
  </si>
  <si>
    <t>Notes</t>
  </si>
  <si>
    <t>Interval (min)</t>
  </si>
  <si>
    <t xml:space="preserve"> </t>
  </si>
  <si>
    <t xml:space="preserve">  </t>
  </si>
  <si>
    <t>apt shop</t>
  </si>
  <si>
    <t>did not see any PIGU's</t>
  </si>
  <si>
    <t>flock joining in more than 50m in the water, 13 gulls amongst the colony</t>
  </si>
  <si>
    <t>4 PIGU move in closer (30 m)</t>
  </si>
  <si>
    <t>brr, putting on my gloves</t>
  </si>
  <si>
    <t>group of 13 flying towards SM</t>
  </si>
  <si>
    <t>most hanging out at shoreline</t>
  </si>
  <si>
    <t>all but one has prey in bill, eagle still in tree</t>
  </si>
  <si>
    <t>Juve PIGU observed begging food from adult.</t>
  </si>
  <si>
    <t>mutiny sands prey del</t>
  </si>
  <si>
    <t>rh prey deliveries</t>
  </si>
  <si>
    <t>gunnel</t>
  </si>
  <si>
    <t>sculp</t>
  </si>
  <si>
    <t>combined MS/RH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</si>
</sst>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9" x14ac:knownFonts="1">
    <font>
      <sz val="10"/>
      <name val="Arial"/>
    </font>
    <font>
      <sz val="8"/>
      <name val="Arial"/>
      <family val="2"/>
    </font>
    <font>
      <sz val="10"/>
      <name val="Arial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Verdana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FF"/>
        <bgColor rgb="FF000000"/>
      </patternFill>
    </fill>
  </fills>
  <borders count="4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43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20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0" fillId="0" borderId="2" xfId="0" applyNumberFormat="1" applyFill="1" applyBorder="1" applyAlignment="1"/>
    <xf numFmtId="0" fontId="0" fillId="0" borderId="1" xfId="0" applyFill="1" applyBorder="1" applyAlignment="1"/>
    <xf numFmtId="0" fontId="2" fillId="0" borderId="3" xfId="0" applyFont="1" applyFill="1" applyBorder="1" applyAlignment="1"/>
    <xf numFmtId="0" fontId="0" fillId="0" borderId="4" xfId="0" applyBorder="1"/>
    <xf numFmtId="0" fontId="0" fillId="0" borderId="0" xfId="0" applyBorder="1"/>
    <xf numFmtId="0" fontId="0" fillId="0" borderId="5" xfId="0" applyBorder="1"/>
    <xf numFmtId="43" fontId="5" fillId="0" borderId="6" xfId="1" applyFont="1" applyBorder="1"/>
    <xf numFmtId="43" fontId="5" fillId="0" borderId="7" xfId="1" applyFont="1" applyBorder="1"/>
    <xf numFmtId="43" fontId="5" fillId="0" borderId="8" xfId="1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14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9" xfId="0" applyFont="1" applyBorder="1"/>
    <xf numFmtId="164" fontId="2" fillId="0" borderId="9" xfId="0" applyNumberFormat="1" applyFont="1" applyBorder="1" applyAlignment="1">
      <alignment horizontal="center"/>
    </xf>
    <xf numFmtId="14" fontId="0" fillId="2" borderId="9" xfId="0" applyNumberFormat="1" applyFill="1" applyBorder="1" applyAlignment="1">
      <alignment horizontal="center"/>
    </xf>
    <xf numFmtId="0" fontId="0" fillId="0" borderId="9" xfId="0" applyFill="1" applyBorder="1" applyAlignment="1"/>
    <xf numFmtId="0" fontId="0" fillId="0" borderId="9" xfId="0" applyBorder="1"/>
    <xf numFmtId="14" fontId="0" fillId="2" borderId="9" xfId="0" applyNumberFormat="1" applyFill="1" applyBorder="1" applyAlignment="1">
      <alignment horizontal="left"/>
    </xf>
    <xf numFmtId="14" fontId="2" fillId="0" borderId="9" xfId="0" applyNumberFormat="1" applyFont="1" applyFill="1" applyBorder="1" applyAlignment="1">
      <alignment horizontal="center"/>
    </xf>
    <xf numFmtId="0" fontId="0" fillId="0" borderId="11" xfId="0" applyBorder="1"/>
    <xf numFmtId="14" fontId="5" fillId="0" borderId="9" xfId="0" applyNumberFormat="1" applyFont="1" applyFill="1" applyBorder="1" applyAlignment="1">
      <alignment horizontal="center"/>
    </xf>
    <xf numFmtId="14" fontId="5" fillId="0" borderId="12" xfId="0" applyNumberFormat="1" applyFont="1" applyFill="1" applyBorder="1" applyAlignment="1">
      <alignment horizontal="center"/>
    </xf>
    <xf numFmtId="0" fontId="5" fillId="0" borderId="10" xfId="0" applyFont="1" applyBorder="1"/>
    <xf numFmtId="0" fontId="5" fillId="0" borderId="2" xfId="0" applyFont="1" applyBorder="1"/>
    <xf numFmtId="0" fontId="2" fillId="0" borderId="12" xfId="0" applyFont="1" applyBorder="1"/>
    <xf numFmtId="0" fontId="0" fillId="0" borderId="13" xfId="0" applyBorder="1"/>
    <xf numFmtId="0" fontId="0" fillId="0" borderId="12" xfId="0" applyBorder="1"/>
    <xf numFmtId="0" fontId="5" fillId="0" borderId="14" xfId="0" applyFont="1" applyFill="1" applyBorder="1"/>
    <xf numFmtId="0" fontId="5" fillId="0" borderId="15" xfId="0" applyFont="1" applyFill="1" applyBorder="1"/>
    <xf numFmtId="0" fontId="0" fillId="0" borderId="18" xfId="0" applyBorder="1"/>
    <xf numFmtId="0" fontId="0" fillId="0" borderId="19" xfId="0" applyBorder="1"/>
    <xf numFmtId="43" fontId="0" fillId="0" borderId="16" xfId="1" applyFont="1" applyBorder="1"/>
    <xf numFmtId="43" fontId="0" fillId="0" borderId="17" xfId="1" applyFont="1" applyBorder="1"/>
    <xf numFmtId="43" fontId="2" fillId="0" borderId="17" xfId="1" applyFont="1" applyBorder="1"/>
    <xf numFmtId="0" fontId="5" fillId="0" borderId="20" xfId="0" applyFont="1" applyFill="1" applyBorder="1"/>
    <xf numFmtId="0" fontId="0" fillId="0" borderId="21" xfId="0" applyBorder="1"/>
    <xf numFmtId="0" fontId="0" fillId="0" borderId="22" xfId="0" applyBorder="1"/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14" fontId="0" fillId="3" borderId="0" xfId="0" applyNumberFormat="1" applyFill="1" applyAlignment="1">
      <alignment horizontal="center"/>
    </xf>
    <xf numFmtId="14" fontId="0" fillId="3" borderId="0" xfId="0" applyNumberFormat="1" applyFill="1" applyAlignment="1">
      <alignment horizontal="left"/>
    </xf>
    <xf numFmtId="0" fontId="0" fillId="3" borderId="0" xfId="0" applyFill="1"/>
    <xf numFmtId="14" fontId="0" fillId="0" borderId="9" xfId="0" applyNumberFormat="1" applyFill="1" applyBorder="1" applyAlignment="1">
      <alignment horizontal="center"/>
    </xf>
    <xf numFmtId="0" fontId="0" fillId="0" borderId="9" xfId="0" applyFill="1" applyBorder="1"/>
    <xf numFmtId="0" fontId="0" fillId="0" borderId="0" xfId="0" applyAlignment="1">
      <alignment textRotation="90"/>
    </xf>
    <xf numFmtId="9" fontId="0" fillId="0" borderId="9" xfId="0" applyNumberFormat="1" applyBorder="1"/>
    <xf numFmtId="0" fontId="0" fillId="0" borderId="23" xfId="0" applyBorder="1"/>
    <xf numFmtId="0" fontId="0" fillId="0" borderId="15" xfId="0" applyBorder="1"/>
    <xf numFmtId="0" fontId="0" fillId="0" borderId="16" xfId="0" applyBorder="1"/>
    <xf numFmtId="9" fontId="0" fillId="0" borderId="17" xfId="0" applyNumberFormat="1" applyBorder="1"/>
    <xf numFmtId="0" fontId="0" fillId="0" borderId="24" xfId="0" applyBorder="1"/>
    <xf numFmtId="9" fontId="0" fillId="0" borderId="19" xfId="0" applyNumberFormat="1" applyBorder="1"/>
    <xf numFmtId="9" fontId="0" fillId="0" borderId="24" xfId="0" applyNumberFormat="1" applyBorder="1"/>
    <xf numFmtId="0" fontId="0" fillId="0" borderId="1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0" fillId="0" borderId="9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right"/>
    </xf>
    <xf numFmtId="2" fontId="0" fillId="0" borderId="9" xfId="2" applyNumberFormat="1" applyFont="1" applyBorder="1" applyAlignment="1">
      <alignment horizontal="center"/>
    </xf>
    <xf numFmtId="2" fontId="0" fillId="0" borderId="9" xfId="0" applyNumberFormat="1" applyBorder="1"/>
    <xf numFmtId="2" fontId="0" fillId="0" borderId="9" xfId="0" applyNumberFormat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5" fillId="0" borderId="0" xfId="0" applyFont="1" applyFill="1" applyBorder="1"/>
    <xf numFmtId="9" fontId="0" fillId="0" borderId="0" xfId="0" applyNumberFormat="1"/>
    <xf numFmtId="0" fontId="2" fillId="0" borderId="3" xfId="0" applyNumberFormat="1" applyFont="1" applyFill="1" applyBorder="1" applyAlignment="1"/>
    <xf numFmtId="0" fontId="2" fillId="0" borderId="23" xfId="0" applyFont="1" applyBorder="1"/>
    <xf numFmtId="0" fontId="2" fillId="0" borderId="15" xfId="0" applyFont="1" applyBorder="1"/>
    <xf numFmtId="0" fontId="2" fillId="0" borderId="14" xfId="0" applyFont="1" applyBorder="1"/>
    <xf numFmtId="9" fontId="0" fillId="0" borderId="0" xfId="0" applyNumberFormat="1" applyFill="1" applyBorder="1"/>
    <xf numFmtId="0" fontId="2" fillId="0" borderId="25" xfId="0" applyFont="1" applyBorder="1"/>
    <xf numFmtId="0" fontId="0" fillId="0" borderId="26" xfId="0" applyBorder="1"/>
    <xf numFmtId="0" fontId="0" fillId="0" borderId="27" xfId="0" applyBorder="1"/>
    <xf numFmtId="20" fontId="2" fillId="0" borderId="28" xfId="0" applyNumberFormat="1" applyFont="1" applyBorder="1"/>
    <xf numFmtId="0" fontId="2" fillId="0" borderId="29" xfId="0" applyFont="1" applyBorder="1"/>
    <xf numFmtId="0" fontId="0" fillId="0" borderId="29" xfId="0" applyBorder="1"/>
    <xf numFmtId="0" fontId="0" fillId="0" borderId="30" xfId="0" applyBorder="1"/>
    <xf numFmtId="20" fontId="5" fillId="0" borderId="25" xfId="0" applyNumberFormat="1" applyFont="1" applyBorder="1"/>
    <xf numFmtId="20" fontId="5" fillId="0" borderId="26" xfId="0" applyNumberFormat="1" applyFont="1" applyBorder="1"/>
    <xf numFmtId="20" fontId="5" fillId="0" borderId="27" xfId="0" applyNumberFormat="1" applyFont="1" applyBorder="1"/>
    <xf numFmtId="0" fontId="0" fillId="0" borderId="31" xfId="0" applyBorder="1"/>
    <xf numFmtId="0" fontId="2" fillId="0" borderId="32" xfId="0" applyNumberFormat="1" applyFont="1" applyBorder="1"/>
    <xf numFmtId="14" fontId="5" fillId="0" borderId="17" xfId="0" applyNumberFormat="1" applyFont="1" applyBorder="1"/>
    <xf numFmtId="0" fontId="2" fillId="0" borderId="16" xfId="0" applyNumberFormat="1" applyFont="1" applyBorder="1"/>
    <xf numFmtId="0" fontId="2" fillId="0" borderId="18" xfId="0" applyNumberFormat="1" applyFont="1" applyBorder="1"/>
    <xf numFmtId="14" fontId="5" fillId="0" borderId="19" xfId="0" applyNumberFormat="1" applyFont="1" applyBorder="1"/>
    <xf numFmtId="0" fontId="2" fillId="0" borderId="11" xfId="0" applyFont="1" applyBorder="1"/>
    <xf numFmtId="0" fontId="2" fillId="0" borderId="24" xfId="0" applyFont="1" applyBorder="1"/>
    <xf numFmtId="0" fontId="0" fillId="0" borderId="34" xfId="0" applyBorder="1"/>
    <xf numFmtId="0" fontId="2" fillId="0" borderId="34" xfId="0" applyFont="1" applyBorder="1"/>
    <xf numFmtId="164" fontId="2" fillId="0" borderId="0" xfId="0" applyNumberFormat="1" applyFont="1" applyBorder="1"/>
    <xf numFmtId="164" fontId="0" fillId="0" borderId="0" xfId="0" applyNumberFormat="1" applyBorder="1"/>
    <xf numFmtId="0" fontId="0" fillId="0" borderId="35" xfId="0" applyBorder="1"/>
    <xf numFmtId="1" fontId="0" fillId="0" borderId="0" xfId="0" applyNumberFormat="1" applyBorder="1"/>
    <xf numFmtId="164" fontId="2" fillId="0" borderId="34" xfId="0" applyNumberFormat="1" applyFont="1" applyBorder="1"/>
    <xf numFmtId="0" fontId="0" fillId="0" borderId="34" xfId="0" applyBorder="1" applyAlignment="1">
      <alignment horizontal="right"/>
    </xf>
    <xf numFmtId="20" fontId="0" fillId="0" borderId="34" xfId="0" applyNumberFormat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14" fontId="0" fillId="0" borderId="33" xfId="0" applyNumberFormat="1" applyBorder="1"/>
    <xf numFmtId="14" fontId="0" fillId="0" borderId="0" xfId="0" applyNumberFormat="1"/>
    <xf numFmtId="16" fontId="0" fillId="0" borderId="0" xfId="0" applyNumberFormat="1" applyBorder="1"/>
    <xf numFmtId="0" fontId="0" fillId="0" borderId="0" xfId="0" applyFill="1" applyBorder="1"/>
    <xf numFmtId="16" fontId="0" fillId="0" borderId="0" xfId="0" applyNumberFormat="1"/>
    <xf numFmtId="16" fontId="2" fillId="0" borderId="0" xfId="0" applyNumberFormat="1" applyFont="1"/>
    <xf numFmtId="14" fontId="0" fillId="4" borderId="0" xfId="0" applyNumberFormat="1" applyFill="1" applyAlignment="1">
      <alignment horizontal="center"/>
    </xf>
    <xf numFmtId="0" fontId="0" fillId="0" borderId="39" xfId="0" applyBorder="1"/>
    <xf numFmtId="0" fontId="0" fillId="0" borderId="40" xfId="0" applyBorder="1"/>
    <xf numFmtId="14" fontId="0" fillId="4" borderId="0" xfId="0" applyNumberFormat="1" applyFill="1" applyAlignment="1">
      <alignment horizontal="left"/>
    </xf>
    <xf numFmtId="0" fontId="5" fillId="0" borderId="11" xfId="0" applyFont="1" applyBorder="1"/>
    <xf numFmtId="0" fontId="5" fillId="0" borderId="40" xfId="0" applyFont="1" applyBorder="1"/>
  </cellXfs>
  <cellStyles count="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colors>
    <mruColors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Mutiny</a:t>
            </a:r>
            <a:r>
              <a:rPr lang="en-US" baseline="0"/>
              <a:t> Sands Deliveries 2010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Gunnels</c:v>
          </c:tx>
          <c:invertIfNegative val="0"/>
          <c:cat>
            <c:strRef>
              <c:f>Sheet1!$E$517:$E$529</c:f>
              <c:strCache>
                <c:ptCount val="13"/>
                <c:pt idx="0">
                  <c:v>A</c:v>
                </c:pt>
                <c:pt idx="1">
                  <c:v>6a</c:v>
                </c:pt>
                <c:pt idx="2">
                  <c:v>27</c:v>
                </c:pt>
                <c:pt idx="3">
                  <c:v>25</c:v>
                </c:pt>
                <c:pt idx="4">
                  <c:v>28</c:v>
                </c:pt>
                <c:pt idx="5">
                  <c:v>11</c:v>
                </c:pt>
                <c:pt idx="6">
                  <c:v>4</c:v>
                </c:pt>
                <c:pt idx="7">
                  <c:v>5</c:v>
                </c:pt>
                <c:pt idx="8">
                  <c:v>26</c:v>
                </c:pt>
                <c:pt idx="9">
                  <c:v>2</c:v>
                </c:pt>
                <c:pt idx="10">
                  <c:v>7</c:v>
                </c:pt>
                <c:pt idx="11">
                  <c:v>9</c:v>
                </c:pt>
                <c:pt idx="12">
                  <c:v>10</c:v>
                </c:pt>
              </c:strCache>
            </c:strRef>
          </c:cat>
          <c:val>
            <c:numRef>
              <c:f>Sheet1!$F$517:$F$529</c:f>
              <c:numCache>
                <c:formatCode>General</c:formatCode>
                <c:ptCount val="13"/>
                <c:pt idx="0">
                  <c:v>29.0</c:v>
                </c:pt>
                <c:pt idx="1">
                  <c:v>15.0</c:v>
                </c:pt>
                <c:pt idx="2">
                  <c:v>13.0</c:v>
                </c:pt>
                <c:pt idx="3">
                  <c:v>12.0</c:v>
                </c:pt>
                <c:pt idx="4">
                  <c:v>11.0</c:v>
                </c:pt>
                <c:pt idx="5">
                  <c:v>11.0</c:v>
                </c:pt>
                <c:pt idx="6">
                  <c:v>8.0</c:v>
                </c:pt>
                <c:pt idx="7">
                  <c:v>7.0</c:v>
                </c:pt>
                <c:pt idx="8">
                  <c:v>6.0</c:v>
                </c:pt>
                <c:pt idx="9">
                  <c:v>5.0</c:v>
                </c:pt>
                <c:pt idx="10">
                  <c:v>4.0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</c:ser>
        <c:ser>
          <c:idx val="1"/>
          <c:order val="1"/>
          <c:tx>
            <c:v>Sculpin</c:v>
          </c:tx>
          <c:invertIfNegative val="0"/>
          <c:cat>
            <c:strRef>
              <c:f>Sheet1!$E$517:$E$529</c:f>
              <c:strCache>
                <c:ptCount val="13"/>
                <c:pt idx="0">
                  <c:v>A</c:v>
                </c:pt>
                <c:pt idx="1">
                  <c:v>6a</c:v>
                </c:pt>
                <c:pt idx="2">
                  <c:v>27</c:v>
                </c:pt>
                <c:pt idx="3">
                  <c:v>25</c:v>
                </c:pt>
                <c:pt idx="4">
                  <c:v>28</c:v>
                </c:pt>
                <c:pt idx="5">
                  <c:v>11</c:v>
                </c:pt>
                <c:pt idx="6">
                  <c:v>4</c:v>
                </c:pt>
                <c:pt idx="7">
                  <c:v>5</c:v>
                </c:pt>
                <c:pt idx="8">
                  <c:v>26</c:v>
                </c:pt>
                <c:pt idx="9">
                  <c:v>2</c:v>
                </c:pt>
                <c:pt idx="10">
                  <c:v>7</c:v>
                </c:pt>
                <c:pt idx="11">
                  <c:v>9</c:v>
                </c:pt>
                <c:pt idx="12">
                  <c:v>10</c:v>
                </c:pt>
              </c:strCache>
            </c:strRef>
          </c:cat>
          <c:val>
            <c:numRef>
              <c:f>Sheet1!$G$517:$G$529</c:f>
              <c:numCache>
                <c:formatCode>General</c:formatCode>
                <c:ptCount val="13"/>
                <c:pt idx="0">
                  <c:v>14.0</c:v>
                </c:pt>
                <c:pt idx="1">
                  <c:v>24.0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7.0</c:v>
                </c:pt>
                <c:pt idx="6">
                  <c:v>2.0</c:v>
                </c:pt>
                <c:pt idx="7">
                  <c:v>12.0</c:v>
                </c:pt>
                <c:pt idx="8">
                  <c:v>11.0</c:v>
                </c:pt>
                <c:pt idx="9">
                  <c:v>4.0</c:v>
                </c:pt>
                <c:pt idx="10">
                  <c:v>4.0</c:v>
                </c:pt>
                <c:pt idx="11">
                  <c:v>0.0</c:v>
                </c:pt>
                <c:pt idx="1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713160"/>
        <c:axId val="-2145200376"/>
      </c:barChart>
      <c:catAx>
        <c:axId val="2125713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Burrow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45200376"/>
        <c:crosses val="autoZero"/>
        <c:auto val="1"/>
        <c:lblAlgn val="ctr"/>
        <c:lblOffset val="100"/>
        <c:noMultiLvlLbl val="0"/>
      </c:catAx>
      <c:valAx>
        <c:axId val="-2145200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Number</a:t>
                </a:r>
                <a:r>
                  <a:rPr lang="en-US" sz="1400" baseline="0"/>
                  <a:t> of Prey Deliveries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713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000"/>
              <a:t>Mutiny Sands and Shore Meadows Pigeon Guillemot Attendance at Time and Tide Height 7/7/10</a:t>
            </a:r>
          </a:p>
        </c:rich>
      </c:tx>
      <c:layout>
        <c:manualLayout>
          <c:xMode val="edge"/>
          <c:yMode val="edge"/>
          <c:x val="0.108365112897473"/>
          <c:y val="0.022896393817973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3361039577876"/>
          <c:y val="0.191575354967422"/>
          <c:w val="0.600201971960209"/>
          <c:h val="0.688054672411232"/>
        </c:manualLayout>
      </c:layout>
      <c:lineChart>
        <c:grouping val="standard"/>
        <c:varyColors val="0"/>
        <c:ser>
          <c:idx val="1"/>
          <c:order val="1"/>
          <c:tx>
            <c:v>P. Guillemot Population</c:v>
          </c:tx>
          <c:marker>
            <c:symbol val="none"/>
          </c:marker>
          <c:cat>
            <c:strRef>
              <c:f>Sheet4!$A$74:$A$84</c:f>
              <c:strCache>
                <c:ptCount val="11"/>
                <c:pt idx="0">
                  <c:v> 5:30</c:v>
                </c:pt>
                <c:pt idx="1">
                  <c:v>6:00</c:v>
                </c:pt>
                <c:pt idx="2">
                  <c:v>6:30</c:v>
                </c:pt>
                <c:pt idx="3">
                  <c:v>7:00</c:v>
                </c:pt>
                <c:pt idx="4">
                  <c:v>7:30</c:v>
                </c:pt>
                <c:pt idx="5">
                  <c:v>8:00</c:v>
                </c:pt>
                <c:pt idx="6">
                  <c:v>8:30</c:v>
                </c:pt>
                <c:pt idx="7">
                  <c:v>9:00</c:v>
                </c:pt>
                <c:pt idx="8">
                  <c:v>9:30</c:v>
                </c:pt>
                <c:pt idx="9">
                  <c:v>10:00</c:v>
                </c:pt>
                <c:pt idx="10">
                  <c:v>10:30</c:v>
                </c:pt>
              </c:strCache>
            </c:strRef>
          </c:cat>
          <c:val>
            <c:numRef>
              <c:f>Sheet4!$B$71:$L$71</c:f>
              <c:numCache>
                <c:formatCode>General</c:formatCode>
                <c:ptCount val="11"/>
                <c:pt idx="0">
                  <c:v>37.0</c:v>
                </c:pt>
                <c:pt idx="1">
                  <c:v>30.5</c:v>
                </c:pt>
                <c:pt idx="2">
                  <c:v>25.5</c:v>
                </c:pt>
                <c:pt idx="3">
                  <c:v>18.0</c:v>
                </c:pt>
                <c:pt idx="4">
                  <c:v>25.5</c:v>
                </c:pt>
                <c:pt idx="5">
                  <c:v>25.5</c:v>
                </c:pt>
                <c:pt idx="6">
                  <c:v>19.0</c:v>
                </c:pt>
                <c:pt idx="7">
                  <c:v>21.5</c:v>
                </c:pt>
                <c:pt idx="8">
                  <c:v>16.5</c:v>
                </c:pt>
                <c:pt idx="9">
                  <c:v>20.5</c:v>
                </c:pt>
                <c:pt idx="10">
                  <c:v>17.5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803688"/>
        <c:axId val="-2131216856"/>
      </c:lineChart>
      <c:lineChart>
        <c:grouping val="standard"/>
        <c:varyColors val="0"/>
        <c:ser>
          <c:idx val="0"/>
          <c:order val="0"/>
          <c:tx>
            <c:v>Tide Height</c:v>
          </c:tx>
          <c:marker>
            <c:symbol val="none"/>
          </c:marker>
          <c:cat>
            <c:strRef>
              <c:f>Sheet4!$A$74:$A$84</c:f>
              <c:strCache>
                <c:ptCount val="11"/>
                <c:pt idx="0">
                  <c:v> 5:30</c:v>
                </c:pt>
                <c:pt idx="1">
                  <c:v>6:00</c:v>
                </c:pt>
                <c:pt idx="2">
                  <c:v>6:30</c:v>
                </c:pt>
                <c:pt idx="3">
                  <c:v>7:00</c:v>
                </c:pt>
                <c:pt idx="4">
                  <c:v>7:30</c:v>
                </c:pt>
                <c:pt idx="5">
                  <c:v>8:00</c:v>
                </c:pt>
                <c:pt idx="6">
                  <c:v>8:30</c:v>
                </c:pt>
                <c:pt idx="7">
                  <c:v>9:00</c:v>
                </c:pt>
                <c:pt idx="8">
                  <c:v>9:30</c:v>
                </c:pt>
                <c:pt idx="9">
                  <c:v>10:00</c:v>
                </c:pt>
                <c:pt idx="10">
                  <c:v>10:30</c:v>
                </c:pt>
              </c:strCache>
            </c:strRef>
          </c:cat>
          <c:val>
            <c:numRef>
              <c:f>Sheet4!$B$74:$B$84</c:f>
              <c:numCache>
                <c:formatCode>General</c:formatCode>
                <c:ptCount val="11"/>
                <c:pt idx="0">
                  <c:v>0.5</c:v>
                </c:pt>
                <c:pt idx="1">
                  <c:v>0.0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0.0</c:v>
                </c:pt>
                <c:pt idx="7">
                  <c:v>0.5</c:v>
                </c:pt>
                <c:pt idx="8">
                  <c:v>1.0</c:v>
                </c:pt>
                <c:pt idx="9">
                  <c:v>1.5</c:v>
                </c:pt>
                <c:pt idx="10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489128"/>
        <c:axId val="-2112214248"/>
      </c:lineChart>
      <c:catAx>
        <c:axId val="21348036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Time of 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1216856"/>
        <c:crosses val="autoZero"/>
        <c:auto val="1"/>
        <c:lblAlgn val="ctr"/>
        <c:lblOffset val="100"/>
        <c:noMultiLvlLbl val="0"/>
      </c:catAx>
      <c:valAx>
        <c:axId val="-2131216856"/>
        <c:scaling>
          <c:orientation val="minMax"/>
          <c:max val="50.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Number of Individuals</a:t>
                </a:r>
              </a:p>
            </c:rich>
          </c:tx>
          <c:layout>
            <c:manualLayout>
              <c:xMode val="edge"/>
              <c:yMode val="edge"/>
              <c:x val="0.0163083760871354"/>
              <c:y val="0.323064871613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4803688"/>
        <c:crosses val="autoZero"/>
        <c:crossBetween val="between"/>
        <c:majorUnit val="5.0"/>
        <c:minorUnit val="1.0"/>
      </c:valAx>
      <c:valAx>
        <c:axId val="-2112214248"/>
        <c:scaling>
          <c:orientation val="minMax"/>
          <c:max val="14.0"/>
          <c:min val="-3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Tide Height in Feet</a:t>
                </a:r>
              </a:p>
            </c:rich>
          </c:tx>
          <c:layout>
            <c:manualLayout>
              <c:xMode val="edge"/>
              <c:yMode val="edge"/>
              <c:x val="0.77262255625868"/>
              <c:y val="0.3680176581700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8489128"/>
        <c:crosses val="max"/>
        <c:crossBetween val="between"/>
      </c:valAx>
      <c:catAx>
        <c:axId val="-2138489128"/>
        <c:scaling>
          <c:orientation val="minMax"/>
        </c:scaling>
        <c:delete val="1"/>
        <c:axPos val="b"/>
        <c:majorTickMark val="out"/>
        <c:minorTickMark val="none"/>
        <c:tickLblPos val="none"/>
        <c:crossAx val="-211221424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56664006384677"/>
          <c:y val="0.624705308062907"/>
          <c:w val="0.23854748603352"/>
          <c:h val="0.077985610289279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/>
              <a:t>Prey Deliveries 2010 MS/RH</a:t>
            </a:r>
          </a:p>
        </c:rich>
      </c:tx>
      <c:layout>
        <c:manualLayout>
          <c:xMode val="edge"/>
          <c:yMode val="edge"/>
          <c:x val="0.177658355205599"/>
          <c:y val="0.013888888888888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0034776902887"/>
          <c:y val="0.137037037037037"/>
          <c:w val="0.621538932633421"/>
          <c:h val="0.630558471857684"/>
        </c:manualLayout>
      </c:layout>
      <c:lineChart>
        <c:grouping val="standard"/>
        <c:varyColors val="0"/>
        <c:ser>
          <c:idx val="0"/>
          <c:order val="0"/>
          <c:tx>
            <c:strRef>
              <c:f>Sheet5!$B$29</c:f>
              <c:strCache>
                <c:ptCount val="1"/>
                <c:pt idx="0">
                  <c:v>Gunnel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Sheet5!$A$30:$A$39</c:f>
              <c:numCache>
                <c:formatCode>m/d/yy</c:formatCode>
                <c:ptCount val="10"/>
                <c:pt idx="0">
                  <c:v>40350.0</c:v>
                </c:pt>
                <c:pt idx="1">
                  <c:v>40357.0</c:v>
                </c:pt>
                <c:pt idx="2">
                  <c:v>40364.0</c:v>
                </c:pt>
                <c:pt idx="3">
                  <c:v>40371.0</c:v>
                </c:pt>
                <c:pt idx="4">
                  <c:v>40378.0</c:v>
                </c:pt>
                <c:pt idx="5">
                  <c:v>40385.0</c:v>
                </c:pt>
                <c:pt idx="6">
                  <c:v>40392.0</c:v>
                </c:pt>
                <c:pt idx="7">
                  <c:v>40399.0</c:v>
                </c:pt>
                <c:pt idx="8">
                  <c:v>40406.0</c:v>
                </c:pt>
                <c:pt idx="9">
                  <c:v>40413.0</c:v>
                </c:pt>
              </c:numCache>
            </c:numRef>
          </c:cat>
          <c:val>
            <c:numRef>
              <c:f>Sheet5!$B$30:$B$39</c:f>
              <c:numCache>
                <c:formatCode>General</c:formatCode>
                <c:ptCount val="10"/>
                <c:pt idx="0">
                  <c:v>6.0</c:v>
                </c:pt>
                <c:pt idx="1">
                  <c:v>12.0</c:v>
                </c:pt>
                <c:pt idx="2">
                  <c:v>35.0</c:v>
                </c:pt>
                <c:pt idx="3">
                  <c:v>20.0</c:v>
                </c:pt>
                <c:pt idx="4">
                  <c:v>22.0</c:v>
                </c:pt>
                <c:pt idx="5">
                  <c:v>28.0</c:v>
                </c:pt>
                <c:pt idx="6">
                  <c:v>24.0</c:v>
                </c:pt>
                <c:pt idx="7">
                  <c:v>19.0</c:v>
                </c:pt>
                <c:pt idx="8">
                  <c:v>6.0</c:v>
                </c:pt>
                <c:pt idx="9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Sheet5!$C$29</c:f>
              <c:strCache>
                <c:ptCount val="1"/>
                <c:pt idx="0">
                  <c:v>Sculpin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Sheet5!$A$30:$A$39</c:f>
              <c:numCache>
                <c:formatCode>m/d/yy</c:formatCode>
                <c:ptCount val="10"/>
                <c:pt idx="0">
                  <c:v>40350.0</c:v>
                </c:pt>
                <c:pt idx="1">
                  <c:v>40357.0</c:v>
                </c:pt>
                <c:pt idx="2">
                  <c:v>40364.0</c:v>
                </c:pt>
                <c:pt idx="3">
                  <c:v>40371.0</c:v>
                </c:pt>
                <c:pt idx="4">
                  <c:v>40378.0</c:v>
                </c:pt>
                <c:pt idx="5">
                  <c:v>40385.0</c:v>
                </c:pt>
                <c:pt idx="6">
                  <c:v>40392.0</c:v>
                </c:pt>
                <c:pt idx="7">
                  <c:v>40399.0</c:v>
                </c:pt>
                <c:pt idx="8">
                  <c:v>40406.0</c:v>
                </c:pt>
                <c:pt idx="9">
                  <c:v>40413.0</c:v>
                </c:pt>
              </c:numCache>
            </c:numRef>
          </c:cat>
          <c:val>
            <c:numRef>
              <c:f>Sheet5!$C$30:$C$39</c:f>
              <c:numCache>
                <c:formatCode>General</c:formatCode>
                <c:ptCount val="10"/>
                <c:pt idx="0">
                  <c:v>10.0</c:v>
                </c:pt>
                <c:pt idx="1">
                  <c:v>14.0</c:v>
                </c:pt>
                <c:pt idx="2">
                  <c:v>29.0</c:v>
                </c:pt>
                <c:pt idx="3">
                  <c:v>24.0</c:v>
                </c:pt>
                <c:pt idx="4">
                  <c:v>29.0</c:v>
                </c:pt>
                <c:pt idx="5">
                  <c:v>25.0</c:v>
                </c:pt>
                <c:pt idx="6">
                  <c:v>23.0</c:v>
                </c:pt>
                <c:pt idx="7">
                  <c:v>22.0</c:v>
                </c:pt>
                <c:pt idx="8">
                  <c:v>7.0</c:v>
                </c:pt>
                <c:pt idx="9">
                  <c:v>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Sheet5!$D$29</c:f>
              <c:strCache>
                <c:ptCount val="1"/>
                <c:pt idx="0">
                  <c:v>Other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Sheet5!$A$30:$A$39</c:f>
              <c:numCache>
                <c:formatCode>m/d/yy</c:formatCode>
                <c:ptCount val="10"/>
                <c:pt idx="0">
                  <c:v>40350.0</c:v>
                </c:pt>
                <c:pt idx="1">
                  <c:v>40357.0</c:v>
                </c:pt>
                <c:pt idx="2">
                  <c:v>40364.0</c:v>
                </c:pt>
                <c:pt idx="3">
                  <c:v>40371.0</c:v>
                </c:pt>
                <c:pt idx="4">
                  <c:v>40378.0</c:v>
                </c:pt>
                <c:pt idx="5">
                  <c:v>40385.0</c:v>
                </c:pt>
                <c:pt idx="6">
                  <c:v>40392.0</c:v>
                </c:pt>
                <c:pt idx="7">
                  <c:v>40399.0</c:v>
                </c:pt>
                <c:pt idx="8">
                  <c:v>40406.0</c:v>
                </c:pt>
                <c:pt idx="9">
                  <c:v>40413.0</c:v>
                </c:pt>
              </c:numCache>
            </c:numRef>
          </c:cat>
          <c:val>
            <c:numRef>
              <c:f>Sheet5!$D$30:$D$39</c:f>
              <c:numCache>
                <c:formatCode>General</c:formatCode>
                <c:ptCount val="10"/>
                <c:pt idx="0">
                  <c:v>4.0</c:v>
                </c:pt>
                <c:pt idx="1">
                  <c:v>4.0</c:v>
                </c:pt>
                <c:pt idx="2">
                  <c:v>5.0</c:v>
                </c:pt>
                <c:pt idx="3">
                  <c:v>2.0</c:v>
                </c:pt>
                <c:pt idx="4">
                  <c:v>3.0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1.0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959336"/>
        <c:axId val="-2138722728"/>
      </c:lineChart>
      <c:dateAx>
        <c:axId val="2117959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Week Of</a:t>
                </a:r>
              </a:p>
            </c:rich>
          </c:tx>
          <c:layout/>
          <c:overlay val="0"/>
        </c:title>
        <c:numFmt formatCode="m/d/yy" sourceLinked="1"/>
        <c:majorTickMark val="out"/>
        <c:minorTickMark val="none"/>
        <c:tickLblPos val="nextTo"/>
        <c:crossAx val="-2138722728"/>
        <c:crosses val="autoZero"/>
        <c:auto val="1"/>
        <c:lblOffset val="100"/>
        <c:baseTimeUnit val="days"/>
      </c:dateAx>
      <c:valAx>
        <c:axId val="-2138722728"/>
        <c:scaling>
          <c:orientation val="minMax"/>
          <c:max val="65.0"/>
          <c:min val="0.0"/>
        </c:scaling>
        <c:delete val="0"/>
        <c:axPos val="l"/>
        <c:majorGridlines/>
        <c:title>
          <c:tx>
            <c:rich>
              <a:bodyPr rot="-5400000" vert="horz" anchor="ctr" anchorCtr="1"/>
              <a:lstStyle/>
              <a:p>
                <a:pPr>
                  <a:defRPr sz="1600"/>
                </a:pPr>
                <a:r>
                  <a:rPr lang="en-US" sz="1400"/>
                  <a:t>Number of Prey</a:t>
                </a:r>
              </a:p>
            </c:rich>
          </c:tx>
          <c:layout>
            <c:manualLayout>
              <c:xMode val="edge"/>
              <c:yMode val="edge"/>
              <c:x val="0.0205557742782152"/>
              <c:y val="0.2199635462233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7959336"/>
        <c:crosses val="autoZero"/>
        <c:crossBetween val="between"/>
        <c:majorUnit val="5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Mutiny Sands Prey Deliveries 2010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417992143773"/>
          <c:y val="0.119011156510248"/>
          <c:w val="0.691443853399309"/>
          <c:h val="0.646668698254263"/>
        </c:manualLayout>
      </c:layout>
      <c:lineChart>
        <c:grouping val="standard"/>
        <c:varyColors val="0"/>
        <c:ser>
          <c:idx val="0"/>
          <c:order val="0"/>
          <c:tx>
            <c:v>Gunnels</c:v>
          </c:tx>
          <c:marker>
            <c:symbol val="none"/>
          </c:marker>
          <c:cat>
            <c:numRef>
              <c:f>Sheet2!$A$2:$A$11</c:f>
              <c:numCache>
                <c:formatCode>m/d/yy</c:formatCode>
                <c:ptCount val="10"/>
                <c:pt idx="0">
                  <c:v>40350.0</c:v>
                </c:pt>
                <c:pt idx="1">
                  <c:v>40357.0</c:v>
                </c:pt>
                <c:pt idx="2">
                  <c:v>40364.0</c:v>
                </c:pt>
                <c:pt idx="3">
                  <c:v>40371.0</c:v>
                </c:pt>
                <c:pt idx="4">
                  <c:v>40378.0</c:v>
                </c:pt>
                <c:pt idx="5">
                  <c:v>40385.0</c:v>
                </c:pt>
                <c:pt idx="6">
                  <c:v>40392.0</c:v>
                </c:pt>
                <c:pt idx="7">
                  <c:v>40399.0</c:v>
                </c:pt>
                <c:pt idx="8">
                  <c:v>40406.0</c:v>
                </c:pt>
                <c:pt idx="9">
                  <c:v>40413.0</c:v>
                </c:pt>
              </c:numCache>
            </c:num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1.0</c:v>
                </c:pt>
                <c:pt idx="1">
                  <c:v>6.0</c:v>
                </c:pt>
                <c:pt idx="2">
                  <c:v>25.0</c:v>
                </c:pt>
                <c:pt idx="3">
                  <c:v>9.0</c:v>
                </c:pt>
                <c:pt idx="4">
                  <c:v>14.0</c:v>
                </c:pt>
                <c:pt idx="5">
                  <c:v>16.0</c:v>
                </c:pt>
                <c:pt idx="6">
                  <c:v>17.0</c:v>
                </c:pt>
                <c:pt idx="7">
                  <c:v>15.0</c:v>
                </c:pt>
                <c:pt idx="8">
                  <c:v>6.0</c:v>
                </c:pt>
                <c:pt idx="9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v>Sculpins</c:v>
          </c:tx>
          <c:marker>
            <c:symbol val="none"/>
          </c:marker>
          <c:cat>
            <c:numRef>
              <c:f>Sheet2!$A$2:$A$11</c:f>
              <c:numCache>
                <c:formatCode>m/d/yy</c:formatCode>
                <c:ptCount val="10"/>
                <c:pt idx="0">
                  <c:v>40350.0</c:v>
                </c:pt>
                <c:pt idx="1">
                  <c:v>40357.0</c:v>
                </c:pt>
                <c:pt idx="2">
                  <c:v>40364.0</c:v>
                </c:pt>
                <c:pt idx="3">
                  <c:v>40371.0</c:v>
                </c:pt>
                <c:pt idx="4">
                  <c:v>40378.0</c:v>
                </c:pt>
                <c:pt idx="5">
                  <c:v>40385.0</c:v>
                </c:pt>
                <c:pt idx="6">
                  <c:v>40392.0</c:v>
                </c:pt>
                <c:pt idx="7">
                  <c:v>40399.0</c:v>
                </c:pt>
                <c:pt idx="8">
                  <c:v>40406.0</c:v>
                </c:pt>
                <c:pt idx="9">
                  <c:v>40413.0</c:v>
                </c:pt>
              </c:numCache>
            </c:num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4.0</c:v>
                </c:pt>
                <c:pt idx="1">
                  <c:v>6.0</c:v>
                </c:pt>
                <c:pt idx="2">
                  <c:v>19.0</c:v>
                </c:pt>
                <c:pt idx="3">
                  <c:v>16.0</c:v>
                </c:pt>
                <c:pt idx="4">
                  <c:v>17.0</c:v>
                </c:pt>
                <c:pt idx="5">
                  <c:v>22.0</c:v>
                </c:pt>
                <c:pt idx="6">
                  <c:v>15.0</c:v>
                </c:pt>
                <c:pt idx="7">
                  <c:v>18.0</c:v>
                </c:pt>
                <c:pt idx="8">
                  <c:v>5.0</c:v>
                </c:pt>
                <c:pt idx="9">
                  <c:v>3.0</c:v>
                </c:pt>
              </c:numCache>
            </c:numRef>
          </c:val>
          <c:smooth val="0"/>
        </c:ser>
        <c:ser>
          <c:idx val="2"/>
          <c:order val="2"/>
          <c:tx>
            <c:v>Other</c:v>
          </c:tx>
          <c:marker>
            <c:symbol val="none"/>
          </c:marker>
          <c:cat>
            <c:numRef>
              <c:f>Sheet2!$A$2:$A$11</c:f>
              <c:numCache>
                <c:formatCode>m/d/yy</c:formatCode>
                <c:ptCount val="10"/>
                <c:pt idx="0">
                  <c:v>40350.0</c:v>
                </c:pt>
                <c:pt idx="1">
                  <c:v>40357.0</c:v>
                </c:pt>
                <c:pt idx="2">
                  <c:v>40364.0</c:v>
                </c:pt>
                <c:pt idx="3">
                  <c:v>40371.0</c:v>
                </c:pt>
                <c:pt idx="4">
                  <c:v>40378.0</c:v>
                </c:pt>
                <c:pt idx="5">
                  <c:v>40385.0</c:v>
                </c:pt>
                <c:pt idx="6">
                  <c:v>40392.0</c:v>
                </c:pt>
                <c:pt idx="7">
                  <c:v>40399.0</c:v>
                </c:pt>
                <c:pt idx="8">
                  <c:v>40406.0</c:v>
                </c:pt>
                <c:pt idx="9">
                  <c:v>40413.0</c:v>
                </c:pt>
              </c:numCache>
            </c:num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0.0</c:v>
                </c:pt>
                <c:pt idx="1">
                  <c:v>3.0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717944"/>
        <c:axId val="-2144809800"/>
      </c:lineChart>
      <c:dateAx>
        <c:axId val="-2144717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Week of</a:t>
                </a:r>
              </a:p>
            </c:rich>
          </c:tx>
          <c:overlay val="0"/>
        </c:title>
        <c:numFmt formatCode="m/d/yy" sourceLinked="1"/>
        <c:majorTickMark val="out"/>
        <c:minorTickMark val="none"/>
        <c:tickLblPos val="nextTo"/>
        <c:crossAx val="-2144809800"/>
        <c:crosses val="autoZero"/>
        <c:auto val="1"/>
        <c:lblOffset val="100"/>
        <c:baseTimeUnit val="days"/>
      </c:dateAx>
      <c:valAx>
        <c:axId val="-2144809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sz="1600" b="1"/>
                  <a:t>Number Of</a:t>
                </a:r>
                <a:r>
                  <a:rPr lang="en-US" sz="1600" b="1" baseline="0"/>
                  <a:t> Prey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0.0156651665549193"/>
              <c:y val="0.276905849729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44717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498551333257"/>
          <c:y val="0.360923232235605"/>
          <c:w val="0.168746628327666"/>
          <c:h val="0.27455690715377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 orientation="landscape" horizontalDpi="300" verticalDpi="3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Rate of Fish Delivery at Mutiny</a:t>
            </a:r>
            <a:r>
              <a:rPr lang="en-US" baseline="0"/>
              <a:t> </a:t>
            </a:r>
            <a:r>
              <a:rPr lang="en-US"/>
              <a:t>Sands 2010</a:t>
            </a:r>
          </a:p>
        </c:rich>
      </c:tx>
      <c:layout>
        <c:manualLayout>
          <c:xMode val="edge"/>
          <c:yMode val="edge"/>
          <c:x val="0.137795889719913"/>
          <c:y val="0.009744214372716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2751426713863"/>
          <c:y val="0.128648609645444"/>
          <c:w val="0.653552168364275"/>
          <c:h val="0.539346086893778"/>
        </c:manualLayout>
      </c:layout>
      <c:lineChart>
        <c:grouping val="standard"/>
        <c:varyColors val="0"/>
        <c:ser>
          <c:idx val="0"/>
          <c:order val="0"/>
          <c:tx>
            <c:v>Fish Deliveries</c:v>
          </c:tx>
          <c:cat>
            <c:numRef>
              <c:f>Sheet2!$A$31:$A$40</c:f>
              <c:numCache>
                <c:formatCode>m/d/yy</c:formatCode>
                <c:ptCount val="10"/>
                <c:pt idx="0">
                  <c:v>40350.0</c:v>
                </c:pt>
                <c:pt idx="1">
                  <c:v>40357.0</c:v>
                </c:pt>
                <c:pt idx="2">
                  <c:v>40364.0</c:v>
                </c:pt>
                <c:pt idx="3">
                  <c:v>40371.0</c:v>
                </c:pt>
                <c:pt idx="4">
                  <c:v>40378.0</c:v>
                </c:pt>
                <c:pt idx="5">
                  <c:v>40385.0</c:v>
                </c:pt>
                <c:pt idx="6">
                  <c:v>40392.0</c:v>
                </c:pt>
                <c:pt idx="7">
                  <c:v>40399.0</c:v>
                </c:pt>
                <c:pt idx="8">
                  <c:v>40406.0</c:v>
                </c:pt>
                <c:pt idx="9">
                  <c:v>40413.0</c:v>
                </c:pt>
              </c:numCache>
            </c:numRef>
          </c:cat>
          <c:val>
            <c:numRef>
              <c:f>Sheet2!$D$31:$D$40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8.8</c:v>
                </c:pt>
                <c:pt idx="3">
                  <c:v>5.2</c:v>
                </c:pt>
                <c:pt idx="4">
                  <c:v>6.4</c:v>
                </c:pt>
                <c:pt idx="5">
                  <c:v>7.8</c:v>
                </c:pt>
                <c:pt idx="6">
                  <c:v>6.8</c:v>
                </c:pt>
                <c:pt idx="7">
                  <c:v>6.8</c:v>
                </c:pt>
                <c:pt idx="8">
                  <c:v>2.4</c:v>
                </c:pt>
                <c:pt idx="9">
                  <c:v>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724024"/>
        <c:axId val="-2140591672"/>
      </c:lineChart>
      <c:dateAx>
        <c:axId val="-2144724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Week</a:t>
                </a:r>
                <a:r>
                  <a:rPr lang="en-US" sz="1400" baseline="0"/>
                  <a:t> Of</a:t>
                </a:r>
                <a:endParaRPr lang="en-US" sz="1400"/>
              </a:p>
            </c:rich>
          </c:tx>
          <c:overlay val="0"/>
        </c:title>
        <c:numFmt formatCode="m/d/yy" sourceLinked="1"/>
        <c:majorTickMark val="out"/>
        <c:minorTickMark val="none"/>
        <c:tickLblPos val="nextTo"/>
        <c:crossAx val="-2140591672"/>
        <c:crosses val="autoZero"/>
        <c:auto val="1"/>
        <c:lblOffset val="100"/>
        <c:baseTimeUnit val="days"/>
      </c:dateAx>
      <c:valAx>
        <c:axId val="-2140591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Number of Fish Per Hour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4724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6917334874425"/>
          <c:y val="0.529535045232746"/>
          <c:w val="0.208403766043006"/>
          <c:h val="0.082854127770111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Prey</a:t>
            </a:r>
            <a:r>
              <a:rPr lang="en-US" baseline="0"/>
              <a:t> Selection Per Site 2010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Mutiny Sands</c:v>
          </c:tx>
          <c:invertIfNegative val="0"/>
          <c:cat>
            <c:strLit>
              <c:ptCount val="1"/>
              <c:pt idx="0">
                <c:v>Sculpin Gunnel Other</c:v>
              </c:pt>
            </c:strLit>
          </c:cat>
          <c:val>
            <c:numRef>
              <c:f>Sheet2!$B$48:$D$48</c:f>
              <c:numCache>
                <c:formatCode>General</c:formatCode>
                <c:ptCount val="3"/>
                <c:pt idx="0">
                  <c:v>125.0</c:v>
                </c:pt>
                <c:pt idx="1">
                  <c:v>112.0</c:v>
                </c:pt>
                <c:pt idx="2">
                  <c:v>10.0</c:v>
                </c:pt>
              </c:numCache>
            </c:numRef>
          </c:val>
        </c:ser>
        <c:ser>
          <c:idx val="1"/>
          <c:order val="1"/>
          <c:tx>
            <c:v>Rolling Hills</c:v>
          </c:tx>
          <c:invertIfNegative val="0"/>
          <c:cat>
            <c:strLit>
              <c:ptCount val="1"/>
              <c:pt idx="0">
                <c:v>Sculpin Gunnel Other</c:v>
              </c:pt>
            </c:strLit>
          </c:cat>
          <c:val>
            <c:numRef>
              <c:f>Sheet2!$B$49:$D$49</c:f>
              <c:numCache>
                <c:formatCode>General</c:formatCode>
                <c:ptCount val="3"/>
                <c:pt idx="0">
                  <c:v>61.0</c:v>
                </c:pt>
                <c:pt idx="1">
                  <c:v>63.0</c:v>
                </c:pt>
                <c:pt idx="2">
                  <c:v>14.0</c:v>
                </c:pt>
              </c:numCache>
            </c:numRef>
          </c:val>
        </c:ser>
        <c:ser>
          <c:idx val="2"/>
          <c:order val="2"/>
          <c:tx>
            <c:v>Harrington N</c:v>
          </c:tx>
          <c:invertIfNegative val="0"/>
          <c:cat>
            <c:strLit>
              <c:ptCount val="1"/>
              <c:pt idx="0">
                <c:v>Sculpin Gunnel Other</c:v>
              </c:pt>
            </c:strLit>
          </c:cat>
          <c:val>
            <c:numRef>
              <c:f>Sheet2!$B$51:$D$51</c:f>
              <c:numCache>
                <c:formatCode>General</c:formatCode>
                <c:ptCount val="3"/>
                <c:pt idx="0">
                  <c:v>11.0</c:v>
                </c:pt>
                <c:pt idx="1">
                  <c:v>35.0</c:v>
                </c:pt>
                <c:pt idx="2">
                  <c:v>3.0</c:v>
                </c:pt>
              </c:numCache>
            </c:numRef>
          </c:val>
        </c:ser>
        <c:ser>
          <c:idx val="3"/>
          <c:order val="3"/>
          <c:tx>
            <c:v>Harrington S</c:v>
          </c:tx>
          <c:invertIfNegative val="0"/>
          <c:cat>
            <c:strLit>
              <c:ptCount val="1"/>
              <c:pt idx="0">
                <c:v>Sculpin Gunnel Other</c:v>
              </c:pt>
            </c:strLit>
          </c:cat>
          <c:val>
            <c:numRef>
              <c:f>Sheet2!$B$51:$D$51</c:f>
              <c:numCache>
                <c:formatCode>General</c:formatCode>
                <c:ptCount val="3"/>
                <c:pt idx="0">
                  <c:v>11.0</c:v>
                </c:pt>
                <c:pt idx="1">
                  <c:v>35.0</c:v>
                </c:pt>
                <c:pt idx="2">
                  <c:v>3.0</c:v>
                </c:pt>
              </c:numCache>
            </c:numRef>
          </c:val>
        </c:ser>
        <c:ser>
          <c:idx val="4"/>
          <c:order val="4"/>
          <c:tx>
            <c:v>Shore Meadows</c:v>
          </c:tx>
          <c:invertIfNegative val="0"/>
          <c:cat>
            <c:strLit>
              <c:ptCount val="1"/>
              <c:pt idx="0">
                <c:v>Sculpin Gunnel Other</c:v>
              </c:pt>
            </c:strLit>
          </c:cat>
          <c:val>
            <c:numRef>
              <c:f>Sheet2!$B$52:$D$52</c:f>
              <c:numCache>
                <c:formatCode>General</c:formatCode>
                <c:ptCount val="3"/>
                <c:pt idx="0">
                  <c:v>52.0</c:v>
                </c:pt>
                <c:pt idx="1">
                  <c:v>39.0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884888"/>
        <c:axId val="2126026296"/>
      </c:barChart>
      <c:catAx>
        <c:axId val="212588488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Sculpin </a:t>
                </a:r>
                <a:r>
                  <a:rPr lang="en-US" baseline="0"/>
                  <a:t>                  </a:t>
                </a:r>
                <a:r>
                  <a:rPr lang="en-US"/>
                  <a:t>Gunnel        	 Other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45515748031497"/>
              <c:y val="0.899296873605087"/>
            </c:manualLayout>
          </c:layout>
          <c:overlay val="0"/>
        </c:title>
        <c:majorTickMark val="out"/>
        <c:minorTickMark val="none"/>
        <c:tickLblPos val="none"/>
        <c:crossAx val="2126026296"/>
        <c:crosses val="autoZero"/>
        <c:auto val="1"/>
        <c:lblAlgn val="ctr"/>
        <c:lblOffset val="100"/>
        <c:noMultiLvlLbl val="0"/>
      </c:catAx>
      <c:valAx>
        <c:axId val="2126026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Fish Delivered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884888"/>
        <c:crosses val="autoZero"/>
        <c:crossBetween val="between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Mutiny Sands Prey Deliveries 2009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6801664732148"/>
          <c:y val="0.196029847804861"/>
          <c:w val="0.676597965095001"/>
          <c:h val="0.537436062812963"/>
        </c:manualLayout>
      </c:layout>
      <c:lineChart>
        <c:grouping val="standard"/>
        <c:varyColors val="0"/>
        <c:ser>
          <c:idx val="0"/>
          <c:order val="0"/>
          <c:tx>
            <c:v>Gunnels</c:v>
          </c:tx>
          <c:marker>
            <c:symbol val="none"/>
          </c:marker>
          <c:cat>
            <c:numRef>
              <c:f>Sheet2!$O$26:$O$35</c:f>
              <c:numCache>
                <c:formatCode>m/d/yy</c:formatCode>
                <c:ptCount val="10"/>
                <c:pt idx="0">
                  <c:v>39985.0</c:v>
                </c:pt>
                <c:pt idx="1">
                  <c:v>39992.0</c:v>
                </c:pt>
                <c:pt idx="2">
                  <c:v>39999.0</c:v>
                </c:pt>
                <c:pt idx="3">
                  <c:v>40006.0</c:v>
                </c:pt>
                <c:pt idx="4">
                  <c:v>40013.0</c:v>
                </c:pt>
                <c:pt idx="5">
                  <c:v>40020.0</c:v>
                </c:pt>
                <c:pt idx="6">
                  <c:v>40027.0</c:v>
                </c:pt>
                <c:pt idx="7">
                  <c:v>40034.0</c:v>
                </c:pt>
                <c:pt idx="8">
                  <c:v>40041.0</c:v>
                </c:pt>
                <c:pt idx="9">
                  <c:v>40048.0</c:v>
                </c:pt>
              </c:numCache>
            </c:numRef>
          </c:cat>
          <c:val>
            <c:numRef>
              <c:f>Sheet2!$P$26:$P$35</c:f>
              <c:numCache>
                <c:formatCode>General</c:formatCode>
                <c:ptCount val="10"/>
                <c:pt idx="0">
                  <c:v>3.0</c:v>
                </c:pt>
                <c:pt idx="1">
                  <c:v>7.0</c:v>
                </c:pt>
                <c:pt idx="2">
                  <c:v>19.0</c:v>
                </c:pt>
                <c:pt idx="3">
                  <c:v>18.0</c:v>
                </c:pt>
                <c:pt idx="4">
                  <c:v>26.0</c:v>
                </c:pt>
                <c:pt idx="5">
                  <c:v>21.0</c:v>
                </c:pt>
                <c:pt idx="6">
                  <c:v>38.0</c:v>
                </c:pt>
                <c:pt idx="7">
                  <c:v>8.0</c:v>
                </c:pt>
                <c:pt idx="8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v>Sculpins</c:v>
          </c:tx>
          <c:marker>
            <c:symbol val="none"/>
          </c:marker>
          <c:cat>
            <c:numRef>
              <c:f>Sheet2!$O$26:$O$35</c:f>
              <c:numCache>
                <c:formatCode>m/d/yy</c:formatCode>
                <c:ptCount val="10"/>
                <c:pt idx="0">
                  <c:v>39985.0</c:v>
                </c:pt>
                <c:pt idx="1">
                  <c:v>39992.0</c:v>
                </c:pt>
                <c:pt idx="2">
                  <c:v>39999.0</c:v>
                </c:pt>
                <c:pt idx="3">
                  <c:v>40006.0</c:v>
                </c:pt>
                <c:pt idx="4">
                  <c:v>40013.0</c:v>
                </c:pt>
                <c:pt idx="5">
                  <c:v>40020.0</c:v>
                </c:pt>
                <c:pt idx="6">
                  <c:v>40027.0</c:v>
                </c:pt>
                <c:pt idx="7">
                  <c:v>40034.0</c:v>
                </c:pt>
                <c:pt idx="8">
                  <c:v>40041.0</c:v>
                </c:pt>
                <c:pt idx="9">
                  <c:v>40048.0</c:v>
                </c:pt>
              </c:numCache>
            </c:numRef>
          </c:cat>
          <c:val>
            <c:numRef>
              <c:f>Sheet2!$Q$26:$Q$34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2.0</c:v>
                </c:pt>
                <c:pt idx="3">
                  <c:v>3.0</c:v>
                </c:pt>
                <c:pt idx="4">
                  <c:v>1.0</c:v>
                </c:pt>
                <c:pt idx="5">
                  <c:v>5.0</c:v>
                </c:pt>
                <c:pt idx="6">
                  <c:v>7.0</c:v>
                </c:pt>
                <c:pt idx="7">
                  <c:v>2.0</c:v>
                </c:pt>
                <c:pt idx="8">
                  <c:v>2.0</c:v>
                </c:pt>
              </c:numCache>
            </c:numRef>
          </c:val>
          <c:smooth val="0"/>
        </c:ser>
        <c:ser>
          <c:idx val="2"/>
          <c:order val="2"/>
          <c:tx>
            <c:v>Other</c:v>
          </c:tx>
          <c:marker>
            <c:symbol val="none"/>
          </c:marker>
          <c:cat>
            <c:numRef>
              <c:f>Sheet2!$O$26:$O$35</c:f>
              <c:numCache>
                <c:formatCode>m/d/yy</c:formatCode>
                <c:ptCount val="10"/>
                <c:pt idx="0">
                  <c:v>39985.0</c:v>
                </c:pt>
                <c:pt idx="1">
                  <c:v>39992.0</c:v>
                </c:pt>
                <c:pt idx="2">
                  <c:v>39999.0</c:v>
                </c:pt>
                <c:pt idx="3">
                  <c:v>40006.0</c:v>
                </c:pt>
                <c:pt idx="4">
                  <c:v>40013.0</c:v>
                </c:pt>
                <c:pt idx="5">
                  <c:v>40020.0</c:v>
                </c:pt>
                <c:pt idx="6">
                  <c:v>40027.0</c:v>
                </c:pt>
                <c:pt idx="7">
                  <c:v>40034.0</c:v>
                </c:pt>
                <c:pt idx="8">
                  <c:v>40041.0</c:v>
                </c:pt>
                <c:pt idx="9">
                  <c:v>40048.0</c:v>
                </c:pt>
              </c:numCache>
            </c:numRef>
          </c:cat>
          <c:val>
            <c:numRef>
              <c:f>Sheet2!$R$26:$R$34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641592"/>
        <c:axId val="-2140852472"/>
      </c:lineChart>
      <c:dateAx>
        <c:axId val="2136641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Week Of</a:t>
                </a:r>
              </a:p>
            </c:rich>
          </c:tx>
          <c:overlay val="0"/>
        </c:title>
        <c:numFmt formatCode="m/d/yy" sourceLinked="1"/>
        <c:majorTickMark val="out"/>
        <c:minorTickMark val="none"/>
        <c:tickLblPos val="nextTo"/>
        <c:crossAx val="-2140852472"/>
        <c:crosses val="autoZero"/>
        <c:auto val="1"/>
        <c:lblOffset val="100"/>
        <c:baseTimeUnit val="days"/>
      </c:dateAx>
      <c:valAx>
        <c:axId val="-2140852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Number Of Prey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641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Prey Deliveries 2010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3841757683515"/>
          <c:y val="0.201442059786774"/>
          <c:w val="0.695678258967629"/>
          <c:h val="0.546228127734033"/>
        </c:manualLayout>
      </c:layout>
      <c:lineChart>
        <c:grouping val="standard"/>
        <c:varyColors val="0"/>
        <c:ser>
          <c:idx val="0"/>
          <c:order val="0"/>
          <c:tx>
            <c:strRef>
              <c:f>Sheet3!$H$50</c:f>
              <c:strCache>
                <c:ptCount val="1"/>
                <c:pt idx="0">
                  <c:v>Gunnel</c:v>
                </c:pt>
              </c:strCache>
            </c:strRef>
          </c:tx>
          <c:marker>
            <c:symbol val="none"/>
          </c:marker>
          <c:cat>
            <c:numRef>
              <c:f>Sheet3!$G$51:$G$60</c:f>
              <c:numCache>
                <c:formatCode>m/d/yy</c:formatCode>
                <c:ptCount val="10"/>
                <c:pt idx="0">
                  <c:v>40350.0</c:v>
                </c:pt>
                <c:pt idx="1">
                  <c:v>40357.0</c:v>
                </c:pt>
                <c:pt idx="2">
                  <c:v>40364.0</c:v>
                </c:pt>
                <c:pt idx="3">
                  <c:v>40371.0</c:v>
                </c:pt>
                <c:pt idx="4">
                  <c:v>40378.0</c:v>
                </c:pt>
                <c:pt idx="5">
                  <c:v>40385.0</c:v>
                </c:pt>
                <c:pt idx="6">
                  <c:v>40392.0</c:v>
                </c:pt>
                <c:pt idx="7">
                  <c:v>40399.0</c:v>
                </c:pt>
                <c:pt idx="8">
                  <c:v>40406.0</c:v>
                </c:pt>
                <c:pt idx="9">
                  <c:v>40413.0</c:v>
                </c:pt>
              </c:numCache>
            </c:numRef>
          </c:cat>
          <c:val>
            <c:numRef>
              <c:f>Sheet3!$H$51:$H$64</c:f>
              <c:numCache>
                <c:formatCode>General</c:formatCode>
                <c:ptCount val="14"/>
                <c:pt idx="0">
                  <c:v>15.0</c:v>
                </c:pt>
                <c:pt idx="1">
                  <c:v>17.0</c:v>
                </c:pt>
                <c:pt idx="2">
                  <c:v>39.0</c:v>
                </c:pt>
                <c:pt idx="3">
                  <c:v>47.0</c:v>
                </c:pt>
                <c:pt idx="4">
                  <c:v>25.0</c:v>
                </c:pt>
                <c:pt idx="5">
                  <c:v>42.0</c:v>
                </c:pt>
                <c:pt idx="6">
                  <c:v>27.0</c:v>
                </c:pt>
                <c:pt idx="7">
                  <c:v>26.0</c:v>
                </c:pt>
                <c:pt idx="8">
                  <c:v>9.0</c:v>
                </c:pt>
                <c:pt idx="9">
                  <c:v>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Sheet3!$I$50</c:f>
              <c:strCache>
                <c:ptCount val="1"/>
                <c:pt idx="0">
                  <c:v>Sculpin</c:v>
                </c:pt>
              </c:strCache>
            </c:strRef>
          </c:tx>
          <c:marker>
            <c:symbol val="none"/>
          </c:marker>
          <c:cat>
            <c:numRef>
              <c:f>Sheet3!$G$51:$G$60</c:f>
              <c:numCache>
                <c:formatCode>m/d/yy</c:formatCode>
                <c:ptCount val="10"/>
                <c:pt idx="0">
                  <c:v>40350.0</c:v>
                </c:pt>
                <c:pt idx="1">
                  <c:v>40357.0</c:v>
                </c:pt>
                <c:pt idx="2">
                  <c:v>40364.0</c:v>
                </c:pt>
                <c:pt idx="3">
                  <c:v>40371.0</c:v>
                </c:pt>
                <c:pt idx="4">
                  <c:v>40378.0</c:v>
                </c:pt>
                <c:pt idx="5">
                  <c:v>40385.0</c:v>
                </c:pt>
                <c:pt idx="6">
                  <c:v>40392.0</c:v>
                </c:pt>
                <c:pt idx="7">
                  <c:v>40399.0</c:v>
                </c:pt>
                <c:pt idx="8">
                  <c:v>40406.0</c:v>
                </c:pt>
                <c:pt idx="9">
                  <c:v>40413.0</c:v>
                </c:pt>
              </c:numCache>
            </c:numRef>
          </c:cat>
          <c:val>
            <c:numRef>
              <c:f>Sheet3!$I$51:$I$64</c:f>
              <c:numCache>
                <c:formatCode>General</c:formatCode>
                <c:ptCount val="14"/>
                <c:pt idx="0">
                  <c:v>8.0</c:v>
                </c:pt>
                <c:pt idx="1">
                  <c:v>20.0</c:v>
                </c:pt>
                <c:pt idx="2">
                  <c:v>40.0</c:v>
                </c:pt>
                <c:pt idx="3">
                  <c:v>28.0</c:v>
                </c:pt>
                <c:pt idx="4">
                  <c:v>30.0</c:v>
                </c:pt>
                <c:pt idx="5">
                  <c:v>29.0</c:v>
                </c:pt>
                <c:pt idx="6">
                  <c:v>30.0</c:v>
                </c:pt>
                <c:pt idx="7">
                  <c:v>22.0</c:v>
                </c:pt>
                <c:pt idx="8">
                  <c:v>18.0</c:v>
                </c:pt>
                <c:pt idx="9">
                  <c:v>11.0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Sheet3!$J$50</c:f>
              <c:strCache>
                <c:ptCount val="1"/>
                <c:pt idx="0">
                  <c:v>Other</c:v>
                </c:pt>
              </c:strCache>
            </c:strRef>
          </c:tx>
          <c:marker>
            <c:symbol val="none"/>
          </c:marker>
          <c:cat>
            <c:numRef>
              <c:f>Sheet3!$G$51:$G$60</c:f>
              <c:numCache>
                <c:formatCode>m/d/yy</c:formatCode>
                <c:ptCount val="10"/>
                <c:pt idx="0">
                  <c:v>40350.0</c:v>
                </c:pt>
                <c:pt idx="1">
                  <c:v>40357.0</c:v>
                </c:pt>
                <c:pt idx="2">
                  <c:v>40364.0</c:v>
                </c:pt>
                <c:pt idx="3">
                  <c:v>40371.0</c:v>
                </c:pt>
                <c:pt idx="4">
                  <c:v>40378.0</c:v>
                </c:pt>
                <c:pt idx="5">
                  <c:v>40385.0</c:v>
                </c:pt>
                <c:pt idx="6">
                  <c:v>40392.0</c:v>
                </c:pt>
                <c:pt idx="7">
                  <c:v>40399.0</c:v>
                </c:pt>
                <c:pt idx="8">
                  <c:v>40406.0</c:v>
                </c:pt>
                <c:pt idx="9">
                  <c:v>40413.0</c:v>
                </c:pt>
              </c:numCache>
            </c:numRef>
          </c:cat>
          <c:val>
            <c:numRef>
              <c:f>Sheet3!$J$51:$J$64</c:f>
              <c:numCache>
                <c:formatCode>General</c:formatCode>
                <c:ptCount val="14"/>
                <c:pt idx="0">
                  <c:v>5.0</c:v>
                </c:pt>
                <c:pt idx="1">
                  <c:v>5.0</c:v>
                </c:pt>
                <c:pt idx="2">
                  <c:v>6.0</c:v>
                </c:pt>
                <c:pt idx="3">
                  <c:v>2.0</c:v>
                </c:pt>
                <c:pt idx="4">
                  <c:v>5.0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Sheet3!$K$50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Sheet3!$G$51:$G$60</c:f>
              <c:numCache>
                <c:formatCode>m/d/yy</c:formatCode>
                <c:ptCount val="10"/>
                <c:pt idx="0">
                  <c:v>40350.0</c:v>
                </c:pt>
                <c:pt idx="1">
                  <c:v>40357.0</c:v>
                </c:pt>
                <c:pt idx="2">
                  <c:v>40364.0</c:v>
                </c:pt>
                <c:pt idx="3">
                  <c:v>40371.0</c:v>
                </c:pt>
                <c:pt idx="4">
                  <c:v>40378.0</c:v>
                </c:pt>
                <c:pt idx="5">
                  <c:v>40385.0</c:v>
                </c:pt>
                <c:pt idx="6">
                  <c:v>40392.0</c:v>
                </c:pt>
                <c:pt idx="7">
                  <c:v>40399.0</c:v>
                </c:pt>
                <c:pt idx="8">
                  <c:v>40406.0</c:v>
                </c:pt>
                <c:pt idx="9">
                  <c:v>40413.0</c:v>
                </c:pt>
              </c:numCache>
            </c:numRef>
          </c:cat>
          <c:val>
            <c:numRef>
              <c:f>Sheet3!$K$51:$K$64</c:f>
              <c:numCache>
                <c:formatCode>General</c:formatCode>
                <c:ptCount val="14"/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565144"/>
        <c:axId val="-2130844616"/>
      </c:lineChart>
      <c:dateAx>
        <c:axId val="-2129565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Week Of</a:t>
                </a:r>
              </a:p>
            </c:rich>
          </c:tx>
          <c:overlay val="0"/>
        </c:title>
        <c:numFmt formatCode="m/d/yy" sourceLinked="1"/>
        <c:majorTickMark val="out"/>
        <c:minorTickMark val="none"/>
        <c:tickLblPos val="nextTo"/>
        <c:crossAx val="-2130844616"/>
        <c:crosses val="autoZero"/>
        <c:auto val="1"/>
        <c:lblOffset val="100"/>
        <c:baseTimeUnit val="days"/>
      </c:dateAx>
      <c:valAx>
        <c:axId val="-2130844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Number of Prey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9565144"/>
        <c:crosses val="autoZero"/>
        <c:crossBetween val="between"/>
      </c:valAx>
    </c:plotArea>
    <c:legend>
      <c:legendPos val="r"/>
      <c:legendEntry>
        <c:idx val="3"/>
        <c:delete val="1"/>
      </c:legendEntry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Mutiny</a:t>
            </a:r>
            <a:r>
              <a:rPr lang="en-US" baseline="0"/>
              <a:t> Sands and Shore Meadows </a:t>
            </a:r>
            <a:r>
              <a:rPr lang="en-US"/>
              <a:t>Average Population per Half Hour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cat>
            <c:numRef>
              <c:f>Sheet4!$B$3:$M$3</c:f>
              <c:numCache>
                <c:formatCode>h:mm</c:formatCode>
                <c:ptCount val="12"/>
                <c:pt idx="0">
                  <c:v>0.229166666666667</c:v>
                </c:pt>
                <c:pt idx="1">
                  <c:v>0.25</c:v>
                </c:pt>
                <c:pt idx="2">
                  <c:v>0.270833333333333</c:v>
                </c:pt>
                <c:pt idx="3">
                  <c:v>0.291666666666667</c:v>
                </c:pt>
                <c:pt idx="4">
                  <c:v>0.3125</c:v>
                </c:pt>
                <c:pt idx="5">
                  <c:v>0.333333333333334</c:v>
                </c:pt>
                <c:pt idx="6">
                  <c:v>0.354166666666667</c:v>
                </c:pt>
                <c:pt idx="7">
                  <c:v>0.375</c:v>
                </c:pt>
                <c:pt idx="8">
                  <c:v>0.395833333333334</c:v>
                </c:pt>
                <c:pt idx="9">
                  <c:v>0.416666666666667</c:v>
                </c:pt>
                <c:pt idx="10">
                  <c:v>0.4375</c:v>
                </c:pt>
                <c:pt idx="11">
                  <c:v>0.458333333333334</c:v>
                </c:pt>
              </c:numCache>
            </c:numRef>
          </c:cat>
          <c:val>
            <c:numRef>
              <c:f>Sheet4!$B$17:$M$17</c:f>
              <c:numCache>
                <c:formatCode>0</c:formatCode>
                <c:ptCount val="12"/>
                <c:pt idx="0">
                  <c:v>10.33333333333333</c:v>
                </c:pt>
                <c:pt idx="1">
                  <c:v>16.48</c:v>
                </c:pt>
                <c:pt idx="2">
                  <c:v>22.675</c:v>
                </c:pt>
                <c:pt idx="3">
                  <c:v>23.56</c:v>
                </c:pt>
                <c:pt idx="4">
                  <c:v>18.555</c:v>
                </c:pt>
                <c:pt idx="5">
                  <c:v>21.835</c:v>
                </c:pt>
                <c:pt idx="6">
                  <c:v>20.235</c:v>
                </c:pt>
                <c:pt idx="7">
                  <c:v>19.09</c:v>
                </c:pt>
                <c:pt idx="8">
                  <c:v>16.905</c:v>
                </c:pt>
                <c:pt idx="9">
                  <c:v>15.745</c:v>
                </c:pt>
                <c:pt idx="10" formatCode="General">
                  <c:v>15.0</c:v>
                </c:pt>
                <c:pt idx="11" formatCode="General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673784"/>
        <c:axId val="2131329048"/>
      </c:lineChart>
      <c:catAx>
        <c:axId val="213167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</a:t>
                </a:r>
              </a:p>
            </c:rich>
          </c:tx>
          <c:overlay val="0"/>
        </c:title>
        <c:numFmt formatCode="h:mm" sourceLinked="1"/>
        <c:majorTickMark val="out"/>
        <c:minorTickMark val="none"/>
        <c:tickLblPos val="nextTo"/>
        <c:crossAx val="2131329048"/>
        <c:crosses val="autoZero"/>
        <c:auto val="1"/>
        <c:lblAlgn val="ctr"/>
        <c:lblOffset val="100"/>
        <c:noMultiLvlLbl val="0"/>
      </c:catAx>
      <c:valAx>
        <c:axId val="2131329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Number of Individuals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3167378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M.S.</a:t>
            </a:r>
            <a:r>
              <a:rPr lang="en-US" baseline="0"/>
              <a:t> and S.M. </a:t>
            </a:r>
            <a:r>
              <a:rPr lang="en-US"/>
              <a:t>Pigeon Guillemot </a:t>
            </a:r>
          </a:p>
          <a:p>
            <a:pPr>
              <a:defRPr/>
            </a:pPr>
            <a:r>
              <a:rPr lang="en-US"/>
              <a:t>7/23-7/26/10</a:t>
            </a:r>
            <a:r>
              <a:rPr lang="en-US" baseline="0"/>
              <a:t> populations 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Pigeon Guillemots</c:v>
          </c:tx>
          <c:cat>
            <c:numRef>
              <c:f>Sheet4!$A$25:$K$25</c:f>
              <c:numCache>
                <c:formatCode>h:mm</c:formatCode>
                <c:ptCount val="11"/>
                <c:pt idx="0">
                  <c:v>0.229166666666667</c:v>
                </c:pt>
                <c:pt idx="1">
                  <c:v>0.25</c:v>
                </c:pt>
                <c:pt idx="2">
                  <c:v>0.270833333333333</c:v>
                </c:pt>
                <c:pt idx="3">
                  <c:v>0.291666666666667</c:v>
                </c:pt>
                <c:pt idx="4">
                  <c:v>0.3125</c:v>
                </c:pt>
                <c:pt idx="5">
                  <c:v>0.333333333333334</c:v>
                </c:pt>
                <c:pt idx="6">
                  <c:v>0.354166666666667</c:v>
                </c:pt>
                <c:pt idx="7">
                  <c:v>0.375</c:v>
                </c:pt>
                <c:pt idx="8">
                  <c:v>0.395833333333334</c:v>
                </c:pt>
                <c:pt idx="9">
                  <c:v>0.416666666666667</c:v>
                </c:pt>
                <c:pt idx="10">
                  <c:v>0.4375</c:v>
                </c:pt>
              </c:numCache>
            </c:numRef>
          </c:cat>
          <c:val>
            <c:numRef>
              <c:f>Sheet4!$B$44:$L$44</c:f>
              <c:numCache>
                <c:formatCode>General</c:formatCode>
                <c:ptCount val="11"/>
                <c:pt idx="0">
                  <c:v>22.0</c:v>
                </c:pt>
                <c:pt idx="1">
                  <c:v>33.0</c:v>
                </c:pt>
                <c:pt idx="2">
                  <c:v>45.0</c:v>
                </c:pt>
                <c:pt idx="3">
                  <c:v>45.0</c:v>
                </c:pt>
                <c:pt idx="4">
                  <c:v>40.0</c:v>
                </c:pt>
                <c:pt idx="5">
                  <c:v>25.0</c:v>
                </c:pt>
                <c:pt idx="6">
                  <c:v>28.0</c:v>
                </c:pt>
                <c:pt idx="7" formatCode="0">
                  <c:v>15.5</c:v>
                </c:pt>
                <c:pt idx="8" formatCode="0">
                  <c:v>9.5</c:v>
                </c:pt>
                <c:pt idx="9">
                  <c:v>13.0</c:v>
                </c:pt>
                <c:pt idx="10" formatCode="0">
                  <c:v>10.5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799320"/>
        <c:axId val="2129834088"/>
      </c:lineChart>
      <c:catAx>
        <c:axId val="-2128799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</a:t>
                </a:r>
                <a:r>
                  <a:rPr lang="en-US" baseline="0"/>
                  <a:t> Day</a:t>
                </a:r>
                <a:endParaRPr lang="en-US"/>
              </a:p>
            </c:rich>
          </c:tx>
          <c:overlay val="0"/>
        </c:title>
        <c:numFmt formatCode="h:mm" sourceLinked="1"/>
        <c:majorTickMark val="out"/>
        <c:minorTickMark val="none"/>
        <c:tickLblPos val="nextTo"/>
        <c:crossAx val="2129834088"/>
        <c:crosses val="autoZero"/>
        <c:auto val="1"/>
        <c:lblAlgn val="ctr"/>
        <c:lblOffset val="100"/>
        <c:noMultiLvlLbl val="0"/>
      </c:catAx>
      <c:valAx>
        <c:axId val="2129834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Number of Individuals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8799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000"/>
              <a:t>Mutiny</a:t>
            </a:r>
            <a:r>
              <a:rPr lang="en-US" sz="2000" baseline="0"/>
              <a:t> Sands and Shore Meadows Pigeon</a:t>
            </a:r>
            <a:r>
              <a:rPr lang="en-US" sz="2000"/>
              <a:t> Guillemot Attendance at Time and Tide Height 7/24/10</a:t>
            </a:r>
          </a:p>
        </c:rich>
      </c:tx>
      <c:layout>
        <c:manualLayout>
          <c:xMode val="edge"/>
          <c:yMode val="edge"/>
          <c:x val="0.0851767158278065"/>
          <c:y val="0.025360225943819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27106334979608"/>
          <c:y val="0.18749466745428"/>
          <c:w val="0.639455015167008"/>
          <c:h val="0.66956333575741"/>
        </c:manualLayout>
      </c:layout>
      <c:lineChart>
        <c:grouping val="standard"/>
        <c:varyColors val="0"/>
        <c:ser>
          <c:idx val="1"/>
          <c:order val="0"/>
          <c:tx>
            <c:v>P. Guillemot Population</c:v>
          </c:tx>
          <c:spPr>
            <a:ln w="28575"/>
          </c:spPr>
          <c:marker>
            <c:symbol val="none"/>
          </c:marker>
          <c:cat>
            <c:strRef>
              <c:f>Sheet4!$A$47:$A$57</c:f>
              <c:strCache>
                <c:ptCount val="11"/>
                <c:pt idx="0">
                  <c:v> 5:30</c:v>
                </c:pt>
                <c:pt idx="1">
                  <c:v>6:00</c:v>
                </c:pt>
                <c:pt idx="2">
                  <c:v>6:30</c:v>
                </c:pt>
                <c:pt idx="3">
                  <c:v>7:00</c:v>
                </c:pt>
                <c:pt idx="4">
                  <c:v>7:30</c:v>
                </c:pt>
                <c:pt idx="5">
                  <c:v>8:00</c:v>
                </c:pt>
                <c:pt idx="6">
                  <c:v>8:30</c:v>
                </c:pt>
                <c:pt idx="7">
                  <c:v>9:00</c:v>
                </c:pt>
                <c:pt idx="8">
                  <c:v>9:30</c:v>
                </c:pt>
                <c:pt idx="9">
                  <c:v>10:00</c:v>
                </c:pt>
                <c:pt idx="10">
                  <c:v>10:30</c:v>
                </c:pt>
              </c:strCache>
            </c:strRef>
          </c:cat>
          <c:val>
            <c:numRef>
              <c:f>Sheet4!$B$44:$L$44</c:f>
              <c:numCache>
                <c:formatCode>General</c:formatCode>
                <c:ptCount val="11"/>
                <c:pt idx="0">
                  <c:v>22.0</c:v>
                </c:pt>
                <c:pt idx="1">
                  <c:v>33.0</c:v>
                </c:pt>
                <c:pt idx="2">
                  <c:v>45.0</c:v>
                </c:pt>
                <c:pt idx="3">
                  <c:v>45.0</c:v>
                </c:pt>
                <c:pt idx="4">
                  <c:v>40.0</c:v>
                </c:pt>
                <c:pt idx="5">
                  <c:v>25.0</c:v>
                </c:pt>
                <c:pt idx="6">
                  <c:v>28.0</c:v>
                </c:pt>
                <c:pt idx="7" formatCode="0">
                  <c:v>15.5</c:v>
                </c:pt>
                <c:pt idx="8" formatCode="0">
                  <c:v>9.5</c:v>
                </c:pt>
                <c:pt idx="9">
                  <c:v>13.0</c:v>
                </c:pt>
                <c:pt idx="10" formatCode="0">
                  <c:v>10.5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091160"/>
        <c:axId val="2134081464"/>
      </c:lineChart>
      <c:lineChart>
        <c:grouping val="standard"/>
        <c:varyColors val="0"/>
        <c:ser>
          <c:idx val="0"/>
          <c:order val="1"/>
          <c:tx>
            <c:v>Tide Height</c:v>
          </c:tx>
          <c:spPr>
            <a:ln w="28575"/>
          </c:spPr>
          <c:marker>
            <c:symbol val="none"/>
          </c:marker>
          <c:val>
            <c:numRef>
              <c:f>Sheet4!$B$47:$B$57</c:f>
              <c:numCache>
                <c:formatCode>General</c:formatCode>
                <c:ptCount val="11"/>
                <c:pt idx="0">
                  <c:v>4.5</c:v>
                </c:pt>
                <c:pt idx="1">
                  <c:v>3.5</c:v>
                </c:pt>
                <c:pt idx="2">
                  <c:v>2.5</c:v>
                </c:pt>
                <c:pt idx="3">
                  <c:v>1.5</c:v>
                </c:pt>
                <c:pt idx="4">
                  <c:v>0.5</c:v>
                </c:pt>
                <c:pt idx="5">
                  <c:v>0.0</c:v>
                </c:pt>
                <c:pt idx="6">
                  <c:v>-0.5</c:v>
                </c:pt>
                <c:pt idx="7">
                  <c:v>-0.4</c:v>
                </c:pt>
                <c:pt idx="8">
                  <c:v>-1.0</c:v>
                </c:pt>
                <c:pt idx="9">
                  <c:v>-1.0</c:v>
                </c:pt>
                <c:pt idx="10">
                  <c:v>-1.0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927480"/>
        <c:axId val="2125223240"/>
      </c:lineChart>
      <c:catAx>
        <c:axId val="-21120911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Time of Day</a:t>
                </a:r>
              </a:p>
            </c:rich>
          </c:tx>
          <c:layout>
            <c:manualLayout>
              <c:xMode val="edge"/>
              <c:yMode val="edge"/>
              <c:x val="0.193675052611044"/>
              <c:y val="0.92068376068376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4081464"/>
        <c:crosses val="autoZero"/>
        <c:auto val="1"/>
        <c:lblAlgn val="ctr"/>
        <c:lblOffset val="100"/>
        <c:noMultiLvlLbl val="0"/>
      </c:catAx>
      <c:valAx>
        <c:axId val="2134081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 </a:t>
                </a:r>
                <a:r>
                  <a:rPr lang="en-US" sz="1200"/>
                  <a:t>Number of Individuals</a:t>
                </a:r>
              </a:p>
            </c:rich>
          </c:tx>
          <c:layout>
            <c:manualLayout>
              <c:xMode val="edge"/>
              <c:yMode val="edge"/>
              <c:x val="0.0100526408614179"/>
              <c:y val="0.3562421917915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12091160"/>
        <c:crosses val="autoZero"/>
        <c:crossBetween val="between"/>
      </c:valAx>
      <c:valAx>
        <c:axId val="2125223240"/>
        <c:scaling>
          <c:orientation val="minMax"/>
          <c:max val="14.0"/>
          <c:min val="-3.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Tide Height</a:t>
                </a:r>
              </a:p>
            </c:rich>
          </c:tx>
          <c:layout>
            <c:manualLayout>
              <c:xMode val="edge"/>
              <c:yMode val="edge"/>
              <c:x val="0.789967582465476"/>
              <c:y val="0.37846611481257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8927480"/>
        <c:crosses val="max"/>
        <c:crossBetween val="between"/>
      </c:valAx>
      <c:catAx>
        <c:axId val="-2138927480"/>
        <c:scaling>
          <c:orientation val="minMax"/>
        </c:scaling>
        <c:delete val="1"/>
        <c:axPos val="b"/>
        <c:majorTickMark val="out"/>
        <c:minorTickMark val="none"/>
        <c:tickLblPos val="none"/>
        <c:crossAx val="212522324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516</xdr:row>
      <xdr:rowOff>104775</xdr:rowOff>
    </xdr:from>
    <xdr:to>
      <xdr:col>12</xdr:col>
      <xdr:colOff>1190625</xdr:colOff>
      <xdr:row>533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0</xdr:row>
      <xdr:rowOff>152400</xdr:rowOff>
    </xdr:from>
    <xdr:to>
      <xdr:col>12</xdr:col>
      <xdr:colOff>523875</xdr:colOff>
      <xdr:row>23</xdr:row>
      <xdr:rowOff>19051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609601</xdr:colOff>
      <xdr:row>24</xdr:row>
      <xdr:rowOff>38100</xdr:rowOff>
    </xdr:from>
    <xdr:to>
      <xdr:col>1</xdr:col>
      <xdr:colOff>9525</xdr:colOff>
      <xdr:row>25</xdr:row>
      <xdr:rowOff>9524</xdr:rowOff>
    </xdr:to>
    <xdr:sp macro="" textlink="">
      <xdr:nvSpPr>
        <xdr:cNvPr id="3" name="TextBox 2"/>
        <xdr:cNvSpPr txBox="1"/>
      </xdr:nvSpPr>
      <xdr:spPr>
        <a:xfrm flipH="1">
          <a:off x="609601" y="3952875"/>
          <a:ext cx="76199" cy="1333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600" b="1"/>
            <a:t> </a:t>
          </a:r>
        </a:p>
      </xdr:txBody>
    </xdr:sp>
    <xdr:clientData/>
  </xdr:twoCellAnchor>
  <xdr:twoCellAnchor>
    <xdr:from>
      <xdr:col>1</xdr:col>
      <xdr:colOff>1596</xdr:colOff>
      <xdr:row>25</xdr:row>
      <xdr:rowOff>64424</xdr:rowOff>
    </xdr:from>
    <xdr:to>
      <xdr:col>1</xdr:col>
      <xdr:colOff>47315</xdr:colOff>
      <xdr:row>25</xdr:row>
      <xdr:rowOff>110143</xdr:rowOff>
    </xdr:to>
    <xdr:sp macro="" textlink="">
      <xdr:nvSpPr>
        <xdr:cNvPr id="4" name="TextBox 3"/>
        <xdr:cNvSpPr txBox="1"/>
      </xdr:nvSpPr>
      <xdr:spPr>
        <a:xfrm rot="2680524">
          <a:off x="677871" y="4141124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vert270" wrap="square" rtlCol="0" anchor="ctr"/>
        <a:lstStyle/>
        <a:p>
          <a:endParaRPr lang="en-US" sz="1400" b="1"/>
        </a:p>
      </xdr:txBody>
    </xdr:sp>
    <xdr:clientData/>
  </xdr:twoCellAnchor>
  <xdr:twoCellAnchor>
    <xdr:from>
      <xdr:col>4</xdr:col>
      <xdr:colOff>47625</xdr:colOff>
      <xdr:row>25</xdr:row>
      <xdr:rowOff>142874</xdr:rowOff>
    </xdr:from>
    <xdr:to>
      <xdr:col>12</xdr:col>
      <xdr:colOff>361950</xdr:colOff>
      <xdr:row>42</xdr:row>
      <xdr:rowOff>133349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53</xdr:row>
      <xdr:rowOff>123825</xdr:rowOff>
    </xdr:from>
    <xdr:to>
      <xdr:col>13</xdr:col>
      <xdr:colOff>304800</xdr:colOff>
      <xdr:row>71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85725</xdr:colOff>
      <xdr:row>53</xdr:row>
      <xdr:rowOff>152400</xdr:rowOff>
    </xdr:from>
    <xdr:to>
      <xdr:col>1</xdr:col>
      <xdr:colOff>400050</xdr:colOff>
      <xdr:row>63</xdr:row>
      <xdr:rowOff>85725</xdr:rowOff>
    </xdr:to>
    <xdr:sp macro="" textlink="">
      <xdr:nvSpPr>
        <xdr:cNvPr id="9" name="TextBox 8"/>
        <xdr:cNvSpPr txBox="1"/>
      </xdr:nvSpPr>
      <xdr:spPr>
        <a:xfrm>
          <a:off x="762000" y="8810625"/>
          <a:ext cx="314325" cy="1552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vert270" wrap="square" rtlCol="0" anchor="t"/>
        <a:lstStyle/>
        <a:p>
          <a:r>
            <a:rPr lang="en-US" sz="1100"/>
            <a:t> </a:t>
          </a:r>
        </a:p>
      </xdr:txBody>
    </xdr:sp>
    <xdr:clientData/>
  </xdr:twoCellAnchor>
  <xdr:twoCellAnchor>
    <xdr:from>
      <xdr:col>0</xdr:col>
      <xdr:colOff>0</xdr:colOff>
      <xdr:row>65</xdr:row>
      <xdr:rowOff>152400</xdr:rowOff>
    </xdr:from>
    <xdr:to>
      <xdr:col>1</xdr:col>
      <xdr:colOff>419100</xdr:colOff>
      <xdr:row>67</xdr:row>
      <xdr:rowOff>9525</xdr:rowOff>
    </xdr:to>
    <xdr:sp macro="" textlink="">
      <xdr:nvSpPr>
        <xdr:cNvPr id="10" name="TextBox 9"/>
        <xdr:cNvSpPr txBox="1"/>
      </xdr:nvSpPr>
      <xdr:spPr>
        <a:xfrm>
          <a:off x="0" y="10753725"/>
          <a:ext cx="1095375" cy="180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10</xdr:col>
      <xdr:colOff>95250</xdr:colOff>
      <xdr:row>46</xdr:row>
      <xdr:rowOff>28574</xdr:rowOff>
    </xdr:from>
    <xdr:to>
      <xdr:col>10</xdr:col>
      <xdr:colOff>144781</xdr:colOff>
      <xdr:row>46</xdr:row>
      <xdr:rowOff>95250</xdr:rowOff>
    </xdr:to>
    <xdr:sp macro="" textlink="">
      <xdr:nvSpPr>
        <xdr:cNvPr id="11" name="TextBox 10"/>
        <xdr:cNvSpPr txBox="1"/>
      </xdr:nvSpPr>
      <xdr:spPr>
        <a:xfrm flipH="1">
          <a:off x="6257925" y="7543799"/>
          <a:ext cx="49531" cy="666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 </a:t>
          </a:r>
        </a:p>
      </xdr:txBody>
    </xdr:sp>
    <xdr:clientData/>
  </xdr:twoCellAnchor>
  <xdr:twoCellAnchor>
    <xdr:from>
      <xdr:col>13</xdr:col>
      <xdr:colOff>228600</xdr:colOff>
      <xdr:row>35</xdr:row>
      <xdr:rowOff>85725</xdr:rowOff>
    </xdr:from>
    <xdr:to>
      <xdr:col>21</xdr:col>
      <xdr:colOff>133350</xdr:colOff>
      <xdr:row>52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0.1405</cdr:x>
      <cdr:y>0.88421</cdr:y>
    </cdr:from>
    <cdr:to>
      <cdr:x>0.82852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7700" y="3638549"/>
          <a:ext cx="3171842" cy="4191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0.30578</cdr:x>
      <cdr:y>0.27632</cdr:y>
    </cdr:from>
    <cdr:to>
      <cdr:x>1</cdr:x>
      <cdr:y>0.35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33606" y="1000140"/>
          <a:ext cx="3200424" cy="2666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US" sz="16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</cdr:x>
      <cdr:y>0.49306</cdr:y>
    </cdr:from>
    <cdr:to>
      <cdr:x>1</cdr:x>
      <cdr:y>0.82639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9575" y="13525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0.25208</cdr:x>
      <cdr:y>0.66667</cdr:y>
    </cdr:from>
    <cdr:to>
      <cdr:x>0.45208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2525" y="27146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46</xdr:row>
      <xdr:rowOff>12700</xdr:rowOff>
    </xdr:from>
    <xdr:to>
      <xdr:col>17</xdr:col>
      <xdr:colOff>88900</xdr:colOff>
      <xdr:row>64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123825</xdr:colOff>
      <xdr:row>2</xdr:row>
      <xdr:rowOff>95250</xdr:rowOff>
    </xdr:from>
    <xdr:to>
      <xdr:col>23</xdr:col>
      <xdr:colOff>428625</xdr:colOff>
      <xdr:row>19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88899</xdr:colOff>
      <xdr:row>36</xdr:row>
      <xdr:rowOff>1</xdr:rowOff>
    </xdr:from>
    <xdr:to>
      <xdr:col>23</xdr:col>
      <xdr:colOff>9524</xdr:colOff>
      <xdr:row>57</xdr:row>
      <xdr:rowOff>3176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355599</xdr:colOff>
      <xdr:row>37</xdr:row>
      <xdr:rowOff>139700</xdr:rowOff>
    </xdr:from>
    <xdr:to>
      <xdr:col>14</xdr:col>
      <xdr:colOff>215900</xdr:colOff>
      <xdr:row>66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425450</xdr:colOff>
      <xdr:row>75</xdr:row>
      <xdr:rowOff>95250</xdr:rowOff>
    </xdr:from>
    <xdr:to>
      <xdr:col>19</xdr:col>
      <xdr:colOff>114300</xdr:colOff>
      <xdr:row>111</xdr:row>
      <xdr:rowOff>155575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15</xdr:row>
      <xdr:rowOff>0</xdr:rowOff>
    </xdr:from>
    <xdr:to>
      <xdr:col>12</xdr:col>
      <xdr:colOff>127000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1"/>
  <sheetViews>
    <sheetView workbookViewId="0">
      <pane ySplit="480" topLeftCell="A75" activePane="bottomLeft"/>
      <selection activeCell="D1" sqref="D1:D1048576"/>
      <selection pane="bottomLeft" activeCell="C166" sqref="C166"/>
    </sheetView>
  </sheetViews>
  <sheetFormatPr baseColWidth="10" defaultColWidth="8.83203125" defaultRowHeight="12" x14ac:dyDescent="0"/>
  <cols>
    <col min="1" max="1" width="13" style="1" customWidth="1"/>
    <col min="2" max="8" width="8.83203125" style="1"/>
    <col min="10" max="10" width="8.83203125" style="1"/>
    <col min="11" max="11" width="8.33203125" style="1" customWidth="1"/>
    <col min="12" max="12" width="15.1640625" customWidth="1"/>
    <col min="13" max="13" width="32" customWidth="1"/>
  </cols>
  <sheetData>
    <row r="1" spans="1:13">
      <c r="A1" s="1" t="s">
        <v>280</v>
      </c>
      <c r="B1" s="1" t="s">
        <v>281</v>
      </c>
      <c r="C1" s="1" t="s">
        <v>282</v>
      </c>
      <c r="D1" s="1" t="s">
        <v>283</v>
      </c>
      <c r="E1" s="1" t="s">
        <v>284</v>
      </c>
      <c r="F1" s="1" t="s">
        <v>285</v>
      </c>
      <c r="G1" s="1" t="s">
        <v>286</v>
      </c>
      <c r="H1" s="1" t="s">
        <v>287</v>
      </c>
      <c r="I1" t="s">
        <v>288</v>
      </c>
      <c r="J1" s="1" t="s">
        <v>289</v>
      </c>
      <c r="K1" s="1" t="s">
        <v>292</v>
      </c>
      <c r="L1" t="s">
        <v>290</v>
      </c>
      <c r="M1" t="s">
        <v>291</v>
      </c>
    </row>
    <row r="2" spans="1:13" s="6" customFormat="1">
      <c r="A2" s="4">
        <v>40350</v>
      </c>
      <c r="B2" s="5"/>
      <c r="C2" s="5"/>
      <c r="D2" s="5"/>
      <c r="E2" s="5"/>
      <c r="F2" s="5"/>
      <c r="G2" s="5"/>
      <c r="H2" s="5"/>
      <c r="J2" s="5"/>
      <c r="K2" s="5"/>
      <c r="M2" s="6" t="s">
        <v>59</v>
      </c>
    </row>
    <row r="3" spans="1:13" s="9" customFormat="1">
      <c r="A3" s="7">
        <v>40350</v>
      </c>
      <c r="B3" s="10">
        <v>0.21875</v>
      </c>
      <c r="C3" s="11">
        <v>0</v>
      </c>
      <c r="D3" s="8"/>
      <c r="E3" s="8"/>
      <c r="F3" s="8"/>
      <c r="G3" s="8"/>
      <c r="H3" s="8"/>
      <c r="J3" s="8"/>
      <c r="K3" s="8"/>
      <c r="M3" s="12" t="s">
        <v>296</v>
      </c>
    </row>
    <row r="4" spans="1:13">
      <c r="A4" s="7">
        <v>40350</v>
      </c>
      <c r="B4" s="2">
        <v>0.22916666666666666</v>
      </c>
      <c r="C4" s="1">
        <v>6</v>
      </c>
    </row>
    <row r="5" spans="1:13">
      <c r="A5" s="7">
        <v>40350</v>
      </c>
      <c r="B5" s="2">
        <v>0.23124999999999998</v>
      </c>
      <c r="D5" s="1" t="s">
        <v>293</v>
      </c>
      <c r="H5" s="1" t="s">
        <v>293</v>
      </c>
      <c r="I5" t="s">
        <v>293</v>
      </c>
      <c r="M5" t="s">
        <v>57</v>
      </c>
    </row>
    <row r="6" spans="1:13">
      <c r="A6" s="7">
        <v>40350</v>
      </c>
      <c r="B6" s="2">
        <v>0.24444444444444446</v>
      </c>
      <c r="D6" s="1" t="s">
        <v>293</v>
      </c>
      <c r="F6" s="1" t="s">
        <v>293</v>
      </c>
      <c r="I6" t="s">
        <v>293</v>
      </c>
      <c r="J6" s="1" t="s">
        <v>293</v>
      </c>
      <c r="K6" s="1" t="s">
        <v>293</v>
      </c>
      <c r="M6" t="s">
        <v>57</v>
      </c>
    </row>
    <row r="7" spans="1:13">
      <c r="A7" s="7">
        <v>40350</v>
      </c>
      <c r="B7" s="2">
        <v>0.25</v>
      </c>
      <c r="C7" s="1">
        <v>40</v>
      </c>
      <c r="K7" s="1" t="s">
        <v>293</v>
      </c>
      <c r="M7" s="13" t="s">
        <v>297</v>
      </c>
    </row>
    <row r="8" spans="1:13">
      <c r="A8" s="7">
        <v>40350</v>
      </c>
      <c r="B8" s="2">
        <v>0.25486111111111109</v>
      </c>
      <c r="C8" s="1" t="s">
        <v>293</v>
      </c>
      <c r="K8" s="1" t="s">
        <v>293</v>
      </c>
      <c r="M8" s="13" t="s">
        <v>298</v>
      </c>
    </row>
    <row r="9" spans="1:13">
      <c r="A9" s="7">
        <v>40350</v>
      </c>
      <c r="B9" s="2">
        <v>0.25555555555555559</v>
      </c>
      <c r="K9" s="1" t="s">
        <v>293</v>
      </c>
      <c r="L9" t="s">
        <v>293</v>
      </c>
      <c r="M9" s="13" t="s">
        <v>299</v>
      </c>
    </row>
    <row r="10" spans="1:13">
      <c r="A10" s="7">
        <v>40350</v>
      </c>
      <c r="B10" s="2">
        <v>0.25625000000000003</v>
      </c>
      <c r="K10" s="1" t="s">
        <v>293</v>
      </c>
      <c r="L10" t="s">
        <v>293</v>
      </c>
      <c r="M10" s="13" t="s">
        <v>300</v>
      </c>
    </row>
    <row r="11" spans="1:13">
      <c r="A11" s="7">
        <v>40350</v>
      </c>
      <c r="B11" s="2">
        <v>0.25833333333333336</v>
      </c>
      <c r="C11" s="1" t="s">
        <v>293</v>
      </c>
      <c r="K11" s="1" t="s">
        <v>293</v>
      </c>
      <c r="M11" s="13" t="s">
        <v>211</v>
      </c>
    </row>
    <row r="12" spans="1:13">
      <c r="A12" s="7">
        <v>40350</v>
      </c>
      <c r="B12" s="2">
        <v>0.26180555555555557</v>
      </c>
      <c r="C12" s="1" t="s">
        <v>293</v>
      </c>
      <c r="K12" s="1" t="s">
        <v>293</v>
      </c>
      <c r="L12" s="13" t="s">
        <v>180</v>
      </c>
    </row>
    <row r="13" spans="1:13">
      <c r="A13" s="7">
        <v>40350</v>
      </c>
      <c r="B13" s="2">
        <v>0.26180555555555557</v>
      </c>
      <c r="D13" s="1" t="s">
        <v>293</v>
      </c>
      <c r="F13" s="1" t="s">
        <v>293</v>
      </c>
      <c r="K13" s="1" t="s">
        <v>293</v>
      </c>
      <c r="L13" s="13" t="s">
        <v>212</v>
      </c>
    </row>
    <row r="14" spans="1:13">
      <c r="A14" s="7">
        <v>40350</v>
      </c>
      <c r="B14" s="2">
        <v>0.26250000000000001</v>
      </c>
      <c r="D14" s="1" t="s">
        <v>293</v>
      </c>
      <c r="F14" s="1" t="s">
        <v>293</v>
      </c>
      <c r="K14" s="1" t="s">
        <v>293</v>
      </c>
      <c r="L14" s="13" t="s">
        <v>181</v>
      </c>
    </row>
    <row r="15" spans="1:13">
      <c r="A15" s="7">
        <v>40350</v>
      </c>
      <c r="B15" s="2">
        <v>0.26319444444444445</v>
      </c>
      <c r="C15" s="1" t="s">
        <v>293</v>
      </c>
      <c r="D15" s="1">
        <v>4</v>
      </c>
      <c r="F15" s="14">
        <v>1</v>
      </c>
      <c r="K15" s="1" t="s">
        <v>293</v>
      </c>
    </row>
    <row r="16" spans="1:13">
      <c r="A16" s="7">
        <v>40350</v>
      </c>
      <c r="B16" s="2">
        <v>0.26319444444444445</v>
      </c>
      <c r="C16" s="1" t="s">
        <v>293</v>
      </c>
      <c r="D16" s="1" t="s">
        <v>293</v>
      </c>
      <c r="F16" s="1" t="s">
        <v>293</v>
      </c>
      <c r="J16" s="1" t="s">
        <v>293</v>
      </c>
      <c r="K16" s="1" t="s">
        <v>293</v>
      </c>
      <c r="M16" s="13" t="s">
        <v>295</v>
      </c>
    </row>
    <row r="17" spans="1:13">
      <c r="A17" s="7">
        <v>40350</v>
      </c>
      <c r="B17" s="2">
        <v>0.26666666666666666</v>
      </c>
      <c r="C17" s="1" t="s">
        <v>293</v>
      </c>
      <c r="D17" s="1" t="s">
        <v>293</v>
      </c>
      <c r="E17" s="1" t="s">
        <v>293</v>
      </c>
      <c r="J17" s="1" t="s">
        <v>293</v>
      </c>
      <c r="K17" s="1" t="s">
        <v>293</v>
      </c>
      <c r="M17" s="13" t="s">
        <v>165</v>
      </c>
    </row>
    <row r="18" spans="1:13">
      <c r="A18" s="7">
        <v>40350</v>
      </c>
      <c r="B18" s="2">
        <v>0.26944444444444443</v>
      </c>
      <c r="C18" s="1" t="s">
        <v>293</v>
      </c>
      <c r="D18" s="1">
        <v>4</v>
      </c>
      <c r="F18" s="14">
        <v>1</v>
      </c>
      <c r="J18" s="14">
        <v>1</v>
      </c>
      <c r="K18" s="1">
        <v>9</v>
      </c>
    </row>
    <row r="19" spans="1:13">
      <c r="A19" s="7">
        <v>40350</v>
      </c>
      <c r="B19" s="2">
        <v>0.27083333333333331</v>
      </c>
      <c r="C19" s="14">
        <v>40</v>
      </c>
      <c r="D19" s="1" t="s">
        <v>293</v>
      </c>
    </row>
    <row r="20" spans="1:13">
      <c r="A20" s="7">
        <v>40350</v>
      </c>
      <c r="B20" s="2">
        <v>0.27083333333333331</v>
      </c>
      <c r="C20" s="1" t="s">
        <v>293</v>
      </c>
      <c r="D20" s="14" t="s">
        <v>166</v>
      </c>
      <c r="J20" s="14">
        <v>1</v>
      </c>
      <c r="K20" s="1" t="s">
        <v>293</v>
      </c>
      <c r="M20" s="13" t="s">
        <v>167</v>
      </c>
    </row>
    <row r="21" spans="1:13">
      <c r="A21" s="7">
        <v>40350</v>
      </c>
      <c r="B21" s="2">
        <v>0.27291666666666664</v>
      </c>
      <c r="C21" s="1" t="s">
        <v>293</v>
      </c>
      <c r="D21" s="1" t="s">
        <v>293</v>
      </c>
      <c r="K21" s="1" t="s">
        <v>293</v>
      </c>
      <c r="L21" t="s">
        <v>293</v>
      </c>
      <c r="M21" s="13" t="s">
        <v>168</v>
      </c>
    </row>
    <row r="22" spans="1:13">
      <c r="A22" s="7">
        <v>40350</v>
      </c>
      <c r="B22" s="2">
        <v>0.27569444444444446</v>
      </c>
      <c r="C22" s="1" t="s">
        <v>293</v>
      </c>
      <c r="D22" s="1" t="s">
        <v>293</v>
      </c>
      <c r="E22" s="1" t="s">
        <v>293</v>
      </c>
      <c r="J22" s="1" t="s">
        <v>293</v>
      </c>
      <c r="K22" s="1" t="s">
        <v>293</v>
      </c>
      <c r="M22" s="13" t="s">
        <v>169</v>
      </c>
    </row>
    <row r="23" spans="1:13">
      <c r="A23" s="7">
        <v>40350</v>
      </c>
      <c r="B23" s="2">
        <v>0.28263888888888888</v>
      </c>
      <c r="C23" s="1" t="s">
        <v>293</v>
      </c>
      <c r="D23" s="1" t="s">
        <v>293</v>
      </c>
      <c r="J23" s="1" t="s">
        <v>293</v>
      </c>
      <c r="K23" s="1" t="s">
        <v>293</v>
      </c>
      <c r="M23" s="13" t="s">
        <v>295</v>
      </c>
    </row>
    <row r="24" spans="1:13">
      <c r="A24" s="7">
        <v>40350</v>
      </c>
      <c r="B24" s="2">
        <v>0.28472222222222221</v>
      </c>
      <c r="C24" s="1" t="s">
        <v>293</v>
      </c>
      <c r="J24" s="1" t="s">
        <v>293</v>
      </c>
      <c r="K24" s="1" t="s">
        <v>293</v>
      </c>
      <c r="M24" s="13" t="s">
        <v>170</v>
      </c>
    </row>
    <row r="25" spans="1:13">
      <c r="A25" s="7">
        <v>40350</v>
      </c>
      <c r="B25" s="2">
        <v>0.29166666666666669</v>
      </c>
      <c r="C25" s="14">
        <v>37</v>
      </c>
      <c r="J25" s="1" t="s">
        <v>293</v>
      </c>
      <c r="K25" s="1" t="s">
        <v>293</v>
      </c>
    </row>
    <row r="26" spans="1:13">
      <c r="A26" s="7">
        <v>40350</v>
      </c>
      <c r="B26" s="2">
        <v>0.29652777777777778</v>
      </c>
      <c r="C26" s="1" t="s">
        <v>293</v>
      </c>
      <c r="D26" s="1" t="s">
        <v>293</v>
      </c>
      <c r="F26" s="1" t="s">
        <v>293</v>
      </c>
      <c r="J26" s="1" t="s">
        <v>293</v>
      </c>
      <c r="K26" s="1" t="s">
        <v>293</v>
      </c>
      <c r="M26" t="s">
        <v>171</v>
      </c>
    </row>
    <row r="27" spans="1:13">
      <c r="A27" s="7">
        <v>40350</v>
      </c>
      <c r="B27" s="2">
        <v>0.30277777777777776</v>
      </c>
      <c r="C27" s="1" t="s">
        <v>293</v>
      </c>
      <c r="D27" s="1">
        <v>4</v>
      </c>
      <c r="E27" s="1">
        <v>1</v>
      </c>
      <c r="F27" s="1" t="s">
        <v>293</v>
      </c>
      <c r="J27" s="1">
        <v>1</v>
      </c>
      <c r="K27" s="1">
        <v>48</v>
      </c>
      <c r="M27" t="s">
        <v>172</v>
      </c>
    </row>
    <row r="28" spans="1:13">
      <c r="A28" s="7">
        <v>40350</v>
      </c>
      <c r="B28" s="2">
        <v>0.3125</v>
      </c>
      <c r="C28" s="1">
        <v>9</v>
      </c>
      <c r="D28" s="1" t="s">
        <v>293</v>
      </c>
      <c r="J28" s="1" t="s">
        <v>293</v>
      </c>
      <c r="K28" s="1" t="s">
        <v>293</v>
      </c>
      <c r="M28" t="s">
        <v>58</v>
      </c>
    </row>
    <row r="29" spans="1:13">
      <c r="A29" s="7">
        <v>40350</v>
      </c>
      <c r="B29" s="2">
        <v>0.31944444444444448</v>
      </c>
      <c r="C29" s="1" t="s">
        <v>293</v>
      </c>
      <c r="D29" s="1" t="s">
        <v>293</v>
      </c>
      <c r="J29" s="1" t="s">
        <v>293</v>
      </c>
      <c r="K29" s="1" t="s">
        <v>293</v>
      </c>
      <c r="M29" t="s">
        <v>60</v>
      </c>
    </row>
    <row r="30" spans="1:13">
      <c r="A30" s="7">
        <v>40350</v>
      </c>
      <c r="B30" s="2">
        <v>0.3263888888888889</v>
      </c>
      <c r="C30" s="1" t="s">
        <v>293</v>
      </c>
      <c r="D30" s="1" t="s">
        <v>293</v>
      </c>
      <c r="J30" s="1" t="s">
        <v>293</v>
      </c>
      <c r="K30" s="1" t="s">
        <v>293</v>
      </c>
      <c r="L30" t="s">
        <v>177</v>
      </c>
    </row>
    <row r="31" spans="1:13">
      <c r="A31" s="7">
        <v>40350</v>
      </c>
      <c r="B31" s="2">
        <v>0.33055555555555555</v>
      </c>
      <c r="C31" s="1" t="s">
        <v>293</v>
      </c>
      <c r="D31" s="1" t="s">
        <v>293</v>
      </c>
      <c r="E31" s="1" t="s">
        <v>293</v>
      </c>
      <c r="F31" s="1" t="s">
        <v>293</v>
      </c>
      <c r="J31" s="1" t="s">
        <v>293</v>
      </c>
      <c r="K31" s="1" t="s">
        <v>293</v>
      </c>
      <c r="L31" t="s">
        <v>178</v>
      </c>
    </row>
    <row r="32" spans="1:13">
      <c r="A32" s="7">
        <v>40350</v>
      </c>
      <c r="B32" s="2">
        <v>0.33124999999999999</v>
      </c>
      <c r="C32" s="1" t="s">
        <v>293</v>
      </c>
      <c r="D32" s="1" t="s">
        <v>293</v>
      </c>
      <c r="F32" s="1" t="s">
        <v>293</v>
      </c>
      <c r="J32" s="1" t="s">
        <v>293</v>
      </c>
      <c r="K32" s="1" t="s">
        <v>293</v>
      </c>
      <c r="L32" t="s">
        <v>179</v>
      </c>
    </row>
    <row r="33" spans="1:13">
      <c r="A33" s="7">
        <v>40350</v>
      </c>
      <c r="B33" s="2">
        <v>0.33333333333333331</v>
      </c>
      <c r="C33" s="1">
        <v>40</v>
      </c>
      <c r="D33" s="1" t="s">
        <v>293</v>
      </c>
      <c r="F33" s="1" t="s">
        <v>293</v>
      </c>
      <c r="J33" s="1" t="s">
        <v>293</v>
      </c>
      <c r="K33" s="1" t="s">
        <v>293</v>
      </c>
      <c r="M33" t="s">
        <v>61</v>
      </c>
    </row>
    <row r="34" spans="1:13">
      <c r="A34" s="7">
        <v>40350</v>
      </c>
      <c r="B34" s="2">
        <v>0.3347222222222222</v>
      </c>
      <c r="C34" s="1" t="s">
        <v>293</v>
      </c>
      <c r="D34" s="1" t="s">
        <v>293</v>
      </c>
      <c r="J34" s="1" t="s">
        <v>293</v>
      </c>
      <c r="K34" s="1" t="s">
        <v>293</v>
      </c>
      <c r="L34" t="s">
        <v>62</v>
      </c>
    </row>
    <row r="35" spans="1:13">
      <c r="A35" s="7">
        <v>40350</v>
      </c>
      <c r="B35" s="2">
        <v>0.34236111111111112</v>
      </c>
      <c r="C35" s="1" t="s">
        <v>293</v>
      </c>
      <c r="D35" s="1">
        <v>4</v>
      </c>
      <c r="E35" s="1" t="s">
        <v>293</v>
      </c>
      <c r="F35" s="1">
        <v>1</v>
      </c>
      <c r="J35" s="1" t="s">
        <v>293</v>
      </c>
      <c r="K35" s="1">
        <v>57</v>
      </c>
      <c r="M35" t="s">
        <v>176</v>
      </c>
    </row>
    <row r="36" spans="1:13">
      <c r="A36" s="7">
        <v>40350</v>
      </c>
      <c r="B36" s="2">
        <v>0.3430555555555555</v>
      </c>
      <c r="C36" s="1" t="s">
        <v>293</v>
      </c>
      <c r="D36" s="1" t="s">
        <v>293</v>
      </c>
      <c r="J36" s="1" t="s">
        <v>293</v>
      </c>
      <c r="K36" s="1" t="s">
        <v>293</v>
      </c>
      <c r="L36" t="s">
        <v>177</v>
      </c>
    </row>
    <row r="37" spans="1:13">
      <c r="A37" s="7">
        <v>40350</v>
      </c>
      <c r="B37" s="2">
        <v>0.3444444444444445</v>
      </c>
      <c r="C37" s="1" t="s">
        <v>293</v>
      </c>
      <c r="D37" s="1" t="s">
        <v>293</v>
      </c>
      <c r="J37" s="1" t="s">
        <v>293</v>
      </c>
      <c r="K37" s="1" t="s">
        <v>293</v>
      </c>
      <c r="M37" t="s">
        <v>182</v>
      </c>
    </row>
    <row r="38" spans="1:13">
      <c r="A38" s="7">
        <v>40350</v>
      </c>
      <c r="B38" s="2">
        <v>0.34652777777777777</v>
      </c>
      <c r="C38" s="1" t="s">
        <v>293</v>
      </c>
      <c r="D38" s="1" t="s">
        <v>293</v>
      </c>
      <c r="F38" s="1" t="s">
        <v>293</v>
      </c>
      <c r="J38" s="1" t="s">
        <v>293</v>
      </c>
      <c r="K38" s="1" t="s">
        <v>293</v>
      </c>
      <c r="M38" t="s">
        <v>257</v>
      </c>
    </row>
    <row r="39" spans="1:13">
      <c r="A39" s="7">
        <v>40350</v>
      </c>
      <c r="B39" s="2">
        <v>0.3520833333333333</v>
      </c>
      <c r="C39" s="1" t="s">
        <v>293</v>
      </c>
      <c r="D39" s="1" t="s">
        <v>293</v>
      </c>
      <c r="F39" s="1" t="s">
        <v>293</v>
      </c>
      <c r="J39" s="1" t="s">
        <v>293</v>
      </c>
      <c r="K39" s="1" t="s">
        <v>293</v>
      </c>
      <c r="M39" t="s">
        <v>258</v>
      </c>
    </row>
    <row r="40" spans="1:13">
      <c r="A40" s="7">
        <v>40350</v>
      </c>
      <c r="B40" s="2">
        <v>0.35416666666666669</v>
      </c>
      <c r="C40" s="1">
        <v>9</v>
      </c>
      <c r="D40" s="1" t="s">
        <v>293</v>
      </c>
      <c r="F40" s="1" t="s">
        <v>293</v>
      </c>
      <c r="J40" s="1" t="s">
        <v>293</v>
      </c>
      <c r="K40" s="1" t="s">
        <v>293</v>
      </c>
      <c r="M40" t="s">
        <v>259</v>
      </c>
    </row>
    <row r="41" spans="1:13">
      <c r="A41" s="7">
        <v>40350</v>
      </c>
      <c r="B41" s="2">
        <v>0.36041666666666666</v>
      </c>
      <c r="C41" s="1" t="s">
        <v>293</v>
      </c>
      <c r="D41" s="1" t="s">
        <v>293</v>
      </c>
      <c r="E41" s="1" t="s">
        <v>293</v>
      </c>
      <c r="J41" s="1" t="s">
        <v>293</v>
      </c>
      <c r="K41" s="1" t="s">
        <v>293</v>
      </c>
      <c r="M41" t="s">
        <v>260</v>
      </c>
    </row>
    <row r="42" spans="1:13">
      <c r="A42" s="7">
        <v>40350</v>
      </c>
      <c r="B42" s="2">
        <v>0.36805555555555558</v>
      </c>
      <c r="C42" s="1" t="s">
        <v>293</v>
      </c>
      <c r="D42" s="1">
        <v>4</v>
      </c>
      <c r="F42" s="1">
        <v>1</v>
      </c>
      <c r="J42" s="1" t="s">
        <v>293</v>
      </c>
      <c r="K42" s="1">
        <v>37</v>
      </c>
      <c r="M42" t="s">
        <v>261</v>
      </c>
    </row>
    <row r="43" spans="1:13">
      <c r="A43" s="7">
        <v>40350</v>
      </c>
      <c r="B43" s="2">
        <v>0.375</v>
      </c>
      <c r="C43" s="1">
        <v>55</v>
      </c>
      <c r="D43" s="1" t="s">
        <v>293</v>
      </c>
      <c r="F43" s="1" t="s">
        <v>293</v>
      </c>
      <c r="J43" s="1" t="s">
        <v>293</v>
      </c>
      <c r="K43" s="1" t="s">
        <v>293</v>
      </c>
      <c r="M43" t="s">
        <v>262</v>
      </c>
    </row>
    <row r="44" spans="1:13">
      <c r="A44" s="7">
        <v>40350</v>
      </c>
      <c r="B44" s="2">
        <v>0.39444444444444443</v>
      </c>
      <c r="C44" s="1" t="s">
        <v>293</v>
      </c>
      <c r="D44" s="1" t="s">
        <v>293</v>
      </c>
      <c r="F44" s="1" t="s">
        <v>293</v>
      </c>
      <c r="J44" s="1" t="s">
        <v>293</v>
      </c>
      <c r="K44" s="1" t="s">
        <v>293</v>
      </c>
      <c r="M44" t="s">
        <v>118</v>
      </c>
    </row>
    <row r="45" spans="1:13">
      <c r="A45" s="7">
        <v>40350</v>
      </c>
      <c r="B45" s="2">
        <v>0.39583333333333331</v>
      </c>
      <c r="C45" s="1">
        <v>21</v>
      </c>
      <c r="D45" s="1" t="s">
        <v>293</v>
      </c>
      <c r="F45" s="1" t="s">
        <v>293</v>
      </c>
      <c r="J45" s="1" t="s">
        <v>293</v>
      </c>
      <c r="K45" s="1" t="s">
        <v>293</v>
      </c>
      <c r="M45" t="s">
        <v>119</v>
      </c>
    </row>
    <row r="46" spans="1:13">
      <c r="A46" s="7">
        <v>40350</v>
      </c>
      <c r="B46" s="2">
        <v>0.40763888888888888</v>
      </c>
      <c r="C46" s="1" t="s">
        <v>293</v>
      </c>
      <c r="D46" s="1" t="s">
        <v>293</v>
      </c>
      <c r="F46" s="1" t="s">
        <v>293</v>
      </c>
      <c r="J46" s="1" t="s">
        <v>293</v>
      </c>
      <c r="K46" s="1" t="s">
        <v>293</v>
      </c>
      <c r="M46" t="s">
        <v>57</v>
      </c>
    </row>
    <row r="47" spans="1:13">
      <c r="A47" s="7">
        <v>40350</v>
      </c>
      <c r="B47" s="2">
        <v>0.41319444444444442</v>
      </c>
      <c r="C47" s="1" t="s">
        <v>293</v>
      </c>
      <c r="D47" s="1" t="s">
        <v>293</v>
      </c>
      <c r="F47" s="1" t="s">
        <v>293</v>
      </c>
      <c r="J47" s="1" t="s">
        <v>293</v>
      </c>
      <c r="K47" s="1" t="s">
        <v>293</v>
      </c>
      <c r="M47" t="s">
        <v>120</v>
      </c>
    </row>
    <row r="48" spans="1:13">
      <c r="A48" s="7">
        <v>40350</v>
      </c>
      <c r="B48" s="2">
        <v>0.41666666666666669</v>
      </c>
      <c r="C48" s="1">
        <v>40</v>
      </c>
      <c r="D48" s="1" t="s">
        <v>293</v>
      </c>
      <c r="F48" s="1" t="s">
        <v>293</v>
      </c>
      <c r="J48" s="1" t="s">
        <v>293</v>
      </c>
      <c r="K48" s="1" t="s">
        <v>293</v>
      </c>
      <c r="M48" t="s">
        <v>121</v>
      </c>
    </row>
    <row r="49" spans="1:13" s="6" customFormat="1">
      <c r="A49" s="4">
        <v>40357</v>
      </c>
      <c r="B49" s="15" t="s">
        <v>293</v>
      </c>
      <c r="C49" s="5" t="s">
        <v>293</v>
      </c>
      <c r="D49" s="5" t="s">
        <v>293</v>
      </c>
      <c r="E49" s="5">
        <f>SUM(E3:E48)</f>
        <v>1</v>
      </c>
      <c r="F49" s="5">
        <f>SUM(F3:F48)</f>
        <v>4</v>
      </c>
      <c r="G49" s="5" t="s">
        <v>293</v>
      </c>
      <c r="H49" s="5"/>
      <c r="I49" s="6">
        <f>SUM(G3:I48)</f>
        <v>0</v>
      </c>
      <c r="J49" s="5" t="s">
        <v>293</v>
      </c>
      <c r="K49" s="5">
        <f>AVERAGE(K2:K48)</f>
        <v>37.75</v>
      </c>
      <c r="M49" s="6" t="s">
        <v>226</v>
      </c>
    </row>
    <row r="50" spans="1:13">
      <c r="A50" s="65">
        <v>40357</v>
      </c>
      <c r="B50" s="2">
        <v>0.22569444444444445</v>
      </c>
      <c r="C50" s="1">
        <v>25</v>
      </c>
      <c r="D50" s="1" t="s">
        <v>293</v>
      </c>
      <c r="F50" s="1" t="s">
        <v>293</v>
      </c>
      <c r="J50" s="1" t="s">
        <v>293</v>
      </c>
      <c r="K50" s="1" t="s">
        <v>293</v>
      </c>
      <c r="M50" t="s">
        <v>122</v>
      </c>
    </row>
    <row r="51" spans="1:13">
      <c r="A51" s="65">
        <v>40357</v>
      </c>
      <c r="B51" s="2">
        <v>0.22916666666666666</v>
      </c>
      <c r="C51" s="1">
        <v>25</v>
      </c>
      <c r="D51" s="1" t="s">
        <v>227</v>
      </c>
      <c r="F51" s="1">
        <v>1</v>
      </c>
      <c r="H51" s="14" t="s">
        <v>293</v>
      </c>
      <c r="J51" s="1">
        <v>1</v>
      </c>
      <c r="K51" s="1" t="s">
        <v>293</v>
      </c>
      <c r="M51" t="s">
        <v>228</v>
      </c>
    </row>
    <row r="52" spans="1:13">
      <c r="A52" s="65">
        <v>40357</v>
      </c>
      <c r="B52" s="2">
        <v>0.23819444444444446</v>
      </c>
      <c r="C52" s="1" t="s">
        <v>293</v>
      </c>
      <c r="D52" s="1" t="s">
        <v>241</v>
      </c>
      <c r="E52" s="1">
        <v>1</v>
      </c>
      <c r="F52" s="1" t="s">
        <v>293</v>
      </c>
      <c r="J52" s="1" t="s">
        <v>293</v>
      </c>
      <c r="K52" s="1" t="s">
        <v>293</v>
      </c>
      <c r="M52" t="s">
        <v>229</v>
      </c>
    </row>
    <row r="53" spans="1:13">
      <c r="A53" s="65">
        <v>40357</v>
      </c>
      <c r="B53" s="2">
        <v>0.24166666666666667</v>
      </c>
      <c r="C53" s="1" t="s">
        <v>293</v>
      </c>
      <c r="D53" s="1" t="s">
        <v>293</v>
      </c>
      <c r="E53" s="1" t="s">
        <v>293</v>
      </c>
      <c r="F53" s="1" t="s">
        <v>293</v>
      </c>
      <c r="J53" s="1" t="s">
        <v>293</v>
      </c>
      <c r="K53" s="1" t="s">
        <v>293</v>
      </c>
      <c r="M53" t="s">
        <v>230</v>
      </c>
    </row>
    <row r="54" spans="1:13">
      <c r="A54" s="65">
        <v>40357</v>
      </c>
      <c r="B54" s="2">
        <v>0.24374999999999999</v>
      </c>
      <c r="C54" s="1" t="s">
        <v>293</v>
      </c>
      <c r="D54" s="1">
        <v>4</v>
      </c>
      <c r="F54" s="1" t="s">
        <v>293</v>
      </c>
      <c r="H54" s="1">
        <v>1</v>
      </c>
      <c r="J54" s="1" t="s">
        <v>293</v>
      </c>
      <c r="K54" s="1" t="s">
        <v>293</v>
      </c>
    </row>
    <row r="55" spans="1:13">
      <c r="A55" s="65">
        <v>40357</v>
      </c>
      <c r="B55" s="2">
        <v>0.24513888888888888</v>
      </c>
      <c r="C55" s="1" t="s">
        <v>293</v>
      </c>
      <c r="D55" s="1" t="s">
        <v>227</v>
      </c>
      <c r="F55" s="1">
        <v>1</v>
      </c>
      <c r="J55" s="1" t="s">
        <v>293</v>
      </c>
      <c r="K55" s="1">
        <v>23</v>
      </c>
    </row>
    <row r="56" spans="1:13">
      <c r="A56" s="65">
        <v>40357</v>
      </c>
      <c r="B56" s="2">
        <v>0.24652777777777779</v>
      </c>
      <c r="C56" s="1">
        <v>28</v>
      </c>
      <c r="D56" s="1" t="s">
        <v>293</v>
      </c>
      <c r="F56" s="1" t="s">
        <v>293</v>
      </c>
      <c r="J56" s="1" t="s">
        <v>293</v>
      </c>
      <c r="K56" s="1" t="s">
        <v>293</v>
      </c>
      <c r="M56" t="s">
        <v>220</v>
      </c>
    </row>
    <row r="57" spans="1:13">
      <c r="A57" s="65">
        <v>40357</v>
      </c>
      <c r="B57" s="2">
        <v>0.25208333333333333</v>
      </c>
      <c r="C57" s="1" t="s">
        <v>293</v>
      </c>
      <c r="D57" s="1" t="s">
        <v>293</v>
      </c>
      <c r="E57" s="1" t="s">
        <v>293</v>
      </c>
      <c r="F57" s="1" t="s">
        <v>293</v>
      </c>
      <c r="J57" s="1" t="s">
        <v>293</v>
      </c>
      <c r="K57" s="1" t="s">
        <v>293</v>
      </c>
      <c r="M57" t="s">
        <v>221</v>
      </c>
    </row>
    <row r="58" spans="1:13">
      <c r="A58" s="65">
        <v>40357</v>
      </c>
      <c r="B58" s="2">
        <v>0.25277777777777777</v>
      </c>
      <c r="C58" s="1" t="s">
        <v>293</v>
      </c>
      <c r="D58" s="1" t="s">
        <v>293</v>
      </c>
      <c r="F58" s="1" t="s">
        <v>293</v>
      </c>
      <c r="J58" s="1" t="s">
        <v>293</v>
      </c>
      <c r="K58" s="1" t="s">
        <v>293</v>
      </c>
      <c r="M58" t="s">
        <v>221</v>
      </c>
    </row>
    <row r="59" spans="1:13">
      <c r="A59" s="65">
        <v>40357</v>
      </c>
      <c r="B59" s="2">
        <v>0.25416666666666665</v>
      </c>
      <c r="C59" s="1" t="s">
        <v>293</v>
      </c>
      <c r="D59" s="1" t="s">
        <v>293</v>
      </c>
      <c r="F59" s="1" t="s">
        <v>293</v>
      </c>
      <c r="J59" s="1" t="s">
        <v>293</v>
      </c>
      <c r="K59" s="1" t="s">
        <v>293</v>
      </c>
      <c r="M59" t="s">
        <v>221</v>
      </c>
    </row>
    <row r="60" spans="1:13">
      <c r="A60" s="65">
        <v>40357</v>
      </c>
      <c r="B60" s="2">
        <v>0.2590277777777778</v>
      </c>
      <c r="C60" s="1" t="s">
        <v>293</v>
      </c>
      <c r="D60" s="1" t="s">
        <v>293</v>
      </c>
      <c r="F60" s="1" t="s">
        <v>293</v>
      </c>
      <c r="J60" s="1" t="s">
        <v>293</v>
      </c>
      <c r="K60" s="1" t="s">
        <v>293</v>
      </c>
      <c r="M60" t="s">
        <v>222</v>
      </c>
    </row>
    <row r="61" spans="1:13">
      <c r="A61" s="65">
        <v>40357</v>
      </c>
      <c r="B61" s="2">
        <v>0.25972222222222224</v>
      </c>
      <c r="C61" s="1" t="s">
        <v>293</v>
      </c>
      <c r="D61" s="1" t="s">
        <v>293</v>
      </c>
      <c r="F61" s="1" t="s">
        <v>293</v>
      </c>
      <c r="J61" s="1" t="s">
        <v>293</v>
      </c>
      <c r="K61" s="1" t="s">
        <v>293</v>
      </c>
      <c r="M61" t="s">
        <v>221</v>
      </c>
    </row>
    <row r="62" spans="1:13">
      <c r="A62" s="65">
        <v>40357</v>
      </c>
      <c r="B62" s="2">
        <v>0.26180555555555557</v>
      </c>
      <c r="D62" s="1" t="s">
        <v>293</v>
      </c>
      <c r="F62" s="1" t="s">
        <v>293</v>
      </c>
      <c r="J62" s="1" t="s">
        <v>293</v>
      </c>
      <c r="K62" s="1" t="s">
        <v>293</v>
      </c>
      <c r="M62" t="s">
        <v>221</v>
      </c>
    </row>
    <row r="63" spans="1:13">
      <c r="A63" s="65">
        <v>40357</v>
      </c>
      <c r="B63" s="2">
        <v>0.26250000000000001</v>
      </c>
      <c r="D63" s="1" t="s">
        <v>293</v>
      </c>
      <c r="F63" s="1" t="s">
        <v>293</v>
      </c>
      <c r="J63" s="1" t="s">
        <v>293</v>
      </c>
      <c r="K63" s="1" t="s">
        <v>293</v>
      </c>
      <c r="M63" t="s">
        <v>223</v>
      </c>
    </row>
    <row r="64" spans="1:13">
      <c r="A64" s="65">
        <v>40357</v>
      </c>
      <c r="B64" s="2">
        <v>0.26319444444444445</v>
      </c>
      <c r="D64" s="1" t="s">
        <v>293</v>
      </c>
      <c r="F64" s="1" t="s">
        <v>293</v>
      </c>
      <c r="J64" s="1" t="s">
        <v>293</v>
      </c>
      <c r="K64" s="1" t="s">
        <v>293</v>
      </c>
      <c r="M64" t="s">
        <v>224</v>
      </c>
    </row>
    <row r="65" spans="1:13">
      <c r="A65" s="65">
        <v>40357</v>
      </c>
      <c r="B65" s="2">
        <v>0.26458333333333334</v>
      </c>
      <c r="D65" s="1" t="s">
        <v>293</v>
      </c>
      <c r="F65" s="1" t="s">
        <v>293</v>
      </c>
      <c r="J65" s="1" t="s">
        <v>293</v>
      </c>
      <c r="K65" s="1" t="s">
        <v>293</v>
      </c>
      <c r="M65" t="s">
        <v>224</v>
      </c>
    </row>
    <row r="66" spans="1:13">
      <c r="A66" s="65">
        <v>40357</v>
      </c>
      <c r="B66" s="2">
        <v>0.26527777777777778</v>
      </c>
      <c r="D66" s="1" t="s">
        <v>293</v>
      </c>
      <c r="F66" s="1" t="s">
        <v>293</v>
      </c>
      <c r="J66" s="1" t="s">
        <v>293</v>
      </c>
      <c r="K66" s="1" t="s">
        <v>293</v>
      </c>
      <c r="M66" t="s">
        <v>221</v>
      </c>
    </row>
    <row r="67" spans="1:13">
      <c r="A67" s="65">
        <v>40357</v>
      </c>
      <c r="B67" s="2">
        <v>0.2673611111111111</v>
      </c>
      <c r="C67" s="1">
        <v>36</v>
      </c>
      <c r="D67" s="1" t="s">
        <v>293</v>
      </c>
      <c r="F67" s="1" t="s">
        <v>293</v>
      </c>
      <c r="J67" s="1" t="s">
        <v>293</v>
      </c>
      <c r="L67" t="s">
        <v>293</v>
      </c>
      <c r="M67" t="s">
        <v>225</v>
      </c>
    </row>
    <row r="68" spans="1:13">
      <c r="A68" s="65">
        <v>40357</v>
      </c>
      <c r="B68" s="2">
        <v>0.2722222222222222</v>
      </c>
      <c r="C68" s="1" t="s">
        <v>293</v>
      </c>
      <c r="D68" s="1" t="s">
        <v>293</v>
      </c>
      <c r="F68" s="1" t="s">
        <v>293</v>
      </c>
      <c r="J68" s="1" t="s">
        <v>293</v>
      </c>
      <c r="K68" s="1" t="s">
        <v>293</v>
      </c>
      <c r="M68" t="s">
        <v>222</v>
      </c>
    </row>
    <row r="69" spans="1:13" s="9" customFormat="1">
      <c r="A69" s="65">
        <v>40357</v>
      </c>
      <c r="B69" s="10">
        <v>0.27430555555555552</v>
      </c>
      <c r="C69" s="8" t="s">
        <v>293</v>
      </c>
      <c r="D69" s="8" t="s">
        <v>293</v>
      </c>
      <c r="E69" s="8"/>
      <c r="F69" s="8" t="s">
        <v>293</v>
      </c>
      <c r="G69" s="8"/>
      <c r="H69" s="8"/>
      <c r="J69" s="8" t="s">
        <v>293</v>
      </c>
      <c r="K69" s="8" t="s">
        <v>293</v>
      </c>
      <c r="L69" s="9" t="s">
        <v>253</v>
      </c>
    </row>
    <row r="70" spans="1:13">
      <c r="A70" s="65">
        <v>40357</v>
      </c>
      <c r="B70" s="2">
        <v>0.27638888888888885</v>
      </c>
      <c r="C70" s="1" t="s">
        <v>293</v>
      </c>
      <c r="D70" s="1">
        <v>4</v>
      </c>
      <c r="F70" s="1" t="s">
        <v>294</v>
      </c>
      <c r="H70" s="1">
        <v>1</v>
      </c>
      <c r="J70" s="1" t="s">
        <v>293</v>
      </c>
      <c r="K70" s="1">
        <v>47</v>
      </c>
    </row>
    <row r="71" spans="1:13">
      <c r="A71" s="65">
        <v>40357</v>
      </c>
      <c r="B71" s="2">
        <v>0.27847222222222223</v>
      </c>
      <c r="C71" s="1" t="s">
        <v>293</v>
      </c>
      <c r="D71" s="1" t="s">
        <v>293</v>
      </c>
      <c r="E71" s="1" t="s">
        <v>293</v>
      </c>
      <c r="J71" s="1" t="s">
        <v>293</v>
      </c>
      <c r="K71" s="1" t="s">
        <v>293</v>
      </c>
      <c r="M71" t="s">
        <v>230</v>
      </c>
    </row>
    <row r="72" spans="1:13">
      <c r="A72" s="65">
        <v>40357</v>
      </c>
      <c r="B72" s="2">
        <v>0.27986111111111112</v>
      </c>
      <c r="C72" s="1" t="s">
        <v>293</v>
      </c>
      <c r="D72" s="1" t="s">
        <v>293</v>
      </c>
      <c r="F72" s="1" t="s">
        <v>293</v>
      </c>
      <c r="J72" s="1" t="s">
        <v>293</v>
      </c>
      <c r="K72" s="1" t="s">
        <v>293</v>
      </c>
      <c r="M72" t="s">
        <v>254</v>
      </c>
    </row>
    <row r="73" spans="1:13">
      <c r="A73" s="65">
        <v>40357</v>
      </c>
      <c r="B73" s="2">
        <v>0.28472222222222221</v>
      </c>
      <c r="D73" s="1">
        <v>4</v>
      </c>
      <c r="F73" s="1" t="s">
        <v>293</v>
      </c>
      <c r="H73" s="1">
        <v>1</v>
      </c>
      <c r="J73" s="1" t="s">
        <v>293</v>
      </c>
      <c r="K73" s="1">
        <v>12</v>
      </c>
      <c r="M73" t="s">
        <v>255</v>
      </c>
    </row>
    <row r="74" spans="1:13">
      <c r="A74" s="65">
        <v>40357</v>
      </c>
      <c r="B74" s="2">
        <v>0.28819444444444448</v>
      </c>
      <c r="C74" s="1">
        <v>43</v>
      </c>
      <c r="D74" s="1" t="s">
        <v>293</v>
      </c>
      <c r="F74" s="1" t="s">
        <v>293</v>
      </c>
      <c r="J74" s="1" t="s">
        <v>293</v>
      </c>
      <c r="K74" s="1" t="s">
        <v>293</v>
      </c>
      <c r="M74" t="s">
        <v>256</v>
      </c>
    </row>
    <row r="75" spans="1:13">
      <c r="A75" s="65">
        <v>40357</v>
      </c>
      <c r="B75" s="2">
        <v>0.29166666666666669</v>
      </c>
      <c r="D75" s="1" t="s">
        <v>293</v>
      </c>
      <c r="F75" s="1" t="s">
        <v>293</v>
      </c>
      <c r="J75" s="1" t="s">
        <v>293</v>
      </c>
      <c r="K75" s="1" t="s">
        <v>293</v>
      </c>
      <c r="L75" t="s">
        <v>114</v>
      </c>
    </row>
    <row r="76" spans="1:13">
      <c r="A76" s="65">
        <v>40357</v>
      </c>
      <c r="B76" s="2">
        <v>0.2951388888888889</v>
      </c>
      <c r="D76" s="1">
        <v>4</v>
      </c>
      <c r="F76" s="1">
        <v>1</v>
      </c>
      <c r="J76" s="1" t="s">
        <v>293</v>
      </c>
      <c r="K76" s="1">
        <v>15</v>
      </c>
    </row>
    <row r="77" spans="1:13">
      <c r="A77" s="65">
        <v>40357</v>
      </c>
      <c r="B77" s="2">
        <v>0.2951388888888889</v>
      </c>
      <c r="D77" s="1" t="s">
        <v>293</v>
      </c>
      <c r="F77" s="1" t="s">
        <v>293</v>
      </c>
      <c r="J77" s="1" t="s">
        <v>293</v>
      </c>
      <c r="K77" s="1" t="s">
        <v>293</v>
      </c>
      <c r="L77" t="s">
        <v>115</v>
      </c>
    </row>
    <row r="78" spans="1:13">
      <c r="A78" s="65">
        <v>40357</v>
      </c>
      <c r="B78" s="2">
        <v>0.2951388888888889</v>
      </c>
      <c r="C78" s="1">
        <v>40</v>
      </c>
      <c r="D78" s="1" t="s">
        <v>293</v>
      </c>
      <c r="G78" s="1" t="s">
        <v>293</v>
      </c>
      <c r="J78" s="1" t="s">
        <v>293</v>
      </c>
      <c r="K78" s="1" t="s">
        <v>293</v>
      </c>
      <c r="M78" t="s">
        <v>116</v>
      </c>
    </row>
    <row r="79" spans="1:13">
      <c r="A79" s="65">
        <v>40357</v>
      </c>
      <c r="B79" s="2">
        <v>0.2951388888888889</v>
      </c>
      <c r="C79" s="1" t="s">
        <v>293</v>
      </c>
      <c r="D79" s="1" t="s">
        <v>241</v>
      </c>
      <c r="E79" s="1">
        <v>1</v>
      </c>
      <c r="J79" s="1" t="s">
        <v>293</v>
      </c>
      <c r="K79" s="1">
        <v>82</v>
      </c>
    </row>
    <row r="80" spans="1:13">
      <c r="A80" s="65">
        <v>40357</v>
      </c>
      <c r="B80" s="2">
        <v>0.30624999999999997</v>
      </c>
      <c r="C80" s="1" t="s">
        <v>293</v>
      </c>
      <c r="D80" s="1" t="s">
        <v>227</v>
      </c>
      <c r="F80" s="1">
        <v>1</v>
      </c>
      <c r="G80" s="1" t="s">
        <v>293</v>
      </c>
      <c r="J80" s="1" t="s">
        <v>293</v>
      </c>
      <c r="K80" s="1">
        <v>88</v>
      </c>
    </row>
    <row r="81" spans="1:13">
      <c r="A81" s="65">
        <v>40357</v>
      </c>
      <c r="B81" s="2">
        <v>0.30902777777777779</v>
      </c>
      <c r="C81" s="1">
        <v>40</v>
      </c>
      <c r="D81" s="1" t="s">
        <v>293</v>
      </c>
      <c r="K81" s="1" t="s">
        <v>293</v>
      </c>
      <c r="M81" t="s">
        <v>117</v>
      </c>
    </row>
    <row r="82" spans="1:13">
      <c r="A82" s="65">
        <v>40357</v>
      </c>
      <c r="B82" s="2">
        <v>0.30902777777777779</v>
      </c>
      <c r="C82" s="1" t="s">
        <v>293</v>
      </c>
      <c r="D82" s="3" t="s">
        <v>293</v>
      </c>
      <c r="F82" s="1" t="s">
        <v>293</v>
      </c>
      <c r="J82" s="1" t="s">
        <v>293</v>
      </c>
      <c r="K82" s="1" t="s">
        <v>293</v>
      </c>
      <c r="L82" t="s">
        <v>25</v>
      </c>
    </row>
    <row r="83" spans="1:13">
      <c r="A83" s="65">
        <v>40357</v>
      </c>
      <c r="B83" s="2">
        <v>0.32291666666666669</v>
      </c>
      <c r="C83" s="1" t="s">
        <v>293</v>
      </c>
      <c r="D83" s="1" t="s">
        <v>293</v>
      </c>
      <c r="J83" s="1" t="s">
        <v>293</v>
      </c>
      <c r="K83" s="1" t="s">
        <v>293</v>
      </c>
      <c r="L83" t="s">
        <v>26</v>
      </c>
    </row>
    <row r="84" spans="1:13">
      <c r="A84" s="65">
        <v>40357</v>
      </c>
      <c r="B84" s="2">
        <v>0.3298611111111111</v>
      </c>
      <c r="C84" s="1">
        <v>40</v>
      </c>
      <c r="D84" s="1" t="s">
        <v>293</v>
      </c>
      <c r="F84" s="1" t="s">
        <v>293</v>
      </c>
      <c r="J84" s="1" t="s">
        <v>293</v>
      </c>
      <c r="K84" s="1" t="s">
        <v>293</v>
      </c>
      <c r="M84" t="s">
        <v>27</v>
      </c>
    </row>
    <row r="85" spans="1:13">
      <c r="A85" s="65">
        <v>40357</v>
      </c>
      <c r="B85" s="2">
        <v>0.33263888888888887</v>
      </c>
      <c r="D85" s="1" t="s">
        <v>293</v>
      </c>
      <c r="F85" s="1" t="s">
        <v>293</v>
      </c>
      <c r="J85" s="1" t="s">
        <v>293</v>
      </c>
      <c r="K85" s="1" t="s">
        <v>293</v>
      </c>
      <c r="M85" t="s">
        <v>28</v>
      </c>
    </row>
    <row r="86" spans="1:13">
      <c r="A86" s="65">
        <v>40357</v>
      </c>
      <c r="B86" s="2">
        <v>0.34166666666666662</v>
      </c>
      <c r="D86" s="1" t="s">
        <v>293</v>
      </c>
      <c r="F86" s="1" t="s">
        <v>293</v>
      </c>
      <c r="J86" s="1" t="s">
        <v>293</v>
      </c>
      <c r="K86" s="1" t="s">
        <v>293</v>
      </c>
      <c r="L86" t="s">
        <v>29</v>
      </c>
    </row>
    <row r="87" spans="1:13">
      <c r="A87" s="65">
        <v>40357</v>
      </c>
      <c r="B87" s="2">
        <v>0.34722222222222227</v>
      </c>
      <c r="C87" s="1" t="s">
        <v>293</v>
      </c>
      <c r="D87" s="1" t="s">
        <v>293</v>
      </c>
      <c r="J87" s="1" t="s">
        <v>293</v>
      </c>
      <c r="K87" s="1" t="s">
        <v>293</v>
      </c>
      <c r="L87" t="s">
        <v>123</v>
      </c>
    </row>
    <row r="88" spans="1:13">
      <c r="A88" s="65">
        <v>40357</v>
      </c>
      <c r="B88" s="2">
        <v>0.35069444444444442</v>
      </c>
      <c r="C88" s="1">
        <v>40</v>
      </c>
      <c r="D88" s="1" t="s">
        <v>293</v>
      </c>
      <c r="J88" s="1" t="s">
        <v>293</v>
      </c>
      <c r="K88" s="1" t="s">
        <v>293</v>
      </c>
      <c r="L88" t="s">
        <v>293</v>
      </c>
      <c r="M88" t="s">
        <v>124</v>
      </c>
    </row>
    <row r="89" spans="1:13">
      <c r="A89" s="65">
        <v>40357</v>
      </c>
      <c r="B89" s="2">
        <v>0.35833333333333334</v>
      </c>
      <c r="D89" s="1" t="s">
        <v>293</v>
      </c>
      <c r="F89" s="1" t="s">
        <v>293</v>
      </c>
      <c r="J89" s="1" t="s">
        <v>293</v>
      </c>
      <c r="K89" s="1" t="s">
        <v>293</v>
      </c>
      <c r="M89" t="s">
        <v>125</v>
      </c>
    </row>
    <row r="90" spans="1:13">
      <c r="A90" s="65">
        <v>40357</v>
      </c>
      <c r="B90" s="2">
        <v>0.36944444444444446</v>
      </c>
      <c r="C90" s="1" t="s">
        <v>293</v>
      </c>
      <c r="D90" s="1" t="s">
        <v>241</v>
      </c>
      <c r="E90" s="1">
        <v>1</v>
      </c>
      <c r="F90" s="1" t="s">
        <v>293</v>
      </c>
      <c r="J90" s="1">
        <v>1</v>
      </c>
      <c r="K90" s="1">
        <v>107</v>
      </c>
    </row>
    <row r="91" spans="1:13">
      <c r="A91" s="65">
        <v>40357</v>
      </c>
      <c r="B91" s="2">
        <v>0.37152777777777773</v>
      </c>
      <c r="C91" s="1">
        <v>40</v>
      </c>
      <c r="D91" s="1" t="s">
        <v>293</v>
      </c>
      <c r="F91" s="1" t="s">
        <v>293</v>
      </c>
      <c r="J91" s="1" t="s">
        <v>293</v>
      </c>
      <c r="K91" s="1" t="s">
        <v>293</v>
      </c>
      <c r="M91" t="s">
        <v>126</v>
      </c>
    </row>
    <row r="92" spans="1:13">
      <c r="A92" s="65">
        <v>40357</v>
      </c>
      <c r="B92" s="2">
        <v>0.37222222222222223</v>
      </c>
      <c r="D92" s="1" t="s">
        <v>227</v>
      </c>
      <c r="F92" s="1">
        <v>1</v>
      </c>
      <c r="J92" s="1">
        <v>1</v>
      </c>
      <c r="K92" s="1">
        <v>95</v>
      </c>
      <c r="M92" t="s">
        <v>127</v>
      </c>
    </row>
    <row r="93" spans="1:13">
      <c r="A93" s="65">
        <v>40357</v>
      </c>
      <c r="B93" s="2">
        <v>0.37222222222222223</v>
      </c>
      <c r="D93" s="1" t="s">
        <v>293</v>
      </c>
      <c r="F93" s="1" t="s">
        <v>293</v>
      </c>
      <c r="J93" s="1" t="s">
        <v>293</v>
      </c>
      <c r="K93" s="1" t="s">
        <v>293</v>
      </c>
      <c r="M93" t="s">
        <v>128</v>
      </c>
    </row>
    <row r="94" spans="1:13">
      <c r="A94" s="65">
        <v>40357</v>
      </c>
      <c r="B94" s="2">
        <v>0.39444444444444443</v>
      </c>
      <c r="C94" s="1">
        <v>40</v>
      </c>
      <c r="M94" t="s">
        <v>236</v>
      </c>
    </row>
    <row r="95" spans="1:13">
      <c r="A95" s="65">
        <v>40357</v>
      </c>
      <c r="B95" s="2">
        <v>0.39444444444444443</v>
      </c>
      <c r="C95" s="1" t="s">
        <v>293</v>
      </c>
      <c r="D95" s="1" t="s">
        <v>241</v>
      </c>
      <c r="E95" s="1">
        <v>1</v>
      </c>
      <c r="F95" s="1" t="s">
        <v>293</v>
      </c>
      <c r="J95" s="1">
        <v>1</v>
      </c>
      <c r="K95" s="1">
        <v>36</v>
      </c>
    </row>
    <row r="96" spans="1:13">
      <c r="A96" s="65">
        <v>40357</v>
      </c>
      <c r="B96" s="2">
        <v>0.40763888888888888</v>
      </c>
      <c r="D96" s="1" t="s">
        <v>241</v>
      </c>
      <c r="E96" s="1">
        <v>1</v>
      </c>
      <c r="F96" s="1" t="s">
        <v>293</v>
      </c>
      <c r="J96" s="1" t="s">
        <v>293</v>
      </c>
      <c r="K96" s="1">
        <v>19</v>
      </c>
    </row>
    <row r="97" spans="1:13">
      <c r="A97" s="65">
        <v>40357</v>
      </c>
      <c r="B97" s="2">
        <v>0.41111111111111115</v>
      </c>
      <c r="C97" s="1" t="s">
        <v>293</v>
      </c>
      <c r="D97" s="1">
        <v>4</v>
      </c>
      <c r="E97" s="1">
        <v>1</v>
      </c>
      <c r="F97" s="1" t="s">
        <v>293</v>
      </c>
      <c r="G97" s="1" t="s">
        <v>293</v>
      </c>
      <c r="J97" s="1">
        <v>1</v>
      </c>
      <c r="K97" s="1">
        <v>107</v>
      </c>
    </row>
    <row r="98" spans="1:13">
      <c r="A98" s="65">
        <v>40357</v>
      </c>
      <c r="B98" s="2">
        <v>0.41319444444444442</v>
      </c>
      <c r="C98" s="1">
        <v>40</v>
      </c>
      <c r="D98" s="1" t="s">
        <v>293</v>
      </c>
      <c r="F98" s="1" t="s">
        <v>293</v>
      </c>
      <c r="J98" s="1" t="s">
        <v>293</v>
      </c>
      <c r="M98" t="s">
        <v>235</v>
      </c>
    </row>
    <row r="99" spans="1:13">
      <c r="A99" s="65">
        <v>40357</v>
      </c>
      <c r="B99" s="2">
        <v>0.4152777777777778</v>
      </c>
      <c r="C99" s="1" t="s">
        <v>293</v>
      </c>
      <c r="D99" s="1">
        <v>4</v>
      </c>
      <c r="F99" s="1">
        <v>1</v>
      </c>
      <c r="J99" s="1">
        <v>1</v>
      </c>
      <c r="K99" s="1">
        <v>6</v>
      </c>
    </row>
    <row r="100" spans="1:13">
      <c r="A100" s="65">
        <v>40357</v>
      </c>
      <c r="B100" s="2">
        <v>0.43402777777777773</v>
      </c>
      <c r="C100" s="1">
        <v>40</v>
      </c>
      <c r="D100" s="1" t="s">
        <v>293</v>
      </c>
      <c r="E100" s="1" t="s">
        <v>293</v>
      </c>
      <c r="J100" s="1" t="s">
        <v>293</v>
      </c>
      <c r="K100" s="1" t="s">
        <v>293</v>
      </c>
      <c r="M100" t="s">
        <v>237</v>
      </c>
    </row>
    <row r="101" spans="1:13">
      <c r="A101" s="2" t="s">
        <v>238</v>
      </c>
      <c r="C101" s="1" t="s">
        <v>293</v>
      </c>
      <c r="D101" s="1" t="s">
        <v>293</v>
      </c>
      <c r="F101" s="1" t="s">
        <v>293</v>
      </c>
      <c r="J101" s="1" t="s">
        <v>293</v>
      </c>
      <c r="K101" s="1" t="s">
        <v>293</v>
      </c>
    </row>
    <row r="102" spans="1:13" s="6" customFormat="1">
      <c r="A102" s="4">
        <v>40364</v>
      </c>
      <c r="B102" s="15"/>
      <c r="C102" s="5" t="s">
        <v>293</v>
      </c>
      <c r="D102" s="5" t="s">
        <v>293</v>
      </c>
      <c r="E102" s="5">
        <f>SUM(E50:E101)</f>
        <v>6</v>
      </c>
      <c r="F102" s="5">
        <f>SUM(F50:F101)</f>
        <v>6</v>
      </c>
      <c r="G102" s="5" t="s">
        <v>293</v>
      </c>
      <c r="H102" s="5"/>
      <c r="I102" s="6">
        <f>SUM(G50:I101)</f>
        <v>3</v>
      </c>
      <c r="J102" s="5" t="s">
        <v>293</v>
      </c>
      <c r="K102" s="5">
        <f>AVERAGE(K50:K101)</f>
        <v>53.083333333333336</v>
      </c>
      <c r="M102" s="6" t="s">
        <v>239</v>
      </c>
    </row>
    <row r="103" spans="1:13">
      <c r="A103" s="65">
        <v>40364</v>
      </c>
      <c r="B103" s="2">
        <v>0.21944444444444444</v>
      </c>
      <c r="C103" s="1">
        <v>7</v>
      </c>
      <c r="D103" s="1" t="s">
        <v>293</v>
      </c>
      <c r="F103" s="1" t="s">
        <v>293</v>
      </c>
      <c r="J103" s="1" t="s">
        <v>293</v>
      </c>
      <c r="K103" s="1" t="s">
        <v>293</v>
      </c>
      <c r="M103" t="s">
        <v>240</v>
      </c>
    </row>
    <row r="104" spans="1:13">
      <c r="A104" s="65">
        <v>40364</v>
      </c>
      <c r="B104" s="2">
        <v>0.23611111111111113</v>
      </c>
      <c r="C104" s="1" t="s">
        <v>293</v>
      </c>
      <c r="D104" s="1" t="s">
        <v>241</v>
      </c>
      <c r="F104" s="1">
        <v>1</v>
      </c>
      <c r="J104" s="1" t="s">
        <v>293</v>
      </c>
      <c r="K104" s="1" t="s">
        <v>293</v>
      </c>
    </row>
    <row r="105" spans="1:13">
      <c r="A105" s="65">
        <v>40364</v>
      </c>
      <c r="B105" s="2">
        <v>0.23958333333333334</v>
      </c>
      <c r="C105" s="1">
        <v>20</v>
      </c>
      <c r="D105" s="1" t="s">
        <v>293</v>
      </c>
      <c r="F105" s="1" t="s">
        <v>293</v>
      </c>
      <c r="J105" s="1" t="s">
        <v>293</v>
      </c>
      <c r="K105" s="1" t="s">
        <v>293</v>
      </c>
    </row>
    <row r="106" spans="1:13">
      <c r="A106" s="65">
        <v>40364</v>
      </c>
      <c r="B106" s="2">
        <v>0.23958333333333334</v>
      </c>
      <c r="C106" s="1" t="s">
        <v>293</v>
      </c>
      <c r="D106" s="1">
        <v>25</v>
      </c>
      <c r="F106" s="1">
        <v>1</v>
      </c>
      <c r="J106" s="1" t="s">
        <v>293</v>
      </c>
      <c r="K106" s="1" t="s">
        <v>293</v>
      </c>
      <c r="M106" t="s">
        <v>267</v>
      </c>
    </row>
    <row r="107" spans="1:13">
      <c r="A107" s="65">
        <v>40364</v>
      </c>
      <c r="B107" s="2">
        <v>0.25277777777777777</v>
      </c>
      <c r="C107" s="1" t="s">
        <v>293</v>
      </c>
      <c r="D107" s="1" t="s">
        <v>241</v>
      </c>
      <c r="F107" s="1">
        <v>1</v>
      </c>
      <c r="J107" s="1" t="s">
        <v>293</v>
      </c>
      <c r="K107" s="1">
        <v>34</v>
      </c>
      <c r="M107" t="s">
        <v>293</v>
      </c>
    </row>
    <row r="108" spans="1:13">
      <c r="A108" s="65">
        <v>40364</v>
      </c>
      <c r="B108" s="2">
        <v>0.2590277777777778</v>
      </c>
      <c r="C108" s="1" t="s">
        <v>293</v>
      </c>
      <c r="D108" s="1">
        <v>25</v>
      </c>
      <c r="E108" s="1">
        <v>1</v>
      </c>
      <c r="F108" s="1" t="s">
        <v>293</v>
      </c>
      <c r="J108" s="1" t="s">
        <v>293</v>
      </c>
      <c r="K108" s="1" t="s">
        <v>293</v>
      </c>
    </row>
    <row r="109" spans="1:13">
      <c r="A109" s="65">
        <v>40364</v>
      </c>
      <c r="B109" s="2">
        <v>0.26041666666666669</v>
      </c>
      <c r="C109" s="1">
        <v>16</v>
      </c>
      <c r="D109" s="1" t="s">
        <v>293</v>
      </c>
      <c r="F109" s="1" t="s">
        <v>293</v>
      </c>
      <c r="K109" s="1" t="s">
        <v>293</v>
      </c>
      <c r="M109" t="s">
        <v>173</v>
      </c>
    </row>
    <row r="110" spans="1:13">
      <c r="A110" s="65">
        <v>40364</v>
      </c>
      <c r="B110" s="2">
        <v>0.27013888888888887</v>
      </c>
      <c r="C110" s="1" t="s">
        <v>293</v>
      </c>
      <c r="D110" s="1" t="s">
        <v>241</v>
      </c>
      <c r="E110" s="1">
        <v>1</v>
      </c>
      <c r="J110" s="1" t="s">
        <v>293</v>
      </c>
      <c r="K110" s="1">
        <v>23</v>
      </c>
    </row>
    <row r="111" spans="1:13">
      <c r="A111" s="65">
        <v>40364</v>
      </c>
      <c r="B111" s="2">
        <v>0.27430555555555552</v>
      </c>
      <c r="C111" s="1">
        <v>16</v>
      </c>
      <c r="D111" s="1" t="s">
        <v>293</v>
      </c>
      <c r="F111" s="1" t="s">
        <v>293</v>
      </c>
      <c r="J111" s="1" t="s">
        <v>293</v>
      </c>
      <c r="K111" s="1" t="s">
        <v>293</v>
      </c>
      <c r="L111" t="s">
        <v>174</v>
      </c>
    </row>
    <row r="112" spans="1:13">
      <c r="A112" s="65">
        <v>40364</v>
      </c>
      <c r="B112" s="2">
        <v>0.27777777777777779</v>
      </c>
      <c r="C112" s="1" t="s">
        <v>293</v>
      </c>
      <c r="D112" s="1" t="s">
        <v>241</v>
      </c>
      <c r="E112" s="1">
        <v>1</v>
      </c>
      <c r="F112" s="1" t="s">
        <v>293</v>
      </c>
      <c r="J112" s="1" t="s">
        <v>293</v>
      </c>
      <c r="K112" s="1">
        <v>11</v>
      </c>
    </row>
    <row r="113" spans="1:13">
      <c r="A113" s="65">
        <v>40364</v>
      </c>
      <c r="B113" s="2">
        <v>0.27777777777777779</v>
      </c>
      <c r="C113" s="1" t="s">
        <v>293</v>
      </c>
      <c r="D113" s="1">
        <v>5</v>
      </c>
      <c r="E113" s="1">
        <v>1</v>
      </c>
      <c r="F113" s="1" t="s">
        <v>293</v>
      </c>
      <c r="J113" s="1" t="s">
        <v>293</v>
      </c>
      <c r="K113" s="1" t="s">
        <v>293</v>
      </c>
    </row>
    <row r="114" spans="1:13">
      <c r="A114" s="65">
        <v>40364</v>
      </c>
      <c r="B114" s="2">
        <v>0.27847222222222223</v>
      </c>
      <c r="C114" s="1" t="s">
        <v>293</v>
      </c>
      <c r="D114" s="1" t="s">
        <v>293</v>
      </c>
      <c r="E114" s="1" t="s">
        <v>293</v>
      </c>
      <c r="F114" s="1" t="s">
        <v>293</v>
      </c>
      <c r="G114" s="1" t="s">
        <v>293</v>
      </c>
      <c r="H114" s="1" t="s">
        <v>293</v>
      </c>
      <c r="I114" s="1" t="s">
        <v>293</v>
      </c>
      <c r="J114" s="1" t="s">
        <v>293</v>
      </c>
      <c r="L114" t="s">
        <v>175</v>
      </c>
    </row>
    <row r="115" spans="1:13" s="9" customFormat="1">
      <c r="A115" s="65">
        <v>40364</v>
      </c>
      <c r="B115" s="10">
        <v>0.28125</v>
      </c>
      <c r="C115" s="8">
        <v>16</v>
      </c>
      <c r="D115" s="8" t="s">
        <v>293</v>
      </c>
      <c r="E115" s="8"/>
      <c r="F115" s="8"/>
      <c r="G115" s="8"/>
      <c r="H115" s="8"/>
      <c r="J115" s="8"/>
      <c r="K115" s="8"/>
    </row>
    <row r="116" spans="1:13">
      <c r="A116" s="65">
        <v>40364</v>
      </c>
      <c r="B116" s="2">
        <v>0.28611111111111115</v>
      </c>
      <c r="C116" s="1" t="s">
        <v>293</v>
      </c>
      <c r="D116" s="1">
        <v>5</v>
      </c>
      <c r="E116" s="1">
        <v>1</v>
      </c>
      <c r="K116" s="1">
        <v>12</v>
      </c>
    </row>
    <row r="117" spans="1:13">
      <c r="A117" s="65">
        <v>40364</v>
      </c>
      <c r="B117" s="2">
        <v>0.29097222222222224</v>
      </c>
      <c r="D117" s="1" t="s">
        <v>227</v>
      </c>
      <c r="F117" s="1">
        <v>1</v>
      </c>
      <c r="J117" s="1" t="s">
        <v>293</v>
      </c>
    </row>
    <row r="118" spans="1:13">
      <c r="A118" s="65">
        <v>40364</v>
      </c>
      <c r="B118" s="2">
        <v>0.29097222222222224</v>
      </c>
      <c r="C118" s="1" t="s">
        <v>293</v>
      </c>
      <c r="D118" s="1">
        <v>5</v>
      </c>
      <c r="E118" s="1">
        <v>1</v>
      </c>
      <c r="F118" s="1" t="s">
        <v>293</v>
      </c>
      <c r="K118" s="1">
        <v>7</v>
      </c>
    </row>
    <row r="119" spans="1:13">
      <c r="A119" s="65">
        <v>40364</v>
      </c>
      <c r="B119" s="2">
        <v>0.29097222222222224</v>
      </c>
      <c r="D119" s="1">
        <v>4</v>
      </c>
      <c r="F119" s="1">
        <v>1</v>
      </c>
      <c r="J119" s="1" t="s">
        <v>293</v>
      </c>
    </row>
    <row r="120" spans="1:13">
      <c r="A120" s="65">
        <v>40364</v>
      </c>
      <c r="B120" s="2">
        <v>0.30208333333333331</v>
      </c>
      <c r="C120" s="1" t="s">
        <v>293</v>
      </c>
      <c r="D120" s="1">
        <v>25</v>
      </c>
      <c r="E120" s="1">
        <v>1</v>
      </c>
      <c r="F120" s="1" t="s">
        <v>293</v>
      </c>
      <c r="J120" s="1" t="s">
        <v>293</v>
      </c>
      <c r="K120" s="1">
        <v>58</v>
      </c>
    </row>
    <row r="121" spans="1:13">
      <c r="A121" s="65">
        <v>40364</v>
      </c>
      <c r="B121" s="2">
        <v>0.30208333333333331</v>
      </c>
      <c r="C121" s="1" t="s">
        <v>293</v>
      </c>
      <c r="D121" s="1" t="s">
        <v>241</v>
      </c>
      <c r="F121" s="1">
        <v>1</v>
      </c>
      <c r="J121" s="1" t="s">
        <v>293</v>
      </c>
      <c r="K121" s="1">
        <v>35</v>
      </c>
      <c r="L121" t="s">
        <v>293</v>
      </c>
    </row>
    <row r="122" spans="1:13">
      <c r="A122" s="65">
        <v>40364</v>
      </c>
      <c r="B122" s="2">
        <v>0.30208333333333331</v>
      </c>
      <c r="C122" s="1" t="s">
        <v>293</v>
      </c>
      <c r="D122" s="1">
        <v>7</v>
      </c>
      <c r="F122" s="1">
        <v>1</v>
      </c>
      <c r="K122" s="1" t="s">
        <v>293</v>
      </c>
    </row>
    <row r="123" spans="1:13">
      <c r="A123" s="65">
        <v>40364</v>
      </c>
      <c r="B123" s="2">
        <v>0.30208333333333331</v>
      </c>
      <c r="C123" s="1" t="s">
        <v>293</v>
      </c>
      <c r="D123" s="1">
        <v>5</v>
      </c>
      <c r="E123" s="1">
        <v>1</v>
      </c>
      <c r="F123" s="1" t="s">
        <v>293</v>
      </c>
      <c r="H123" s="1" t="s">
        <v>293</v>
      </c>
      <c r="J123" s="1" t="s">
        <v>293</v>
      </c>
      <c r="K123" s="1">
        <v>14</v>
      </c>
      <c r="M123" t="s">
        <v>278</v>
      </c>
    </row>
    <row r="124" spans="1:13">
      <c r="A124" s="65">
        <v>40364</v>
      </c>
      <c r="B124" s="2">
        <v>0.30208333333333331</v>
      </c>
      <c r="C124" s="1">
        <v>13</v>
      </c>
      <c r="D124" s="1" t="s">
        <v>293</v>
      </c>
      <c r="F124" s="1" t="s">
        <v>293</v>
      </c>
      <c r="J124" s="1" t="s">
        <v>293</v>
      </c>
      <c r="K124" s="1" t="s">
        <v>293</v>
      </c>
    </row>
    <row r="125" spans="1:13">
      <c r="A125" s="65">
        <v>40364</v>
      </c>
      <c r="B125" s="2">
        <v>0.30624999999999997</v>
      </c>
      <c r="C125" s="1" t="s">
        <v>293</v>
      </c>
      <c r="D125" s="1">
        <v>5</v>
      </c>
      <c r="F125" s="1">
        <v>1</v>
      </c>
      <c r="J125" s="1">
        <v>1</v>
      </c>
      <c r="K125" s="1">
        <v>6</v>
      </c>
    </row>
    <row r="126" spans="1:13">
      <c r="A126" s="65">
        <v>40364</v>
      </c>
      <c r="B126" s="2">
        <v>0.3125</v>
      </c>
      <c r="C126" s="1" t="s">
        <v>293</v>
      </c>
      <c r="D126" s="1">
        <v>25</v>
      </c>
      <c r="F126" s="1">
        <v>1</v>
      </c>
      <c r="J126" s="1">
        <v>1</v>
      </c>
      <c r="K126" s="1">
        <v>15</v>
      </c>
    </row>
    <row r="127" spans="1:13">
      <c r="A127" s="65">
        <v>40364</v>
      </c>
      <c r="B127" s="2">
        <v>0.31597222222222221</v>
      </c>
      <c r="C127" s="1" t="s">
        <v>293</v>
      </c>
      <c r="D127" s="1" t="s">
        <v>293</v>
      </c>
      <c r="F127" s="1" t="s">
        <v>293</v>
      </c>
      <c r="J127" s="1" t="s">
        <v>293</v>
      </c>
      <c r="K127" s="1" t="s">
        <v>293</v>
      </c>
      <c r="L127" t="s">
        <v>279</v>
      </c>
    </row>
    <row r="128" spans="1:13">
      <c r="A128" s="65">
        <v>40364</v>
      </c>
      <c r="B128" s="2">
        <v>0.31805555555555554</v>
      </c>
      <c r="C128" s="1" t="s">
        <v>293</v>
      </c>
      <c r="D128" s="1" t="s">
        <v>227</v>
      </c>
      <c r="E128" s="1">
        <v>1</v>
      </c>
      <c r="F128" s="1" t="s">
        <v>293</v>
      </c>
      <c r="J128" s="1" t="s">
        <v>293</v>
      </c>
      <c r="K128" s="1">
        <v>37</v>
      </c>
    </row>
    <row r="129" spans="1:13">
      <c r="A129" s="65">
        <v>40364</v>
      </c>
      <c r="B129" s="2">
        <v>0.31944444444444448</v>
      </c>
      <c r="D129" s="1">
        <v>5</v>
      </c>
      <c r="F129" s="1">
        <v>1</v>
      </c>
      <c r="I129" t="s">
        <v>293</v>
      </c>
      <c r="J129" s="1" t="s">
        <v>293</v>
      </c>
      <c r="K129" s="1">
        <v>19</v>
      </c>
    </row>
    <row r="130" spans="1:13">
      <c r="A130" s="65">
        <v>40364</v>
      </c>
      <c r="B130" s="2">
        <v>0.32291666666666669</v>
      </c>
      <c r="C130" s="1" t="s">
        <v>293</v>
      </c>
      <c r="D130" s="1" t="s">
        <v>227</v>
      </c>
      <c r="F130" s="1">
        <v>1</v>
      </c>
      <c r="J130" s="1" t="s">
        <v>293</v>
      </c>
      <c r="K130" s="1">
        <v>7</v>
      </c>
    </row>
    <row r="131" spans="1:13">
      <c r="A131" s="65">
        <v>40364</v>
      </c>
      <c r="B131" s="2">
        <v>0.32291666666666669</v>
      </c>
      <c r="C131" s="1">
        <v>21</v>
      </c>
      <c r="D131" s="1" t="s">
        <v>293</v>
      </c>
      <c r="F131" s="1" t="s">
        <v>293</v>
      </c>
      <c r="K131" s="1" t="s">
        <v>293</v>
      </c>
    </row>
    <row r="132" spans="1:13">
      <c r="A132" s="65">
        <v>40364</v>
      </c>
      <c r="B132" s="2">
        <v>0.3298611111111111</v>
      </c>
      <c r="C132" s="1" t="s">
        <v>293</v>
      </c>
      <c r="D132" s="1" t="s">
        <v>241</v>
      </c>
      <c r="E132" s="1" t="s">
        <v>293</v>
      </c>
      <c r="F132" s="1">
        <v>1</v>
      </c>
      <c r="J132" s="1" t="s">
        <v>293</v>
      </c>
      <c r="K132" s="1" t="s">
        <v>293</v>
      </c>
    </row>
    <row r="133" spans="1:13">
      <c r="A133" s="65">
        <v>40364</v>
      </c>
      <c r="B133" s="2">
        <v>0.34375</v>
      </c>
      <c r="C133" s="1">
        <v>20</v>
      </c>
      <c r="D133" s="1" t="s">
        <v>293</v>
      </c>
      <c r="F133" s="1" t="s">
        <v>293</v>
      </c>
      <c r="J133" s="1" t="s">
        <v>293</v>
      </c>
      <c r="K133" s="1" t="s">
        <v>293</v>
      </c>
      <c r="M133" t="s">
        <v>275</v>
      </c>
    </row>
    <row r="134" spans="1:13">
      <c r="A134" s="65">
        <v>40364</v>
      </c>
      <c r="B134" s="2">
        <v>0.3444444444444445</v>
      </c>
      <c r="C134" s="1" t="s">
        <v>293</v>
      </c>
      <c r="D134" s="1">
        <v>7</v>
      </c>
      <c r="E134" s="1">
        <v>1</v>
      </c>
      <c r="F134" s="1" t="s">
        <v>293</v>
      </c>
      <c r="J134" s="1" t="s">
        <v>293</v>
      </c>
      <c r="K134" s="1">
        <v>61</v>
      </c>
    </row>
    <row r="135" spans="1:13">
      <c r="A135" s="65">
        <v>40364</v>
      </c>
      <c r="B135" s="2">
        <v>0.34861111111111115</v>
      </c>
      <c r="C135" s="1" t="s">
        <v>293</v>
      </c>
      <c r="D135" s="1" t="s">
        <v>293</v>
      </c>
      <c r="F135" s="1" t="s">
        <v>293</v>
      </c>
      <c r="J135" s="1" t="s">
        <v>293</v>
      </c>
      <c r="K135" s="1" t="s">
        <v>293</v>
      </c>
      <c r="M135" t="s">
        <v>276</v>
      </c>
    </row>
    <row r="136" spans="1:13">
      <c r="A136" s="65">
        <v>40364</v>
      </c>
      <c r="B136" s="2">
        <v>0.35416666666666669</v>
      </c>
      <c r="C136" s="1" t="s">
        <v>293</v>
      </c>
      <c r="D136" s="1" t="s">
        <v>227</v>
      </c>
      <c r="F136" s="1">
        <v>1</v>
      </c>
      <c r="J136" s="1" t="s">
        <v>293</v>
      </c>
      <c r="K136" s="1">
        <v>45</v>
      </c>
    </row>
    <row r="137" spans="1:13">
      <c r="A137" s="65">
        <v>40364</v>
      </c>
      <c r="B137" s="2">
        <v>0.35416666666666669</v>
      </c>
      <c r="C137" s="1" t="s">
        <v>293</v>
      </c>
      <c r="D137" s="1" t="s">
        <v>241</v>
      </c>
      <c r="E137" s="1">
        <v>1</v>
      </c>
      <c r="F137" s="1" t="s">
        <v>293</v>
      </c>
      <c r="G137" s="1" t="s">
        <v>293</v>
      </c>
      <c r="J137" s="1" t="s">
        <v>293</v>
      </c>
      <c r="K137" s="1">
        <v>35</v>
      </c>
    </row>
    <row r="138" spans="1:13">
      <c r="A138" s="65">
        <v>40364</v>
      </c>
      <c r="B138" s="2">
        <v>0.36041666666666666</v>
      </c>
      <c r="C138" s="1" t="s">
        <v>293</v>
      </c>
      <c r="D138" s="1" t="s">
        <v>241</v>
      </c>
      <c r="F138" s="1">
        <v>1</v>
      </c>
      <c r="J138" s="1" t="s">
        <v>293</v>
      </c>
      <c r="K138" s="1">
        <v>9</v>
      </c>
    </row>
    <row r="139" spans="1:13">
      <c r="A139" s="65">
        <v>40364</v>
      </c>
      <c r="B139" s="2">
        <v>0.36458333333333331</v>
      </c>
      <c r="C139" s="1">
        <v>21</v>
      </c>
      <c r="D139" s="1" t="s">
        <v>293</v>
      </c>
      <c r="F139" s="1" t="s">
        <v>293</v>
      </c>
      <c r="J139" s="1" t="s">
        <v>293</v>
      </c>
      <c r="K139" s="1" t="s">
        <v>293</v>
      </c>
      <c r="M139" t="s">
        <v>277</v>
      </c>
    </row>
    <row r="140" spans="1:13">
      <c r="A140" s="65">
        <v>40364</v>
      </c>
      <c r="B140" s="2">
        <v>0.36458333333333331</v>
      </c>
      <c r="C140" s="1" t="s">
        <v>293</v>
      </c>
      <c r="D140" s="1">
        <v>5</v>
      </c>
      <c r="E140" s="1">
        <v>1</v>
      </c>
      <c r="F140" s="1" t="s">
        <v>293</v>
      </c>
      <c r="J140" s="1" t="s">
        <v>293</v>
      </c>
      <c r="K140" s="1">
        <v>65</v>
      </c>
    </row>
    <row r="141" spans="1:13">
      <c r="A141" s="65">
        <v>40364</v>
      </c>
      <c r="B141" s="2">
        <v>0.36458333333333331</v>
      </c>
      <c r="C141" s="1" t="s">
        <v>293</v>
      </c>
      <c r="F141" s="1" t="s">
        <v>293</v>
      </c>
      <c r="J141" s="1" t="s">
        <v>293</v>
      </c>
      <c r="K141" s="1" t="s">
        <v>293</v>
      </c>
      <c r="L141" t="s">
        <v>158</v>
      </c>
    </row>
    <row r="142" spans="1:13">
      <c r="A142" s="65">
        <v>40364</v>
      </c>
      <c r="B142" s="2">
        <v>0.36527777777777781</v>
      </c>
      <c r="C142" s="1" t="s">
        <v>293</v>
      </c>
      <c r="D142" s="1" t="s">
        <v>227</v>
      </c>
      <c r="E142" s="1">
        <v>1</v>
      </c>
      <c r="F142" s="1" t="s">
        <v>293</v>
      </c>
      <c r="J142" s="1" t="s">
        <v>293</v>
      </c>
      <c r="K142" s="1">
        <v>16</v>
      </c>
    </row>
    <row r="143" spans="1:13">
      <c r="A143" s="65">
        <v>40364</v>
      </c>
      <c r="B143" s="2">
        <v>0.3743055555555555</v>
      </c>
      <c r="C143" s="1" t="s">
        <v>293</v>
      </c>
      <c r="D143" s="1" t="s">
        <v>227</v>
      </c>
      <c r="F143" s="1">
        <v>1</v>
      </c>
      <c r="G143" s="1" t="s">
        <v>293</v>
      </c>
      <c r="J143" s="1" t="s">
        <v>293</v>
      </c>
      <c r="K143" s="1">
        <v>13</v>
      </c>
    </row>
    <row r="144" spans="1:13">
      <c r="A144" s="65">
        <v>40364</v>
      </c>
      <c r="B144" s="2">
        <v>0.375</v>
      </c>
      <c r="C144" s="1" t="s">
        <v>293</v>
      </c>
      <c r="D144" s="1">
        <v>25</v>
      </c>
      <c r="E144" s="1">
        <v>1</v>
      </c>
      <c r="F144" s="1" t="s">
        <v>293</v>
      </c>
      <c r="J144" s="1">
        <v>1</v>
      </c>
      <c r="K144" s="1" t="s">
        <v>293</v>
      </c>
      <c r="M144" t="s">
        <v>159</v>
      </c>
    </row>
    <row r="145" spans="1:13">
      <c r="A145" s="65">
        <v>40364</v>
      </c>
      <c r="B145" s="2">
        <v>0.38055555555555554</v>
      </c>
      <c r="C145" s="1" t="s">
        <v>293</v>
      </c>
      <c r="D145" s="1" t="s">
        <v>294</v>
      </c>
      <c r="F145" s="1" t="s">
        <v>293</v>
      </c>
      <c r="G145" s="1" t="s">
        <v>293</v>
      </c>
      <c r="J145" s="1" t="s">
        <v>293</v>
      </c>
      <c r="K145" s="1" t="s">
        <v>293</v>
      </c>
      <c r="L145" t="s">
        <v>160</v>
      </c>
    </row>
    <row r="146" spans="1:13">
      <c r="A146" s="65">
        <v>40364</v>
      </c>
      <c r="B146" s="2">
        <v>0.38263888888888892</v>
      </c>
      <c r="C146" s="1" t="s">
        <v>293</v>
      </c>
      <c r="D146" s="1">
        <v>9</v>
      </c>
      <c r="F146" s="1">
        <v>1</v>
      </c>
      <c r="J146" s="1" t="s">
        <v>293</v>
      </c>
      <c r="K146" s="1">
        <v>26</v>
      </c>
    </row>
    <row r="147" spans="1:13">
      <c r="A147" s="65">
        <v>40364</v>
      </c>
      <c r="B147" s="2">
        <v>0.38541666666666669</v>
      </c>
      <c r="C147" s="1">
        <v>17</v>
      </c>
      <c r="D147" s="1" t="s">
        <v>293</v>
      </c>
      <c r="F147" s="1" t="s">
        <v>293</v>
      </c>
      <c r="J147" s="1" t="s">
        <v>293</v>
      </c>
      <c r="K147" s="1" t="s">
        <v>293</v>
      </c>
      <c r="M147" t="s">
        <v>161</v>
      </c>
    </row>
    <row r="148" spans="1:13">
      <c r="A148" s="65">
        <v>40364</v>
      </c>
      <c r="B148" s="2">
        <v>0.38819444444444445</v>
      </c>
      <c r="C148" s="1" t="s">
        <v>293</v>
      </c>
      <c r="D148" s="1">
        <v>26</v>
      </c>
      <c r="E148" s="1">
        <v>1</v>
      </c>
      <c r="F148" s="1" t="s">
        <v>293</v>
      </c>
      <c r="J148" s="1" t="s">
        <v>293</v>
      </c>
      <c r="K148" s="1" t="s">
        <v>293</v>
      </c>
      <c r="L148" t="s">
        <v>293</v>
      </c>
      <c r="M148" t="s">
        <v>162</v>
      </c>
    </row>
    <row r="149" spans="1:13">
      <c r="A149" s="65">
        <v>40364</v>
      </c>
      <c r="B149" s="2">
        <v>0.39027777777777778</v>
      </c>
      <c r="C149" s="1" t="s">
        <v>293</v>
      </c>
      <c r="D149" s="1" t="s">
        <v>241</v>
      </c>
      <c r="E149" s="1">
        <v>1</v>
      </c>
      <c r="F149" s="1" t="s">
        <v>293</v>
      </c>
      <c r="J149" s="1" t="s">
        <v>293</v>
      </c>
      <c r="K149" s="1">
        <v>41</v>
      </c>
    </row>
    <row r="150" spans="1:13">
      <c r="A150" s="65">
        <v>40364</v>
      </c>
      <c r="B150" s="2">
        <v>0.39374999999999999</v>
      </c>
      <c r="C150" s="1" t="s">
        <v>293</v>
      </c>
      <c r="D150" s="1" t="s">
        <v>241</v>
      </c>
      <c r="E150" s="1">
        <v>1</v>
      </c>
      <c r="F150" s="1" t="s">
        <v>293</v>
      </c>
      <c r="J150" s="1" t="s">
        <v>293</v>
      </c>
      <c r="K150" s="1">
        <v>5</v>
      </c>
    </row>
    <row r="151" spans="1:13">
      <c r="A151" s="65">
        <v>40364</v>
      </c>
      <c r="B151" s="2">
        <v>0.39583333333333331</v>
      </c>
      <c r="C151" s="1" t="s">
        <v>293</v>
      </c>
      <c r="D151" s="1">
        <v>25</v>
      </c>
      <c r="E151" s="1">
        <v>1</v>
      </c>
      <c r="F151" s="1" t="s">
        <v>293</v>
      </c>
      <c r="K151" s="1">
        <v>30</v>
      </c>
      <c r="L151" t="s">
        <v>293</v>
      </c>
    </row>
    <row r="152" spans="1:13">
      <c r="A152" s="65">
        <v>40364</v>
      </c>
      <c r="B152" s="2">
        <v>0.3979166666666667</v>
      </c>
      <c r="C152" s="1" t="s">
        <v>293</v>
      </c>
      <c r="D152" s="1" t="s">
        <v>293</v>
      </c>
      <c r="E152" s="1" t="s">
        <v>293</v>
      </c>
      <c r="F152" s="1" t="s">
        <v>293</v>
      </c>
      <c r="J152" s="1" t="s">
        <v>293</v>
      </c>
      <c r="K152" s="1" t="s">
        <v>293</v>
      </c>
      <c r="L152" t="s">
        <v>163</v>
      </c>
    </row>
    <row r="153" spans="1:13">
      <c r="A153" s="65">
        <v>40364</v>
      </c>
      <c r="B153" s="2">
        <v>0.40625</v>
      </c>
      <c r="C153" s="1" t="s">
        <v>293</v>
      </c>
      <c r="D153" s="1">
        <v>2</v>
      </c>
      <c r="F153" s="1" t="s">
        <v>293</v>
      </c>
      <c r="G153" s="1" t="s">
        <v>293</v>
      </c>
      <c r="H153" s="1">
        <v>1</v>
      </c>
      <c r="J153" s="1" t="s">
        <v>293</v>
      </c>
      <c r="K153" s="1" t="s">
        <v>293</v>
      </c>
    </row>
    <row r="154" spans="1:13">
      <c r="A154" s="65">
        <v>40364</v>
      </c>
      <c r="B154" s="2">
        <v>0.40625</v>
      </c>
      <c r="C154" s="1">
        <v>22</v>
      </c>
      <c r="D154" s="1" t="s">
        <v>293</v>
      </c>
      <c r="F154" s="1" t="s">
        <v>293</v>
      </c>
      <c r="J154" s="1" t="s">
        <v>293</v>
      </c>
      <c r="K154" s="1" t="s">
        <v>293</v>
      </c>
      <c r="M154" t="s">
        <v>164</v>
      </c>
    </row>
    <row r="155" spans="1:13">
      <c r="A155" s="65">
        <v>40364</v>
      </c>
      <c r="B155" s="2">
        <v>0.40625</v>
      </c>
      <c r="C155" s="1" t="s">
        <v>293</v>
      </c>
      <c r="D155" s="1">
        <v>7</v>
      </c>
      <c r="E155" s="1">
        <v>1</v>
      </c>
      <c r="F155" s="1" t="s">
        <v>293</v>
      </c>
      <c r="J155" s="1" t="s">
        <v>293</v>
      </c>
      <c r="K155" s="1">
        <v>89</v>
      </c>
    </row>
    <row r="156" spans="1:13">
      <c r="A156" s="65">
        <v>40364</v>
      </c>
      <c r="B156" s="2">
        <v>0.4069444444444445</v>
      </c>
      <c r="C156" s="1" t="s">
        <v>293</v>
      </c>
      <c r="D156" s="1" t="s">
        <v>241</v>
      </c>
      <c r="F156" s="1">
        <v>1</v>
      </c>
      <c r="J156" s="1" t="s">
        <v>293</v>
      </c>
      <c r="K156" s="1">
        <v>19</v>
      </c>
    </row>
    <row r="157" spans="1:13">
      <c r="A157" s="65">
        <v>40364</v>
      </c>
      <c r="B157" s="2">
        <v>0.4069444444444445</v>
      </c>
      <c r="C157" s="1" t="s">
        <v>293</v>
      </c>
      <c r="D157" s="1">
        <v>5</v>
      </c>
      <c r="E157" s="1">
        <v>1</v>
      </c>
      <c r="G157" s="1" t="s">
        <v>293</v>
      </c>
      <c r="J157" s="1">
        <v>1</v>
      </c>
      <c r="K157" s="1">
        <v>37</v>
      </c>
    </row>
    <row r="158" spans="1:13">
      <c r="A158" s="65">
        <v>40364</v>
      </c>
      <c r="B158" s="2">
        <v>0.40833333333333338</v>
      </c>
      <c r="C158" s="1" t="s">
        <v>293</v>
      </c>
      <c r="D158" s="1" t="s">
        <v>293</v>
      </c>
      <c r="F158" s="1" t="s">
        <v>293</v>
      </c>
      <c r="J158" s="1" t="s">
        <v>293</v>
      </c>
      <c r="K158" s="1" t="s">
        <v>293</v>
      </c>
      <c r="L158" t="s">
        <v>50</v>
      </c>
    </row>
    <row r="159" spans="1:13">
      <c r="A159" s="65">
        <v>40364</v>
      </c>
      <c r="B159" s="2">
        <v>0.40833333333333338</v>
      </c>
      <c r="C159" s="1" t="s">
        <v>293</v>
      </c>
      <c r="D159" s="1">
        <v>26</v>
      </c>
      <c r="E159" s="1">
        <v>1</v>
      </c>
      <c r="J159" s="1" t="s">
        <v>293</v>
      </c>
      <c r="K159" s="1">
        <v>27</v>
      </c>
    </row>
    <row r="160" spans="1:13">
      <c r="A160" s="65">
        <v>40364</v>
      </c>
      <c r="B160" s="2">
        <v>0.40972222222222227</v>
      </c>
      <c r="C160" s="1" t="s">
        <v>293</v>
      </c>
      <c r="D160" s="1" t="s">
        <v>293</v>
      </c>
      <c r="G160" s="1" t="s">
        <v>293</v>
      </c>
      <c r="J160" s="1" t="s">
        <v>293</v>
      </c>
      <c r="K160" s="1" t="s">
        <v>293</v>
      </c>
      <c r="L160" t="s">
        <v>51</v>
      </c>
    </row>
    <row r="161" spans="1:13">
      <c r="A161" s="65">
        <v>40364</v>
      </c>
      <c r="B161" s="2">
        <v>0.40972222222222227</v>
      </c>
      <c r="C161" s="1" t="s">
        <v>293</v>
      </c>
      <c r="D161" s="1" t="s">
        <v>293</v>
      </c>
      <c r="F161" s="1" t="s">
        <v>293</v>
      </c>
      <c r="J161" s="1" t="s">
        <v>293</v>
      </c>
      <c r="K161" s="1" t="s">
        <v>293</v>
      </c>
      <c r="L161" t="s">
        <v>52</v>
      </c>
    </row>
    <row r="162" spans="1:13">
      <c r="A162" s="65">
        <v>40364</v>
      </c>
      <c r="B162" s="2">
        <v>0.41666666666666669</v>
      </c>
      <c r="C162" s="1" t="s">
        <v>293</v>
      </c>
      <c r="D162" s="1">
        <v>5</v>
      </c>
      <c r="E162" s="1">
        <v>1</v>
      </c>
      <c r="F162" s="1" t="s">
        <v>293</v>
      </c>
      <c r="J162" s="1" t="s">
        <v>293</v>
      </c>
      <c r="K162" s="1">
        <v>14</v>
      </c>
    </row>
    <row r="163" spans="1:13">
      <c r="A163" s="65">
        <v>40364</v>
      </c>
      <c r="B163" s="2">
        <v>0.42222222222222222</v>
      </c>
      <c r="C163" s="1" t="s">
        <v>293</v>
      </c>
      <c r="D163" s="1">
        <v>25</v>
      </c>
      <c r="E163" s="1">
        <v>1</v>
      </c>
      <c r="F163" s="1" t="s">
        <v>293</v>
      </c>
      <c r="J163" s="1" t="s">
        <v>293</v>
      </c>
      <c r="K163" s="1">
        <v>38</v>
      </c>
    </row>
    <row r="164" spans="1:13">
      <c r="A164" s="65">
        <v>40364</v>
      </c>
      <c r="B164" s="2">
        <v>0.42291666666666666</v>
      </c>
      <c r="C164" s="1" t="s">
        <v>293</v>
      </c>
      <c r="D164" s="1">
        <v>5</v>
      </c>
      <c r="E164" s="1">
        <v>1</v>
      </c>
      <c r="F164" s="1" t="s">
        <v>293</v>
      </c>
      <c r="J164" s="1" t="s">
        <v>293</v>
      </c>
      <c r="K164" s="1">
        <v>9</v>
      </c>
    </row>
    <row r="165" spans="1:13">
      <c r="A165" s="65">
        <v>40364</v>
      </c>
      <c r="B165" s="2" t="s">
        <v>53</v>
      </c>
      <c r="C165" s="1" t="s">
        <v>293</v>
      </c>
      <c r="D165" s="1">
        <v>5</v>
      </c>
      <c r="E165" s="1">
        <v>1</v>
      </c>
      <c r="F165" s="1" t="s">
        <v>293</v>
      </c>
      <c r="J165" s="1" t="s">
        <v>293</v>
      </c>
      <c r="K165" s="1">
        <v>0.25</v>
      </c>
      <c r="L165" t="s">
        <v>54</v>
      </c>
    </row>
    <row r="166" spans="1:13">
      <c r="A166" s="65">
        <v>40364</v>
      </c>
      <c r="B166" s="2">
        <v>0.42708333333333331</v>
      </c>
      <c r="C166" s="1">
        <v>18</v>
      </c>
      <c r="D166" s="1" t="s">
        <v>293</v>
      </c>
      <c r="F166" s="1" t="s">
        <v>293</v>
      </c>
      <c r="J166" s="1" t="s">
        <v>293</v>
      </c>
      <c r="K166" s="1" t="s">
        <v>293</v>
      </c>
    </row>
    <row r="167" spans="1:13">
      <c r="A167" s="65">
        <v>40364</v>
      </c>
      <c r="B167" s="2">
        <v>0.42777777777777781</v>
      </c>
      <c r="C167" s="1" t="s">
        <v>293</v>
      </c>
      <c r="D167" s="1">
        <v>5</v>
      </c>
      <c r="E167" s="1" t="s">
        <v>88</v>
      </c>
      <c r="F167" s="1">
        <v>1</v>
      </c>
      <c r="J167" s="1" t="s">
        <v>293</v>
      </c>
      <c r="K167" s="1">
        <v>7</v>
      </c>
    </row>
    <row r="168" spans="1:13">
      <c r="A168" s="1" t="s">
        <v>55</v>
      </c>
      <c r="B168" s="2" t="s">
        <v>293</v>
      </c>
      <c r="C168" s="1" t="s">
        <v>293</v>
      </c>
      <c r="D168" s="1" t="s">
        <v>293</v>
      </c>
      <c r="F168" s="1" t="s">
        <v>293</v>
      </c>
      <c r="J168" s="1" t="s">
        <v>293</v>
      </c>
      <c r="K168" s="1" t="s">
        <v>293</v>
      </c>
    </row>
    <row r="169" spans="1:13" s="6" customFormat="1">
      <c r="A169" s="16">
        <v>40371</v>
      </c>
      <c r="B169" s="15" t="s">
        <v>293</v>
      </c>
      <c r="C169" s="5" t="s">
        <v>293</v>
      </c>
      <c r="D169" s="5" t="s">
        <v>293</v>
      </c>
      <c r="E169" s="23">
        <f>SUM(E103:E168)</f>
        <v>25</v>
      </c>
      <c r="F169" s="5">
        <f>SUM(F104:F168)</f>
        <v>18</v>
      </c>
      <c r="G169" s="5" t="s">
        <v>293</v>
      </c>
      <c r="H169" s="5" t="s">
        <v>294</v>
      </c>
      <c r="I169" s="5">
        <f>SUM(G103:I168)</f>
        <v>1</v>
      </c>
      <c r="J169" s="5" t="s">
        <v>293</v>
      </c>
      <c r="K169" s="5">
        <f>AVERAGE(K103:K168)</f>
        <v>26.189393939393938</v>
      </c>
      <c r="M169" s="6" t="s">
        <v>56</v>
      </c>
    </row>
    <row r="170" spans="1:13" s="9" customFormat="1">
      <c r="A170" s="8" t="s">
        <v>68</v>
      </c>
      <c r="B170" s="10">
        <v>0.21875</v>
      </c>
      <c r="C170" s="8">
        <v>4</v>
      </c>
      <c r="D170" s="8" t="s">
        <v>293</v>
      </c>
      <c r="E170" s="8"/>
      <c r="F170" s="8" t="s">
        <v>293</v>
      </c>
      <c r="G170" s="8"/>
      <c r="H170" s="8"/>
      <c r="J170" s="8" t="s">
        <v>293</v>
      </c>
      <c r="K170" s="8" t="s">
        <v>293</v>
      </c>
    </row>
    <row r="171" spans="1:13" s="9" customFormat="1">
      <c r="A171" s="8" t="s">
        <v>68</v>
      </c>
      <c r="B171" s="10">
        <v>0.23472222222222219</v>
      </c>
      <c r="C171" s="8" t="s">
        <v>293</v>
      </c>
      <c r="D171" s="8">
        <v>7</v>
      </c>
      <c r="E171" s="8"/>
      <c r="F171" s="8">
        <v>1</v>
      </c>
      <c r="G171" s="8"/>
      <c r="H171" s="8"/>
      <c r="J171" s="8" t="s">
        <v>293</v>
      </c>
      <c r="K171" s="8" t="s">
        <v>293</v>
      </c>
    </row>
    <row r="172" spans="1:13">
      <c r="A172" s="8" t="s">
        <v>68</v>
      </c>
      <c r="B172" s="2">
        <v>0.23611111111111113</v>
      </c>
      <c r="C172" s="1" t="s">
        <v>293</v>
      </c>
      <c r="D172" s="1" t="s">
        <v>293</v>
      </c>
      <c r="F172" s="1" t="s">
        <v>293</v>
      </c>
      <c r="J172" s="1" t="s">
        <v>293</v>
      </c>
      <c r="K172" s="1" t="s">
        <v>293</v>
      </c>
      <c r="L172" t="s">
        <v>92</v>
      </c>
    </row>
    <row r="173" spans="1:13">
      <c r="A173" s="8" t="s">
        <v>68</v>
      </c>
      <c r="B173" s="2">
        <v>0.2388888888888889</v>
      </c>
      <c r="C173" s="1" t="s">
        <v>293</v>
      </c>
      <c r="D173" s="1" t="s">
        <v>241</v>
      </c>
      <c r="F173" s="1">
        <v>1</v>
      </c>
      <c r="J173" s="1">
        <v>1</v>
      </c>
      <c r="K173" s="1" t="s">
        <v>293</v>
      </c>
    </row>
    <row r="174" spans="1:13">
      <c r="A174" s="8" t="s">
        <v>68</v>
      </c>
      <c r="B174" s="2">
        <v>0.23958333333333334</v>
      </c>
      <c r="C174" s="1">
        <v>26</v>
      </c>
      <c r="D174" s="1" t="s">
        <v>293</v>
      </c>
      <c r="F174" s="1" t="s">
        <v>293</v>
      </c>
      <c r="J174" s="1" t="s">
        <v>293</v>
      </c>
      <c r="K174" s="1" t="s">
        <v>293</v>
      </c>
    </row>
    <row r="175" spans="1:13">
      <c r="A175" s="8" t="s">
        <v>68</v>
      </c>
      <c r="B175" s="2">
        <v>0.24791666666666667</v>
      </c>
      <c r="C175" s="1" t="s">
        <v>293</v>
      </c>
      <c r="D175" s="1">
        <v>7</v>
      </c>
      <c r="F175" s="1">
        <v>1</v>
      </c>
      <c r="J175" s="1" t="s">
        <v>293</v>
      </c>
      <c r="K175" s="1">
        <v>19</v>
      </c>
    </row>
    <row r="176" spans="1:13">
      <c r="A176" s="8" t="s">
        <v>68</v>
      </c>
      <c r="B176" s="2">
        <v>0.25069444444444444</v>
      </c>
      <c r="D176" s="1">
        <v>26</v>
      </c>
      <c r="F176" s="1">
        <v>1</v>
      </c>
      <c r="J176" s="1" t="s">
        <v>293</v>
      </c>
      <c r="K176" s="1" t="s">
        <v>293</v>
      </c>
    </row>
    <row r="177" spans="1:13">
      <c r="A177" s="8" t="s">
        <v>68</v>
      </c>
      <c r="B177" s="2">
        <v>0.25694444444444448</v>
      </c>
      <c r="D177" s="1" t="s">
        <v>241</v>
      </c>
      <c r="E177" s="1">
        <v>1</v>
      </c>
      <c r="J177" s="1" t="s">
        <v>293</v>
      </c>
      <c r="K177" s="1">
        <v>26</v>
      </c>
    </row>
    <row r="178" spans="1:13">
      <c r="A178" s="8" t="s">
        <v>68</v>
      </c>
      <c r="B178" s="2">
        <v>0.26041666666666669</v>
      </c>
      <c r="C178" s="1">
        <v>25</v>
      </c>
      <c r="D178" s="1" t="s">
        <v>293</v>
      </c>
      <c r="J178" s="1" t="s">
        <v>293</v>
      </c>
      <c r="K178" s="1" t="s">
        <v>293</v>
      </c>
      <c r="M178" t="s">
        <v>93</v>
      </c>
    </row>
    <row r="179" spans="1:13">
      <c r="A179" s="8" t="s">
        <v>68</v>
      </c>
      <c r="B179" s="2">
        <v>0.26041666666666669</v>
      </c>
      <c r="C179" s="1" t="s">
        <v>293</v>
      </c>
      <c r="D179" s="1" t="s">
        <v>293</v>
      </c>
      <c r="F179" s="1" t="s">
        <v>293</v>
      </c>
      <c r="J179" s="1" t="s">
        <v>293</v>
      </c>
      <c r="K179" s="1" t="s">
        <v>293</v>
      </c>
      <c r="L179" t="s">
        <v>94</v>
      </c>
    </row>
    <row r="180" spans="1:13">
      <c r="A180" s="8" t="s">
        <v>68</v>
      </c>
      <c r="B180" s="2">
        <v>0.26111111111111113</v>
      </c>
      <c r="C180" s="1" t="s">
        <v>293</v>
      </c>
      <c r="D180" s="1">
        <v>11</v>
      </c>
      <c r="E180" s="1" t="s">
        <v>293</v>
      </c>
      <c r="F180" s="1">
        <v>1</v>
      </c>
      <c r="J180" s="1" t="s">
        <v>293</v>
      </c>
      <c r="K180" s="1" t="s">
        <v>293</v>
      </c>
    </row>
    <row r="181" spans="1:13">
      <c r="A181" s="8" t="s">
        <v>68</v>
      </c>
      <c r="B181" s="2">
        <v>0.26319444444444445</v>
      </c>
      <c r="C181" s="1" t="s">
        <v>293</v>
      </c>
      <c r="D181" s="1" t="s">
        <v>227</v>
      </c>
      <c r="F181" s="1">
        <v>1</v>
      </c>
      <c r="J181" s="1" t="s">
        <v>293</v>
      </c>
    </row>
    <row r="182" spans="1:13">
      <c r="A182" s="8" t="s">
        <v>68</v>
      </c>
      <c r="B182" s="2">
        <v>0.26944444444444443</v>
      </c>
      <c r="C182" s="1" t="s">
        <v>293</v>
      </c>
      <c r="D182" s="1" t="s">
        <v>241</v>
      </c>
      <c r="E182" s="1">
        <v>1</v>
      </c>
      <c r="J182" s="1" t="s">
        <v>293</v>
      </c>
      <c r="K182" s="1">
        <v>18</v>
      </c>
    </row>
    <row r="183" spans="1:13">
      <c r="A183" s="8" t="s">
        <v>68</v>
      </c>
      <c r="B183" s="2">
        <v>0.26944444444444443</v>
      </c>
      <c r="C183" s="1" t="s">
        <v>293</v>
      </c>
      <c r="D183" s="1">
        <v>7</v>
      </c>
      <c r="F183" s="1">
        <v>1</v>
      </c>
      <c r="G183" s="1" t="s">
        <v>293</v>
      </c>
      <c r="J183" s="1" t="s">
        <v>293</v>
      </c>
      <c r="K183" s="1">
        <v>31</v>
      </c>
    </row>
    <row r="184" spans="1:13">
      <c r="A184" s="8" t="s">
        <v>68</v>
      </c>
      <c r="B184" s="2">
        <v>0.27013888888888887</v>
      </c>
      <c r="J184" s="1" t="s">
        <v>293</v>
      </c>
      <c r="L184" t="s">
        <v>95</v>
      </c>
    </row>
    <row r="185" spans="1:13">
      <c r="A185" s="8" t="s">
        <v>68</v>
      </c>
      <c r="B185" s="2">
        <v>0.27916666666666667</v>
      </c>
      <c r="C185" s="1" t="s">
        <v>293</v>
      </c>
      <c r="J185" s="1" t="s">
        <v>293</v>
      </c>
      <c r="L185" t="s">
        <v>94</v>
      </c>
    </row>
    <row r="186" spans="1:13">
      <c r="A186" s="8" t="s">
        <v>68</v>
      </c>
      <c r="B186" s="2">
        <v>0.28125</v>
      </c>
      <c r="C186" s="1">
        <v>34</v>
      </c>
      <c r="D186" s="1" t="s">
        <v>293</v>
      </c>
      <c r="F186" s="1" t="s">
        <v>293</v>
      </c>
      <c r="J186" s="1" t="s">
        <v>293</v>
      </c>
      <c r="K186" s="1" t="s">
        <v>293</v>
      </c>
    </row>
    <row r="187" spans="1:13">
      <c r="A187" s="8" t="s">
        <v>68</v>
      </c>
      <c r="B187" s="2">
        <v>0.28194444444444444</v>
      </c>
      <c r="C187" s="1" t="s">
        <v>293</v>
      </c>
      <c r="D187" s="1" t="s">
        <v>293</v>
      </c>
      <c r="F187" s="1" t="s">
        <v>293</v>
      </c>
      <c r="J187" s="1" t="s">
        <v>293</v>
      </c>
      <c r="L187" t="s">
        <v>96</v>
      </c>
    </row>
    <row r="188" spans="1:13">
      <c r="A188" s="8" t="s">
        <v>68</v>
      </c>
      <c r="B188" s="2">
        <v>0.28750000000000003</v>
      </c>
      <c r="C188" s="1" t="s">
        <v>293</v>
      </c>
      <c r="D188" s="1" t="s">
        <v>241</v>
      </c>
      <c r="E188" s="1">
        <v>1</v>
      </c>
      <c r="J188" s="1" t="s">
        <v>293</v>
      </c>
      <c r="K188" s="1">
        <v>26</v>
      </c>
    </row>
    <row r="189" spans="1:13">
      <c r="A189" s="8" t="s">
        <v>68</v>
      </c>
      <c r="B189" s="2">
        <v>0.29236111111111113</v>
      </c>
      <c r="C189" s="1" t="s">
        <v>293</v>
      </c>
      <c r="D189" s="1">
        <v>5</v>
      </c>
      <c r="F189" s="1">
        <v>1</v>
      </c>
      <c r="J189" s="1" t="s">
        <v>293</v>
      </c>
      <c r="K189" s="1" t="s">
        <v>293</v>
      </c>
    </row>
    <row r="190" spans="1:13">
      <c r="A190" s="8" t="s">
        <v>68</v>
      </c>
      <c r="B190" s="2">
        <v>0.29652777777777778</v>
      </c>
      <c r="C190" s="1" t="s">
        <v>293</v>
      </c>
      <c r="D190" s="1" t="s">
        <v>227</v>
      </c>
      <c r="F190" s="1">
        <v>1</v>
      </c>
      <c r="J190" s="1">
        <v>2</v>
      </c>
      <c r="K190" s="1">
        <v>48</v>
      </c>
    </row>
    <row r="191" spans="1:13">
      <c r="A191" s="8" t="s">
        <v>68</v>
      </c>
      <c r="B191" s="2">
        <v>0.29930555555555555</v>
      </c>
      <c r="C191" s="1" t="s">
        <v>293</v>
      </c>
      <c r="D191" s="1" t="s">
        <v>241</v>
      </c>
      <c r="E191" s="1">
        <v>1</v>
      </c>
      <c r="F191" s="1" t="s">
        <v>293</v>
      </c>
      <c r="J191" s="1" t="s">
        <v>293</v>
      </c>
      <c r="K191" s="1">
        <v>17</v>
      </c>
    </row>
    <row r="192" spans="1:13">
      <c r="A192" s="8" t="s">
        <v>68</v>
      </c>
      <c r="B192" s="2">
        <v>0.29930555555555555</v>
      </c>
      <c r="C192" s="1" t="s">
        <v>293</v>
      </c>
      <c r="D192" s="1">
        <v>26</v>
      </c>
      <c r="E192" s="1">
        <v>1</v>
      </c>
      <c r="J192" s="1" t="s">
        <v>293</v>
      </c>
    </row>
    <row r="193" spans="1:13">
      <c r="A193" s="8" t="s">
        <v>68</v>
      </c>
      <c r="B193" s="2">
        <v>0.30208333333333331</v>
      </c>
      <c r="C193" s="1">
        <v>29</v>
      </c>
      <c r="F193" s="1" t="s">
        <v>293</v>
      </c>
      <c r="J193" s="1" t="s">
        <v>293</v>
      </c>
      <c r="M193" t="s">
        <v>97</v>
      </c>
    </row>
    <row r="194" spans="1:13">
      <c r="A194" s="8" t="s">
        <v>68</v>
      </c>
      <c r="B194" s="2">
        <v>0.30416666666666664</v>
      </c>
      <c r="C194" s="1" t="s">
        <v>293</v>
      </c>
      <c r="D194" s="1" t="s">
        <v>293</v>
      </c>
      <c r="F194" s="1" t="s">
        <v>293</v>
      </c>
      <c r="J194" s="1" t="s">
        <v>293</v>
      </c>
      <c r="K194" s="1" t="s">
        <v>293</v>
      </c>
      <c r="L194" t="s">
        <v>94</v>
      </c>
    </row>
    <row r="195" spans="1:13">
      <c r="A195" s="8" t="s">
        <v>68</v>
      </c>
      <c r="B195" s="2">
        <v>0.30902777777777779</v>
      </c>
      <c r="C195" s="1" t="s">
        <v>293</v>
      </c>
      <c r="D195" s="1" t="s">
        <v>241</v>
      </c>
      <c r="E195" s="1">
        <v>1</v>
      </c>
      <c r="J195" s="1" t="s">
        <v>293</v>
      </c>
      <c r="K195" s="1">
        <v>14</v>
      </c>
    </row>
    <row r="196" spans="1:13">
      <c r="A196" s="8" t="s">
        <v>68</v>
      </c>
      <c r="B196" s="2">
        <v>0.31597222222222221</v>
      </c>
      <c r="C196" s="1" t="s">
        <v>293</v>
      </c>
      <c r="D196" s="1" t="s">
        <v>293</v>
      </c>
      <c r="F196" s="1" t="s">
        <v>293</v>
      </c>
      <c r="G196" s="1" t="s">
        <v>293</v>
      </c>
      <c r="J196" s="1" t="s">
        <v>293</v>
      </c>
      <c r="K196" s="1" t="s">
        <v>293</v>
      </c>
      <c r="L196" t="s">
        <v>98</v>
      </c>
      <c r="M196" t="s">
        <v>293</v>
      </c>
    </row>
    <row r="197" spans="1:13">
      <c r="A197" s="8" t="s">
        <v>68</v>
      </c>
      <c r="B197" s="2">
        <v>0.32291666666666669</v>
      </c>
      <c r="C197" s="1">
        <v>22</v>
      </c>
      <c r="D197" s="1" t="s">
        <v>293</v>
      </c>
      <c r="J197" s="1" t="s">
        <v>293</v>
      </c>
    </row>
    <row r="198" spans="1:13">
      <c r="A198" s="8" t="s">
        <v>68</v>
      </c>
      <c r="B198" s="2">
        <v>0.32916666666666666</v>
      </c>
      <c r="C198" s="1" t="s">
        <v>293</v>
      </c>
      <c r="D198" s="1" t="s">
        <v>293</v>
      </c>
      <c r="J198" s="1" t="s">
        <v>293</v>
      </c>
      <c r="L198" t="s">
        <v>99</v>
      </c>
    </row>
    <row r="199" spans="1:13">
      <c r="A199" s="8" t="s">
        <v>68</v>
      </c>
      <c r="B199" s="2">
        <v>0.33263888888888887</v>
      </c>
      <c r="C199" s="1" t="s">
        <v>293</v>
      </c>
      <c r="D199" s="1" t="s">
        <v>293</v>
      </c>
      <c r="J199" s="1" t="s">
        <v>293</v>
      </c>
      <c r="L199" t="s">
        <v>0</v>
      </c>
    </row>
    <row r="200" spans="1:13">
      <c r="A200" s="8" t="s">
        <v>68</v>
      </c>
      <c r="B200" s="2">
        <v>0.34375</v>
      </c>
      <c r="C200" s="1">
        <v>23</v>
      </c>
      <c r="D200" s="1" t="s">
        <v>294</v>
      </c>
      <c r="J200" s="1" t="s">
        <v>293</v>
      </c>
    </row>
    <row r="201" spans="1:13">
      <c r="A201" s="8" t="s">
        <v>68</v>
      </c>
      <c r="B201" s="2">
        <v>0.36458333333333331</v>
      </c>
      <c r="C201" s="1">
        <v>19</v>
      </c>
      <c r="E201" s="1" t="s">
        <v>293</v>
      </c>
      <c r="F201" s="1" t="s">
        <v>293</v>
      </c>
      <c r="G201" s="1" t="s">
        <v>293</v>
      </c>
      <c r="H201" s="1" t="s">
        <v>293</v>
      </c>
      <c r="I201" s="1" t="s">
        <v>293</v>
      </c>
      <c r="J201" s="1" t="s">
        <v>293</v>
      </c>
    </row>
    <row r="202" spans="1:13" s="9" customFormat="1">
      <c r="A202" s="8" t="s">
        <v>68</v>
      </c>
      <c r="B202" s="10">
        <v>0.36458333333333331</v>
      </c>
      <c r="C202" s="8" t="s">
        <v>293</v>
      </c>
      <c r="D202" s="8">
        <v>5</v>
      </c>
      <c r="E202" s="8">
        <v>1</v>
      </c>
      <c r="F202" s="8"/>
      <c r="G202" s="8"/>
      <c r="H202" s="8"/>
      <c r="J202" s="8" t="s">
        <v>293</v>
      </c>
      <c r="K202" s="8">
        <v>104</v>
      </c>
    </row>
    <row r="203" spans="1:13">
      <c r="A203" s="8" t="s">
        <v>68</v>
      </c>
      <c r="B203" s="2">
        <v>0.37847222222222227</v>
      </c>
      <c r="C203" s="1" t="s">
        <v>293</v>
      </c>
      <c r="D203" s="1">
        <v>5</v>
      </c>
      <c r="E203" s="1">
        <v>1</v>
      </c>
      <c r="K203" s="1">
        <v>20</v>
      </c>
    </row>
    <row r="204" spans="1:13">
      <c r="A204" s="8" t="s">
        <v>68</v>
      </c>
      <c r="B204" s="2">
        <v>0.38263888888888892</v>
      </c>
      <c r="C204" s="1" t="s">
        <v>293</v>
      </c>
      <c r="D204" s="1" t="s">
        <v>227</v>
      </c>
      <c r="E204" s="1">
        <v>1</v>
      </c>
      <c r="K204" s="1">
        <v>116</v>
      </c>
    </row>
    <row r="205" spans="1:13">
      <c r="A205" s="8" t="s">
        <v>68</v>
      </c>
      <c r="B205" s="2">
        <v>0.38541666666666669</v>
      </c>
      <c r="C205" s="1">
        <v>10</v>
      </c>
      <c r="M205" t="s">
        <v>1</v>
      </c>
    </row>
    <row r="206" spans="1:13">
      <c r="A206" s="8" t="s">
        <v>68</v>
      </c>
      <c r="B206" s="2">
        <v>0.38611111111111113</v>
      </c>
      <c r="C206" s="1" t="s">
        <v>293</v>
      </c>
      <c r="D206" s="1">
        <v>7</v>
      </c>
      <c r="I206">
        <v>1</v>
      </c>
      <c r="K206" s="1">
        <v>125</v>
      </c>
      <c r="M206" t="s">
        <v>2</v>
      </c>
    </row>
    <row r="207" spans="1:13">
      <c r="A207" s="8" t="s">
        <v>68</v>
      </c>
      <c r="B207" s="2">
        <v>0.39097222222222222</v>
      </c>
      <c r="C207" s="1" t="s">
        <v>293</v>
      </c>
      <c r="D207" s="1">
        <v>26</v>
      </c>
      <c r="F207" s="1">
        <v>1</v>
      </c>
      <c r="J207" s="1">
        <v>1</v>
      </c>
      <c r="K207" s="1">
        <v>133</v>
      </c>
      <c r="M207" t="s">
        <v>293</v>
      </c>
    </row>
    <row r="208" spans="1:13">
      <c r="A208" s="8" t="s">
        <v>68</v>
      </c>
      <c r="B208" s="2">
        <v>0.39166666666666666</v>
      </c>
      <c r="C208" s="1" t="s">
        <v>293</v>
      </c>
    </row>
    <row r="209" spans="1:13">
      <c r="A209" s="8" t="s">
        <v>68</v>
      </c>
      <c r="B209" s="2">
        <v>0.39930555555555558</v>
      </c>
      <c r="C209" s="1" t="s">
        <v>293</v>
      </c>
      <c r="L209" t="s">
        <v>3</v>
      </c>
    </row>
    <row r="210" spans="1:13">
      <c r="A210" s="8" t="s">
        <v>68</v>
      </c>
      <c r="B210" s="2">
        <v>0.39999999999999997</v>
      </c>
      <c r="C210" s="1" t="s">
        <v>293</v>
      </c>
      <c r="D210" s="1">
        <v>11</v>
      </c>
      <c r="F210" s="1">
        <v>1</v>
      </c>
      <c r="K210" s="1">
        <v>200</v>
      </c>
    </row>
    <row r="211" spans="1:13">
      <c r="A211" s="8" t="s">
        <v>68</v>
      </c>
      <c r="B211" s="2">
        <v>0.39999999999999997</v>
      </c>
      <c r="C211" s="1" t="s">
        <v>293</v>
      </c>
      <c r="D211" s="1">
        <v>5</v>
      </c>
      <c r="F211" s="1">
        <v>1</v>
      </c>
      <c r="K211" s="1">
        <v>31</v>
      </c>
    </row>
    <row r="212" spans="1:13">
      <c r="A212" s="8" t="s">
        <v>68</v>
      </c>
      <c r="B212" s="2">
        <v>0.39999999999999997</v>
      </c>
      <c r="C212" s="1" t="s">
        <v>293</v>
      </c>
      <c r="D212" s="1">
        <v>2</v>
      </c>
      <c r="F212" s="1">
        <v>1</v>
      </c>
      <c r="K212" s="1" t="s">
        <v>293</v>
      </c>
    </row>
    <row r="213" spans="1:13" s="9" customFormat="1">
      <c r="A213" s="8" t="s">
        <v>68</v>
      </c>
      <c r="B213" s="10">
        <v>0.40625</v>
      </c>
      <c r="C213" s="8">
        <v>10</v>
      </c>
      <c r="D213" s="8"/>
      <c r="E213" s="8"/>
      <c r="F213" s="8"/>
      <c r="G213" s="8"/>
      <c r="H213" s="8"/>
      <c r="J213" s="8"/>
      <c r="K213" s="8"/>
      <c r="M213" s="9" t="s">
        <v>4</v>
      </c>
    </row>
    <row r="214" spans="1:13">
      <c r="A214" s="8" t="s">
        <v>68</v>
      </c>
      <c r="B214" s="2">
        <v>0.40902777777777777</v>
      </c>
      <c r="C214" s="1" t="s">
        <v>293</v>
      </c>
      <c r="D214" s="1">
        <v>5</v>
      </c>
      <c r="F214" s="1">
        <v>1</v>
      </c>
      <c r="K214" s="1">
        <v>13</v>
      </c>
    </row>
    <row r="215" spans="1:13">
      <c r="A215" s="8" t="s">
        <v>68</v>
      </c>
      <c r="B215" s="2">
        <v>0.40902777777777777</v>
      </c>
      <c r="C215" s="1" t="s">
        <v>293</v>
      </c>
      <c r="D215" s="1">
        <v>11</v>
      </c>
      <c r="F215" s="1">
        <v>1</v>
      </c>
      <c r="K215" s="1">
        <v>13</v>
      </c>
      <c r="M215" t="s">
        <v>293</v>
      </c>
    </row>
    <row r="216" spans="1:13">
      <c r="A216" s="8" t="s">
        <v>68</v>
      </c>
      <c r="B216" s="2">
        <v>0.4145833333333333</v>
      </c>
      <c r="C216" s="1" t="s">
        <v>293</v>
      </c>
      <c r="D216" s="1">
        <v>11</v>
      </c>
      <c r="F216" s="1">
        <v>1</v>
      </c>
      <c r="K216" s="1">
        <v>8</v>
      </c>
    </row>
    <row r="217" spans="1:13">
      <c r="A217" s="8" t="s">
        <v>68</v>
      </c>
      <c r="B217" s="2">
        <v>0.42708333333333331</v>
      </c>
      <c r="C217" s="1">
        <v>11</v>
      </c>
    </row>
    <row r="218" spans="1:13">
      <c r="A218" s="1" t="s">
        <v>183</v>
      </c>
      <c r="B218" s="2" t="s">
        <v>293</v>
      </c>
      <c r="C218" s="1" t="s">
        <v>293</v>
      </c>
    </row>
    <row r="219" spans="1:13">
      <c r="A219" s="1" t="s">
        <v>184</v>
      </c>
      <c r="B219" s="2" t="s">
        <v>293</v>
      </c>
      <c r="C219" s="1">
        <f>AVERAGE(C170:C218)</f>
        <v>19.363636363636363</v>
      </c>
    </row>
    <row r="220" spans="1:13" s="6" customFormat="1">
      <c r="A220" s="4">
        <v>40378</v>
      </c>
      <c r="B220" s="15" t="s">
        <v>293</v>
      </c>
      <c r="C220" s="5" t="s">
        <v>293</v>
      </c>
      <c r="D220" s="5"/>
      <c r="E220" s="5">
        <f>SUM(E170:E219)</f>
        <v>9</v>
      </c>
      <c r="F220" s="5">
        <f>SUM(F170:F219)</f>
        <v>16</v>
      </c>
      <c r="G220" s="5" t="s">
        <v>293</v>
      </c>
      <c r="H220" s="5"/>
      <c r="I220" s="6">
        <f>SUM(G170:I219)</f>
        <v>1</v>
      </c>
      <c r="J220" s="5"/>
      <c r="K220" s="5">
        <f>AVERAGE(K170:K219)</f>
        <v>53.444444444444443</v>
      </c>
      <c r="M220" s="6" t="s">
        <v>185</v>
      </c>
    </row>
    <row r="221" spans="1:13">
      <c r="A221" s="65">
        <v>40378</v>
      </c>
      <c r="B221" s="2">
        <v>0.21875</v>
      </c>
      <c r="C221" s="1">
        <v>0</v>
      </c>
    </row>
    <row r="222" spans="1:13">
      <c r="A222" s="65">
        <v>40378</v>
      </c>
      <c r="B222" s="2">
        <v>0.2388888888888889</v>
      </c>
      <c r="C222" s="1">
        <v>2</v>
      </c>
    </row>
    <row r="223" spans="1:13">
      <c r="A223" s="65">
        <v>40378</v>
      </c>
      <c r="B223" s="2">
        <v>0.26041666666666669</v>
      </c>
      <c r="C223" s="1" t="s">
        <v>293</v>
      </c>
      <c r="D223" s="1" t="s">
        <v>241</v>
      </c>
      <c r="E223" s="1">
        <v>1</v>
      </c>
      <c r="J223" s="1">
        <v>1</v>
      </c>
    </row>
    <row r="224" spans="1:13" s="9" customFormat="1">
      <c r="A224" s="65">
        <v>40378</v>
      </c>
      <c r="B224" s="10">
        <v>0.26041666666666669</v>
      </c>
      <c r="C224" s="8" t="s">
        <v>293</v>
      </c>
      <c r="D224" s="8">
        <v>25</v>
      </c>
      <c r="E224" s="8">
        <v>1</v>
      </c>
      <c r="F224" s="8"/>
      <c r="G224" s="8"/>
      <c r="H224" s="8"/>
      <c r="J224" s="8"/>
      <c r="K224" s="8"/>
    </row>
    <row r="225" spans="1:12" s="9" customFormat="1">
      <c r="A225" s="65">
        <v>40378</v>
      </c>
      <c r="B225" s="10">
        <v>0.26041666666666669</v>
      </c>
      <c r="C225" s="8">
        <v>13</v>
      </c>
      <c r="D225" s="8"/>
      <c r="E225" s="8"/>
      <c r="F225" s="8"/>
      <c r="G225" s="8"/>
      <c r="H225" s="8"/>
      <c r="J225" s="8"/>
      <c r="K225" s="8"/>
    </row>
    <row r="226" spans="1:12">
      <c r="A226" s="65">
        <v>40378</v>
      </c>
      <c r="B226" s="2">
        <v>0.26805555555555555</v>
      </c>
      <c r="C226" s="1" t="s">
        <v>293</v>
      </c>
      <c r="D226" s="1">
        <v>25</v>
      </c>
      <c r="E226" s="1" t="s">
        <v>293</v>
      </c>
      <c r="F226" s="1">
        <v>1</v>
      </c>
      <c r="J226" s="1">
        <v>1</v>
      </c>
      <c r="K226" s="1">
        <v>11</v>
      </c>
    </row>
    <row r="227" spans="1:12">
      <c r="A227" s="65">
        <v>40378</v>
      </c>
      <c r="B227" s="2">
        <v>0.27569444444444446</v>
      </c>
      <c r="C227" s="1" t="s">
        <v>293</v>
      </c>
      <c r="D227" s="1">
        <v>25</v>
      </c>
      <c r="F227" s="1">
        <v>1</v>
      </c>
      <c r="K227" s="1">
        <v>11</v>
      </c>
    </row>
    <row r="228" spans="1:12">
      <c r="A228" s="65">
        <v>40378</v>
      </c>
      <c r="B228" s="2">
        <v>0.27916666666666667</v>
      </c>
      <c r="C228" s="1" t="s">
        <v>293</v>
      </c>
      <c r="D228" s="1">
        <v>26</v>
      </c>
      <c r="E228" s="1">
        <v>1</v>
      </c>
    </row>
    <row r="229" spans="1:12">
      <c r="A229" s="65">
        <v>40378</v>
      </c>
      <c r="B229" s="2">
        <v>0.27986111111111112</v>
      </c>
      <c r="C229" s="1" t="s">
        <v>293</v>
      </c>
      <c r="D229" s="1">
        <v>5</v>
      </c>
      <c r="F229" s="1">
        <v>1</v>
      </c>
    </row>
    <row r="230" spans="1:12">
      <c r="A230" s="65">
        <v>40378</v>
      </c>
      <c r="B230" s="2">
        <v>0.28125</v>
      </c>
      <c r="C230" s="1">
        <v>19</v>
      </c>
    </row>
    <row r="231" spans="1:12">
      <c r="A231" s="65">
        <v>40378</v>
      </c>
      <c r="B231" s="2">
        <v>0.28194444444444444</v>
      </c>
      <c r="C231" s="1" t="s">
        <v>293</v>
      </c>
      <c r="D231" s="1" t="s">
        <v>227</v>
      </c>
      <c r="E231" s="1">
        <v>1</v>
      </c>
    </row>
    <row r="232" spans="1:12">
      <c r="A232" s="65">
        <v>40378</v>
      </c>
      <c r="B232" s="2">
        <v>0.28402777777777777</v>
      </c>
      <c r="C232" s="1" t="s">
        <v>293</v>
      </c>
      <c r="D232" s="1" t="s">
        <v>241</v>
      </c>
      <c r="F232" s="1">
        <v>1</v>
      </c>
      <c r="K232" s="1">
        <v>34</v>
      </c>
    </row>
    <row r="233" spans="1:12">
      <c r="A233" s="65">
        <v>40378</v>
      </c>
      <c r="B233" s="2">
        <v>0.28402777777777777</v>
      </c>
      <c r="D233" s="1" t="s">
        <v>227</v>
      </c>
      <c r="F233" s="1">
        <v>1</v>
      </c>
      <c r="J233" s="1">
        <v>1</v>
      </c>
      <c r="K233" s="1">
        <v>3</v>
      </c>
    </row>
    <row r="234" spans="1:12">
      <c r="A234" s="65">
        <v>40378</v>
      </c>
      <c r="B234" s="2">
        <v>0.30208333333333331</v>
      </c>
      <c r="C234" s="1">
        <v>18</v>
      </c>
    </row>
    <row r="235" spans="1:12">
      <c r="A235" s="65">
        <v>40378</v>
      </c>
      <c r="B235" s="2">
        <v>0.3034722222222222</v>
      </c>
      <c r="D235" s="1">
        <v>2</v>
      </c>
      <c r="F235" s="1">
        <v>1</v>
      </c>
      <c r="J235" s="1">
        <v>1</v>
      </c>
    </row>
    <row r="236" spans="1:12">
      <c r="A236" s="65">
        <v>40378</v>
      </c>
      <c r="B236" s="2">
        <v>0.32291666666666669</v>
      </c>
      <c r="C236" s="1">
        <v>20</v>
      </c>
    </row>
    <row r="237" spans="1:12">
      <c r="A237" s="65">
        <v>40378</v>
      </c>
      <c r="B237" s="2">
        <v>0.32500000000000001</v>
      </c>
      <c r="D237" s="1" t="s">
        <v>241</v>
      </c>
      <c r="F237" s="1">
        <v>1</v>
      </c>
      <c r="K237" s="1">
        <v>59</v>
      </c>
    </row>
    <row r="238" spans="1:12">
      <c r="A238" s="65">
        <v>40378</v>
      </c>
      <c r="B238" s="2">
        <v>0.32500000000000001</v>
      </c>
      <c r="L238" t="s">
        <v>186</v>
      </c>
    </row>
    <row r="239" spans="1:12">
      <c r="A239" s="65">
        <v>40378</v>
      </c>
      <c r="B239" s="2">
        <v>0.33749999999999997</v>
      </c>
      <c r="D239" s="1">
        <v>26</v>
      </c>
      <c r="H239" s="1">
        <v>1</v>
      </c>
      <c r="K239" s="1">
        <v>84</v>
      </c>
    </row>
    <row r="240" spans="1:12">
      <c r="A240" s="65">
        <v>40378</v>
      </c>
      <c r="B240" s="2">
        <v>0.34097222222222223</v>
      </c>
      <c r="D240" s="1" t="s">
        <v>227</v>
      </c>
      <c r="F240" s="1">
        <v>1</v>
      </c>
      <c r="K240" s="1">
        <v>85</v>
      </c>
    </row>
    <row r="241" spans="1:13">
      <c r="A241" s="65">
        <v>40378</v>
      </c>
      <c r="B241" s="2">
        <v>0.34097222222222223</v>
      </c>
      <c r="D241" s="1">
        <v>5</v>
      </c>
      <c r="E241" s="1">
        <v>1</v>
      </c>
    </row>
    <row r="242" spans="1:13">
      <c r="A242" s="65">
        <v>40378</v>
      </c>
      <c r="B242" s="2">
        <v>0.34375</v>
      </c>
      <c r="C242" s="1">
        <v>23</v>
      </c>
      <c r="M242" t="s">
        <v>187</v>
      </c>
    </row>
    <row r="243" spans="1:13">
      <c r="A243" s="65">
        <v>40378</v>
      </c>
      <c r="B243" s="2">
        <v>0.35347222222222219</v>
      </c>
      <c r="L243" t="s">
        <v>188</v>
      </c>
    </row>
    <row r="244" spans="1:13">
      <c r="A244" s="65">
        <v>40378</v>
      </c>
      <c r="B244" s="2">
        <v>0.35555555555555557</v>
      </c>
      <c r="D244" s="1" t="s">
        <v>227</v>
      </c>
      <c r="F244" s="1">
        <v>1</v>
      </c>
      <c r="K244" s="1">
        <v>28</v>
      </c>
    </row>
    <row r="245" spans="1:13">
      <c r="A245" s="65">
        <v>40378</v>
      </c>
      <c r="B245" s="2">
        <v>0.35972222222222222</v>
      </c>
      <c r="D245" s="1" t="s">
        <v>227</v>
      </c>
      <c r="E245" s="1">
        <v>1</v>
      </c>
      <c r="K245" s="1">
        <v>6</v>
      </c>
    </row>
    <row r="246" spans="1:13">
      <c r="A246" s="65">
        <v>40378</v>
      </c>
      <c r="B246" s="2">
        <v>0.3611111111111111</v>
      </c>
      <c r="D246" s="1" t="s">
        <v>241</v>
      </c>
      <c r="E246" s="1">
        <v>1</v>
      </c>
      <c r="J246" s="1">
        <v>1</v>
      </c>
      <c r="K246" s="1">
        <v>52</v>
      </c>
    </row>
    <row r="247" spans="1:13">
      <c r="A247" s="65">
        <v>40378</v>
      </c>
      <c r="B247" s="2">
        <v>0.3611111111111111</v>
      </c>
      <c r="D247" s="1">
        <v>26</v>
      </c>
      <c r="E247" s="1">
        <v>1</v>
      </c>
      <c r="K247" s="1">
        <v>34</v>
      </c>
    </row>
    <row r="248" spans="1:13">
      <c r="A248" s="65">
        <v>40378</v>
      </c>
      <c r="B248" s="2">
        <v>0.36458333333333331</v>
      </c>
      <c r="C248" s="1">
        <v>32</v>
      </c>
      <c r="M248" t="s">
        <v>301</v>
      </c>
    </row>
    <row r="249" spans="1:13">
      <c r="A249" s="65">
        <v>40378</v>
      </c>
      <c r="B249" s="2">
        <v>0.37152777777777773</v>
      </c>
      <c r="D249" s="1" t="s">
        <v>241</v>
      </c>
      <c r="E249" s="1">
        <v>1</v>
      </c>
      <c r="K249" s="1">
        <v>15</v>
      </c>
    </row>
    <row r="250" spans="1:13">
      <c r="A250" s="65">
        <v>40378</v>
      </c>
      <c r="B250" s="2">
        <v>0.37222222222222223</v>
      </c>
      <c r="D250" s="1">
        <v>7</v>
      </c>
      <c r="E250" s="1">
        <v>1</v>
      </c>
    </row>
    <row r="251" spans="1:13">
      <c r="A251" s="65">
        <v>40378</v>
      </c>
      <c r="B251" s="2">
        <v>0.37361111111111112</v>
      </c>
      <c r="D251" s="1" t="s">
        <v>227</v>
      </c>
      <c r="F251" s="1">
        <v>1</v>
      </c>
      <c r="K251" s="1">
        <v>20</v>
      </c>
    </row>
    <row r="252" spans="1:13">
      <c r="A252" s="65">
        <v>40378</v>
      </c>
      <c r="B252" s="2">
        <v>0.38541666666666669</v>
      </c>
      <c r="D252" s="1">
        <v>25</v>
      </c>
      <c r="E252" s="1">
        <v>1</v>
      </c>
      <c r="K252" s="1">
        <v>158</v>
      </c>
    </row>
    <row r="253" spans="1:13">
      <c r="A253" s="65">
        <v>40378</v>
      </c>
      <c r="B253" s="2">
        <v>0.38541666666666669</v>
      </c>
      <c r="C253" s="1">
        <v>27</v>
      </c>
    </row>
    <row r="254" spans="1:13">
      <c r="A254" s="65">
        <v>40378</v>
      </c>
      <c r="B254" s="2">
        <v>0.38958333333333334</v>
      </c>
      <c r="D254" s="1" t="s">
        <v>241</v>
      </c>
      <c r="E254" s="1">
        <v>1</v>
      </c>
      <c r="K254" s="1">
        <v>26</v>
      </c>
    </row>
    <row r="255" spans="1:13">
      <c r="A255" s="65">
        <v>40378</v>
      </c>
      <c r="B255" s="2">
        <v>0.39166666666666666</v>
      </c>
      <c r="D255" s="1" t="s">
        <v>227</v>
      </c>
      <c r="F255" s="1">
        <v>1</v>
      </c>
      <c r="J255" s="1">
        <v>1</v>
      </c>
      <c r="K255" s="1">
        <v>26</v>
      </c>
    </row>
    <row r="256" spans="1:13">
      <c r="A256" s="65">
        <v>40378</v>
      </c>
      <c r="B256" s="2">
        <v>0.40625</v>
      </c>
      <c r="C256" s="1">
        <v>24</v>
      </c>
      <c r="M256" t="s">
        <v>213</v>
      </c>
    </row>
    <row r="257" spans="1:13">
      <c r="A257" s="65">
        <v>40378</v>
      </c>
      <c r="B257" s="2">
        <v>0.40625</v>
      </c>
      <c r="D257" s="1" t="s">
        <v>227</v>
      </c>
      <c r="F257" s="1">
        <v>1</v>
      </c>
      <c r="J257" s="1">
        <v>1</v>
      </c>
      <c r="K257" s="1">
        <v>21</v>
      </c>
    </row>
    <row r="258" spans="1:13">
      <c r="A258" s="65">
        <v>40378</v>
      </c>
      <c r="B258" s="2">
        <v>0.4069444444444445</v>
      </c>
      <c r="D258" s="1" t="s">
        <v>241</v>
      </c>
      <c r="E258" s="1">
        <v>1</v>
      </c>
      <c r="K258" s="1">
        <v>25</v>
      </c>
    </row>
    <row r="259" spans="1:13">
      <c r="A259" s="65">
        <v>40378</v>
      </c>
      <c r="B259" s="2">
        <v>0.41180555555555554</v>
      </c>
      <c r="L259" t="s">
        <v>214</v>
      </c>
    </row>
    <row r="260" spans="1:13">
      <c r="A260" s="65">
        <v>40378</v>
      </c>
      <c r="B260" s="2">
        <v>0.41250000000000003</v>
      </c>
      <c r="D260" s="1" t="s">
        <v>227</v>
      </c>
      <c r="F260" s="1">
        <v>1</v>
      </c>
      <c r="J260" s="1">
        <v>1</v>
      </c>
      <c r="K260" s="1">
        <v>30</v>
      </c>
    </row>
    <row r="261" spans="1:13">
      <c r="A261" s="65">
        <v>40378</v>
      </c>
      <c r="B261" s="2">
        <v>0.41250000000000003</v>
      </c>
      <c r="D261" s="1" t="s">
        <v>227</v>
      </c>
      <c r="F261" s="1">
        <v>1</v>
      </c>
      <c r="J261" s="1">
        <v>1</v>
      </c>
      <c r="K261" s="1">
        <v>1</v>
      </c>
      <c r="M261" t="s">
        <v>215</v>
      </c>
    </row>
    <row r="262" spans="1:13">
      <c r="A262" s="65">
        <v>40378</v>
      </c>
      <c r="B262" s="2">
        <v>0.4152777777777778</v>
      </c>
      <c r="D262" s="1" t="s">
        <v>241</v>
      </c>
      <c r="F262" s="1">
        <v>1</v>
      </c>
      <c r="K262" s="1">
        <v>12</v>
      </c>
    </row>
    <row r="263" spans="1:13">
      <c r="A263" s="65">
        <v>40378</v>
      </c>
      <c r="B263" s="2">
        <v>0.41944444444444445</v>
      </c>
      <c r="D263" s="1" t="s">
        <v>227</v>
      </c>
      <c r="F263" s="1">
        <v>1</v>
      </c>
      <c r="K263" s="1">
        <v>10</v>
      </c>
    </row>
    <row r="264" spans="1:13">
      <c r="A264" s="65">
        <v>40378</v>
      </c>
      <c r="B264" s="2">
        <v>0.42708333333333331</v>
      </c>
      <c r="C264" s="1">
        <v>28</v>
      </c>
    </row>
    <row r="265" spans="1:13">
      <c r="A265" s="65">
        <v>40378</v>
      </c>
      <c r="B265" s="2">
        <v>0.42708333333333331</v>
      </c>
      <c r="D265" s="1">
        <v>25</v>
      </c>
      <c r="F265" s="1">
        <v>1</v>
      </c>
      <c r="K265" s="1">
        <v>60</v>
      </c>
    </row>
    <row r="266" spans="1:13">
      <c r="A266" s="65">
        <v>40378</v>
      </c>
      <c r="B266" s="2">
        <v>0.42708333333333331</v>
      </c>
      <c r="D266" s="1" t="s">
        <v>227</v>
      </c>
      <c r="E266" s="1">
        <v>1</v>
      </c>
      <c r="K266" s="1">
        <v>11</v>
      </c>
    </row>
    <row r="267" spans="1:13" s="6" customFormat="1">
      <c r="A267" s="4">
        <v>40385</v>
      </c>
      <c r="B267" s="5"/>
      <c r="C267" s="5"/>
      <c r="D267" s="5"/>
      <c r="E267" s="5">
        <f>SUM(E221:E266)</f>
        <v>14</v>
      </c>
      <c r="F267" s="5">
        <f>SUM(F221:F266)</f>
        <v>17</v>
      </c>
      <c r="G267" s="5" t="s">
        <v>293</v>
      </c>
      <c r="H267" s="5"/>
      <c r="I267" s="6">
        <f>SUM(G221:I266)</f>
        <v>1</v>
      </c>
      <c r="J267" s="5"/>
      <c r="K267" s="5">
        <f>AVERAGE(K221:K266)</f>
        <v>34.25</v>
      </c>
      <c r="M267" s="6" t="s">
        <v>216</v>
      </c>
    </row>
    <row r="268" spans="1:13">
      <c r="A268" s="65">
        <v>40385</v>
      </c>
      <c r="B268" s="2">
        <v>0.22222222222222221</v>
      </c>
      <c r="C268" s="1">
        <v>18</v>
      </c>
      <c r="M268" t="s">
        <v>217</v>
      </c>
    </row>
    <row r="269" spans="1:13">
      <c r="A269" s="65">
        <v>40385</v>
      </c>
      <c r="B269" s="2">
        <v>0.22500000000000001</v>
      </c>
      <c r="D269" s="1">
        <v>27</v>
      </c>
      <c r="E269" s="1">
        <v>1</v>
      </c>
      <c r="M269" t="s">
        <v>218</v>
      </c>
    </row>
    <row r="270" spans="1:13">
      <c r="A270" s="65">
        <v>40385</v>
      </c>
      <c r="B270" s="2">
        <v>0.23055555555555554</v>
      </c>
      <c r="D270" s="1">
        <v>4</v>
      </c>
      <c r="F270" s="1">
        <v>1</v>
      </c>
    </row>
    <row r="271" spans="1:13">
      <c r="A271" s="65">
        <v>40385</v>
      </c>
      <c r="B271" s="2">
        <v>0.23750000000000002</v>
      </c>
      <c r="D271" s="1" t="s">
        <v>241</v>
      </c>
      <c r="F271" s="1">
        <v>1</v>
      </c>
    </row>
    <row r="272" spans="1:13">
      <c r="A272" s="65">
        <v>40385</v>
      </c>
      <c r="B272" s="2">
        <v>0.23750000000000002</v>
      </c>
      <c r="D272" s="1">
        <v>2</v>
      </c>
      <c r="E272" s="1">
        <v>1</v>
      </c>
    </row>
    <row r="273" spans="1:13">
      <c r="A273" s="65">
        <v>40385</v>
      </c>
      <c r="B273" s="2">
        <v>0.23819444444444446</v>
      </c>
      <c r="D273" s="1" t="s">
        <v>227</v>
      </c>
      <c r="F273" s="1">
        <v>1</v>
      </c>
    </row>
    <row r="274" spans="1:13">
      <c r="A274" s="65">
        <v>40385</v>
      </c>
      <c r="B274" s="2">
        <v>0.23611111111111113</v>
      </c>
      <c r="D274" s="1">
        <v>26</v>
      </c>
      <c r="E274" s="1">
        <v>1</v>
      </c>
    </row>
    <row r="275" spans="1:13">
      <c r="A275" s="65">
        <v>40385</v>
      </c>
      <c r="B275" s="2">
        <v>0.24305555555555555</v>
      </c>
      <c r="D275" s="1" t="s">
        <v>241</v>
      </c>
      <c r="E275" s="1">
        <v>1</v>
      </c>
      <c r="K275" s="1">
        <v>8</v>
      </c>
    </row>
    <row r="276" spans="1:13">
      <c r="A276" s="65">
        <v>40385</v>
      </c>
      <c r="B276" s="2">
        <v>0.24305555555555555</v>
      </c>
      <c r="C276" s="1">
        <v>36</v>
      </c>
      <c r="M276" t="s">
        <v>219</v>
      </c>
    </row>
    <row r="277" spans="1:13">
      <c r="A277" s="65">
        <v>40385</v>
      </c>
      <c r="B277" s="2">
        <v>0.24305555555555555</v>
      </c>
      <c r="D277" s="1">
        <v>26</v>
      </c>
      <c r="F277" s="1">
        <v>1</v>
      </c>
      <c r="K277" s="1">
        <v>10</v>
      </c>
    </row>
    <row r="278" spans="1:13">
      <c r="A278" s="65">
        <v>40385</v>
      </c>
      <c r="B278" s="2">
        <v>0.24513888888888888</v>
      </c>
      <c r="D278" s="1">
        <v>25</v>
      </c>
      <c r="F278" s="1">
        <v>1</v>
      </c>
    </row>
    <row r="279" spans="1:13">
      <c r="A279" s="65">
        <v>40385</v>
      </c>
      <c r="B279" s="2">
        <v>0.24583333333333335</v>
      </c>
      <c r="D279" s="1">
        <v>27</v>
      </c>
      <c r="H279" s="1">
        <v>1</v>
      </c>
      <c r="K279" s="1">
        <v>30</v>
      </c>
    </row>
    <row r="280" spans="1:13">
      <c r="A280" s="65">
        <v>40385</v>
      </c>
      <c r="B280" s="2">
        <v>0.24722222222222223</v>
      </c>
      <c r="D280" s="1" t="s">
        <v>227</v>
      </c>
      <c r="E280" s="1">
        <v>1</v>
      </c>
      <c r="K280" s="1">
        <v>13</v>
      </c>
    </row>
    <row r="281" spans="1:13">
      <c r="A281" s="65">
        <v>40385</v>
      </c>
      <c r="B281" s="2">
        <v>0.24861111111111112</v>
      </c>
      <c r="L281" t="s">
        <v>208</v>
      </c>
    </row>
    <row r="282" spans="1:13">
      <c r="A282" s="65">
        <v>40385</v>
      </c>
      <c r="B282" s="2">
        <v>0.24930555555555556</v>
      </c>
      <c r="D282" s="1">
        <v>2</v>
      </c>
      <c r="F282" s="1">
        <v>1</v>
      </c>
      <c r="J282" s="1">
        <v>1</v>
      </c>
    </row>
    <row r="283" spans="1:13">
      <c r="A283" s="65">
        <v>40385</v>
      </c>
      <c r="B283" s="2">
        <v>0.25</v>
      </c>
      <c r="D283" s="1">
        <v>28</v>
      </c>
      <c r="F283" s="1">
        <v>1</v>
      </c>
      <c r="M283" t="s">
        <v>209</v>
      </c>
    </row>
    <row r="284" spans="1:13">
      <c r="A284" s="65">
        <v>40385</v>
      </c>
      <c r="B284" s="2">
        <v>0.25208333333333333</v>
      </c>
      <c r="L284" t="s">
        <v>210</v>
      </c>
    </row>
    <row r="285" spans="1:13">
      <c r="A285" s="65">
        <v>40385</v>
      </c>
      <c r="B285" s="2">
        <v>0.25416666666666665</v>
      </c>
      <c r="L285" t="s">
        <v>109</v>
      </c>
    </row>
    <row r="286" spans="1:13">
      <c r="A286" s="65">
        <v>40385</v>
      </c>
      <c r="B286" s="2">
        <v>0.25555555555555559</v>
      </c>
      <c r="D286" s="1">
        <v>28</v>
      </c>
      <c r="F286" s="1">
        <v>1</v>
      </c>
      <c r="J286" s="1">
        <v>1</v>
      </c>
      <c r="K286" s="1">
        <v>8</v>
      </c>
    </row>
    <row r="287" spans="1:13">
      <c r="A287" s="65">
        <v>40385</v>
      </c>
      <c r="B287" s="2">
        <v>0.25763888888888892</v>
      </c>
      <c r="D287" s="1" t="s">
        <v>227</v>
      </c>
      <c r="F287" s="1">
        <v>1</v>
      </c>
      <c r="K287" s="1">
        <v>15</v>
      </c>
    </row>
    <row r="288" spans="1:13">
      <c r="A288" s="65">
        <v>40385</v>
      </c>
      <c r="B288" s="2">
        <v>0.25763888888888892</v>
      </c>
      <c r="D288" s="1">
        <v>25</v>
      </c>
      <c r="F288" s="1">
        <v>1</v>
      </c>
      <c r="K288" s="1">
        <v>18</v>
      </c>
    </row>
    <row r="289" spans="1:13">
      <c r="A289" s="65">
        <v>40385</v>
      </c>
      <c r="B289" s="2">
        <v>0.26111111111111113</v>
      </c>
      <c r="D289" s="1">
        <v>25</v>
      </c>
      <c r="E289" s="1">
        <v>1</v>
      </c>
      <c r="K289" s="1">
        <v>5</v>
      </c>
    </row>
    <row r="290" spans="1:13">
      <c r="A290" s="65">
        <v>40385</v>
      </c>
      <c r="B290" s="2">
        <v>0.26250000000000001</v>
      </c>
      <c r="D290" s="1">
        <v>28</v>
      </c>
      <c r="F290" s="1">
        <v>1</v>
      </c>
      <c r="K290" s="1">
        <v>10</v>
      </c>
    </row>
    <row r="291" spans="1:13">
      <c r="A291" s="65">
        <v>40385</v>
      </c>
      <c r="B291" s="2">
        <v>0.26319444444444445</v>
      </c>
      <c r="D291" s="1">
        <v>2</v>
      </c>
      <c r="E291" s="1">
        <v>1</v>
      </c>
      <c r="K291" s="1">
        <v>20</v>
      </c>
    </row>
    <row r="292" spans="1:13">
      <c r="A292" s="65">
        <v>40385</v>
      </c>
      <c r="B292" s="2">
        <v>0.2638888888888889</v>
      </c>
      <c r="C292" s="1">
        <v>26</v>
      </c>
      <c r="M292" t="s">
        <v>110</v>
      </c>
    </row>
    <row r="293" spans="1:13">
      <c r="A293" s="65">
        <v>40385</v>
      </c>
      <c r="B293" s="2">
        <v>0.26666666666666666</v>
      </c>
      <c r="D293" s="1" t="s">
        <v>241</v>
      </c>
      <c r="E293" s="1">
        <v>1</v>
      </c>
      <c r="K293" s="1">
        <v>34</v>
      </c>
    </row>
    <row r="294" spans="1:13">
      <c r="A294" s="65">
        <v>40385</v>
      </c>
      <c r="B294" s="2">
        <v>0.27291666666666664</v>
      </c>
      <c r="D294" s="1" t="s">
        <v>241</v>
      </c>
      <c r="E294" s="1">
        <v>1</v>
      </c>
      <c r="K294" s="1">
        <v>9</v>
      </c>
    </row>
    <row r="295" spans="1:13">
      <c r="A295" s="65">
        <v>40385</v>
      </c>
      <c r="B295" s="2">
        <v>0.27986111111111112</v>
      </c>
      <c r="D295" s="1" t="s">
        <v>241</v>
      </c>
      <c r="F295" s="1">
        <v>1</v>
      </c>
      <c r="K295" s="1">
        <v>10</v>
      </c>
      <c r="M295" t="s">
        <v>111</v>
      </c>
    </row>
    <row r="296" spans="1:13">
      <c r="A296" s="65">
        <v>40385</v>
      </c>
      <c r="B296" s="2">
        <v>0.28402777777777777</v>
      </c>
      <c r="M296" t="s">
        <v>112</v>
      </c>
    </row>
    <row r="297" spans="1:13">
      <c r="A297" s="65">
        <v>40385</v>
      </c>
      <c r="B297" s="2">
        <v>0.28472222222222221</v>
      </c>
      <c r="C297" s="1">
        <v>25</v>
      </c>
      <c r="M297" t="s">
        <v>113</v>
      </c>
    </row>
    <row r="298" spans="1:13">
      <c r="A298" s="65">
        <v>40385</v>
      </c>
      <c r="B298" s="2">
        <v>0.29375000000000001</v>
      </c>
      <c r="D298" s="1" t="s">
        <v>241</v>
      </c>
      <c r="F298" s="1">
        <v>1</v>
      </c>
      <c r="K298" s="1">
        <v>20</v>
      </c>
    </row>
    <row r="299" spans="1:13">
      <c r="A299" s="65">
        <v>40385</v>
      </c>
      <c r="B299" s="2">
        <v>0.2951388888888889</v>
      </c>
      <c r="D299" s="1">
        <v>2</v>
      </c>
      <c r="F299" s="1">
        <v>1</v>
      </c>
      <c r="K299" s="1">
        <v>44</v>
      </c>
    </row>
    <row r="300" spans="1:13">
      <c r="A300" s="65">
        <v>40385</v>
      </c>
      <c r="B300" s="2">
        <v>0.29930555555555555</v>
      </c>
      <c r="L300" t="s">
        <v>22</v>
      </c>
    </row>
    <row r="301" spans="1:13">
      <c r="A301" s="65">
        <v>40385</v>
      </c>
      <c r="B301" s="2">
        <v>0.30277777777777776</v>
      </c>
      <c r="L301" t="s">
        <v>23</v>
      </c>
    </row>
    <row r="302" spans="1:13">
      <c r="A302" s="65">
        <v>40385</v>
      </c>
      <c r="B302" s="2">
        <v>0.30555555555555552</v>
      </c>
      <c r="C302" s="1">
        <v>22</v>
      </c>
      <c r="M302" t="s">
        <v>24</v>
      </c>
    </row>
    <row r="303" spans="1:13">
      <c r="A303" s="65">
        <v>40385</v>
      </c>
      <c r="B303" s="2">
        <v>0.30902777777777779</v>
      </c>
      <c r="D303" s="1" t="s">
        <v>241</v>
      </c>
      <c r="E303" s="1">
        <v>1</v>
      </c>
      <c r="K303" s="1">
        <v>22</v>
      </c>
    </row>
    <row r="304" spans="1:13">
      <c r="A304" s="65">
        <v>40385</v>
      </c>
      <c r="B304" s="2">
        <v>0.30972222222222223</v>
      </c>
      <c r="D304" s="1" t="s">
        <v>241</v>
      </c>
      <c r="F304" s="1">
        <v>1</v>
      </c>
      <c r="K304" s="1">
        <v>1</v>
      </c>
    </row>
    <row r="305" spans="1:13">
      <c r="A305" s="65">
        <v>40385</v>
      </c>
      <c r="B305" s="2">
        <v>0.31875000000000003</v>
      </c>
      <c r="L305" t="s">
        <v>134</v>
      </c>
    </row>
    <row r="306" spans="1:13">
      <c r="A306" s="65">
        <v>40385</v>
      </c>
      <c r="B306" s="2">
        <v>0.3263888888888889</v>
      </c>
      <c r="C306" s="1">
        <v>28</v>
      </c>
    </row>
    <row r="307" spans="1:13">
      <c r="A307" s="65">
        <v>40385</v>
      </c>
      <c r="B307" s="2">
        <v>0.32847222222222222</v>
      </c>
      <c r="D307" s="1">
        <v>28</v>
      </c>
      <c r="E307" s="1">
        <v>1</v>
      </c>
      <c r="K307" s="1">
        <v>91</v>
      </c>
    </row>
    <row r="308" spans="1:13">
      <c r="A308" s="65">
        <v>40385</v>
      </c>
      <c r="B308" s="2">
        <v>0.3298611111111111</v>
      </c>
      <c r="L308" t="s">
        <v>135</v>
      </c>
    </row>
    <row r="309" spans="1:13">
      <c r="A309" s="65">
        <v>40385</v>
      </c>
      <c r="B309" s="2">
        <v>0.33194444444444443</v>
      </c>
      <c r="D309" s="1" t="s">
        <v>227</v>
      </c>
      <c r="E309" s="1">
        <v>1</v>
      </c>
      <c r="K309" s="1">
        <v>112</v>
      </c>
    </row>
    <row r="310" spans="1:13">
      <c r="A310" s="65">
        <v>40385</v>
      </c>
      <c r="B310" s="2">
        <v>0.33333333333333331</v>
      </c>
      <c r="D310" s="1">
        <v>25</v>
      </c>
      <c r="F310" s="1">
        <v>1</v>
      </c>
      <c r="K310" s="1">
        <v>104</v>
      </c>
    </row>
    <row r="311" spans="1:13">
      <c r="A311" s="65">
        <v>40385</v>
      </c>
      <c r="B311" s="2">
        <v>0.33819444444444446</v>
      </c>
      <c r="L311" t="s">
        <v>136</v>
      </c>
    </row>
    <row r="312" spans="1:13">
      <c r="A312" s="65">
        <v>40385</v>
      </c>
      <c r="B312" s="2">
        <v>0.34027777777777773</v>
      </c>
      <c r="D312" s="1">
        <v>25</v>
      </c>
      <c r="F312" s="1">
        <v>1</v>
      </c>
      <c r="K312" s="1">
        <v>10</v>
      </c>
      <c r="M312" t="s">
        <v>137</v>
      </c>
    </row>
    <row r="313" spans="1:13">
      <c r="A313" s="65">
        <v>40385</v>
      </c>
      <c r="B313" s="2">
        <v>0.34722222222222227</v>
      </c>
      <c r="D313" s="1" t="s">
        <v>227</v>
      </c>
      <c r="F313" s="1">
        <v>1</v>
      </c>
      <c r="K313" s="1">
        <v>18</v>
      </c>
    </row>
    <row r="314" spans="1:13">
      <c r="A314" s="65">
        <v>40385</v>
      </c>
      <c r="B314" s="2">
        <v>0.34722222222222227</v>
      </c>
      <c r="D314" s="1">
        <v>27</v>
      </c>
      <c r="E314" s="1">
        <v>1</v>
      </c>
      <c r="K314" s="1">
        <v>146</v>
      </c>
    </row>
    <row r="315" spans="1:13">
      <c r="A315" s="65">
        <v>40385</v>
      </c>
      <c r="B315" s="2">
        <v>0.34722222222222227</v>
      </c>
      <c r="C315" s="1">
        <v>25</v>
      </c>
    </row>
    <row r="316" spans="1:13">
      <c r="A316" s="65">
        <v>40385</v>
      </c>
      <c r="B316" s="2">
        <v>0.35555555555555557</v>
      </c>
      <c r="D316" s="1">
        <v>25</v>
      </c>
      <c r="E316" s="1">
        <v>1</v>
      </c>
      <c r="K316" s="1">
        <v>22</v>
      </c>
    </row>
    <row r="317" spans="1:13">
      <c r="A317" s="65">
        <v>40385</v>
      </c>
      <c r="B317" s="2">
        <v>0.35694444444444445</v>
      </c>
      <c r="D317" s="1" t="s">
        <v>227</v>
      </c>
      <c r="F317" s="1">
        <v>1</v>
      </c>
      <c r="K317" s="1">
        <v>14</v>
      </c>
    </row>
    <row r="318" spans="1:13">
      <c r="A318" s="65">
        <v>40385</v>
      </c>
      <c r="B318" s="2">
        <v>0.35694444444444445</v>
      </c>
      <c r="D318" s="1">
        <v>10</v>
      </c>
      <c r="F318" s="1">
        <v>1</v>
      </c>
      <c r="M318" t="s">
        <v>138</v>
      </c>
    </row>
    <row r="319" spans="1:13">
      <c r="A319" s="65">
        <v>40385</v>
      </c>
      <c r="B319" s="2">
        <v>0.36388888888888887</v>
      </c>
      <c r="D319" s="1">
        <v>27</v>
      </c>
      <c r="F319" s="1">
        <v>1</v>
      </c>
      <c r="J319" s="1">
        <v>1</v>
      </c>
      <c r="K319" s="1">
        <v>24</v>
      </c>
    </row>
    <row r="320" spans="1:13">
      <c r="A320" s="65">
        <v>40385</v>
      </c>
      <c r="B320" s="2">
        <v>0.36805555555555558</v>
      </c>
      <c r="C320" s="1">
        <v>15</v>
      </c>
      <c r="D320" s="1" t="s">
        <v>293</v>
      </c>
      <c r="F320" s="1" t="s">
        <v>293</v>
      </c>
      <c r="K320" s="1" t="s">
        <v>293</v>
      </c>
    </row>
    <row r="321" spans="1:13">
      <c r="A321" s="65">
        <v>40385</v>
      </c>
      <c r="B321" s="2">
        <v>0.36944444444444446</v>
      </c>
      <c r="D321" s="1" t="s">
        <v>241</v>
      </c>
      <c r="F321" s="1">
        <v>1</v>
      </c>
      <c r="K321" s="1">
        <v>26</v>
      </c>
    </row>
    <row r="322" spans="1:13">
      <c r="A322" s="65">
        <v>40385</v>
      </c>
      <c r="B322" s="2">
        <v>0.37152777777777773</v>
      </c>
      <c r="L322" t="s">
        <v>139</v>
      </c>
    </row>
    <row r="323" spans="1:13">
      <c r="A323" s="65">
        <v>40385</v>
      </c>
      <c r="B323" s="2">
        <v>0.3888888888888889</v>
      </c>
      <c r="C323" s="1">
        <v>4</v>
      </c>
      <c r="M323" t="s">
        <v>30</v>
      </c>
    </row>
    <row r="324" spans="1:13">
      <c r="A324" s="65">
        <v>40385</v>
      </c>
      <c r="B324" s="2">
        <v>0.40972222222222227</v>
      </c>
      <c r="C324" s="1">
        <v>3</v>
      </c>
    </row>
    <row r="325" spans="1:13">
      <c r="A325" s="65">
        <v>40385</v>
      </c>
      <c r="B325" s="2">
        <v>0.41736111111111113</v>
      </c>
      <c r="D325" s="1">
        <v>10</v>
      </c>
      <c r="E325" s="1">
        <v>1</v>
      </c>
      <c r="K325" s="1">
        <v>87</v>
      </c>
    </row>
    <row r="326" spans="1:13">
      <c r="A326" s="65">
        <v>40385</v>
      </c>
      <c r="B326" s="2">
        <v>0.42499999999999999</v>
      </c>
      <c r="D326" s="1">
        <v>25</v>
      </c>
      <c r="E326" s="1">
        <v>1</v>
      </c>
      <c r="K326" s="1">
        <v>100</v>
      </c>
    </row>
    <row r="327" spans="1:13">
      <c r="A327" s="65">
        <v>40385</v>
      </c>
      <c r="B327" s="2">
        <v>0.43055555555555558</v>
      </c>
      <c r="C327" s="1">
        <v>6</v>
      </c>
    </row>
    <row r="328" spans="1:13">
      <c r="A328" s="1" t="s">
        <v>31</v>
      </c>
    </row>
    <row r="329" spans="1:13" s="6" customFormat="1">
      <c r="A329" s="4">
        <v>40392</v>
      </c>
      <c r="B329" s="5"/>
      <c r="C329" s="5"/>
      <c r="D329" s="5"/>
      <c r="E329" s="5">
        <f>SUM(E268:E328)</f>
        <v>16</v>
      </c>
      <c r="F329" s="5">
        <f>SUM(F268:F328)</f>
        <v>22</v>
      </c>
      <c r="G329" s="5" t="s">
        <v>293</v>
      </c>
      <c r="H329" s="5"/>
      <c r="I329" s="6">
        <f>SUM(G268:I328)</f>
        <v>1</v>
      </c>
      <c r="J329" s="5"/>
      <c r="K329" s="5">
        <f>AVERAGE(268:328)</f>
        <v>10729.548568092428</v>
      </c>
      <c r="M329" s="6" t="s">
        <v>32</v>
      </c>
    </row>
    <row r="330" spans="1:13">
      <c r="A330" s="65">
        <v>40392</v>
      </c>
      <c r="B330" s="2">
        <v>0.24305555555555555</v>
      </c>
      <c r="C330" s="1">
        <v>4</v>
      </c>
    </row>
    <row r="331" spans="1:13">
      <c r="A331" s="65">
        <v>40392</v>
      </c>
      <c r="B331" s="2">
        <v>0.2638888888888889</v>
      </c>
      <c r="C331" s="1">
        <v>14</v>
      </c>
    </row>
    <row r="332" spans="1:13">
      <c r="A332" s="65">
        <v>40392</v>
      </c>
      <c r="B332" s="2">
        <v>0.26944444444444443</v>
      </c>
      <c r="D332" s="1">
        <v>11</v>
      </c>
      <c r="F332" s="1">
        <v>1</v>
      </c>
      <c r="J332" s="1">
        <v>1</v>
      </c>
    </row>
    <row r="333" spans="1:13">
      <c r="A333" s="65">
        <v>40392</v>
      </c>
      <c r="B333" s="2">
        <v>0.26944444444444443</v>
      </c>
      <c r="D333" s="1">
        <v>11</v>
      </c>
      <c r="F333" s="1">
        <v>1</v>
      </c>
      <c r="J333" s="1">
        <v>1</v>
      </c>
      <c r="K333" s="1">
        <v>1</v>
      </c>
      <c r="M333" t="s">
        <v>33</v>
      </c>
    </row>
    <row r="334" spans="1:13">
      <c r="A334" s="65">
        <v>40392</v>
      </c>
      <c r="B334" s="2">
        <v>0.28333333333333333</v>
      </c>
      <c r="D334" s="1">
        <v>27</v>
      </c>
      <c r="F334" s="1">
        <v>1</v>
      </c>
      <c r="J334" s="1">
        <v>1</v>
      </c>
    </row>
    <row r="335" spans="1:13">
      <c r="A335" s="65">
        <v>40392</v>
      </c>
      <c r="B335" s="2">
        <v>0.28402777777777777</v>
      </c>
      <c r="D335" s="1">
        <v>2</v>
      </c>
      <c r="E335" s="1">
        <v>1</v>
      </c>
    </row>
    <row r="336" spans="1:13">
      <c r="A336" s="65">
        <v>40392</v>
      </c>
      <c r="B336" s="2">
        <v>0.28402777777777777</v>
      </c>
      <c r="D336" s="1" t="s">
        <v>227</v>
      </c>
      <c r="E336" s="1">
        <v>1</v>
      </c>
    </row>
    <row r="337" spans="1:13">
      <c r="A337" s="65">
        <v>40392</v>
      </c>
      <c r="B337" s="2">
        <v>0.28472222222222221</v>
      </c>
      <c r="C337" s="1">
        <v>16</v>
      </c>
    </row>
    <row r="338" spans="1:13">
      <c r="A338" s="65">
        <v>40392</v>
      </c>
      <c r="B338" s="2">
        <v>0.28680555555555554</v>
      </c>
      <c r="D338" s="1">
        <v>26</v>
      </c>
      <c r="E338" s="1">
        <v>1</v>
      </c>
      <c r="M338" t="s">
        <v>34</v>
      </c>
    </row>
    <row r="339" spans="1:13">
      <c r="A339" s="65">
        <v>40392</v>
      </c>
      <c r="B339" s="2">
        <v>0.29444444444444445</v>
      </c>
      <c r="D339" s="1" t="s">
        <v>227</v>
      </c>
      <c r="E339" s="1">
        <v>1</v>
      </c>
      <c r="K339" s="1">
        <v>15</v>
      </c>
    </row>
    <row r="340" spans="1:13">
      <c r="A340" s="65">
        <v>40392</v>
      </c>
      <c r="B340" s="2">
        <v>0.2986111111111111</v>
      </c>
      <c r="D340" s="1">
        <v>27</v>
      </c>
      <c r="K340" s="1">
        <v>22</v>
      </c>
    </row>
    <row r="341" spans="1:13">
      <c r="A341" s="65">
        <v>40392</v>
      </c>
      <c r="B341" s="2">
        <v>0.3034722222222222</v>
      </c>
      <c r="D341" s="1">
        <v>2</v>
      </c>
      <c r="E341" s="1">
        <v>1</v>
      </c>
      <c r="K341" s="1">
        <v>18</v>
      </c>
    </row>
    <row r="342" spans="1:13">
      <c r="A342" s="65">
        <v>40392</v>
      </c>
      <c r="B342" s="2">
        <v>0.30555555555555552</v>
      </c>
      <c r="C342" s="1">
        <v>21</v>
      </c>
      <c r="M342" t="s">
        <v>35</v>
      </c>
    </row>
    <row r="343" spans="1:13">
      <c r="A343" s="65">
        <v>40392</v>
      </c>
      <c r="B343" s="2">
        <v>0.31180555555555556</v>
      </c>
      <c r="L343" t="s">
        <v>36</v>
      </c>
    </row>
    <row r="344" spans="1:13">
      <c r="A344" s="65">
        <v>40392</v>
      </c>
      <c r="B344" s="2">
        <v>0.3215277777777778</v>
      </c>
      <c r="D344" s="1">
        <v>11</v>
      </c>
      <c r="E344" s="1">
        <v>1</v>
      </c>
      <c r="K344" s="1">
        <v>75</v>
      </c>
    </row>
    <row r="345" spans="1:13">
      <c r="A345" s="65">
        <v>40392</v>
      </c>
      <c r="B345" s="2">
        <v>0.32500000000000001</v>
      </c>
      <c r="L345" t="s">
        <v>37</v>
      </c>
    </row>
    <row r="346" spans="1:13">
      <c r="A346" s="65">
        <v>40392</v>
      </c>
      <c r="B346" s="2">
        <v>0.3263888888888889</v>
      </c>
      <c r="C346" s="1">
        <v>29</v>
      </c>
    </row>
    <row r="347" spans="1:13">
      <c r="A347" s="65">
        <v>40392</v>
      </c>
      <c r="B347" s="2">
        <v>0.3354166666666667</v>
      </c>
      <c r="L347" t="s">
        <v>136</v>
      </c>
    </row>
    <row r="348" spans="1:13">
      <c r="A348" s="65">
        <v>40392</v>
      </c>
      <c r="B348" s="2">
        <v>0.33611111111111108</v>
      </c>
      <c r="D348" s="1">
        <v>28</v>
      </c>
      <c r="E348" s="1">
        <v>1</v>
      </c>
    </row>
    <row r="349" spans="1:13">
      <c r="A349" s="65">
        <v>40392</v>
      </c>
      <c r="B349" s="2">
        <v>0.33611111111111108</v>
      </c>
      <c r="D349" s="1">
        <v>26</v>
      </c>
      <c r="F349" s="1">
        <v>1</v>
      </c>
      <c r="J349" s="1">
        <v>1</v>
      </c>
      <c r="K349" s="1">
        <v>71</v>
      </c>
    </row>
    <row r="350" spans="1:13">
      <c r="A350" s="65">
        <v>40392</v>
      </c>
      <c r="B350" s="2">
        <v>0.34583333333333338</v>
      </c>
      <c r="D350" s="1">
        <v>2</v>
      </c>
      <c r="F350" s="1">
        <v>1</v>
      </c>
      <c r="K350" s="1">
        <v>61</v>
      </c>
    </row>
    <row r="351" spans="1:13">
      <c r="A351" s="65">
        <v>40392</v>
      </c>
      <c r="B351" s="2">
        <v>0.34722222222222227</v>
      </c>
      <c r="C351" s="1">
        <v>20</v>
      </c>
    </row>
    <row r="352" spans="1:13">
      <c r="A352" s="65">
        <v>40392</v>
      </c>
      <c r="B352" s="2">
        <v>0.35138888888888892</v>
      </c>
      <c r="D352" s="1">
        <v>26</v>
      </c>
      <c r="E352" s="1">
        <v>1</v>
      </c>
      <c r="K352" s="1">
        <v>22</v>
      </c>
    </row>
    <row r="353" spans="1:13">
      <c r="A353" s="65">
        <v>40392</v>
      </c>
      <c r="B353" s="2">
        <v>0.35347222222222219</v>
      </c>
      <c r="D353" s="1">
        <v>26</v>
      </c>
      <c r="H353" s="1">
        <v>1</v>
      </c>
      <c r="M353" t="s">
        <v>38</v>
      </c>
    </row>
    <row r="354" spans="1:13">
      <c r="A354" s="65">
        <v>40392</v>
      </c>
      <c r="B354" s="2">
        <v>0.35833333333333334</v>
      </c>
      <c r="L354" t="s">
        <v>129</v>
      </c>
    </row>
    <row r="355" spans="1:13">
      <c r="A355" s="65">
        <v>40392</v>
      </c>
      <c r="B355" s="2">
        <v>0.3611111111111111</v>
      </c>
      <c r="D355" s="1" t="s">
        <v>227</v>
      </c>
      <c r="E355" s="1">
        <v>1</v>
      </c>
      <c r="K355" s="1">
        <v>96</v>
      </c>
    </row>
    <row r="356" spans="1:13">
      <c r="A356" s="65">
        <v>40392</v>
      </c>
      <c r="B356" s="2">
        <v>0.36249999999999999</v>
      </c>
      <c r="D356" s="1">
        <v>28</v>
      </c>
      <c r="E356" s="1">
        <v>1</v>
      </c>
      <c r="K356" s="1">
        <v>38</v>
      </c>
    </row>
    <row r="357" spans="1:13">
      <c r="A357" s="65">
        <v>40392</v>
      </c>
      <c r="B357" s="2">
        <v>0.36249999999999999</v>
      </c>
      <c r="D357" s="1">
        <v>27</v>
      </c>
      <c r="E357" s="1">
        <v>1</v>
      </c>
      <c r="K357" s="1">
        <v>92</v>
      </c>
    </row>
    <row r="358" spans="1:13">
      <c r="A358" s="65">
        <v>40392</v>
      </c>
      <c r="B358" s="2">
        <v>0.36319444444444443</v>
      </c>
      <c r="D358" s="1">
        <v>25</v>
      </c>
    </row>
    <row r="359" spans="1:13">
      <c r="A359" s="65">
        <v>40392</v>
      </c>
      <c r="B359" s="2">
        <v>0.3611111111111111</v>
      </c>
      <c r="L359" t="s">
        <v>130</v>
      </c>
    </row>
    <row r="360" spans="1:13">
      <c r="A360" s="65">
        <v>40392</v>
      </c>
      <c r="B360" s="2">
        <v>0.3666666666666667</v>
      </c>
      <c r="M360" t="s">
        <v>131</v>
      </c>
    </row>
    <row r="361" spans="1:13">
      <c r="A361" s="65">
        <v>40392</v>
      </c>
      <c r="B361" s="2">
        <v>0.36805555555555558</v>
      </c>
      <c r="C361" s="1">
        <v>21</v>
      </c>
    </row>
    <row r="362" spans="1:13">
      <c r="A362" s="65">
        <v>40392</v>
      </c>
      <c r="B362" s="2">
        <v>0.36874999999999997</v>
      </c>
      <c r="D362" s="1">
        <v>7</v>
      </c>
      <c r="E362" s="1">
        <v>1</v>
      </c>
    </row>
    <row r="363" spans="1:13">
      <c r="A363" s="65">
        <v>40392</v>
      </c>
      <c r="B363" s="2">
        <v>0.37083333333333335</v>
      </c>
      <c r="D363" s="1">
        <v>25</v>
      </c>
      <c r="F363" s="1">
        <v>1</v>
      </c>
      <c r="K363" s="1">
        <v>11</v>
      </c>
    </row>
    <row r="364" spans="1:13">
      <c r="A364" s="65">
        <v>40392</v>
      </c>
      <c r="B364" s="2">
        <v>0.37083333333333335</v>
      </c>
      <c r="D364" s="1">
        <v>26</v>
      </c>
      <c r="E364" s="1">
        <v>1</v>
      </c>
      <c r="K364" s="1">
        <v>25</v>
      </c>
    </row>
    <row r="365" spans="1:13">
      <c r="A365" s="65">
        <v>40392</v>
      </c>
      <c r="B365" s="2">
        <v>0.37152777777777773</v>
      </c>
      <c r="D365" s="1">
        <v>27</v>
      </c>
      <c r="E365" s="1">
        <v>1</v>
      </c>
      <c r="K365" s="1">
        <v>13</v>
      </c>
    </row>
    <row r="366" spans="1:13">
      <c r="A366" s="65">
        <v>40392</v>
      </c>
      <c r="B366" s="2">
        <v>0.3743055555555555</v>
      </c>
      <c r="D366" s="1">
        <v>26</v>
      </c>
      <c r="F366" s="1">
        <v>1</v>
      </c>
      <c r="K366" s="1">
        <v>5</v>
      </c>
    </row>
    <row r="367" spans="1:13">
      <c r="A367" s="65">
        <v>40392</v>
      </c>
      <c r="B367" s="2">
        <v>0.37777777777777777</v>
      </c>
      <c r="D367" s="1">
        <v>25</v>
      </c>
      <c r="F367" s="1">
        <v>1</v>
      </c>
      <c r="K367" s="1">
        <v>10</v>
      </c>
    </row>
    <row r="368" spans="1:13">
      <c r="A368" s="65">
        <v>40392</v>
      </c>
      <c r="B368" s="2">
        <v>0.3833333333333333</v>
      </c>
      <c r="D368" s="1">
        <v>25</v>
      </c>
      <c r="E368" s="1">
        <v>1</v>
      </c>
      <c r="K368" s="1">
        <v>8</v>
      </c>
    </row>
    <row r="369" spans="1:13">
      <c r="A369" s="65">
        <v>40392</v>
      </c>
      <c r="B369" s="2">
        <v>0.3888888888888889</v>
      </c>
      <c r="C369" s="1">
        <v>26</v>
      </c>
    </row>
    <row r="370" spans="1:13">
      <c r="A370" s="65">
        <v>40392</v>
      </c>
      <c r="B370" s="2">
        <v>0.38958333333333334</v>
      </c>
      <c r="L370" t="s">
        <v>132</v>
      </c>
    </row>
    <row r="371" spans="1:13">
      <c r="A371" s="65">
        <v>40392</v>
      </c>
      <c r="B371" s="2">
        <v>0.3923611111111111</v>
      </c>
      <c r="D371" s="1" t="s">
        <v>227</v>
      </c>
      <c r="F371" s="1">
        <v>1</v>
      </c>
      <c r="K371" s="1">
        <v>45</v>
      </c>
    </row>
    <row r="372" spans="1:13">
      <c r="A372" s="65">
        <v>40392</v>
      </c>
      <c r="B372" s="2">
        <v>0.40277777777777773</v>
      </c>
      <c r="L372" t="s">
        <v>133</v>
      </c>
    </row>
    <row r="373" spans="1:13">
      <c r="A373" s="65">
        <v>40392</v>
      </c>
      <c r="B373" s="2">
        <v>0.40972222222222227</v>
      </c>
      <c r="C373" s="1">
        <v>23</v>
      </c>
    </row>
    <row r="374" spans="1:13">
      <c r="A374" s="65">
        <v>40392</v>
      </c>
      <c r="B374" s="2">
        <v>0.40972222222222227</v>
      </c>
      <c r="D374" s="1">
        <v>27</v>
      </c>
      <c r="E374" s="1">
        <v>1</v>
      </c>
      <c r="K374" s="1">
        <v>55</v>
      </c>
    </row>
    <row r="375" spans="1:13">
      <c r="A375" s="65">
        <v>40392</v>
      </c>
      <c r="B375" s="2">
        <v>0.41250000000000003</v>
      </c>
      <c r="D375" s="1">
        <v>2</v>
      </c>
      <c r="F375" s="1">
        <v>1</v>
      </c>
      <c r="H375" s="1" t="s">
        <v>293</v>
      </c>
      <c r="K375" s="1">
        <v>96</v>
      </c>
    </row>
    <row r="376" spans="1:13">
      <c r="A376" s="65">
        <v>40392</v>
      </c>
      <c r="B376" s="2">
        <v>0.42222222222222222</v>
      </c>
      <c r="D376" s="1">
        <v>25</v>
      </c>
      <c r="F376" s="1">
        <v>1</v>
      </c>
      <c r="K376" s="1">
        <v>56</v>
      </c>
    </row>
    <row r="377" spans="1:13">
      <c r="A377" s="65">
        <v>40392</v>
      </c>
      <c r="B377" s="2">
        <v>0.42430555555555555</v>
      </c>
      <c r="D377" s="1" t="s">
        <v>227</v>
      </c>
      <c r="F377" s="1">
        <v>1</v>
      </c>
      <c r="K377" s="1">
        <v>46</v>
      </c>
    </row>
    <row r="378" spans="1:13">
      <c r="A378" s="65">
        <v>40392</v>
      </c>
      <c r="B378" s="2">
        <v>0.42708333333333331</v>
      </c>
      <c r="D378" s="1">
        <v>2</v>
      </c>
      <c r="F378" s="1">
        <v>1</v>
      </c>
      <c r="K378" s="1">
        <v>21</v>
      </c>
    </row>
    <row r="379" spans="1:13">
      <c r="A379" s="65">
        <v>40392</v>
      </c>
      <c r="B379" s="2">
        <v>0.42708333333333331</v>
      </c>
      <c r="D379" s="1">
        <v>27</v>
      </c>
      <c r="F379" s="1">
        <v>1</v>
      </c>
      <c r="J379" s="1">
        <v>1</v>
      </c>
      <c r="K379" s="1">
        <v>25</v>
      </c>
    </row>
    <row r="380" spans="1:13">
      <c r="A380" s="65">
        <v>40392</v>
      </c>
      <c r="B380" s="2">
        <v>0.4284722222222222</v>
      </c>
      <c r="D380" s="1">
        <v>28</v>
      </c>
      <c r="F380" s="1">
        <v>1</v>
      </c>
      <c r="K380" s="1">
        <v>95</v>
      </c>
    </row>
    <row r="381" spans="1:13">
      <c r="A381" s="65">
        <v>40392</v>
      </c>
      <c r="B381" s="2">
        <v>0.43055555555555558</v>
      </c>
      <c r="C381" s="1">
        <v>28</v>
      </c>
    </row>
    <row r="382" spans="1:13">
      <c r="A382" s="65">
        <v>40392</v>
      </c>
      <c r="B382" s="2">
        <v>0.43194444444444446</v>
      </c>
      <c r="M382" t="s">
        <v>242</v>
      </c>
    </row>
    <row r="383" spans="1:13">
      <c r="A383" s="65">
        <v>40392</v>
      </c>
      <c r="B383" s="2">
        <v>0.43194444444444446</v>
      </c>
      <c r="D383" s="1" t="s">
        <v>293</v>
      </c>
      <c r="F383" s="1" t="s">
        <v>293</v>
      </c>
      <c r="K383" s="1" t="s">
        <v>293</v>
      </c>
      <c r="L383" t="s">
        <v>268</v>
      </c>
    </row>
    <row r="384" spans="1:13">
      <c r="A384" s="65">
        <v>40392</v>
      </c>
      <c r="B384" s="2">
        <v>0.43611111111111112</v>
      </c>
      <c r="D384" s="1" t="s">
        <v>227</v>
      </c>
      <c r="F384" s="1">
        <v>1</v>
      </c>
      <c r="K384" s="1">
        <v>17</v>
      </c>
    </row>
    <row r="385" spans="1:13">
      <c r="A385" s="65">
        <v>40392</v>
      </c>
      <c r="B385" s="2">
        <v>0.44513888888888892</v>
      </c>
      <c r="D385" s="1">
        <v>28</v>
      </c>
      <c r="E385" s="1">
        <v>1</v>
      </c>
      <c r="K385" s="1">
        <v>24</v>
      </c>
    </row>
    <row r="386" spans="1:13">
      <c r="A386" s="65">
        <v>40392</v>
      </c>
      <c r="B386" s="2">
        <v>0.4465277777777778</v>
      </c>
      <c r="L386" t="s">
        <v>269</v>
      </c>
    </row>
    <row r="387" spans="1:13">
      <c r="A387" s="65">
        <v>40392</v>
      </c>
      <c r="B387" s="2">
        <v>0.4513888888888889</v>
      </c>
      <c r="C387" s="1">
        <v>34</v>
      </c>
    </row>
    <row r="388" spans="1:13">
      <c r="A388" s="1" t="s">
        <v>270</v>
      </c>
    </row>
    <row r="389" spans="1:13" s="6" customFormat="1">
      <c r="A389" s="4">
        <v>40399</v>
      </c>
      <c r="B389" s="5"/>
      <c r="C389" s="5"/>
      <c r="D389" s="5"/>
      <c r="E389" s="5">
        <f>SUM(E330:E388)</f>
        <v>17</v>
      </c>
      <c r="F389" s="5">
        <f>SUM(F330:F388)</f>
        <v>16</v>
      </c>
      <c r="G389" s="5">
        <f>SUM(E389:F389)/5</f>
        <v>6.6</v>
      </c>
      <c r="H389" s="5"/>
      <c r="I389" s="6">
        <f>SUM(G330:I388)</f>
        <v>1</v>
      </c>
      <c r="J389" s="5"/>
      <c r="K389" s="5">
        <f>AVERAGE(K330:K388)</f>
        <v>39.370370370370374</v>
      </c>
      <c r="M389" s="6" t="s">
        <v>271</v>
      </c>
    </row>
    <row r="390" spans="1:13">
      <c r="A390" s="65">
        <v>40399</v>
      </c>
      <c r="B390" s="2">
        <v>0.24652777777777779</v>
      </c>
      <c r="C390" s="1">
        <v>6</v>
      </c>
    </row>
    <row r="391" spans="1:13">
      <c r="A391" s="65">
        <v>40399</v>
      </c>
      <c r="B391" s="2">
        <v>0.25763888888888892</v>
      </c>
      <c r="L391" t="s">
        <v>272</v>
      </c>
    </row>
    <row r="392" spans="1:13">
      <c r="A392" s="65">
        <v>40399</v>
      </c>
      <c r="B392" s="2">
        <v>0.26180555555555557</v>
      </c>
      <c r="L392" t="s">
        <v>273</v>
      </c>
    </row>
    <row r="393" spans="1:13">
      <c r="A393" s="65">
        <v>40399</v>
      </c>
      <c r="B393" s="2">
        <v>0.26666666666666666</v>
      </c>
      <c r="D393" s="1">
        <v>27</v>
      </c>
      <c r="F393" s="1">
        <v>1</v>
      </c>
    </row>
    <row r="394" spans="1:13">
      <c r="A394" s="65">
        <v>40399</v>
      </c>
      <c r="B394" s="2">
        <v>0.2673611111111111</v>
      </c>
      <c r="C394" s="1">
        <v>39</v>
      </c>
    </row>
    <row r="395" spans="1:13">
      <c r="A395" s="65">
        <v>40399</v>
      </c>
      <c r="B395" s="2">
        <v>0.26874999999999999</v>
      </c>
      <c r="D395" s="1" t="s">
        <v>227</v>
      </c>
      <c r="F395" s="1">
        <v>1</v>
      </c>
    </row>
    <row r="396" spans="1:13">
      <c r="A396" s="65">
        <v>40399</v>
      </c>
      <c r="B396" s="2">
        <v>0.27152777777777776</v>
      </c>
      <c r="D396" s="1">
        <v>11</v>
      </c>
      <c r="F396" s="1">
        <v>1</v>
      </c>
    </row>
    <row r="397" spans="1:13">
      <c r="A397" s="65">
        <v>40399</v>
      </c>
      <c r="B397" s="2">
        <v>0.27430555555555552</v>
      </c>
      <c r="L397" t="s">
        <v>274</v>
      </c>
    </row>
    <row r="398" spans="1:13">
      <c r="A398" s="65">
        <v>40399</v>
      </c>
      <c r="B398" s="2">
        <v>0.27638888888888885</v>
      </c>
      <c r="D398" s="1" t="s">
        <v>227</v>
      </c>
      <c r="E398" s="1">
        <v>1</v>
      </c>
      <c r="K398" s="1">
        <v>11</v>
      </c>
    </row>
    <row r="399" spans="1:13">
      <c r="A399" s="65">
        <v>40399</v>
      </c>
      <c r="B399" s="2">
        <v>0.27708333333333335</v>
      </c>
      <c r="D399" s="1">
        <v>26</v>
      </c>
      <c r="F399" s="1">
        <v>1</v>
      </c>
    </row>
    <row r="400" spans="1:13">
      <c r="A400" s="65">
        <v>40399</v>
      </c>
      <c r="B400" s="2">
        <v>0.27777777777777779</v>
      </c>
      <c r="D400" s="1">
        <v>11</v>
      </c>
      <c r="F400" s="1">
        <v>1</v>
      </c>
      <c r="K400" s="1">
        <v>9</v>
      </c>
    </row>
    <row r="401" spans="1:13">
      <c r="A401" s="65">
        <v>40399</v>
      </c>
      <c r="B401" s="2">
        <v>0.27916666666666667</v>
      </c>
      <c r="D401" s="1">
        <v>28</v>
      </c>
      <c r="E401" s="1">
        <v>1</v>
      </c>
    </row>
    <row r="402" spans="1:13">
      <c r="A402" s="65">
        <v>40399</v>
      </c>
      <c r="B402" s="2">
        <v>0.28402777777777777</v>
      </c>
      <c r="D402" s="1" t="s">
        <v>227</v>
      </c>
      <c r="E402" s="1">
        <v>1</v>
      </c>
      <c r="K402" s="1">
        <v>11</v>
      </c>
    </row>
    <row r="403" spans="1:13">
      <c r="A403" s="65">
        <v>40399</v>
      </c>
      <c r="B403" s="2">
        <v>0.28541666666666665</v>
      </c>
      <c r="D403" s="1">
        <v>27</v>
      </c>
      <c r="F403" s="1">
        <v>1</v>
      </c>
      <c r="K403" s="1">
        <v>27</v>
      </c>
    </row>
    <row r="404" spans="1:13">
      <c r="A404" s="65">
        <v>40399</v>
      </c>
      <c r="B404" s="2">
        <v>0.28750000000000003</v>
      </c>
      <c r="D404" s="1">
        <v>26</v>
      </c>
      <c r="E404" s="1">
        <v>1</v>
      </c>
      <c r="K404" s="1">
        <v>15</v>
      </c>
    </row>
    <row r="405" spans="1:13">
      <c r="A405" s="65">
        <v>40399</v>
      </c>
      <c r="B405" s="2">
        <v>0.28819444444444448</v>
      </c>
      <c r="C405" s="1">
        <v>30</v>
      </c>
    </row>
    <row r="406" spans="1:13">
      <c r="A406" s="65">
        <v>40399</v>
      </c>
      <c r="B406" s="2">
        <v>0.28958333333333336</v>
      </c>
      <c r="D406" s="1">
        <v>11</v>
      </c>
      <c r="F406" s="1">
        <v>1</v>
      </c>
      <c r="K406" s="1">
        <v>17</v>
      </c>
    </row>
    <row r="407" spans="1:13">
      <c r="A407" s="65">
        <v>40399</v>
      </c>
      <c r="B407" s="2">
        <v>0.2902777777777778</v>
      </c>
      <c r="D407" s="1">
        <v>28</v>
      </c>
      <c r="E407" s="1">
        <v>1</v>
      </c>
      <c r="K407" s="1">
        <v>16</v>
      </c>
    </row>
    <row r="408" spans="1:13">
      <c r="A408" s="65">
        <v>40399</v>
      </c>
      <c r="B408" s="2">
        <v>0.2902777777777778</v>
      </c>
      <c r="D408" s="1">
        <v>11</v>
      </c>
      <c r="E408" s="1">
        <v>1</v>
      </c>
      <c r="K408" s="1">
        <v>1</v>
      </c>
    </row>
    <row r="409" spans="1:13">
      <c r="A409" s="65">
        <v>40399</v>
      </c>
      <c r="B409" s="2">
        <v>0.2902777777777778</v>
      </c>
      <c r="L409" t="s">
        <v>154</v>
      </c>
    </row>
    <row r="410" spans="1:13">
      <c r="A410" s="65">
        <v>40399</v>
      </c>
      <c r="B410" s="2">
        <v>0.29236111111111113</v>
      </c>
      <c r="D410" s="1">
        <v>28</v>
      </c>
      <c r="F410" s="1">
        <v>1</v>
      </c>
      <c r="K410" s="1">
        <v>3</v>
      </c>
    </row>
    <row r="411" spans="1:13">
      <c r="A411" s="65">
        <v>40399</v>
      </c>
      <c r="B411" s="2">
        <v>0.2951388888888889</v>
      </c>
      <c r="D411" s="1">
        <v>28</v>
      </c>
      <c r="E411" s="1">
        <v>1</v>
      </c>
      <c r="J411" s="1">
        <v>1</v>
      </c>
      <c r="K411" s="1">
        <v>4</v>
      </c>
    </row>
    <row r="412" spans="1:13">
      <c r="A412" s="65">
        <v>40399</v>
      </c>
      <c r="B412" s="2">
        <v>0.29722222222222222</v>
      </c>
      <c r="L412" t="s">
        <v>154</v>
      </c>
    </row>
    <row r="413" spans="1:13">
      <c r="A413" s="65">
        <v>40399</v>
      </c>
      <c r="B413" s="2">
        <v>0.30138888888888887</v>
      </c>
      <c r="D413" s="1">
        <v>27</v>
      </c>
      <c r="I413">
        <v>1</v>
      </c>
      <c r="K413" s="1">
        <v>23</v>
      </c>
      <c r="M413" t="s">
        <v>155</v>
      </c>
    </row>
    <row r="414" spans="1:13">
      <c r="A414" s="65">
        <v>40399</v>
      </c>
      <c r="B414" s="2">
        <v>0.30138888888888887</v>
      </c>
      <c r="D414" s="1">
        <v>28</v>
      </c>
      <c r="F414" s="1">
        <v>1</v>
      </c>
      <c r="J414" s="1">
        <v>1</v>
      </c>
      <c r="K414" s="1">
        <v>9</v>
      </c>
    </row>
    <row r="415" spans="1:13">
      <c r="A415" s="65">
        <v>40399</v>
      </c>
      <c r="B415" s="2">
        <v>0.30902777777777779</v>
      </c>
      <c r="C415" s="1">
        <v>14</v>
      </c>
    </row>
    <row r="416" spans="1:13">
      <c r="A416" s="65">
        <v>40399</v>
      </c>
      <c r="B416" s="2">
        <v>0.31180555555555556</v>
      </c>
      <c r="D416" s="1">
        <v>27</v>
      </c>
      <c r="F416" s="1">
        <v>1</v>
      </c>
      <c r="K416" s="1">
        <v>15</v>
      </c>
    </row>
    <row r="417" spans="1:13">
      <c r="A417" s="65">
        <v>40399</v>
      </c>
      <c r="B417" s="2">
        <v>0.31597222222222221</v>
      </c>
      <c r="L417" t="s">
        <v>156</v>
      </c>
    </row>
    <row r="418" spans="1:13">
      <c r="A418" s="65">
        <v>40399</v>
      </c>
      <c r="B418" s="2">
        <v>0.31597222222222221</v>
      </c>
      <c r="D418" s="1">
        <v>11</v>
      </c>
      <c r="E418" s="1">
        <v>1</v>
      </c>
      <c r="K418" s="1">
        <v>38</v>
      </c>
    </row>
    <row r="419" spans="1:13">
      <c r="A419" s="65">
        <v>40399</v>
      </c>
      <c r="B419" s="2">
        <v>0.31875000000000003</v>
      </c>
      <c r="L419" t="s">
        <v>157</v>
      </c>
    </row>
    <row r="420" spans="1:13">
      <c r="A420" s="65">
        <v>40399</v>
      </c>
      <c r="B420" s="2">
        <v>0.32083333333333336</v>
      </c>
      <c r="D420" s="1">
        <v>27</v>
      </c>
      <c r="F420" s="1">
        <v>1</v>
      </c>
      <c r="J420" s="1">
        <v>1</v>
      </c>
      <c r="K420" s="1">
        <v>13</v>
      </c>
    </row>
    <row r="421" spans="1:13">
      <c r="A421" s="65">
        <v>40399</v>
      </c>
      <c r="B421" s="2">
        <v>0.32361111111111113</v>
      </c>
      <c r="D421" s="1">
        <v>11</v>
      </c>
      <c r="E421" s="1">
        <v>1</v>
      </c>
      <c r="K421" s="1">
        <v>48</v>
      </c>
    </row>
    <row r="422" spans="1:13">
      <c r="A422" s="65">
        <v>40399</v>
      </c>
      <c r="B422" s="2">
        <v>0.32500000000000001</v>
      </c>
      <c r="D422" s="1">
        <v>27</v>
      </c>
      <c r="F422" s="1">
        <v>1</v>
      </c>
      <c r="K422" s="1">
        <v>6</v>
      </c>
    </row>
    <row r="423" spans="1:13">
      <c r="A423" s="65">
        <v>40399</v>
      </c>
      <c r="B423" s="2">
        <v>0.32569444444444445</v>
      </c>
      <c r="L423" t="s">
        <v>45</v>
      </c>
    </row>
    <row r="424" spans="1:13">
      <c r="A424" s="65">
        <v>40399</v>
      </c>
      <c r="B424" s="2">
        <v>0.3298611111111111</v>
      </c>
      <c r="C424" s="1">
        <v>14</v>
      </c>
    </row>
    <row r="425" spans="1:13">
      <c r="A425" s="65">
        <v>40399</v>
      </c>
      <c r="B425" s="2">
        <v>0.3347222222222222</v>
      </c>
      <c r="D425" s="1">
        <v>27</v>
      </c>
      <c r="F425" s="1">
        <v>1</v>
      </c>
      <c r="K425" s="1">
        <v>14</v>
      </c>
      <c r="M425" t="s">
        <v>46</v>
      </c>
    </row>
    <row r="426" spans="1:13">
      <c r="A426" s="65">
        <v>40399</v>
      </c>
      <c r="B426" s="2">
        <v>0.33680555555555558</v>
      </c>
      <c r="D426" s="1">
        <v>28</v>
      </c>
      <c r="F426" s="1">
        <v>1</v>
      </c>
      <c r="J426" s="1">
        <v>1</v>
      </c>
      <c r="K426" s="1">
        <v>51</v>
      </c>
    </row>
    <row r="427" spans="1:13">
      <c r="A427" s="65">
        <v>40399</v>
      </c>
      <c r="B427" s="2">
        <v>0.33749999999999997</v>
      </c>
      <c r="D427" s="1">
        <v>28</v>
      </c>
      <c r="E427" s="1">
        <v>1</v>
      </c>
      <c r="M427" t="s">
        <v>47</v>
      </c>
    </row>
    <row r="428" spans="1:13">
      <c r="A428" s="65">
        <v>40399</v>
      </c>
      <c r="B428" s="2">
        <v>0.33819444444444446</v>
      </c>
      <c r="K428" s="1">
        <v>1</v>
      </c>
      <c r="L428" t="s">
        <v>48</v>
      </c>
    </row>
    <row r="429" spans="1:13">
      <c r="A429" s="65">
        <v>40399</v>
      </c>
      <c r="B429" s="2">
        <v>0.35069444444444442</v>
      </c>
      <c r="C429" s="1">
        <v>5</v>
      </c>
      <c r="M429" t="s">
        <v>49</v>
      </c>
    </row>
    <row r="430" spans="1:13">
      <c r="A430" s="65">
        <v>40399</v>
      </c>
      <c r="B430" s="2">
        <v>0.37152777777777773</v>
      </c>
      <c r="C430" s="1">
        <v>9</v>
      </c>
    </row>
    <row r="431" spans="1:13">
      <c r="A431" s="65">
        <v>40399</v>
      </c>
      <c r="B431" s="2">
        <v>0.37638888888888888</v>
      </c>
      <c r="D431" s="1" t="s">
        <v>227</v>
      </c>
      <c r="F431" s="1">
        <v>1</v>
      </c>
      <c r="J431" s="1">
        <v>1</v>
      </c>
      <c r="K431" s="1">
        <v>132</v>
      </c>
    </row>
    <row r="432" spans="1:13">
      <c r="A432" s="65">
        <v>40399</v>
      </c>
      <c r="B432" s="2">
        <v>0.37916666666666665</v>
      </c>
      <c r="D432" s="1">
        <v>27</v>
      </c>
      <c r="F432" s="1">
        <v>1</v>
      </c>
      <c r="K432" s="1">
        <v>64</v>
      </c>
    </row>
    <row r="433" spans="1:13">
      <c r="A433" s="65">
        <v>40399</v>
      </c>
      <c r="B433" s="2">
        <v>0.37916666666666665</v>
      </c>
      <c r="L433" t="s">
        <v>190</v>
      </c>
    </row>
    <row r="434" spans="1:13">
      <c r="A434" s="65">
        <v>40399</v>
      </c>
      <c r="B434" s="2">
        <v>0.38263888888888892</v>
      </c>
      <c r="D434" s="1">
        <v>27</v>
      </c>
      <c r="E434" s="1">
        <v>1</v>
      </c>
      <c r="K434" s="1">
        <v>5</v>
      </c>
    </row>
    <row r="435" spans="1:13">
      <c r="A435" s="65">
        <v>40399</v>
      </c>
      <c r="B435" s="2">
        <v>0.38541666666666669</v>
      </c>
      <c r="L435" t="s">
        <v>191</v>
      </c>
    </row>
    <row r="436" spans="1:13">
      <c r="A436" s="65">
        <v>40399</v>
      </c>
      <c r="B436" s="2">
        <v>0.3923611111111111</v>
      </c>
      <c r="C436" s="1">
        <v>3</v>
      </c>
    </row>
    <row r="437" spans="1:13">
      <c r="A437" s="65">
        <v>40399</v>
      </c>
      <c r="B437" s="2">
        <v>0.3972222222222222</v>
      </c>
      <c r="D437" s="1" t="s">
        <v>227</v>
      </c>
      <c r="F437" s="1">
        <v>1</v>
      </c>
      <c r="K437" s="1">
        <v>30</v>
      </c>
    </row>
    <row r="438" spans="1:13">
      <c r="A438" s="65">
        <v>40399</v>
      </c>
      <c r="B438" s="2">
        <v>0.40277777777777773</v>
      </c>
      <c r="D438" s="1">
        <v>28</v>
      </c>
      <c r="E438" s="1">
        <v>1</v>
      </c>
      <c r="K438" s="1">
        <v>94</v>
      </c>
    </row>
    <row r="439" spans="1:13">
      <c r="A439" s="65">
        <v>40399</v>
      </c>
      <c r="B439" s="2">
        <v>0.40486111111111112</v>
      </c>
      <c r="D439" s="1">
        <v>27</v>
      </c>
      <c r="F439" s="1">
        <v>1</v>
      </c>
      <c r="K439" s="1">
        <v>37</v>
      </c>
    </row>
    <row r="440" spans="1:13">
      <c r="A440" s="65">
        <v>40399</v>
      </c>
      <c r="B440" s="2">
        <v>0.41319444444444442</v>
      </c>
      <c r="C440" s="1">
        <v>3</v>
      </c>
      <c r="M440" t="s">
        <v>192</v>
      </c>
    </row>
    <row r="441" spans="1:13">
      <c r="A441" s="65">
        <v>40399</v>
      </c>
      <c r="B441" s="2">
        <v>0.43402777777777773</v>
      </c>
      <c r="D441" s="1">
        <v>28</v>
      </c>
      <c r="E441" s="1">
        <v>1</v>
      </c>
      <c r="K441" s="1">
        <v>45</v>
      </c>
    </row>
    <row r="442" spans="1:13">
      <c r="A442" s="65">
        <v>40399</v>
      </c>
      <c r="B442" s="2">
        <v>0.43402777777777773</v>
      </c>
      <c r="C442" s="1">
        <v>5</v>
      </c>
    </row>
    <row r="443" spans="1:13">
      <c r="A443" s="65">
        <v>40399</v>
      </c>
      <c r="B443" s="2">
        <v>0.43611111111111112</v>
      </c>
      <c r="D443" s="1" t="s">
        <v>227</v>
      </c>
      <c r="E443" s="1">
        <v>1</v>
      </c>
      <c r="K443" s="1">
        <v>56</v>
      </c>
    </row>
    <row r="444" spans="1:13">
      <c r="A444" s="65">
        <v>40399</v>
      </c>
      <c r="B444" s="2">
        <v>0.44305555555555554</v>
      </c>
      <c r="D444" s="1">
        <v>26</v>
      </c>
      <c r="E444" s="1">
        <v>1</v>
      </c>
      <c r="K444" s="1">
        <v>224</v>
      </c>
    </row>
    <row r="445" spans="1:13">
      <c r="A445" s="65">
        <v>40399</v>
      </c>
      <c r="B445" s="2">
        <v>0.4548611111111111</v>
      </c>
      <c r="C445" s="1">
        <v>4</v>
      </c>
    </row>
    <row r="446" spans="1:13">
      <c r="A446" s="1" t="s">
        <v>100</v>
      </c>
    </row>
    <row r="447" spans="1:13" s="6" customFormat="1">
      <c r="A447" s="4">
        <v>40406</v>
      </c>
      <c r="B447" s="5"/>
      <c r="C447" s="5"/>
      <c r="D447" s="5"/>
      <c r="E447" s="5">
        <f>SUM(E390:E446)</f>
        <v>15</v>
      </c>
      <c r="F447" s="5">
        <f>SUM(F390:F446)</f>
        <v>18</v>
      </c>
      <c r="G447" s="5">
        <f>SUM(E447:F447)/5</f>
        <v>6.6</v>
      </c>
      <c r="H447" s="5"/>
      <c r="I447" s="6">
        <f>SUM(G390:I446)</f>
        <v>1</v>
      </c>
      <c r="J447" s="5"/>
      <c r="K447" s="5">
        <f>AVERAGE(K390:K446)</f>
        <v>35.137931034482762</v>
      </c>
      <c r="M447" s="6" t="s">
        <v>101</v>
      </c>
    </row>
    <row r="448" spans="1:13">
      <c r="A448" s="65">
        <v>40406</v>
      </c>
      <c r="B448" s="2">
        <v>0.24652777777777779</v>
      </c>
      <c r="C448" s="1">
        <v>11</v>
      </c>
    </row>
    <row r="449" spans="1:13">
      <c r="A449" s="65">
        <v>40406</v>
      </c>
      <c r="B449" s="2">
        <v>0.2673611111111111</v>
      </c>
      <c r="C449" s="1">
        <v>19</v>
      </c>
    </row>
    <row r="450" spans="1:13">
      <c r="A450" s="65">
        <v>40406</v>
      </c>
      <c r="B450" s="2">
        <v>0.27916666666666667</v>
      </c>
      <c r="L450" t="s">
        <v>102</v>
      </c>
    </row>
    <row r="451" spans="1:13">
      <c r="A451" s="65">
        <v>40406</v>
      </c>
      <c r="B451" s="2">
        <v>0.28263888888888888</v>
      </c>
      <c r="D451" s="1">
        <v>27</v>
      </c>
      <c r="E451" s="1">
        <v>1</v>
      </c>
    </row>
    <row r="452" spans="1:13">
      <c r="A452" s="65">
        <v>40406</v>
      </c>
      <c r="B452" s="2">
        <v>0.28333333333333333</v>
      </c>
      <c r="D452" s="1">
        <v>11</v>
      </c>
      <c r="E452" s="1">
        <v>1</v>
      </c>
    </row>
    <row r="453" spans="1:13">
      <c r="A453" s="65">
        <v>40406</v>
      </c>
      <c r="B453" s="2">
        <v>0.28819444444444448</v>
      </c>
      <c r="C453" s="1">
        <v>6</v>
      </c>
    </row>
    <row r="454" spans="1:13">
      <c r="A454" s="65">
        <v>40406</v>
      </c>
      <c r="B454" s="2">
        <v>0.30208333333333331</v>
      </c>
      <c r="M454" t="s">
        <v>103</v>
      </c>
    </row>
    <row r="455" spans="1:13">
      <c r="A455" s="65">
        <v>40406</v>
      </c>
      <c r="B455" s="2">
        <v>0.30902777777777779</v>
      </c>
      <c r="C455" s="1">
        <v>6</v>
      </c>
    </row>
    <row r="456" spans="1:13">
      <c r="A456" s="65">
        <v>40406</v>
      </c>
      <c r="B456" s="2">
        <v>0.30902777777777779</v>
      </c>
      <c r="L456" t="s">
        <v>102</v>
      </c>
    </row>
    <row r="457" spans="1:13">
      <c r="A457" s="65">
        <v>40406</v>
      </c>
      <c r="B457" s="2">
        <v>0.31180555555555556</v>
      </c>
      <c r="D457" s="1">
        <v>27</v>
      </c>
      <c r="E457" s="1">
        <v>1</v>
      </c>
      <c r="M457" t="s">
        <v>104</v>
      </c>
    </row>
    <row r="458" spans="1:13">
      <c r="A458" s="65">
        <v>40406</v>
      </c>
      <c r="B458" s="2">
        <v>0.3215277777777778</v>
      </c>
      <c r="L458" t="s">
        <v>105</v>
      </c>
    </row>
    <row r="459" spans="1:13">
      <c r="A459" s="65">
        <v>40406</v>
      </c>
      <c r="B459" s="2">
        <v>0.3263888888888889</v>
      </c>
      <c r="D459" s="1">
        <v>28</v>
      </c>
      <c r="I459">
        <v>1</v>
      </c>
    </row>
    <row r="460" spans="1:13">
      <c r="A460" s="65">
        <v>40406</v>
      </c>
      <c r="B460" s="2">
        <v>0.3298611111111111</v>
      </c>
      <c r="C460" s="1">
        <v>0</v>
      </c>
    </row>
    <row r="461" spans="1:13">
      <c r="A461" s="65">
        <v>40406</v>
      </c>
      <c r="B461" s="2">
        <v>0.34722222222222227</v>
      </c>
      <c r="M461" t="s">
        <v>106</v>
      </c>
    </row>
    <row r="462" spans="1:13">
      <c r="A462" s="65">
        <v>40406</v>
      </c>
      <c r="B462" s="2">
        <v>0.35069444444444442</v>
      </c>
      <c r="C462" s="1">
        <v>20</v>
      </c>
    </row>
    <row r="463" spans="1:13">
      <c r="A463" s="65">
        <v>40406</v>
      </c>
      <c r="B463" s="2">
        <v>0.37152777777777773</v>
      </c>
      <c r="C463" s="1">
        <v>11</v>
      </c>
    </row>
    <row r="464" spans="1:13">
      <c r="A464" s="65">
        <v>40406</v>
      </c>
      <c r="B464" s="2">
        <v>0.37361111111111112</v>
      </c>
      <c r="D464" s="1">
        <v>28</v>
      </c>
      <c r="F464" s="1">
        <v>1</v>
      </c>
      <c r="K464" s="1">
        <v>69</v>
      </c>
    </row>
    <row r="465" spans="1:13">
      <c r="A465" s="65">
        <v>40406</v>
      </c>
      <c r="B465" s="2">
        <v>0.37361111111111112</v>
      </c>
      <c r="D465" s="1">
        <v>11</v>
      </c>
      <c r="E465" s="1">
        <v>1</v>
      </c>
      <c r="K465" s="1">
        <v>130</v>
      </c>
    </row>
    <row r="466" spans="1:13">
      <c r="A466" s="65">
        <v>40406</v>
      </c>
      <c r="B466" s="2">
        <v>0.37361111111111112</v>
      </c>
      <c r="D466" s="1">
        <v>11</v>
      </c>
      <c r="E466" s="1">
        <v>1</v>
      </c>
      <c r="K466" s="1">
        <v>1</v>
      </c>
      <c r="M466" t="s">
        <v>107</v>
      </c>
    </row>
    <row r="467" spans="1:13">
      <c r="A467" s="65">
        <v>40406</v>
      </c>
      <c r="B467" s="2">
        <v>0.37986111111111115</v>
      </c>
      <c r="L467" t="s">
        <v>108</v>
      </c>
    </row>
    <row r="468" spans="1:13">
      <c r="A468" s="65">
        <v>40406</v>
      </c>
      <c r="B468" s="2">
        <v>0.38263888888888892</v>
      </c>
      <c r="D468" s="1">
        <v>28</v>
      </c>
      <c r="F468" s="1">
        <v>1</v>
      </c>
      <c r="K468" s="1">
        <v>12</v>
      </c>
    </row>
    <row r="469" spans="1:13">
      <c r="A469" s="65">
        <v>40406</v>
      </c>
      <c r="B469" s="2">
        <v>0.39305555555555555</v>
      </c>
      <c r="D469" s="1">
        <v>27</v>
      </c>
      <c r="F469" s="1">
        <v>1</v>
      </c>
      <c r="K469" s="1">
        <v>117</v>
      </c>
    </row>
    <row r="470" spans="1:13">
      <c r="A470" s="65">
        <v>40406</v>
      </c>
      <c r="B470" s="2">
        <v>0.39305555555555555</v>
      </c>
      <c r="C470" s="1">
        <v>20</v>
      </c>
    </row>
    <row r="471" spans="1:13">
      <c r="A471" s="65">
        <v>40406</v>
      </c>
      <c r="B471" s="2">
        <v>0.40208333333333335</v>
      </c>
      <c r="L471" t="s">
        <v>10</v>
      </c>
    </row>
    <row r="472" spans="1:13">
      <c r="A472" s="65">
        <v>40406</v>
      </c>
      <c r="B472" s="2">
        <v>0.4055555555555555</v>
      </c>
      <c r="L472" t="s">
        <v>11</v>
      </c>
    </row>
    <row r="473" spans="1:13">
      <c r="A473" s="65">
        <v>40406</v>
      </c>
      <c r="B473" s="2">
        <v>0.41597222222222219</v>
      </c>
      <c r="C473" s="1">
        <v>2</v>
      </c>
    </row>
    <row r="474" spans="1:13">
      <c r="A474" s="65">
        <v>40406</v>
      </c>
      <c r="B474" s="2">
        <v>0.41875000000000001</v>
      </c>
      <c r="D474" s="1">
        <v>28</v>
      </c>
      <c r="F474" s="1">
        <v>1</v>
      </c>
      <c r="K474" s="1">
        <v>52</v>
      </c>
    </row>
    <row r="475" spans="1:13">
      <c r="A475" s="65">
        <v>40406</v>
      </c>
      <c r="B475" s="2">
        <v>0.43263888888888885</v>
      </c>
      <c r="L475" t="s">
        <v>12</v>
      </c>
    </row>
    <row r="476" spans="1:13">
      <c r="A476" s="65">
        <v>40406</v>
      </c>
      <c r="B476" s="2">
        <v>0.43402777777777773</v>
      </c>
      <c r="C476" s="1">
        <v>9</v>
      </c>
    </row>
    <row r="477" spans="1:13">
      <c r="A477" s="65">
        <v>40406</v>
      </c>
      <c r="B477" s="2">
        <v>0.4458333333333333</v>
      </c>
      <c r="D477" s="1">
        <v>11</v>
      </c>
      <c r="F477" s="1">
        <v>1</v>
      </c>
      <c r="K477" s="1">
        <v>104</v>
      </c>
    </row>
    <row r="478" spans="1:13">
      <c r="A478" s="65">
        <v>40406</v>
      </c>
      <c r="B478" s="2">
        <v>0.45069444444444445</v>
      </c>
      <c r="D478" s="1">
        <v>27</v>
      </c>
      <c r="E478" s="1">
        <v>1</v>
      </c>
      <c r="K478" s="1">
        <v>83</v>
      </c>
    </row>
    <row r="479" spans="1:13">
      <c r="A479" s="65">
        <v>40406</v>
      </c>
      <c r="B479" s="2">
        <v>0.4513888888888889</v>
      </c>
      <c r="L479" t="s">
        <v>13</v>
      </c>
    </row>
    <row r="480" spans="1:13">
      <c r="A480" s="65">
        <v>40406</v>
      </c>
      <c r="B480" s="2">
        <v>0.4548611111111111</v>
      </c>
      <c r="C480" s="1">
        <v>24</v>
      </c>
    </row>
    <row r="481" spans="1:13" s="6" customFormat="1">
      <c r="A481" s="4">
        <v>40413</v>
      </c>
      <c r="B481" s="5"/>
      <c r="C481" s="5"/>
      <c r="D481" s="5"/>
      <c r="E481" s="5">
        <f>SUM(E448:E480)</f>
        <v>6</v>
      </c>
      <c r="F481" s="5">
        <f>SUM(F448:F480)</f>
        <v>5</v>
      </c>
      <c r="G481" s="5">
        <f>SUM(E481:F481)/5</f>
        <v>2.2000000000000002</v>
      </c>
      <c r="H481" s="5"/>
      <c r="I481" s="6">
        <f>SUM(G448:I480)</f>
        <v>1</v>
      </c>
      <c r="J481" s="5"/>
      <c r="K481" s="5">
        <f>AVERAGE(K448:K480)</f>
        <v>71</v>
      </c>
      <c r="M481" s="6" t="s">
        <v>5</v>
      </c>
    </row>
    <row r="482" spans="1:13">
      <c r="A482" s="65">
        <v>40413</v>
      </c>
      <c r="B482" s="2">
        <v>0.25</v>
      </c>
      <c r="C482" s="1">
        <v>3</v>
      </c>
    </row>
    <row r="483" spans="1:13">
      <c r="A483" s="65">
        <v>40413</v>
      </c>
      <c r="B483" s="2">
        <v>0.26944444444444443</v>
      </c>
      <c r="L483" t="s">
        <v>6</v>
      </c>
    </row>
    <row r="484" spans="1:13">
      <c r="A484" s="65">
        <v>40413</v>
      </c>
      <c r="B484" s="2">
        <v>0.27083333333333331</v>
      </c>
      <c r="C484" s="1">
        <v>7</v>
      </c>
    </row>
    <row r="485" spans="1:13">
      <c r="A485" s="65">
        <v>40413</v>
      </c>
      <c r="B485" s="2">
        <v>0.29166666666666669</v>
      </c>
      <c r="C485" s="1">
        <v>6</v>
      </c>
    </row>
    <row r="486" spans="1:13">
      <c r="A486" s="65">
        <v>40413</v>
      </c>
      <c r="B486" s="2">
        <v>0.3125</v>
      </c>
      <c r="D486" s="1">
        <v>28</v>
      </c>
      <c r="F486" s="1">
        <v>1</v>
      </c>
      <c r="J486" s="1">
        <v>1</v>
      </c>
    </row>
    <row r="487" spans="1:13">
      <c r="A487" s="65">
        <v>40413</v>
      </c>
      <c r="B487" s="2">
        <v>0.31319444444444444</v>
      </c>
      <c r="C487" s="1">
        <v>6</v>
      </c>
      <c r="D487" s="1">
        <v>27</v>
      </c>
      <c r="E487" s="1">
        <v>1</v>
      </c>
    </row>
    <row r="488" spans="1:13">
      <c r="A488" s="65">
        <v>40413</v>
      </c>
      <c r="B488" s="2">
        <v>0.32500000000000001</v>
      </c>
      <c r="D488" s="1">
        <v>27</v>
      </c>
      <c r="E488" s="1">
        <v>1</v>
      </c>
      <c r="K488" s="1">
        <v>17</v>
      </c>
    </row>
    <row r="489" spans="1:13">
      <c r="A489" s="65">
        <v>40413</v>
      </c>
      <c r="B489" s="2">
        <v>0.32569444444444445</v>
      </c>
      <c r="D489" s="1">
        <v>11</v>
      </c>
      <c r="F489" s="1">
        <v>1</v>
      </c>
    </row>
    <row r="490" spans="1:13">
      <c r="A490" s="65">
        <v>40413</v>
      </c>
      <c r="B490" s="2">
        <v>0.33333333333333331</v>
      </c>
      <c r="C490" s="1">
        <v>10</v>
      </c>
    </row>
    <row r="491" spans="1:13">
      <c r="A491" s="65">
        <v>40413</v>
      </c>
      <c r="B491" s="2">
        <v>0.33333333333333331</v>
      </c>
      <c r="L491" t="s">
        <v>7</v>
      </c>
    </row>
    <row r="492" spans="1:13">
      <c r="A492" s="65">
        <v>40413</v>
      </c>
      <c r="B492" s="2">
        <v>0.33749999999999997</v>
      </c>
      <c r="M492" t="s">
        <v>8</v>
      </c>
    </row>
    <row r="493" spans="1:13">
      <c r="A493" s="65">
        <v>40413</v>
      </c>
      <c r="B493" s="2">
        <v>0.34097222222222223</v>
      </c>
      <c r="L493" t="s">
        <v>9</v>
      </c>
    </row>
    <row r="494" spans="1:13">
      <c r="A494" s="65">
        <v>40413</v>
      </c>
      <c r="B494" s="2">
        <v>0.3444444444444445</v>
      </c>
      <c r="L494" t="s">
        <v>189</v>
      </c>
    </row>
    <row r="495" spans="1:13">
      <c r="A495" s="65">
        <v>40413</v>
      </c>
      <c r="B495" s="2">
        <v>0.35416666666666669</v>
      </c>
      <c r="C495" s="1">
        <v>6</v>
      </c>
      <c r="M495" t="s">
        <v>302</v>
      </c>
    </row>
    <row r="496" spans="1:13">
      <c r="A496" s="65">
        <v>40413</v>
      </c>
      <c r="B496" s="2">
        <v>0.35833333333333334</v>
      </c>
      <c r="D496" s="1">
        <v>27</v>
      </c>
      <c r="F496" s="1">
        <v>1</v>
      </c>
      <c r="K496" s="1">
        <v>48</v>
      </c>
    </row>
    <row r="497" spans="1:13">
      <c r="A497" s="65">
        <v>40413</v>
      </c>
      <c r="B497" s="2">
        <v>0.36458333333333331</v>
      </c>
      <c r="M497" t="s">
        <v>303</v>
      </c>
    </row>
    <row r="498" spans="1:13">
      <c r="A498" s="65">
        <v>40413</v>
      </c>
      <c r="B498" s="2">
        <v>0.375</v>
      </c>
      <c r="C498" s="1">
        <v>3</v>
      </c>
    </row>
    <row r="499" spans="1:13">
      <c r="A499" s="65">
        <v>40413</v>
      </c>
      <c r="B499" s="2">
        <v>0.38055555555555554</v>
      </c>
      <c r="L499" t="s">
        <v>193</v>
      </c>
    </row>
    <row r="500" spans="1:13">
      <c r="A500" s="65">
        <v>40413</v>
      </c>
      <c r="B500" s="2">
        <v>0.39583333333333331</v>
      </c>
      <c r="C500" s="1">
        <v>1</v>
      </c>
    </row>
    <row r="501" spans="1:13">
      <c r="A501" s="65">
        <v>40413</v>
      </c>
      <c r="B501" s="2">
        <v>0.41666666666666669</v>
      </c>
      <c r="C501" s="1">
        <v>1</v>
      </c>
    </row>
    <row r="502" spans="1:13">
      <c r="A502" s="65">
        <v>40413</v>
      </c>
      <c r="B502" s="2">
        <v>0.41944444444444445</v>
      </c>
      <c r="D502" s="1">
        <v>28</v>
      </c>
      <c r="E502" s="1">
        <v>1</v>
      </c>
      <c r="K502" s="1">
        <v>154</v>
      </c>
    </row>
    <row r="503" spans="1:13">
      <c r="A503" s="65">
        <v>40413</v>
      </c>
      <c r="B503" s="2">
        <v>0.43402777777777773</v>
      </c>
      <c r="C503" s="1">
        <v>2</v>
      </c>
    </row>
    <row r="504" spans="1:13">
      <c r="A504" s="65">
        <v>40413</v>
      </c>
      <c r="B504" s="2">
        <v>0.45833333333333331</v>
      </c>
      <c r="C504" s="1">
        <v>2</v>
      </c>
    </row>
    <row r="505" spans="1:13">
      <c r="A505" s="1" t="s">
        <v>194</v>
      </c>
      <c r="E505" s="22" t="s">
        <v>293</v>
      </c>
    </row>
    <row r="506" spans="1:13">
      <c r="D506" s="1" t="s">
        <v>293</v>
      </c>
      <c r="E506" s="1" t="s">
        <v>293</v>
      </c>
    </row>
    <row r="507" spans="1:13" s="6" customFormat="1">
      <c r="A507" s="5" t="s">
        <v>195</v>
      </c>
      <c r="B507" s="23" t="s">
        <v>201</v>
      </c>
      <c r="C507" s="23">
        <f>AVERAGE(C2:C504)</f>
        <v>19.03827751196172</v>
      </c>
      <c r="D507" s="5"/>
      <c r="E507" s="23" t="s">
        <v>293</v>
      </c>
      <c r="F507" s="23" t="s">
        <v>293</v>
      </c>
      <c r="G507" s="23" t="s">
        <v>293</v>
      </c>
      <c r="H507" s="23" t="s">
        <v>294</v>
      </c>
      <c r="I507" s="24" t="s">
        <v>293</v>
      </c>
      <c r="J507" s="23" t="s">
        <v>293</v>
      </c>
      <c r="K507" s="23" t="s">
        <v>293</v>
      </c>
    </row>
    <row r="508" spans="1:13">
      <c r="D508" s="1" t="s">
        <v>293</v>
      </c>
    </row>
    <row r="509" spans="1:13">
      <c r="A509" s="1" t="s">
        <v>280</v>
      </c>
      <c r="B509" s="1" t="s">
        <v>285</v>
      </c>
      <c r="C509" s="1" t="s">
        <v>284</v>
      </c>
      <c r="D509" s="1" t="s">
        <v>283</v>
      </c>
    </row>
    <row r="511" spans="1:13">
      <c r="A511" s="65">
        <v>40350</v>
      </c>
      <c r="B511" s="1">
        <v>0</v>
      </c>
      <c r="C511" s="1">
        <v>0</v>
      </c>
      <c r="D511" s="1">
        <v>2</v>
      </c>
    </row>
    <row r="512" spans="1:13">
      <c r="A512" s="65">
        <v>40357</v>
      </c>
      <c r="B512" s="1">
        <v>0</v>
      </c>
      <c r="C512" s="1">
        <v>0</v>
      </c>
      <c r="D512" s="1">
        <v>2</v>
      </c>
    </row>
    <row r="513" spans="1:7">
      <c r="A513" s="65">
        <v>40364</v>
      </c>
      <c r="B513" s="1">
        <v>0</v>
      </c>
      <c r="C513" s="1">
        <v>0</v>
      </c>
      <c r="D513" s="1">
        <v>2</v>
      </c>
    </row>
    <row r="514" spans="1:7">
      <c r="A514" s="8" t="s">
        <v>68</v>
      </c>
      <c r="B514" s="1">
        <v>1</v>
      </c>
      <c r="C514" s="1">
        <v>0</v>
      </c>
      <c r="D514" s="1">
        <v>2</v>
      </c>
    </row>
    <row r="515" spans="1:7">
      <c r="A515" s="65">
        <v>40378</v>
      </c>
      <c r="B515" s="1">
        <v>1</v>
      </c>
      <c r="C515" s="1">
        <v>0</v>
      </c>
      <c r="D515" s="1">
        <v>2</v>
      </c>
    </row>
    <row r="516" spans="1:7">
      <c r="A516" s="65">
        <v>40385</v>
      </c>
      <c r="B516" s="1">
        <v>0</v>
      </c>
      <c r="C516" s="1">
        <v>2</v>
      </c>
      <c r="D516" s="1">
        <v>2</v>
      </c>
      <c r="E516" s="1" t="s">
        <v>246</v>
      </c>
      <c r="F516" s="1" t="s">
        <v>245</v>
      </c>
      <c r="G516" s="65" t="s">
        <v>247</v>
      </c>
    </row>
    <row r="517" spans="1:7">
      <c r="A517" s="65">
        <v>40392</v>
      </c>
      <c r="B517" s="1">
        <v>3</v>
      </c>
      <c r="C517" s="1">
        <v>2</v>
      </c>
      <c r="D517" s="1">
        <v>2</v>
      </c>
      <c r="E517" s="1" t="s">
        <v>227</v>
      </c>
      <c r="F517" s="1">
        <v>29</v>
      </c>
      <c r="G517" s="1">
        <v>14</v>
      </c>
    </row>
    <row r="518" spans="1:7">
      <c r="A518" s="65">
        <v>40399</v>
      </c>
      <c r="B518" s="66">
        <v>0</v>
      </c>
      <c r="C518" s="1">
        <v>0</v>
      </c>
      <c r="D518" s="1">
        <v>2</v>
      </c>
      <c r="E518" s="1" t="s">
        <v>241</v>
      </c>
      <c r="F518" s="1">
        <v>15</v>
      </c>
      <c r="G518" s="66">
        <v>24</v>
      </c>
    </row>
    <row r="519" spans="1:7">
      <c r="A519" s="65">
        <v>40406</v>
      </c>
      <c r="B519" s="66">
        <v>0</v>
      </c>
      <c r="C519" s="1">
        <v>0</v>
      </c>
      <c r="D519" s="1">
        <v>2</v>
      </c>
      <c r="E519" s="1">
        <v>27</v>
      </c>
      <c r="F519" s="1">
        <v>13</v>
      </c>
      <c r="G519" s="66">
        <v>11</v>
      </c>
    </row>
    <row r="520" spans="1:7">
      <c r="A520" s="65">
        <v>40413</v>
      </c>
      <c r="B520" s="66">
        <v>0</v>
      </c>
      <c r="C520" s="1">
        <v>0</v>
      </c>
      <c r="D520" s="1">
        <v>2</v>
      </c>
      <c r="E520" s="1">
        <v>25</v>
      </c>
      <c r="F520" s="1">
        <v>12</v>
      </c>
      <c r="G520" s="66">
        <v>11</v>
      </c>
    </row>
    <row r="521" spans="1:7">
      <c r="A521" s="1" t="s">
        <v>69</v>
      </c>
      <c r="B521" s="1">
        <f>SUBTOTAL(9,B511:B520)</f>
        <v>5</v>
      </c>
      <c r="C521" s="1">
        <f>SUBTOTAL(9,C511:C520)</f>
        <v>4</v>
      </c>
      <c r="E521" s="1">
        <v>28</v>
      </c>
      <c r="F521" s="1">
        <v>11</v>
      </c>
      <c r="G521" s="66">
        <v>11</v>
      </c>
    </row>
    <row r="522" spans="1:7">
      <c r="A522" s="1" t="s">
        <v>280</v>
      </c>
      <c r="B522" s="1" t="s">
        <v>285</v>
      </c>
      <c r="C522" s="1" t="s">
        <v>284</v>
      </c>
      <c r="D522" s="1" t="s">
        <v>283</v>
      </c>
      <c r="E522" s="1">
        <v>11</v>
      </c>
      <c r="F522" s="1">
        <v>11</v>
      </c>
      <c r="G522" s="66">
        <v>7</v>
      </c>
    </row>
    <row r="523" spans="1:7">
      <c r="A523" s="7">
        <v>40350</v>
      </c>
      <c r="B523" s="14">
        <v>4</v>
      </c>
      <c r="C523" s="1">
        <v>1</v>
      </c>
      <c r="D523" s="1">
        <v>4</v>
      </c>
      <c r="E523" s="1">
        <v>4</v>
      </c>
      <c r="F523" s="1">
        <v>8</v>
      </c>
      <c r="G523" s="66">
        <v>2</v>
      </c>
    </row>
    <row r="524" spans="1:7">
      <c r="A524" s="65">
        <v>40357</v>
      </c>
      <c r="B524" s="1">
        <v>2</v>
      </c>
      <c r="C524" s="1">
        <v>1</v>
      </c>
      <c r="D524" s="1">
        <v>4</v>
      </c>
      <c r="E524" s="1">
        <v>5</v>
      </c>
      <c r="F524" s="1">
        <v>7</v>
      </c>
      <c r="G524" s="66">
        <v>12</v>
      </c>
    </row>
    <row r="525" spans="1:7">
      <c r="A525" s="65">
        <v>40364</v>
      </c>
      <c r="B525" s="1">
        <v>1</v>
      </c>
      <c r="C525" s="1">
        <v>0</v>
      </c>
      <c r="D525" s="1">
        <v>4</v>
      </c>
      <c r="E525" s="1">
        <v>26</v>
      </c>
      <c r="F525" s="1">
        <v>6</v>
      </c>
      <c r="G525" s="66">
        <v>11</v>
      </c>
    </row>
    <row r="526" spans="1:7">
      <c r="A526" s="65">
        <v>40378</v>
      </c>
      <c r="B526" s="1">
        <v>0</v>
      </c>
      <c r="C526" s="1">
        <v>0</v>
      </c>
      <c r="D526" s="1">
        <v>4</v>
      </c>
      <c r="E526" s="1">
        <v>2</v>
      </c>
      <c r="F526" s="1">
        <v>5</v>
      </c>
      <c r="G526" s="66">
        <v>4</v>
      </c>
    </row>
    <row r="527" spans="1:7">
      <c r="A527" s="65">
        <v>40385</v>
      </c>
      <c r="B527" s="1">
        <v>1</v>
      </c>
      <c r="C527" s="1">
        <v>0</v>
      </c>
      <c r="D527" s="1">
        <v>4</v>
      </c>
      <c r="E527" s="1">
        <v>7</v>
      </c>
      <c r="F527" s="1">
        <v>4</v>
      </c>
      <c r="G527" s="66">
        <v>4</v>
      </c>
    </row>
    <row r="528" spans="1:7">
      <c r="A528" s="65">
        <v>40392</v>
      </c>
      <c r="B528" s="1">
        <v>0</v>
      </c>
      <c r="C528" s="1">
        <v>0</v>
      </c>
      <c r="D528" s="1">
        <v>4</v>
      </c>
      <c r="E528" s="1">
        <v>9</v>
      </c>
      <c r="F528" s="1">
        <v>1</v>
      </c>
      <c r="G528" s="66">
        <v>0</v>
      </c>
    </row>
    <row r="529" spans="1:12">
      <c r="A529" s="65">
        <v>40399</v>
      </c>
      <c r="B529" s="1">
        <v>0</v>
      </c>
      <c r="C529" s="1">
        <v>0</v>
      </c>
      <c r="D529" s="1">
        <v>4</v>
      </c>
      <c r="E529" s="1">
        <v>10</v>
      </c>
      <c r="F529" s="1">
        <v>1</v>
      </c>
      <c r="G529" s="66">
        <v>1</v>
      </c>
    </row>
    <row r="530" spans="1:12">
      <c r="A530" s="65">
        <v>40406</v>
      </c>
      <c r="B530" s="1">
        <v>0</v>
      </c>
      <c r="C530" s="1">
        <v>0</v>
      </c>
      <c r="D530" s="1">
        <v>4</v>
      </c>
    </row>
    <row r="531" spans="1:12">
      <c r="A531" s="65">
        <v>40413</v>
      </c>
      <c r="B531" s="1">
        <v>0</v>
      </c>
      <c r="C531" s="1">
        <v>0</v>
      </c>
      <c r="D531" s="1">
        <v>4</v>
      </c>
    </row>
    <row r="532" spans="1:12">
      <c r="A532" s="1" t="s">
        <v>69</v>
      </c>
      <c r="B532" s="1">
        <f>SUBTOTAL(9,B523:B531)</f>
        <v>8</v>
      </c>
      <c r="C532" s="1">
        <f>SUBTOTAL(9,C523:C531)</f>
        <v>2</v>
      </c>
      <c r="H532" s="1" t="s">
        <v>293</v>
      </c>
      <c r="J532" s="1" t="s">
        <v>293</v>
      </c>
    </row>
    <row r="533" spans="1:12">
      <c r="A533" s="1" t="s">
        <v>280</v>
      </c>
      <c r="B533" s="1" t="s">
        <v>285</v>
      </c>
      <c r="C533" s="1" t="s">
        <v>284</v>
      </c>
      <c r="D533" s="1" t="s">
        <v>283</v>
      </c>
      <c r="H533" s="1" t="s">
        <v>293</v>
      </c>
      <c r="I533" t="s">
        <v>293</v>
      </c>
      <c r="J533" s="1" t="s">
        <v>293</v>
      </c>
    </row>
    <row r="534" spans="1:12">
      <c r="A534" s="65">
        <v>40350</v>
      </c>
      <c r="B534" s="1">
        <v>0</v>
      </c>
      <c r="C534" s="1">
        <v>0</v>
      </c>
      <c r="D534" s="1">
        <v>5</v>
      </c>
    </row>
    <row r="535" spans="1:12">
      <c r="A535" s="65">
        <v>40357</v>
      </c>
      <c r="B535" s="1">
        <v>0</v>
      </c>
      <c r="C535" s="1">
        <v>0</v>
      </c>
      <c r="D535" s="1">
        <v>5</v>
      </c>
      <c r="G535" s="87" t="s">
        <v>143</v>
      </c>
      <c r="H535" s="87" t="s">
        <v>285</v>
      </c>
      <c r="I535" s="44" t="s">
        <v>144</v>
      </c>
      <c r="J535" s="87" t="s">
        <v>40</v>
      </c>
      <c r="K535" s="87" t="s">
        <v>145</v>
      </c>
      <c r="L535" s="93" t="s">
        <v>146</v>
      </c>
    </row>
    <row r="536" spans="1:12">
      <c r="A536" s="65">
        <v>40364</v>
      </c>
      <c r="B536" s="1">
        <v>3</v>
      </c>
      <c r="C536" s="1" t="s">
        <v>293</v>
      </c>
      <c r="D536" s="1">
        <v>5</v>
      </c>
      <c r="G536" s="87">
        <v>10</v>
      </c>
      <c r="H536" s="87">
        <v>1</v>
      </c>
      <c r="I536" s="87">
        <v>0</v>
      </c>
      <c r="J536" s="87">
        <f>SUM(H536:I536)</f>
        <v>1</v>
      </c>
      <c r="K536" s="88">
        <f>(H536/J536)*100</f>
        <v>100</v>
      </c>
      <c r="L536" s="89">
        <v>0</v>
      </c>
    </row>
    <row r="537" spans="1:12">
      <c r="A537" s="8" t="s">
        <v>68</v>
      </c>
      <c r="B537" s="1">
        <v>3</v>
      </c>
      <c r="C537" s="1">
        <v>2</v>
      </c>
      <c r="D537" s="1">
        <v>5</v>
      </c>
      <c r="G537" s="87">
        <v>4</v>
      </c>
      <c r="H537" s="87">
        <v>5</v>
      </c>
      <c r="I537" s="87">
        <v>1</v>
      </c>
      <c r="J537" s="87">
        <v>6</v>
      </c>
      <c r="K537" s="90">
        <f>(H537/J537)*100</f>
        <v>83.333333333333343</v>
      </c>
      <c r="L537" s="91">
        <f>(I537/J537)*100</f>
        <v>16.666666666666664</v>
      </c>
    </row>
    <row r="538" spans="1:12">
      <c r="A538" s="65">
        <v>40378</v>
      </c>
      <c r="B538" s="1">
        <v>1</v>
      </c>
      <c r="C538" s="1">
        <v>1</v>
      </c>
      <c r="D538" s="1">
        <v>5</v>
      </c>
      <c r="G538" s="87">
        <v>7</v>
      </c>
      <c r="H538" s="87">
        <v>3</v>
      </c>
      <c r="I538" s="87">
        <v>1</v>
      </c>
      <c r="J538" s="87">
        <v>4</v>
      </c>
      <c r="K538" s="88">
        <f>(H538/J538)*100</f>
        <v>75</v>
      </c>
      <c r="L538" s="91">
        <f t="shared" ref="L538:L543" si="0">(100-K538)</f>
        <v>25</v>
      </c>
    </row>
    <row r="539" spans="1:12">
      <c r="A539" s="65">
        <v>40385</v>
      </c>
      <c r="B539" s="1">
        <v>0</v>
      </c>
      <c r="C539" s="1">
        <v>0</v>
      </c>
      <c r="D539" s="1">
        <v>5</v>
      </c>
      <c r="G539" s="87" t="s">
        <v>227</v>
      </c>
      <c r="H539" s="87">
        <v>33</v>
      </c>
      <c r="I539" s="87">
        <v>14</v>
      </c>
      <c r="J539" s="87">
        <f>SUM(H539:I539)</f>
        <v>47</v>
      </c>
      <c r="K539" s="88">
        <f>+(H539/J539)*100</f>
        <v>70.212765957446805</v>
      </c>
      <c r="L539" s="91">
        <f t="shared" si="0"/>
        <v>29.787234042553195</v>
      </c>
    </row>
    <row r="540" spans="1:12">
      <c r="A540" s="65">
        <v>40392</v>
      </c>
      <c r="B540" s="1">
        <v>0</v>
      </c>
      <c r="C540" s="1">
        <v>0</v>
      </c>
      <c r="D540" s="1">
        <v>5</v>
      </c>
      <c r="G540" s="87">
        <v>2</v>
      </c>
      <c r="H540" s="87">
        <v>7</v>
      </c>
      <c r="I540" s="87">
        <v>4</v>
      </c>
      <c r="J540" s="87">
        <v>11</v>
      </c>
      <c r="K540" s="88">
        <f t="shared" ref="K540:K548" si="1">(H540/J540)*100</f>
        <v>63.636363636363633</v>
      </c>
      <c r="L540" s="92">
        <f t="shared" si="0"/>
        <v>36.363636363636367</v>
      </c>
    </row>
    <row r="541" spans="1:12">
      <c r="A541" s="65">
        <v>40399</v>
      </c>
      <c r="B541" s="1">
        <v>0</v>
      </c>
      <c r="C541" s="1">
        <v>0</v>
      </c>
      <c r="D541" s="1">
        <v>5</v>
      </c>
      <c r="F541" s="14" t="s">
        <v>293</v>
      </c>
      <c r="G541" s="87">
        <v>27</v>
      </c>
      <c r="H541" s="87">
        <v>15</v>
      </c>
      <c r="I541" s="87">
        <v>9</v>
      </c>
      <c r="J541" s="87">
        <v>24</v>
      </c>
      <c r="K541" s="88">
        <f t="shared" si="1"/>
        <v>62.5</v>
      </c>
      <c r="L541" s="92">
        <f t="shared" si="0"/>
        <v>37.5</v>
      </c>
    </row>
    <row r="542" spans="1:12">
      <c r="A542" s="65">
        <v>40406</v>
      </c>
      <c r="B542" s="1">
        <v>0</v>
      </c>
      <c r="C542" s="1">
        <v>0</v>
      </c>
      <c r="D542" s="1">
        <v>5</v>
      </c>
      <c r="F542" s="14" t="s">
        <v>293</v>
      </c>
      <c r="G542" s="87">
        <v>11</v>
      </c>
      <c r="H542" s="87">
        <v>10</v>
      </c>
      <c r="I542" s="87">
        <v>7</v>
      </c>
      <c r="J542" s="87">
        <v>17</v>
      </c>
      <c r="K542" s="88">
        <f t="shared" si="1"/>
        <v>58.82352941176471</v>
      </c>
      <c r="L542" s="92">
        <f t="shared" si="0"/>
        <v>41.17647058823529</v>
      </c>
    </row>
    <row r="543" spans="1:12">
      <c r="A543" s="65">
        <v>40413</v>
      </c>
      <c r="B543" s="1">
        <v>0</v>
      </c>
      <c r="C543" s="1">
        <v>0</v>
      </c>
      <c r="D543" s="1">
        <v>5</v>
      </c>
      <c r="G543" s="87">
        <v>28</v>
      </c>
      <c r="H543" s="87">
        <v>12</v>
      </c>
      <c r="I543" s="87">
        <v>10</v>
      </c>
      <c r="J543" s="87">
        <v>22</v>
      </c>
      <c r="K543" s="88">
        <f t="shared" si="1"/>
        <v>54.54545454545454</v>
      </c>
      <c r="L543" s="92">
        <f t="shared" si="0"/>
        <v>45.45454545454546</v>
      </c>
    </row>
    <row r="544" spans="1:12">
      <c r="A544" s="65" t="s">
        <v>69</v>
      </c>
      <c r="B544" s="66">
        <f>SUBTOTAL(9,B534:B543)</f>
        <v>7</v>
      </c>
      <c r="C544" s="1">
        <f>SUBTOTAL(9,C534:C543)</f>
        <v>3</v>
      </c>
      <c r="D544" s="1" t="s">
        <v>293</v>
      </c>
      <c r="G544" s="87">
        <v>9</v>
      </c>
      <c r="H544" s="87">
        <v>1</v>
      </c>
      <c r="I544" s="87">
        <v>1</v>
      </c>
      <c r="J544" s="87">
        <v>2</v>
      </c>
      <c r="K544" s="88">
        <f t="shared" si="1"/>
        <v>50</v>
      </c>
      <c r="L544" s="92">
        <v>50</v>
      </c>
    </row>
    <row r="545" spans="1:12">
      <c r="A545" s="1" t="s">
        <v>280</v>
      </c>
      <c r="B545" s="1" t="s">
        <v>285</v>
      </c>
      <c r="C545" s="1" t="s">
        <v>284</v>
      </c>
      <c r="D545" s="1" t="s">
        <v>283</v>
      </c>
      <c r="G545" s="87">
        <v>25</v>
      </c>
      <c r="H545" s="87">
        <v>11</v>
      </c>
      <c r="I545" s="87">
        <v>12</v>
      </c>
      <c r="J545" s="87">
        <f>SUM(H545:I545)</f>
        <v>23</v>
      </c>
      <c r="K545" s="88">
        <f t="shared" si="1"/>
        <v>47.826086956521742</v>
      </c>
      <c r="L545" s="91">
        <f>(100-K545)</f>
        <v>52.173913043478258</v>
      </c>
    </row>
    <row r="546" spans="1:12">
      <c r="A546" s="65">
        <v>40350</v>
      </c>
      <c r="B546" s="1">
        <v>0</v>
      </c>
      <c r="C546" s="1">
        <v>0</v>
      </c>
      <c r="D546" s="1">
        <v>7</v>
      </c>
      <c r="G546" s="87">
        <v>26</v>
      </c>
      <c r="H546" s="87">
        <v>4</v>
      </c>
      <c r="I546" s="87">
        <v>6</v>
      </c>
      <c r="J546" s="87">
        <v>10</v>
      </c>
      <c r="K546" s="88">
        <f t="shared" si="1"/>
        <v>40</v>
      </c>
      <c r="L546" s="92">
        <f>(100-K546)</f>
        <v>60</v>
      </c>
    </row>
    <row r="547" spans="1:12">
      <c r="A547" s="65">
        <v>40357</v>
      </c>
      <c r="B547" s="1">
        <v>0</v>
      </c>
      <c r="C547" s="1">
        <v>0</v>
      </c>
      <c r="D547" s="1">
        <v>7</v>
      </c>
      <c r="E547" s="1" t="s">
        <v>293</v>
      </c>
      <c r="F547" s="14" t="s">
        <v>293</v>
      </c>
      <c r="G547" s="87" t="s">
        <v>241</v>
      </c>
      <c r="H547" s="87">
        <v>12</v>
      </c>
      <c r="I547" s="87">
        <v>22</v>
      </c>
      <c r="J547" s="87">
        <f>SUM(H547:I547)</f>
        <v>34</v>
      </c>
      <c r="K547" s="88">
        <f t="shared" si="1"/>
        <v>35.294117647058826</v>
      </c>
      <c r="L547" s="91">
        <f>(100-K547)</f>
        <v>64.705882352941174</v>
      </c>
    </row>
    <row r="548" spans="1:12">
      <c r="A548" s="65">
        <v>40364</v>
      </c>
      <c r="B548" s="1">
        <v>1</v>
      </c>
      <c r="C548" s="1">
        <v>2</v>
      </c>
      <c r="D548" s="1">
        <v>7</v>
      </c>
      <c r="F548" s="14" t="s">
        <v>293</v>
      </c>
      <c r="G548" s="87">
        <v>5</v>
      </c>
      <c r="H548" s="87">
        <v>7</v>
      </c>
      <c r="I548" s="87">
        <v>13</v>
      </c>
      <c r="J548" s="87">
        <f>SUM(H548:I548)</f>
        <v>20</v>
      </c>
      <c r="K548" s="88">
        <f t="shared" si="1"/>
        <v>35</v>
      </c>
      <c r="L548" s="91">
        <f>(100-K548)</f>
        <v>65</v>
      </c>
    </row>
    <row r="549" spans="1:12">
      <c r="A549" s="8" t="s">
        <v>68</v>
      </c>
      <c r="B549" s="8">
        <v>3</v>
      </c>
      <c r="C549" s="8">
        <v>0</v>
      </c>
      <c r="D549" s="8">
        <v>7</v>
      </c>
      <c r="F549" s="14" t="s">
        <v>293</v>
      </c>
    </row>
    <row r="550" spans="1:12">
      <c r="A550" s="65">
        <v>40378</v>
      </c>
      <c r="B550" s="1">
        <v>0</v>
      </c>
      <c r="C550" s="1">
        <v>1</v>
      </c>
      <c r="D550" s="1">
        <v>7</v>
      </c>
      <c r="F550" s="14" t="s">
        <v>293</v>
      </c>
    </row>
    <row r="551" spans="1:12">
      <c r="A551" s="65">
        <v>40385</v>
      </c>
      <c r="B551" s="1">
        <v>0</v>
      </c>
      <c r="C551" s="1">
        <v>0</v>
      </c>
      <c r="D551" s="1">
        <v>7</v>
      </c>
      <c r="F551" s="14" t="s">
        <v>293</v>
      </c>
    </row>
    <row r="552" spans="1:12">
      <c r="A552" s="65">
        <v>40392</v>
      </c>
      <c r="B552" s="1">
        <v>0</v>
      </c>
      <c r="C552" s="1">
        <v>1</v>
      </c>
      <c r="D552" s="1">
        <v>7</v>
      </c>
    </row>
    <row r="553" spans="1:12">
      <c r="A553" s="65">
        <v>40399</v>
      </c>
      <c r="B553" s="1">
        <v>0</v>
      </c>
      <c r="C553" s="1">
        <v>0</v>
      </c>
      <c r="D553" s="1">
        <v>7</v>
      </c>
    </row>
    <row r="554" spans="1:12">
      <c r="A554" s="65">
        <v>40406</v>
      </c>
      <c r="B554" s="1">
        <v>0</v>
      </c>
      <c r="C554" s="1">
        <v>0</v>
      </c>
      <c r="D554" s="1">
        <v>7</v>
      </c>
    </row>
    <row r="555" spans="1:12">
      <c r="A555" s="65">
        <v>40413</v>
      </c>
      <c r="B555" s="1">
        <v>0</v>
      </c>
      <c r="C555" s="1">
        <v>0</v>
      </c>
      <c r="D555" s="1">
        <v>7</v>
      </c>
    </row>
    <row r="556" spans="1:12">
      <c r="A556" s="1" t="s">
        <v>69</v>
      </c>
      <c r="B556" s="1">
        <f>SUBTOTAL(9,B546:B555)</f>
        <v>4</v>
      </c>
      <c r="C556" s="1">
        <f>SUBTOTAL(9,C546:C555)</f>
        <v>4</v>
      </c>
    </row>
    <row r="557" spans="1:12">
      <c r="A557" s="1" t="s">
        <v>280</v>
      </c>
      <c r="B557" s="1" t="s">
        <v>285</v>
      </c>
      <c r="C557" s="1" t="s">
        <v>284</v>
      </c>
      <c r="D557" s="1" t="s">
        <v>283</v>
      </c>
    </row>
    <row r="558" spans="1:12">
      <c r="A558" s="65">
        <v>40350</v>
      </c>
      <c r="B558" s="1">
        <v>0</v>
      </c>
      <c r="C558" s="1">
        <v>0</v>
      </c>
      <c r="D558" s="1">
        <v>9</v>
      </c>
    </row>
    <row r="559" spans="1:12">
      <c r="A559" s="65">
        <v>40357</v>
      </c>
      <c r="B559" s="1">
        <v>0</v>
      </c>
      <c r="C559" s="1">
        <v>0</v>
      </c>
      <c r="D559" s="1">
        <v>9</v>
      </c>
    </row>
    <row r="560" spans="1:12">
      <c r="A560" s="65">
        <v>40364</v>
      </c>
      <c r="B560" s="1">
        <v>1</v>
      </c>
      <c r="C560" s="1">
        <v>0</v>
      </c>
      <c r="D560" s="1">
        <v>9</v>
      </c>
    </row>
    <row r="561" spans="1:4">
      <c r="A561" s="8" t="s">
        <v>68</v>
      </c>
      <c r="B561" s="1">
        <v>0</v>
      </c>
      <c r="C561" s="1">
        <v>0</v>
      </c>
      <c r="D561" s="1">
        <v>9</v>
      </c>
    </row>
    <row r="562" spans="1:4">
      <c r="A562" s="65">
        <v>40378</v>
      </c>
      <c r="B562" s="1">
        <v>0</v>
      </c>
      <c r="C562" s="1">
        <v>0</v>
      </c>
      <c r="D562" s="1">
        <v>9</v>
      </c>
    </row>
    <row r="563" spans="1:4">
      <c r="A563" s="65">
        <v>40385</v>
      </c>
      <c r="B563" s="1">
        <v>0</v>
      </c>
      <c r="C563" s="1">
        <v>0</v>
      </c>
      <c r="D563" s="1">
        <v>9</v>
      </c>
    </row>
    <row r="564" spans="1:4">
      <c r="A564" s="65">
        <v>40392</v>
      </c>
      <c r="B564" s="1">
        <v>0</v>
      </c>
      <c r="C564" s="1">
        <v>0</v>
      </c>
      <c r="D564" s="1">
        <v>9</v>
      </c>
    </row>
    <row r="565" spans="1:4">
      <c r="A565" s="65">
        <v>40399</v>
      </c>
      <c r="B565" s="1">
        <v>0</v>
      </c>
      <c r="C565" s="1">
        <v>0</v>
      </c>
      <c r="D565" s="1">
        <v>9</v>
      </c>
    </row>
    <row r="566" spans="1:4">
      <c r="A566" s="65">
        <v>40406</v>
      </c>
      <c r="B566" s="1">
        <v>0</v>
      </c>
      <c r="C566" s="1">
        <v>0</v>
      </c>
      <c r="D566" s="1">
        <v>9</v>
      </c>
    </row>
    <row r="567" spans="1:4">
      <c r="A567" s="65">
        <v>40413</v>
      </c>
      <c r="B567" s="1">
        <v>0</v>
      </c>
      <c r="C567" s="1">
        <v>0</v>
      </c>
      <c r="D567" s="1">
        <v>9</v>
      </c>
    </row>
    <row r="568" spans="1:4">
      <c r="A568" s="65" t="s">
        <v>69</v>
      </c>
      <c r="B568" s="1">
        <f>SUBTOTAL(9,B558:B567)</f>
        <v>1</v>
      </c>
      <c r="C568" s="1">
        <f>SUBTOTAL(9,C558:C567)</f>
        <v>0</v>
      </c>
    </row>
    <row r="569" spans="1:4">
      <c r="A569" s="1" t="s">
        <v>280</v>
      </c>
      <c r="B569" s="1" t="s">
        <v>285</v>
      </c>
      <c r="C569" s="1" t="s">
        <v>284</v>
      </c>
      <c r="D569" s="1" t="s">
        <v>283</v>
      </c>
    </row>
    <row r="570" spans="1:4">
      <c r="A570" s="65">
        <v>40350</v>
      </c>
      <c r="B570" s="1">
        <v>0</v>
      </c>
      <c r="C570" s="1">
        <v>0</v>
      </c>
      <c r="D570" s="1">
        <v>10</v>
      </c>
    </row>
    <row r="571" spans="1:4">
      <c r="A571" s="65">
        <v>40357</v>
      </c>
      <c r="B571" s="1">
        <v>0</v>
      </c>
      <c r="C571" s="1">
        <v>0</v>
      </c>
      <c r="D571" s="1">
        <v>10</v>
      </c>
    </row>
    <row r="572" spans="1:4">
      <c r="A572" s="65">
        <v>40364</v>
      </c>
      <c r="B572" s="1">
        <v>0</v>
      </c>
      <c r="C572" s="1">
        <v>0</v>
      </c>
      <c r="D572" s="1">
        <v>10</v>
      </c>
    </row>
    <row r="573" spans="1:4">
      <c r="A573" s="8" t="s">
        <v>68</v>
      </c>
      <c r="B573" s="1">
        <v>0</v>
      </c>
      <c r="C573" s="1">
        <v>0</v>
      </c>
      <c r="D573" s="1">
        <v>10</v>
      </c>
    </row>
    <row r="574" spans="1:4">
      <c r="A574" s="65">
        <v>40378</v>
      </c>
      <c r="B574" s="1">
        <v>0</v>
      </c>
      <c r="C574" s="1">
        <v>0</v>
      </c>
      <c r="D574" s="1">
        <v>10</v>
      </c>
    </row>
    <row r="575" spans="1:4">
      <c r="A575" s="65">
        <v>40385</v>
      </c>
      <c r="B575" s="1">
        <v>1</v>
      </c>
      <c r="C575" s="1">
        <v>1</v>
      </c>
      <c r="D575" s="1">
        <v>10</v>
      </c>
    </row>
    <row r="576" spans="1:4">
      <c r="A576" s="65">
        <v>40392</v>
      </c>
      <c r="B576" s="1">
        <v>0</v>
      </c>
      <c r="C576" s="1">
        <v>0</v>
      </c>
      <c r="D576" s="1">
        <v>10</v>
      </c>
    </row>
    <row r="577" spans="1:5">
      <c r="A577" s="65">
        <v>40399</v>
      </c>
      <c r="B577" s="1">
        <v>0</v>
      </c>
      <c r="C577" s="1">
        <v>0</v>
      </c>
      <c r="D577" s="1">
        <v>10</v>
      </c>
    </row>
    <row r="578" spans="1:5">
      <c r="A578" s="65">
        <v>40406</v>
      </c>
      <c r="B578" s="1">
        <v>0</v>
      </c>
      <c r="C578" s="1">
        <v>0</v>
      </c>
      <c r="D578" s="1">
        <v>10</v>
      </c>
    </row>
    <row r="579" spans="1:5">
      <c r="A579" s="65">
        <v>40413</v>
      </c>
      <c r="B579" s="1">
        <v>0</v>
      </c>
      <c r="C579" s="1">
        <v>0</v>
      </c>
      <c r="D579" s="1">
        <v>10</v>
      </c>
    </row>
    <row r="580" spans="1:5">
      <c r="A580" s="65" t="s">
        <v>69</v>
      </c>
      <c r="B580" s="1">
        <v>1</v>
      </c>
      <c r="C580" s="1">
        <v>1</v>
      </c>
      <c r="E580" s="1" t="s">
        <v>293</v>
      </c>
    </row>
    <row r="581" spans="1:5">
      <c r="A581" s="1" t="s">
        <v>280</v>
      </c>
      <c r="B581" s="1" t="s">
        <v>285</v>
      </c>
      <c r="C581" s="1" t="s">
        <v>284</v>
      </c>
      <c r="D581" s="1" t="s">
        <v>283</v>
      </c>
    </row>
    <row r="585" spans="1:5">
      <c r="B585" s="1" t="s">
        <v>72</v>
      </c>
      <c r="C585" s="1" t="s">
        <v>71</v>
      </c>
    </row>
    <row r="586" spans="1:5">
      <c r="A586" s="8" t="s">
        <v>68</v>
      </c>
      <c r="B586" s="1">
        <v>4</v>
      </c>
      <c r="C586" s="1">
        <v>0</v>
      </c>
      <c r="D586" s="1">
        <v>11</v>
      </c>
    </row>
    <row r="587" spans="1:5">
      <c r="A587" s="65">
        <v>40392</v>
      </c>
      <c r="B587" s="1">
        <v>2</v>
      </c>
      <c r="C587" s="1">
        <v>1</v>
      </c>
      <c r="D587" s="1">
        <v>11</v>
      </c>
    </row>
    <row r="588" spans="1:5">
      <c r="A588" s="65">
        <v>40399</v>
      </c>
      <c r="B588" s="1">
        <v>3</v>
      </c>
      <c r="C588" s="1">
        <v>3</v>
      </c>
      <c r="D588" s="1">
        <v>11</v>
      </c>
    </row>
    <row r="589" spans="1:5">
      <c r="A589" s="65">
        <v>40406</v>
      </c>
      <c r="B589" s="1">
        <v>1</v>
      </c>
      <c r="C589" s="1">
        <v>3</v>
      </c>
      <c r="D589" s="1">
        <v>11</v>
      </c>
    </row>
    <row r="590" spans="1:5">
      <c r="A590" s="65">
        <v>40413</v>
      </c>
      <c r="B590" s="1">
        <v>1</v>
      </c>
      <c r="C590" s="1">
        <v>0</v>
      </c>
      <c r="D590" s="1">
        <v>11</v>
      </c>
    </row>
    <row r="591" spans="1:5">
      <c r="A591" s="1" t="s">
        <v>69</v>
      </c>
      <c r="B591" s="1">
        <f>SUBTOTAL(9,B586:B590)</f>
        <v>11</v>
      </c>
      <c r="C591" s="1">
        <f>SUBTOTAL(9,C586:C590)</f>
        <v>7</v>
      </c>
    </row>
    <row r="593" spans="1:2">
      <c r="A593" s="1" t="s">
        <v>70</v>
      </c>
    </row>
    <row r="594" spans="1:2">
      <c r="A594" s="1" t="s">
        <v>71</v>
      </c>
      <c r="B594" s="1">
        <v>11</v>
      </c>
    </row>
    <row r="595" spans="1:2">
      <c r="A595" s="1" t="s">
        <v>72</v>
      </c>
      <c r="B595" s="1">
        <v>12</v>
      </c>
    </row>
    <row r="597" spans="1:2">
      <c r="A597" s="1" t="s">
        <v>73</v>
      </c>
    </row>
    <row r="598" spans="1:2">
      <c r="A598" s="1" t="s">
        <v>71</v>
      </c>
      <c r="B598" s="1">
        <v>11</v>
      </c>
    </row>
    <row r="599" spans="1:2">
      <c r="A599" s="1" t="s">
        <v>72</v>
      </c>
      <c r="B599" s="1">
        <v>6</v>
      </c>
    </row>
    <row r="601" spans="1:2">
      <c r="A601" s="1" t="s">
        <v>74</v>
      </c>
    </row>
    <row r="602" spans="1:2">
      <c r="A602" s="1" t="s">
        <v>71</v>
      </c>
      <c r="B602" s="1">
        <v>11</v>
      </c>
    </row>
    <row r="603" spans="1:2">
      <c r="A603" s="1" t="s">
        <v>72</v>
      </c>
      <c r="B603" s="1">
        <v>13</v>
      </c>
    </row>
    <row r="605" spans="1:2">
      <c r="A605" s="1" t="s">
        <v>243</v>
      </c>
    </row>
    <row r="606" spans="1:2">
      <c r="A606" s="1" t="s">
        <v>71</v>
      </c>
      <c r="B606" s="1">
        <v>11</v>
      </c>
    </row>
    <row r="607" spans="1:2">
      <c r="A607" s="1" t="s">
        <v>72</v>
      </c>
      <c r="B607" s="1">
        <v>11</v>
      </c>
    </row>
    <row r="609" spans="1:2">
      <c r="A609" s="1" t="s">
        <v>244</v>
      </c>
    </row>
    <row r="610" spans="1:2">
      <c r="A610" s="1" t="s">
        <v>71</v>
      </c>
      <c r="B610" s="1">
        <v>24</v>
      </c>
    </row>
    <row r="611" spans="1:2">
      <c r="A611" s="1" t="s">
        <v>72</v>
      </c>
      <c r="B611" s="1">
        <v>15</v>
      </c>
    </row>
  </sheetData>
  <sortState ref="E517:G529">
    <sortCondition descending="1" ref="F517:F529"/>
  </sortState>
  <phoneticPr fontId="1" type="noConversion"/>
  <pageMargins left="0.75" right="0.75" top="1" bottom="1" header="0.5" footer="0.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workbookViewId="0">
      <selection activeCell="D27" sqref="D27"/>
    </sheetView>
  </sheetViews>
  <sheetFormatPr baseColWidth="10" defaultColWidth="8.83203125" defaultRowHeight="12" x14ac:dyDescent="0"/>
  <cols>
    <col min="1" max="1" width="10.1640625" bestFit="1" customWidth="1"/>
  </cols>
  <sheetData>
    <row r="1" spans="1:13">
      <c r="A1" t="s">
        <v>200</v>
      </c>
      <c r="B1" s="13" t="s">
        <v>202</v>
      </c>
      <c r="C1" s="13" t="s">
        <v>284</v>
      </c>
      <c r="D1" s="13" t="s">
        <v>288</v>
      </c>
      <c r="E1" s="13" t="s">
        <v>197</v>
      </c>
      <c r="M1" t="s">
        <v>204</v>
      </c>
    </row>
    <row r="2" spans="1:13">
      <c r="A2" s="4">
        <v>40350</v>
      </c>
      <c r="B2" s="25">
        <v>1</v>
      </c>
      <c r="C2" s="26">
        <v>4</v>
      </c>
      <c r="D2" s="26">
        <v>0</v>
      </c>
      <c r="E2" s="27">
        <f t="shared" ref="E2:E11" si="0">SUM(B2:D2)</f>
        <v>5</v>
      </c>
      <c r="F2" s="9"/>
      <c r="M2">
        <v>5</v>
      </c>
    </row>
    <row r="3" spans="1:13">
      <c r="A3" s="4">
        <v>40357</v>
      </c>
      <c r="B3" s="28">
        <v>6</v>
      </c>
      <c r="C3" s="29">
        <v>6</v>
      </c>
      <c r="D3" s="29">
        <v>3</v>
      </c>
      <c r="E3" s="30">
        <f t="shared" si="0"/>
        <v>15</v>
      </c>
      <c r="M3">
        <v>10</v>
      </c>
    </row>
    <row r="4" spans="1:13">
      <c r="A4" s="4">
        <v>40364</v>
      </c>
      <c r="B4" s="28">
        <v>25</v>
      </c>
      <c r="C4" s="29">
        <v>19</v>
      </c>
      <c r="D4" s="29">
        <v>1</v>
      </c>
      <c r="E4" s="30">
        <f t="shared" si="0"/>
        <v>45</v>
      </c>
      <c r="M4">
        <v>15</v>
      </c>
    </row>
    <row r="5" spans="1:13">
      <c r="A5" s="16">
        <v>40371</v>
      </c>
      <c r="B5" s="28">
        <v>9</v>
      </c>
      <c r="C5" s="29">
        <v>16</v>
      </c>
      <c r="D5" s="29">
        <v>1</v>
      </c>
      <c r="E5" s="30">
        <f t="shared" si="0"/>
        <v>26</v>
      </c>
      <c r="M5">
        <v>20</v>
      </c>
    </row>
    <row r="6" spans="1:13">
      <c r="A6" s="4">
        <v>40378</v>
      </c>
      <c r="B6" s="28">
        <v>14</v>
      </c>
      <c r="C6" s="29">
        <v>17</v>
      </c>
      <c r="D6" s="29">
        <v>1</v>
      </c>
      <c r="E6" s="30">
        <f t="shared" si="0"/>
        <v>32</v>
      </c>
      <c r="M6">
        <v>25</v>
      </c>
    </row>
    <row r="7" spans="1:13">
      <c r="A7" s="4">
        <v>40385</v>
      </c>
      <c r="B7" s="28">
        <v>16</v>
      </c>
      <c r="C7" s="29">
        <v>22</v>
      </c>
      <c r="D7" s="29">
        <v>1</v>
      </c>
      <c r="E7" s="30">
        <f t="shared" si="0"/>
        <v>39</v>
      </c>
      <c r="M7">
        <v>30</v>
      </c>
    </row>
    <row r="8" spans="1:13">
      <c r="A8" s="4">
        <v>40392</v>
      </c>
      <c r="B8" s="28">
        <v>17</v>
      </c>
      <c r="C8" s="29">
        <v>15</v>
      </c>
      <c r="D8" s="29">
        <v>1</v>
      </c>
      <c r="E8" s="30">
        <f t="shared" si="0"/>
        <v>33</v>
      </c>
    </row>
    <row r="9" spans="1:13">
      <c r="A9" s="4">
        <v>40399</v>
      </c>
      <c r="B9" s="28">
        <v>15</v>
      </c>
      <c r="C9" s="29">
        <v>18</v>
      </c>
      <c r="D9" s="29">
        <v>1</v>
      </c>
      <c r="E9" s="30">
        <f t="shared" si="0"/>
        <v>34</v>
      </c>
    </row>
    <row r="10" spans="1:13">
      <c r="A10" s="4">
        <v>40406</v>
      </c>
      <c r="B10" s="28">
        <v>6</v>
      </c>
      <c r="C10" s="29">
        <v>5</v>
      </c>
      <c r="D10" s="29">
        <v>1</v>
      </c>
      <c r="E10" s="30">
        <f t="shared" si="0"/>
        <v>12</v>
      </c>
    </row>
    <row r="11" spans="1:13" ht="13" thickBot="1">
      <c r="A11" s="4">
        <v>40413</v>
      </c>
      <c r="B11" s="28">
        <v>3</v>
      </c>
      <c r="C11" s="29">
        <v>3</v>
      </c>
      <c r="D11" s="29">
        <v>0</v>
      </c>
      <c r="E11" s="30">
        <f t="shared" si="0"/>
        <v>6</v>
      </c>
    </row>
    <row r="12" spans="1:13" ht="13" thickBot="1">
      <c r="A12" s="13" t="s">
        <v>201</v>
      </c>
      <c r="B12" s="34">
        <f>SUM(B2:B11)</f>
        <v>112</v>
      </c>
      <c r="C12" s="35">
        <f>SUM(C2:C11)</f>
        <v>125</v>
      </c>
      <c r="D12" s="35">
        <f>SUM(D2:D11)</f>
        <v>10</v>
      </c>
      <c r="E12" s="36">
        <f>SUM(E2:E11)</f>
        <v>247</v>
      </c>
    </row>
    <row r="13" spans="1:13" ht="13" thickBot="1">
      <c r="A13" s="13" t="s">
        <v>203</v>
      </c>
      <c r="B13" s="31">
        <f>(B12/E12)*100</f>
        <v>45.344129554655872</v>
      </c>
      <c r="C13" s="32">
        <f>(C12/E12)*100</f>
        <v>50.607287449392715</v>
      </c>
      <c r="D13" s="33">
        <f>(D12/E12)*100</f>
        <v>4.048582995951417</v>
      </c>
    </row>
    <row r="15" spans="1:13">
      <c r="C15" s="1" t="s">
        <v>282</v>
      </c>
      <c r="D15" s="1" t="s">
        <v>283</v>
      </c>
      <c r="E15" s="1" t="s">
        <v>284</v>
      </c>
      <c r="F15" s="1" t="s">
        <v>285</v>
      </c>
      <c r="G15" s="1" t="s">
        <v>286</v>
      </c>
      <c r="H15" s="1" t="s">
        <v>287</v>
      </c>
      <c r="I15" t="s">
        <v>288</v>
      </c>
      <c r="J15" s="1" t="s">
        <v>289</v>
      </c>
      <c r="K15" s="1" t="s">
        <v>292</v>
      </c>
    </row>
    <row r="16" spans="1:13">
      <c r="A16" t="s">
        <v>293</v>
      </c>
      <c r="C16" s="1"/>
      <c r="D16" s="1"/>
      <c r="E16" s="1"/>
      <c r="F16" s="1"/>
      <c r="G16" s="1"/>
      <c r="H16" s="1"/>
      <c r="J16" s="1"/>
      <c r="K16" s="1"/>
    </row>
    <row r="17" spans="1:18">
      <c r="A17" s="5" t="s">
        <v>195</v>
      </c>
      <c r="B17" s="23" t="s">
        <v>201</v>
      </c>
      <c r="C17" s="5">
        <v>30.53</v>
      </c>
      <c r="D17" s="5"/>
      <c r="E17" s="23">
        <v>112</v>
      </c>
      <c r="F17" s="5">
        <v>125</v>
      </c>
      <c r="G17" s="5">
        <v>0</v>
      </c>
      <c r="H17" s="5">
        <v>7</v>
      </c>
      <c r="I17" s="6">
        <v>3</v>
      </c>
      <c r="J17" s="5">
        <v>40</v>
      </c>
      <c r="K17" s="5">
        <v>73</v>
      </c>
    </row>
    <row r="19" spans="1:18">
      <c r="A19" s="17" t="s">
        <v>293</v>
      </c>
      <c r="B19" s="1" t="s">
        <v>293</v>
      </c>
      <c r="C19" s="1" t="s">
        <v>293</v>
      </c>
      <c r="D19" s="1" t="s">
        <v>293</v>
      </c>
      <c r="E19" s="1" t="s">
        <v>293</v>
      </c>
      <c r="G19" s="1" t="s">
        <v>198</v>
      </c>
      <c r="H19" s="1" t="s">
        <v>196</v>
      </c>
      <c r="I19" s="1" t="s">
        <v>199</v>
      </c>
    </row>
    <row r="20" spans="1:18">
      <c r="A20" s="18" t="s">
        <v>293</v>
      </c>
      <c r="B20" s="1" t="s">
        <v>293</v>
      </c>
      <c r="C20" s="1" t="s">
        <v>293</v>
      </c>
      <c r="D20" s="1" t="s">
        <v>293</v>
      </c>
      <c r="E20" s="1" t="s">
        <v>293</v>
      </c>
      <c r="G20" s="1">
        <v>25</v>
      </c>
      <c r="H20" s="18">
        <v>39985</v>
      </c>
      <c r="I20" s="1" t="e">
        <f>E20/G20</f>
        <v>#VALUE!</v>
      </c>
    </row>
    <row r="21" spans="1:18">
      <c r="A21" s="18" t="s">
        <v>293</v>
      </c>
      <c r="B21" s="1" t="s">
        <v>293</v>
      </c>
      <c r="C21" s="1" t="s">
        <v>293</v>
      </c>
      <c r="D21" s="1" t="s">
        <v>293</v>
      </c>
      <c r="E21" s="1" t="s">
        <v>293</v>
      </c>
      <c r="G21" s="1">
        <v>47</v>
      </c>
      <c r="H21" s="18">
        <v>39992</v>
      </c>
      <c r="I21" s="19" t="e">
        <f t="shared" ref="I21:I23" si="1">E21/G21</f>
        <v>#VALUE!</v>
      </c>
    </row>
    <row r="22" spans="1:18">
      <c r="A22" s="18" t="s">
        <v>293</v>
      </c>
      <c r="B22" s="1" t="s">
        <v>293</v>
      </c>
      <c r="C22" s="1" t="s">
        <v>293</v>
      </c>
      <c r="D22" s="1" t="s">
        <v>293</v>
      </c>
      <c r="E22" s="1" t="s">
        <v>293</v>
      </c>
      <c r="G22" s="1">
        <v>46.5</v>
      </c>
      <c r="H22" s="18">
        <v>39999</v>
      </c>
      <c r="I22" s="19" t="e">
        <f t="shared" si="1"/>
        <v>#VALUE!</v>
      </c>
      <c r="O22" t="s">
        <v>293</v>
      </c>
    </row>
    <row r="23" spans="1:18">
      <c r="A23" s="39" t="s">
        <v>293</v>
      </c>
      <c r="B23" s="1" t="s">
        <v>293</v>
      </c>
      <c r="C23" s="1" t="s">
        <v>294</v>
      </c>
      <c r="D23" s="1" t="s">
        <v>293</v>
      </c>
      <c r="E23" s="1" t="s">
        <v>293</v>
      </c>
      <c r="G23" s="1">
        <v>44</v>
      </c>
      <c r="H23" s="18">
        <v>40006</v>
      </c>
      <c r="I23" s="19" t="e">
        <f t="shared" si="1"/>
        <v>#VALUE!</v>
      </c>
    </row>
    <row r="24" spans="1:18">
      <c r="A24" s="18" t="s">
        <v>293</v>
      </c>
      <c r="B24" s="1" t="s">
        <v>293</v>
      </c>
      <c r="C24" s="1" t="s">
        <v>293</v>
      </c>
      <c r="D24" s="1" t="s">
        <v>293</v>
      </c>
      <c r="E24" s="1" t="s">
        <v>293</v>
      </c>
      <c r="G24" s="1" t="s">
        <v>293</v>
      </c>
      <c r="H24" s="18" t="s">
        <v>293</v>
      </c>
      <c r="I24" s="19" t="s">
        <v>293</v>
      </c>
    </row>
    <row r="25" spans="1:18">
      <c r="A25" s="18" t="s">
        <v>293</v>
      </c>
      <c r="B25" s="1" t="s">
        <v>293</v>
      </c>
      <c r="C25" s="1" t="s">
        <v>293</v>
      </c>
      <c r="D25" s="1" t="s">
        <v>293</v>
      </c>
      <c r="E25" s="1" t="s">
        <v>293</v>
      </c>
      <c r="G25" s="1" t="s">
        <v>293</v>
      </c>
      <c r="H25" s="18" t="s">
        <v>293</v>
      </c>
      <c r="I25" s="19" t="s">
        <v>293</v>
      </c>
      <c r="O25" t="s">
        <v>41</v>
      </c>
      <c r="P25" t="s">
        <v>248</v>
      </c>
      <c r="Q25" t="s">
        <v>249</v>
      </c>
      <c r="R25" t="s">
        <v>250</v>
      </c>
    </row>
    <row r="26" spans="1:18">
      <c r="A26" s="18" t="s">
        <v>293</v>
      </c>
      <c r="B26" s="1" t="s">
        <v>293</v>
      </c>
      <c r="C26" s="1" t="s">
        <v>293</v>
      </c>
      <c r="D26" s="1" t="s">
        <v>293</v>
      </c>
      <c r="E26" s="1" t="s">
        <v>293</v>
      </c>
      <c r="G26" s="1" t="s">
        <v>293</v>
      </c>
      <c r="H26" s="18" t="s">
        <v>293</v>
      </c>
      <c r="I26" s="19" t="s">
        <v>293</v>
      </c>
      <c r="O26" s="68">
        <v>39985</v>
      </c>
      <c r="P26">
        <v>3</v>
      </c>
      <c r="Q26">
        <v>2</v>
      </c>
      <c r="R26">
        <v>0</v>
      </c>
    </row>
    <row r="27" spans="1:18">
      <c r="A27" s="18" t="s">
        <v>293</v>
      </c>
      <c r="B27" s="1" t="s">
        <v>293</v>
      </c>
      <c r="C27" s="1" t="s">
        <v>293</v>
      </c>
      <c r="D27" s="1" t="s">
        <v>293</v>
      </c>
      <c r="E27" s="1" t="s">
        <v>293</v>
      </c>
      <c r="G27" s="1" t="s">
        <v>293</v>
      </c>
      <c r="H27" s="18" t="s">
        <v>293</v>
      </c>
      <c r="I27" s="19" t="s">
        <v>293</v>
      </c>
      <c r="O27" s="68">
        <v>39992</v>
      </c>
      <c r="P27">
        <v>7</v>
      </c>
      <c r="Q27">
        <v>4</v>
      </c>
      <c r="R27">
        <v>0</v>
      </c>
    </row>
    <row r="28" spans="1:18">
      <c r="A28" s="18" t="s">
        <v>293</v>
      </c>
      <c r="B28" s="1" t="s">
        <v>293</v>
      </c>
      <c r="C28" s="1" t="s">
        <v>293</v>
      </c>
      <c r="D28" s="1" t="s">
        <v>293</v>
      </c>
      <c r="E28" s="1" t="s">
        <v>293</v>
      </c>
      <c r="G28" s="1" t="s">
        <v>293</v>
      </c>
      <c r="H28" s="18" t="s">
        <v>293</v>
      </c>
      <c r="I28" s="19" t="s">
        <v>293</v>
      </c>
      <c r="O28" s="68">
        <v>39999</v>
      </c>
      <c r="P28">
        <v>19</v>
      </c>
      <c r="Q28">
        <v>2</v>
      </c>
      <c r="R28">
        <v>0</v>
      </c>
    </row>
    <row r="29" spans="1:18" ht="14">
      <c r="A29" s="20" t="s">
        <v>293</v>
      </c>
      <c r="B29" s="21" t="s">
        <v>293</v>
      </c>
      <c r="C29" s="21" t="s">
        <v>293</v>
      </c>
      <c r="D29" s="21" t="s">
        <v>293</v>
      </c>
      <c r="E29" s="21" t="s">
        <v>293</v>
      </c>
      <c r="O29" s="69">
        <v>40006</v>
      </c>
      <c r="P29">
        <v>18</v>
      </c>
      <c r="Q29">
        <v>3</v>
      </c>
      <c r="R29">
        <v>4</v>
      </c>
    </row>
    <row r="30" spans="1:18">
      <c r="A30" s="40" t="s">
        <v>205</v>
      </c>
      <c r="B30" s="41" t="s">
        <v>206</v>
      </c>
      <c r="C30" s="1" t="s">
        <v>293</v>
      </c>
      <c r="D30" s="1" t="s">
        <v>293</v>
      </c>
      <c r="O30" s="68">
        <v>40013</v>
      </c>
      <c r="P30">
        <v>26</v>
      </c>
      <c r="Q30">
        <v>1</v>
      </c>
      <c r="R30">
        <v>0</v>
      </c>
    </row>
    <row r="31" spans="1:18">
      <c r="A31" s="42">
        <v>40350</v>
      </c>
      <c r="B31" s="43">
        <v>1</v>
      </c>
      <c r="C31" s="96">
        <v>3</v>
      </c>
      <c r="D31">
        <v>1</v>
      </c>
      <c r="O31" s="68">
        <v>40020</v>
      </c>
      <c r="P31">
        <v>21</v>
      </c>
      <c r="Q31">
        <v>5</v>
      </c>
      <c r="R31">
        <v>0</v>
      </c>
    </row>
    <row r="32" spans="1:18">
      <c r="A32" s="42">
        <v>40357</v>
      </c>
      <c r="B32" s="44">
        <v>2.4</v>
      </c>
      <c r="C32" s="30">
        <v>15</v>
      </c>
      <c r="D32">
        <v>3</v>
      </c>
      <c r="O32" s="68">
        <v>40027</v>
      </c>
      <c r="P32">
        <v>38</v>
      </c>
      <c r="Q32">
        <v>7</v>
      </c>
      <c r="R32">
        <v>2</v>
      </c>
    </row>
    <row r="33" spans="1:18">
      <c r="A33" s="42">
        <v>40364</v>
      </c>
      <c r="B33" s="44">
        <v>4.5999999999999996</v>
      </c>
      <c r="C33" s="30">
        <v>44</v>
      </c>
      <c r="D33">
        <v>8.8000000000000007</v>
      </c>
      <c r="N33" t="s">
        <v>293</v>
      </c>
      <c r="O33" s="68">
        <v>40034</v>
      </c>
      <c r="P33">
        <v>8</v>
      </c>
      <c r="Q33">
        <v>2</v>
      </c>
      <c r="R33">
        <v>0</v>
      </c>
    </row>
    <row r="34" spans="1:18">
      <c r="A34" s="45">
        <v>40371</v>
      </c>
      <c r="B34" s="44">
        <v>5</v>
      </c>
      <c r="C34" s="30">
        <v>26</v>
      </c>
      <c r="D34">
        <v>5.2</v>
      </c>
      <c r="O34" s="68">
        <v>40041</v>
      </c>
      <c r="P34">
        <v>3</v>
      </c>
      <c r="Q34">
        <v>2</v>
      </c>
      <c r="R34">
        <v>0</v>
      </c>
    </row>
    <row r="35" spans="1:18">
      <c r="A35" s="42">
        <v>40378</v>
      </c>
      <c r="B35" s="44">
        <v>6.2</v>
      </c>
      <c r="C35" s="30">
        <v>32</v>
      </c>
      <c r="D35">
        <v>6.4</v>
      </c>
      <c r="O35" s="68">
        <v>40048</v>
      </c>
      <c r="P35" s="9"/>
      <c r="Q35" s="9"/>
      <c r="R35" s="9"/>
    </row>
    <row r="36" spans="1:18">
      <c r="A36" s="42">
        <v>40385</v>
      </c>
      <c r="B36" s="44">
        <v>7.6</v>
      </c>
      <c r="C36" s="30">
        <v>39</v>
      </c>
      <c r="D36">
        <v>7.8</v>
      </c>
    </row>
    <row r="37" spans="1:18">
      <c r="A37" s="42">
        <v>40392</v>
      </c>
      <c r="B37" s="44">
        <v>6.4</v>
      </c>
      <c r="C37" s="30">
        <v>34</v>
      </c>
      <c r="D37">
        <v>6.8</v>
      </c>
    </row>
    <row r="38" spans="1:18">
      <c r="A38" s="42">
        <v>40399</v>
      </c>
      <c r="B38" s="44">
        <v>6.6</v>
      </c>
      <c r="C38" s="30">
        <v>34</v>
      </c>
      <c r="D38">
        <v>6.8</v>
      </c>
    </row>
    <row r="39" spans="1:18">
      <c r="A39" s="42">
        <v>40406</v>
      </c>
      <c r="B39" s="44">
        <v>2.2000000000000002</v>
      </c>
      <c r="C39" s="30">
        <v>12</v>
      </c>
      <c r="D39">
        <v>2.4</v>
      </c>
    </row>
    <row r="40" spans="1:18">
      <c r="A40" s="42">
        <v>40413</v>
      </c>
      <c r="B40" s="44">
        <v>1.2</v>
      </c>
      <c r="C40" s="30">
        <v>6</v>
      </c>
      <c r="D40">
        <v>1.2</v>
      </c>
    </row>
    <row r="41" spans="1:18">
      <c r="A41" s="37"/>
    </row>
    <row r="42" spans="1:18">
      <c r="A42" s="37"/>
    </row>
    <row r="43" spans="1:18">
      <c r="A43" s="37"/>
    </row>
    <row r="44" spans="1:18">
      <c r="A44" s="38"/>
      <c r="C44" s="13" t="s">
        <v>293</v>
      </c>
    </row>
    <row r="45" spans="1:18">
      <c r="A45" s="37"/>
      <c r="L45" s="73"/>
    </row>
    <row r="46" spans="1:18" ht="13" thickBot="1">
      <c r="A46" s="37" t="s">
        <v>64</v>
      </c>
      <c r="B46">
        <v>2010</v>
      </c>
    </row>
    <row r="47" spans="1:18">
      <c r="A47" s="48" t="s">
        <v>207</v>
      </c>
      <c r="B47" s="50" t="s">
        <v>284</v>
      </c>
      <c r="C47" s="50" t="s">
        <v>285</v>
      </c>
      <c r="D47" s="50" t="s">
        <v>39</v>
      </c>
      <c r="E47" s="51" t="s">
        <v>40</v>
      </c>
      <c r="F47" s="55" t="s">
        <v>65</v>
      </c>
      <c r="G47" s="56" t="s">
        <v>66</v>
      </c>
      <c r="H47" s="62" t="s">
        <v>67</v>
      </c>
      <c r="I47" s="94" t="s">
        <v>147</v>
      </c>
    </row>
    <row r="48" spans="1:18">
      <c r="A48" s="49" t="s">
        <v>41</v>
      </c>
      <c r="B48" s="40">
        <v>125</v>
      </c>
      <c r="C48" s="40">
        <v>112</v>
      </c>
      <c r="D48" s="40">
        <v>10</v>
      </c>
      <c r="E48" s="52">
        <f>SUM(B48:D48)</f>
        <v>247</v>
      </c>
      <c r="F48" s="59">
        <f>(B48/E48)*100</f>
        <v>50.607287449392715</v>
      </c>
      <c r="G48" s="60">
        <f>(C48/E48)*100</f>
        <v>45.344129554655872</v>
      </c>
      <c r="H48" s="63">
        <f>(D48/E48)*100</f>
        <v>4.048582995951417</v>
      </c>
      <c r="I48" s="95">
        <v>0.91</v>
      </c>
    </row>
    <row r="49" spans="1:9">
      <c r="A49" s="48" t="s">
        <v>42</v>
      </c>
      <c r="B49" s="47">
        <v>61</v>
      </c>
      <c r="C49" s="47">
        <v>63</v>
      </c>
      <c r="D49" s="47">
        <v>14</v>
      </c>
      <c r="E49" s="53">
        <f>SUM(B49:D49)</f>
        <v>138</v>
      </c>
      <c r="F49" s="59">
        <f>(B49/E49)*100</f>
        <v>44.20289855072464</v>
      </c>
      <c r="G49" s="60">
        <f>(C49/E49)*100</f>
        <v>45.652173913043477</v>
      </c>
      <c r="H49" s="63">
        <f>(D49/E49)*100</f>
        <v>10.144927536231885</v>
      </c>
      <c r="I49" s="95">
        <v>0.57999999999999996</v>
      </c>
    </row>
    <row r="50" spans="1:9">
      <c r="A50" s="48" t="s">
        <v>43</v>
      </c>
      <c r="B50" s="44">
        <v>0</v>
      </c>
      <c r="C50" s="44">
        <v>8</v>
      </c>
      <c r="D50" s="44">
        <v>1</v>
      </c>
      <c r="E50" s="54">
        <v>9</v>
      </c>
      <c r="F50" s="59">
        <f>(B50/E50)*100</f>
        <v>0</v>
      </c>
      <c r="G50" s="61">
        <f>(C50/E50)*100</f>
        <v>88.888888888888886</v>
      </c>
      <c r="H50" s="63">
        <f>(D50/E50)*100</f>
        <v>11.111111111111111</v>
      </c>
      <c r="I50" s="95">
        <v>0.25</v>
      </c>
    </row>
    <row r="51" spans="1:9">
      <c r="A51" s="48" t="s">
        <v>44</v>
      </c>
      <c r="B51" s="44">
        <v>11</v>
      </c>
      <c r="C51" s="44">
        <v>35</v>
      </c>
      <c r="D51" s="44">
        <v>3</v>
      </c>
      <c r="E51" s="54">
        <f>SUM(B51:D51)</f>
        <v>49</v>
      </c>
      <c r="F51" s="59">
        <f>(B51/E51)*100</f>
        <v>22.448979591836736</v>
      </c>
      <c r="G51" s="60">
        <f>(C51/E51)*100</f>
        <v>71.428571428571431</v>
      </c>
      <c r="H51" s="63">
        <f>(D51/E51)*100</f>
        <v>6.1224489795918364</v>
      </c>
      <c r="I51" s="95">
        <v>0.6</v>
      </c>
    </row>
    <row r="52" spans="1:9">
      <c r="A52" s="48" t="s">
        <v>63</v>
      </c>
      <c r="B52" s="44">
        <v>52</v>
      </c>
      <c r="C52" s="44">
        <v>39</v>
      </c>
      <c r="D52" s="44">
        <v>4</v>
      </c>
      <c r="E52" s="54">
        <f>SUM(B52:D52)</f>
        <v>95</v>
      </c>
      <c r="F52" s="59">
        <f>(B52/E52)*100</f>
        <v>54.736842105263165</v>
      </c>
      <c r="G52" s="60">
        <f>(C52/E52)*100</f>
        <v>41.05263157894737</v>
      </c>
      <c r="H52" s="63">
        <f>(D52/E52)*100</f>
        <v>4.2105263157894735</v>
      </c>
      <c r="I52" s="95">
        <v>0.66</v>
      </c>
    </row>
    <row r="53" spans="1:9" ht="13" thickBot="1">
      <c r="A53" s="46"/>
      <c r="B53" s="44"/>
      <c r="C53" s="44"/>
      <c r="D53" s="44"/>
      <c r="E53" s="54"/>
      <c r="F53" s="57"/>
      <c r="G53" s="58"/>
      <c r="H53" s="64"/>
      <c r="I53" s="95" t="s">
        <v>293</v>
      </c>
    </row>
    <row r="54" spans="1:9">
      <c r="A54" s="38"/>
    </row>
    <row r="55" spans="1:9">
      <c r="A55" s="9">
        <v>0</v>
      </c>
      <c r="G55" s="13" t="s">
        <v>293</v>
      </c>
    </row>
    <row r="56" spans="1:9">
      <c r="A56">
        <v>10</v>
      </c>
    </row>
    <row r="57" spans="1:9">
      <c r="A57">
        <v>20</v>
      </c>
    </row>
    <row r="58" spans="1:9">
      <c r="A58">
        <v>30</v>
      </c>
    </row>
    <row r="59" spans="1:9">
      <c r="A59">
        <v>40</v>
      </c>
    </row>
    <row r="60" spans="1:9">
      <c r="A60">
        <v>50</v>
      </c>
    </row>
    <row r="61" spans="1:9">
      <c r="A61">
        <v>60</v>
      </c>
    </row>
    <row r="62" spans="1:9">
      <c r="A62">
        <v>70</v>
      </c>
    </row>
    <row r="63" spans="1:9">
      <c r="A63">
        <v>80</v>
      </c>
    </row>
    <row r="64" spans="1:9">
      <c r="A64">
        <v>90</v>
      </c>
    </row>
    <row r="65" spans="1:1">
      <c r="A65">
        <v>100</v>
      </c>
    </row>
  </sheetData>
  <phoneticPr fontId="1" type="noConversion"/>
  <pageMargins left="0.75" right="0.75" top="1" bottom="1" header="0.5" footer="0.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opLeftCell="I34" workbookViewId="0">
      <selection activeCell="G43" sqref="G43"/>
    </sheetView>
  </sheetViews>
  <sheetFormatPr baseColWidth="10" defaultColWidth="8.83203125" defaultRowHeight="12" x14ac:dyDescent="0"/>
  <sheetData>
    <row r="1" spans="1:11">
      <c r="A1">
        <v>2010</v>
      </c>
    </row>
    <row r="2" spans="1:11">
      <c r="A2" t="s">
        <v>41</v>
      </c>
    </row>
    <row r="3" spans="1:11">
      <c r="A3" t="s">
        <v>200</v>
      </c>
      <c r="B3" s="13" t="s">
        <v>202</v>
      </c>
      <c r="C3" s="13" t="s">
        <v>284</v>
      </c>
      <c r="D3" s="13" t="s">
        <v>288</v>
      </c>
      <c r="E3" s="13" t="s">
        <v>197</v>
      </c>
      <c r="H3" t="s">
        <v>15</v>
      </c>
      <c r="I3" t="s">
        <v>14</v>
      </c>
      <c r="J3" t="s">
        <v>19</v>
      </c>
      <c r="K3" t="s">
        <v>14</v>
      </c>
    </row>
    <row r="4" spans="1:11">
      <c r="A4" s="4">
        <v>40350</v>
      </c>
      <c r="B4" s="25">
        <v>4</v>
      </c>
      <c r="C4" s="26">
        <v>1</v>
      </c>
      <c r="D4" s="26">
        <v>0</v>
      </c>
      <c r="E4" s="27">
        <f t="shared" ref="E4:E13" si="0">SUM(B4:D4)</f>
        <v>5</v>
      </c>
      <c r="G4" s="68" t="s">
        <v>17</v>
      </c>
      <c r="H4" t="s">
        <v>14</v>
      </c>
      <c r="I4" t="s">
        <v>14</v>
      </c>
      <c r="J4" t="s">
        <v>14</v>
      </c>
      <c r="K4" t="s">
        <v>14</v>
      </c>
    </row>
    <row r="5" spans="1:11">
      <c r="A5" s="4">
        <v>40357</v>
      </c>
      <c r="B5" s="28">
        <v>6</v>
      </c>
      <c r="C5" s="29">
        <v>6</v>
      </c>
      <c r="D5" s="29">
        <v>3</v>
      </c>
      <c r="E5" s="30">
        <f t="shared" si="0"/>
        <v>15</v>
      </c>
      <c r="G5" s="68" t="s">
        <v>14</v>
      </c>
      <c r="H5" t="s">
        <v>14</v>
      </c>
      <c r="I5" t="s">
        <v>17</v>
      </c>
      <c r="J5" t="s">
        <v>20</v>
      </c>
    </row>
    <row r="6" spans="1:11">
      <c r="A6" s="4">
        <v>40364</v>
      </c>
      <c r="B6" s="28">
        <v>18</v>
      </c>
      <c r="C6" s="29">
        <v>25</v>
      </c>
      <c r="D6" s="29">
        <v>1</v>
      </c>
      <c r="E6" s="30">
        <f t="shared" si="0"/>
        <v>44</v>
      </c>
      <c r="G6" s="68" t="s">
        <v>14</v>
      </c>
      <c r="H6" t="s">
        <v>14</v>
      </c>
      <c r="I6" t="s">
        <v>17</v>
      </c>
      <c r="J6" t="s">
        <v>14</v>
      </c>
    </row>
    <row r="7" spans="1:11">
      <c r="A7" s="16">
        <v>40371</v>
      </c>
      <c r="B7" s="28">
        <v>16</v>
      </c>
      <c r="C7" s="29">
        <v>9</v>
      </c>
      <c r="D7" s="29">
        <v>1</v>
      </c>
      <c r="E7" s="30">
        <f t="shared" si="0"/>
        <v>26</v>
      </c>
      <c r="G7" s="69" t="s">
        <v>17</v>
      </c>
      <c r="H7" t="s">
        <v>14</v>
      </c>
      <c r="I7" t="s">
        <v>17</v>
      </c>
      <c r="J7" t="s">
        <v>17</v>
      </c>
    </row>
    <row r="8" spans="1:11">
      <c r="A8" s="4">
        <v>40378</v>
      </c>
      <c r="B8" s="28">
        <v>17</v>
      </c>
      <c r="C8" s="29">
        <v>14</v>
      </c>
      <c r="D8" s="29">
        <v>1</v>
      </c>
      <c r="E8" s="30">
        <f t="shared" si="0"/>
        <v>32</v>
      </c>
      <c r="G8" s="68" t="s">
        <v>14</v>
      </c>
      <c r="H8" t="s">
        <v>14</v>
      </c>
      <c r="I8" t="s">
        <v>18</v>
      </c>
      <c r="J8" t="s">
        <v>14</v>
      </c>
    </row>
    <row r="9" spans="1:11">
      <c r="A9" s="4">
        <v>40385</v>
      </c>
      <c r="B9" s="28">
        <v>22</v>
      </c>
      <c r="C9" s="29">
        <v>16</v>
      </c>
      <c r="D9" s="29">
        <v>1</v>
      </c>
      <c r="E9" s="30">
        <f t="shared" si="0"/>
        <v>39</v>
      </c>
      <c r="G9" s="68" t="s">
        <v>14</v>
      </c>
      <c r="H9" t="s">
        <v>14</v>
      </c>
      <c r="I9" t="s">
        <v>14</v>
      </c>
      <c r="J9" t="s">
        <v>14</v>
      </c>
    </row>
    <row r="10" spans="1:11">
      <c r="A10" s="4">
        <v>40392</v>
      </c>
      <c r="B10" s="28">
        <v>16</v>
      </c>
      <c r="C10" s="29">
        <v>17</v>
      </c>
      <c r="D10" s="29">
        <v>1</v>
      </c>
      <c r="E10" s="30">
        <f t="shared" si="0"/>
        <v>34</v>
      </c>
      <c r="G10" s="68" t="s">
        <v>14</v>
      </c>
      <c r="H10" t="s">
        <v>16</v>
      </c>
      <c r="I10" t="s">
        <v>14</v>
      </c>
      <c r="J10" t="s">
        <v>14</v>
      </c>
    </row>
    <row r="11" spans="1:11">
      <c r="A11" s="4">
        <v>40399</v>
      </c>
      <c r="B11" s="28">
        <v>18</v>
      </c>
      <c r="C11" s="29">
        <v>15</v>
      </c>
      <c r="D11" s="29">
        <v>1</v>
      </c>
      <c r="E11" s="30">
        <f t="shared" si="0"/>
        <v>34</v>
      </c>
      <c r="G11" s="68" t="s">
        <v>14</v>
      </c>
      <c r="H11" t="s">
        <v>14</v>
      </c>
      <c r="I11" t="s">
        <v>14</v>
      </c>
      <c r="J11" t="s">
        <v>14</v>
      </c>
    </row>
    <row r="12" spans="1:11">
      <c r="A12" s="4">
        <v>40406</v>
      </c>
      <c r="B12" s="28">
        <v>5</v>
      </c>
      <c r="C12" s="29">
        <v>6</v>
      </c>
      <c r="D12" s="29">
        <v>1</v>
      </c>
      <c r="E12" s="30">
        <f t="shared" si="0"/>
        <v>12</v>
      </c>
      <c r="G12" s="68" t="s">
        <v>14</v>
      </c>
      <c r="H12" t="s">
        <v>14</v>
      </c>
      <c r="I12" t="s">
        <v>17</v>
      </c>
      <c r="J12" t="s">
        <v>14</v>
      </c>
    </row>
    <row r="13" spans="1:11" ht="13" thickBot="1">
      <c r="A13" s="4">
        <v>40413</v>
      </c>
      <c r="B13" s="28">
        <v>3</v>
      </c>
      <c r="C13" s="29">
        <v>3</v>
      </c>
      <c r="D13" s="29">
        <v>0</v>
      </c>
      <c r="E13" s="30">
        <f t="shared" si="0"/>
        <v>6</v>
      </c>
      <c r="G13" s="68" t="s">
        <v>14</v>
      </c>
      <c r="H13" t="s">
        <v>14</v>
      </c>
      <c r="I13" t="s">
        <v>14</v>
      </c>
      <c r="J13" t="s">
        <v>18</v>
      </c>
    </row>
    <row r="14" spans="1:11" ht="13" thickBot="1">
      <c r="A14" s="13" t="s">
        <v>201</v>
      </c>
      <c r="B14" s="34">
        <f>SUM(B4:B13)</f>
        <v>125</v>
      </c>
      <c r="C14" s="35">
        <f>SUM(C4:C13)</f>
        <v>112</v>
      </c>
      <c r="D14" s="35">
        <f>SUM(D4:D13)</f>
        <v>10</v>
      </c>
      <c r="E14" s="36">
        <f>SUM(E4:E13)</f>
        <v>247</v>
      </c>
      <c r="G14" s="70" t="s">
        <v>17</v>
      </c>
    </row>
    <row r="16" spans="1:11">
      <c r="A16" t="s">
        <v>43</v>
      </c>
      <c r="B16" s="40" t="s">
        <v>202</v>
      </c>
      <c r="C16" s="40" t="s">
        <v>284</v>
      </c>
      <c r="D16" s="40" t="s">
        <v>288</v>
      </c>
      <c r="E16" s="40" t="s">
        <v>197</v>
      </c>
    </row>
    <row r="17" spans="1:15">
      <c r="A17" s="42">
        <v>40350</v>
      </c>
      <c r="B17" s="44">
        <v>5</v>
      </c>
      <c r="C17" s="44"/>
      <c r="D17" s="44"/>
      <c r="E17" s="44">
        <v>5</v>
      </c>
    </row>
    <row r="18" spans="1:15">
      <c r="A18" s="42">
        <v>40357</v>
      </c>
      <c r="B18" s="44">
        <v>0</v>
      </c>
      <c r="C18" s="44">
        <v>0</v>
      </c>
      <c r="D18" s="44">
        <v>1</v>
      </c>
      <c r="E18" s="44">
        <v>0</v>
      </c>
    </row>
    <row r="19" spans="1:15">
      <c r="A19" s="42">
        <v>40364</v>
      </c>
      <c r="B19" s="44">
        <v>0</v>
      </c>
      <c r="C19" s="44">
        <v>0</v>
      </c>
      <c r="D19" s="44">
        <v>0</v>
      </c>
      <c r="E19" s="44"/>
    </row>
    <row r="20" spans="1:15">
      <c r="A20" s="45">
        <v>40371</v>
      </c>
      <c r="B20" s="44">
        <v>2</v>
      </c>
      <c r="C20" s="44">
        <v>0</v>
      </c>
      <c r="D20" s="44">
        <v>0</v>
      </c>
      <c r="E20" s="44">
        <v>2</v>
      </c>
    </row>
    <row r="21" spans="1:15">
      <c r="A21" s="42">
        <v>40378</v>
      </c>
      <c r="B21" s="44">
        <v>1</v>
      </c>
      <c r="C21" s="44">
        <v>0</v>
      </c>
      <c r="D21" s="44">
        <v>0</v>
      </c>
      <c r="E21" s="44">
        <v>1</v>
      </c>
      <c r="G21" t="s">
        <v>41</v>
      </c>
      <c r="H21" t="s">
        <v>248</v>
      </c>
      <c r="I21" t="s">
        <v>249</v>
      </c>
      <c r="J21" t="s">
        <v>250</v>
      </c>
    </row>
    <row r="22" spans="1:15">
      <c r="A22" s="42">
        <v>40385</v>
      </c>
      <c r="B22" s="44">
        <v>0</v>
      </c>
      <c r="C22" s="44">
        <v>0</v>
      </c>
      <c r="D22" s="44">
        <v>0</v>
      </c>
      <c r="E22" s="44">
        <v>0</v>
      </c>
      <c r="G22" s="68">
        <v>39985</v>
      </c>
      <c r="H22">
        <v>3</v>
      </c>
      <c r="I22">
        <v>2</v>
      </c>
      <c r="J22">
        <v>0</v>
      </c>
    </row>
    <row r="23" spans="1:15">
      <c r="A23" s="42">
        <v>40392</v>
      </c>
      <c r="B23" s="44">
        <v>0</v>
      </c>
      <c r="C23" s="44">
        <v>0</v>
      </c>
      <c r="D23" s="44">
        <v>0</v>
      </c>
      <c r="E23" s="44"/>
      <c r="G23" s="68">
        <v>39992</v>
      </c>
      <c r="H23">
        <v>7</v>
      </c>
      <c r="I23">
        <v>4</v>
      </c>
      <c r="J23">
        <v>0</v>
      </c>
    </row>
    <row r="24" spans="1:15">
      <c r="A24" s="42">
        <v>40399</v>
      </c>
      <c r="B24" s="44">
        <v>0</v>
      </c>
      <c r="C24" s="44">
        <v>0</v>
      </c>
      <c r="D24" s="44">
        <v>0</v>
      </c>
      <c r="E24" s="44"/>
      <c r="G24" s="68">
        <v>39999</v>
      </c>
      <c r="H24">
        <v>19</v>
      </c>
      <c r="I24">
        <v>2</v>
      </c>
      <c r="J24">
        <v>0</v>
      </c>
    </row>
    <row r="25" spans="1:15">
      <c r="A25" s="42">
        <v>40406</v>
      </c>
      <c r="B25" s="44">
        <v>0</v>
      </c>
      <c r="C25" s="44">
        <v>0</v>
      </c>
      <c r="D25" s="44">
        <v>0</v>
      </c>
      <c r="E25" s="44"/>
      <c r="G25" s="69">
        <v>40006</v>
      </c>
      <c r="H25">
        <v>18</v>
      </c>
      <c r="I25">
        <v>3</v>
      </c>
      <c r="J25">
        <v>4</v>
      </c>
    </row>
    <row r="26" spans="1:15">
      <c r="A26" s="42">
        <v>40413</v>
      </c>
      <c r="B26" s="44">
        <v>0</v>
      </c>
      <c r="C26" s="44">
        <v>0</v>
      </c>
      <c r="D26" s="44">
        <v>0</v>
      </c>
      <c r="E26" s="44"/>
      <c r="G26" s="68">
        <v>40013</v>
      </c>
      <c r="H26">
        <v>26</v>
      </c>
      <c r="I26">
        <v>1</v>
      </c>
      <c r="J26">
        <v>0</v>
      </c>
    </row>
    <row r="27" spans="1:15">
      <c r="A27" s="40" t="s">
        <v>201</v>
      </c>
      <c r="B27" s="44">
        <v>8</v>
      </c>
      <c r="C27" s="44">
        <v>0</v>
      </c>
      <c r="D27" s="44">
        <v>1</v>
      </c>
      <c r="E27" s="44"/>
      <c r="G27" s="68">
        <v>40020</v>
      </c>
      <c r="H27">
        <v>21</v>
      </c>
      <c r="I27">
        <v>5</v>
      </c>
      <c r="J27">
        <v>0</v>
      </c>
    </row>
    <row r="28" spans="1:15">
      <c r="G28" s="68">
        <v>40027</v>
      </c>
      <c r="H28">
        <v>38</v>
      </c>
      <c r="I28">
        <v>7</v>
      </c>
      <c r="J28">
        <v>2</v>
      </c>
      <c r="M28" t="s">
        <v>293</v>
      </c>
    </row>
    <row r="29" spans="1:15">
      <c r="A29" t="s">
        <v>44</v>
      </c>
      <c r="B29" s="40" t="s">
        <v>202</v>
      </c>
      <c r="C29" s="40" t="s">
        <v>284</v>
      </c>
      <c r="D29" s="40" t="s">
        <v>288</v>
      </c>
      <c r="E29" s="40" t="s">
        <v>197</v>
      </c>
      <c r="G29" s="68">
        <v>40034</v>
      </c>
      <c r="H29">
        <v>8</v>
      </c>
      <c r="I29">
        <v>2</v>
      </c>
      <c r="J29">
        <v>0</v>
      </c>
      <c r="O29" t="s">
        <v>153</v>
      </c>
    </row>
    <row r="30" spans="1:15">
      <c r="A30" s="42">
        <v>40350</v>
      </c>
      <c r="B30" s="44">
        <v>1</v>
      </c>
      <c r="C30" s="44">
        <v>1</v>
      </c>
      <c r="D30" s="44">
        <v>1</v>
      </c>
      <c r="E30" s="44">
        <f t="shared" ref="E30:E37" si="1">SUM(B30:D30)</f>
        <v>3</v>
      </c>
      <c r="G30" s="68">
        <v>40041</v>
      </c>
      <c r="H30">
        <v>3</v>
      </c>
      <c r="I30">
        <v>2</v>
      </c>
      <c r="J30">
        <v>0</v>
      </c>
    </row>
    <row r="31" spans="1:15" s="9" customFormat="1">
      <c r="A31" s="71">
        <v>40357</v>
      </c>
      <c r="B31" s="72">
        <v>5</v>
      </c>
      <c r="C31" s="72">
        <v>0</v>
      </c>
      <c r="D31" s="72">
        <v>1</v>
      </c>
      <c r="E31" s="72">
        <f t="shared" si="1"/>
        <v>6</v>
      </c>
      <c r="G31" s="68">
        <v>40048</v>
      </c>
    </row>
    <row r="32" spans="1:15">
      <c r="A32" s="42">
        <v>40364</v>
      </c>
      <c r="B32" s="44">
        <v>5</v>
      </c>
      <c r="C32" s="44">
        <v>2</v>
      </c>
      <c r="D32" s="44">
        <v>1</v>
      </c>
      <c r="E32" s="44">
        <f t="shared" si="1"/>
        <v>8</v>
      </c>
    </row>
    <row r="33" spans="1:17">
      <c r="A33" s="45">
        <v>40371</v>
      </c>
      <c r="B33" s="44">
        <v>8</v>
      </c>
      <c r="C33" s="44">
        <v>2</v>
      </c>
      <c r="D33" s="44">
        <v>0</v>
      </c>
      <c r="E33" s="44">
        <f t="shared" si="1"/>
        <v>10</v>
      </c>
    </row>
    <row r="34" spans="1:17">
      <c r="A34" s="42">
        <v>40378</v>
      </c>
      <c r="B34" s="44">
        <v>8</v>
      </c>
      <c r="C34" s="44">
        <v>0</v>
      </c>
      <c r="D34" s="44">
        <v>0</v>
      </c>
      <c r="E34" s="44">
        <f t="shared" si="1"/>
        <v>8</v>
      </c>
    </row>
    <row r="35" spans="1:17">
      <c r="A35" s="42">
        <v>40385</v>
      </c>
      <c r="B35" s="44">
        <v>0</v>
      </c>
      <c r="C35" s="44">
        <v>3</v>
      </c>
      <c r="D35" s="44">
        <v>0</v>
      </c>
      <c r="E35" s="44">
        <f t="shared" si="1"/>
        <v>3</v>
      </c>
    </row>
    <row r="36" spans="1:17" ht="13" thickBot="1">
      <c r="A36" s="42">
        <v>40392</v>
      </c>
      <c r="B36" s="44">
        <v>4</v>
      </c>
      <c r="C36" s="44">
        <v>3</v>
      </c>
      <c r="D36" s="44">
        <v>0</v>
      </c>
      <c r="E36" s="44">
        <f t="shared" si="1"/>
        <v>7</v>
      </c>
      <c r="J36" s="86" t="s">
        <v>141</v>
      </c>
      <c r="N36" s="29"/>
      <c r="O36" s="85" t="s">
        <v>142</v>
      </c>
      <c r="P36" s="29"/>
      <c r="Q36" s="29"/>
    </row>
    <row r="37" spans="1:17">
      <c r="A37" s="42">
        <v>40399</v>
      </c>
      <c r="B37" s="44">
        <v>3</v>
      </c>
      <c r="C37" s="44">
        <v>0</v>
      </c>
      <c r="D37" s="44">
        <v>0</v>
      </c>
      <c r="E37" s="44">
        <f t="shared" si="1"/>
        <v>3</v>
      </c>
      <c r="I37" s="82" t="s">
        <v>251</v>
      </c>
      <c r="J37" s="75" t="s">
        <v>283</v>
      </c>
      <c r="K37" s="75" t="s">
        <v>252</v>
      </c>
      <c r="L37" s="76" t="s">
        <v>140</v>
      </c>
      <c r="N37" s="82" t="s">
        <v>251</v>
      </c>
      <c r="O37" s="83" t="s">
        <v>285</v>
      </c>
      <c r="P37" s="83" t="s">
        <v>284</v>
      </c>
      <c r="Q37" s="84" t="s">
        <v>288</v>
      </c>
    </row>
    <row r="38" spans="1:17">
      <c r="A38" s="42">
        <v>40406</v>
      </c>
      <c r="B38" s="44">
        <v>0</v>
      </c>
      <c r="C38" s="44">
        <v>0</v>
      </c>
      <c r="D38" s="44">
        <v>0</v>
      </c>
      <c r="E38" s="44">
        <v>0</v>
      </c>
      <c r="I38" s="77">
        <v>2009</v>
      </c>
      <c r="J38" s="44">
        <v>38</v>
      </c>
      <c r="K38" s="44">
        <v>29</v>
      </c>
      <c r="L38" s="78">
        <v>0.76</v>
      </c>
      <c r="N38" s="77">
        <v>2008</v>
      </c>
      <c r="O38" s="74">
        <v>0.55000000000000004</v>
      </c>
      <c r="P38" s="74">
        <v>0.24</v>
      </c>
      <c r="Q38" s="78">
        <v>0.21</v>
      </c>
    </row>
    <row r="39" spans="1:17" ht="13" thickBot="1">
      <c r="A39" s="42">
        <v>40413</v>
      </c>
      <c r="B39" s="44">
        <v>0</v>
      </c>
      <c r="C39" s="44">
        <v>0</v>
      </c>
      <c r="D39" s="44">
        <v>0</v>
      </c>
      <c r="E39" s="44">
        <f>SUM(B39:D39)</f>
        <v>0</v>
      </c>
      <c r="I39" s="57">
        <v>2010</v>
      </c>
      <c r="J39" s="79">
        <v>50</v>
      </c>
      <c r="K39" s="79">
        <v>30</v>
      </c>
      <c r="L39" s="80">
        <v>0.6</v>
      </c>
      <c r="N39" s="77">
        <v>2009</v>
      </c>
      <c r="O39" s="74">
        <v>0.56999999999999995</v>
      </c>
      <c r="P39" s="74">
        <v>0.18</v>
      </c>
      <c r="Q39" s="78">
        <v>0.25</v>
      </c>
    </row>
    <row r="40" spans="1:17" ht="13" thickBot="1">
      <c r="A40" s="40" t="s">
        <v>201</v>
      </c>
      <c r="B40" s="44">
        <f>SUM(B30:B39)</f>
        <v>34</v>
      </c>
      <c r="C40" s="44">
        <f>SUM(C30:C39)</f>
        <v>11</v>
      </c>
      <c r="D40" s="44">
        <f>SUM(D30:D39)</f>
        <v>3</v>
      </c>
      <c r="E40" s="44" t="s">
        <v>293</v>
      </c>
      <c r="N40" s="57">
        <v>2010</v>
      </c>
      <c r="O40" s="81">
        <v>0.5</v>
      </c>
      <c r="P40" s="81">
        <v>0.44</v>
      </c>
      <c r="Q40" s="80">
        <v>0.06</v>
      </c>
    </row>
    <row r="41" spans="1:17">
      <c r="O41" s="100" t="s">
        <v>14</v>
      </c>
      <c r="P41" s="100" t="s">
        <v>14</v>
      </c>
      <c r="Q41" s="100" t="s">
        <v>14</v>
      </c>
    </row>
    <row r="42" spans="1:17">
      <c r="A42" t="s">
        <v>42</v>
      </c>
      <c r="B42" s="40" t="s">
        <v>202</v>
      </c>
      <c r="C42" s="40" t="s">
        <v>284</v>
      </c>
      <c r="D42" s="40" t="s">
        <v>288</v>
      </c>
      <c r="E42" s="40" t="s">
        <v>197</v>
      </c>
    </row>
    <row r="43" spans="1:17" ht="13" thickBot="1">
      <c r="A43" s="42">
        <v>40350</v>
      </c>
      <c r="B43" s="44">
        <v>5</v>
      </c>
      <c r="C43" s="44">
        <v>6</v>
      </c>
      <c r="D43" s="44">
        <v>4</v>
      </c>
      <c r="E43" s="44"/>
    </row>
    <row r="44" spans="1:17">
      <c r="A44" s="42">
        <v>40357</v>
      </c>
      <c r="B44" s="44">
        <v>6</v>
      </c>
      <c r="C44" s="44">
        <v>8</v>
      </c>
      <c r="D44" s="44">
        <v>1</v>
      </c>
      <c r="E44" s="44"/>
      <c r="H44" s="99" t="s">
        <v>251</v>
      </c>
      <c r="I44" s="97" t="s">
        <v>148</v>
      </c>
      <c r="J44" s="97" t="s">
        <v>149</v>
      </c>
      <c r="K44" s="97" t="s">
        <v>150</v>
      </c>
      <c r="L44" s="97" t="s">
        <v>151</v>
      </c>
      <c r="M44" s="98" t="s">
        <v>152</v>
      </c>
    </row>
    <row r="45" spans="1:17">
      <c r="A45" s="42">
        <v>40364</v>
      </c>
      <c r="B45" s="44">
        <v>10</v>
      </c>
      <c r="C45" s="44">
        <v>10</v>
      </c>
      <c r="D45" s="44">
        <v>4</v>
      </c>
      <c r="E45" s="44"/>
      <c r="H45" s="77">
        <v>2009</v>
      </c>
      <c r="I45" s="74">
        <v>0.83</v>
      </c>
      <c r="J45" s="74">
        <v>0.56999999999999995</v>
      </c>
      <c r="K45" s="74">
        <v>0.71</v>
      </c>
      <c r="L45" s="74">
        <v>0.5</v>
      </c>
      <c r="M45" s="78">
        <v>1</v>
      </c>
      <c r="P45" t="s">
        <v>153</v>
      </c>
    </row>
    <row r="46" spans="1:17" ht="13" thickBot="1">
      <c r="A46" s="45">
        <v>40371</v>
      </c>
      <c r="B46" s="44">
        <v>11</v>
      </c>
      <c r="C46" s="44">
        <v>8</v>
      </c>
      <c r="D46" s="44">
        <v>1</v>
      </c>
      <c r="E46" s="44"/>
      <c r="H46" s="57">
        <v>2010</v>
      </c>
      <c r="I46" s="81">
        <v>0.25</v>
      </c>
      <c r="J46" s="81">
        <v>0.6</v>
      </c>
      <c r="K46" s="81">
        <v>0.91</v>
      </c>
      <c r="L46" s="81">
        <v>0.66</v>
      </c>
      <c r="M46" s="80">
        <v>0.57999999999999996</v>
      </c>
    </row>
    <row r="47" spans="1:17">
      <c r="A47" s="42">
        <v>40378</v>
      </c>
      <c r="B47" s="44">
        <v>8</v>
      </c>
      <c r="C47" s="44">
        <v>12</v>
      </c>
      <c r="D47" s="44">
        <v>2</v>
      </c>
      <c r="E47" s="44"/>
    </row>
    <row r="48" spans="1:17">
      <c r="A48" s="42">
        <v>40385</v>
      </c>
      <c r="B48" s="44">
        <v>12</v>
      </c>
      <c r="C48" s="44">
        <v>3</v>
      </c>
      <c r="D48" s="44">
        <v>0</v>
      </c>
      <c r="E48" s="44"/>
    </row>
    <row r="49" spans="1:11">
      <c r="A49" s="42">
        <v>40392</v>
      </c>
      <c r="B49" s="44">
        <v>7</v>
      </c>
      <c r="C49" s="44">
        <v>8</v>
      </c>
      <c r="D49" s="44">
        <v>1</v>
      </c>
      <c r="E49" s="44"/>
      <c r="G49" t="s">
        <v>21</v>
      </c>
    </row>
    <row r="50" spans="1:11">
      <c r="A50" s="42">
        <v>40399</v>
      </c>
      <c r="B50" s="44">
        <v>4</v>
      </c>
      <c r="C50" s="44">
        <v>4</v>
      </c>
      <c r="D50" s="44">
        <v>1</v>
      </c>
      <c r="E50" s="44"/>
      <c r="H50" t="s">
        <v>232</v>
      </c>
      <c r="I50" t="s">
        <v>233</v>
      </c>
      <c r="J50" t="s">
        <v>234</v>
      </c>
    </row>
    <row r="51" spans="1:11">
      <c r="A51" s="42">
        <v>40406</v>
      </c>
      <c r="B51" s="44">
        <v>0</v>
      </c>
      <c r="C51" s="44">
        <v>2</v>
      </c>
      <c r="D51" s="44">
        <v>0</v>
      </c>
      <c r="E51" s="44"/>
      <c r="G51" s="68">
        <v>40350</v>
      </c>
      <c r="H51">
        <v>15</v>
      </c>
      <c r="I51">
        <v>8</v>
      </c>
      <c r="J51">
        <v>5</v>
      </c>
    </row>
    <row r="52" spans="1:11">
      <c r="A52" s="42">
        <v>40413</v>
      </c>
      <c r="B52" s="44">
        <v>0</v>
      </c>
      <c r="C52" s="44">
        <v>0</v>
      </c>
      <c r="D52" s="44">
        <v>0</v>
      </c>
      <c r="E52" s="44"/>
      <c r="G52" s="68">
        <v>40357</v>
      </c>
      <c r="H52">
        <v>17</v>
      </c>
      <c r="I52">
        <v>20</v>
      </c>
      <c r="J52">
        <v>5</v>
      </c>
    </row>
    <row r="53" spans="1:11">
      <c r="A53" s="40" t="s">
        <v>201</v>
      </c>
      <c r="B53" s="44">
        <f>SUM(B43:B52)</f>
        <v>63</v>
      </c>
      <c r="C53" s="44">
        <f>SUM(C43:C52)</f>
        <v>61</v>
      </c>
      <c r="D53" s="44">
        <f>SUM(D43:D52)</f>
        <v>14</v>
      </c>
      <c r="E53" s="44"/>
      <c r="G53" s="68">
        <v>40364</v>
      </c>
      <c r="H53">
        <v>39</v>
      </c>
      <c r="I53">
        <v>40</v>
      </c>
      <c r="J53">
        <v>6</v>
      </c>
    </row>
    <row r="54" spans="1:11">
      <c r="A54" s="67"/>
      <c r="B54" s="29"/>
      <c r="C54" s="29"/>
      <c r="D54" s="29"/>
      <c r="E54" s="29"/>
      <c r="G54" s="69">
        <v>40371</v>
      </c>
      <c r="H54">
        <v>47</v>
      </c>
      <c r="I54">
        <v>28</v>
      </c>
      <c r="J54">
        <v>2</v>
      </c>
    </row>
    <row r="55" spans="1:11">
      <c r="A55" t="s">
        <v>63</v>
      </c>
      <c r="B55" s="40" t="s">
        <v>202</v>
      </c>
      <c r="C55" s="40" t="s">
        <v>284</v>
      </c>
      <c r="D55" s="40" t="s">
        <v>288</v>
      </c>
      <c r="E55" s="40" t="s">
        <v>197</v>
      </c>
      <c r="G55" s="68">
        <v>40378</v>
      </c>
      <c r="H55">
        <v>25</v>
      </c>
      <c r="I55">
        <v>30</v>
      </c>
      <c r="J55">
        <v>5</v>
      </c>
      <c r="K55" s="13" t="s">
        <v>293</v>
      </c>
    </row>
    <row r="56" spans="1:11">
      <c r="A56" s="42">
        <v>40350</v>
      </c>
      <c r="B56" s="44">
        <v>0</v>
      </c>
      <c r="C56" s="44">
        <v>0</v>
      </c>
      <c r="D56" s="44">
        <v>0</v>
      </c>
      <c r="E56" s="44"/>
      <c r="G56" s="68">
        <v>40385</v>
      </c>
      <c r="H56">
        <v>42</v>
      </c>
      <c r="I56">
        <v>29</v>
      </c>
      <c r="J56">
        <v>2</v>
      </c>
    </row>
    <row r="57" spans="1:11">
      <c r="A57" s="42">
        <v>40357</v>
      </c>
      <c r="B57" s="44">
        <v>0</v>
      </c>
      <c r="C57" s="44">
        <v>6</v>
      </c>
      <c r="D57" s="44">
        <v>0</v>
      </c>
      <c r="E57" s="44"/>
      <c r="G57" s="68">
        <v>40392</v>
      </c>
      <c r="H57">
        <v>27</v>
      </c>
      <c r="I57">
        <v>30</v>
      </c>
      <c r="J57">
        <v>2</v>
      </c>
    </row>
    <row r="58" spans="1:11">
      <c r="A58" s="42">
        <v>40364</v>
      </c>
      <c r="B58" s="44">
        <v>6</v>
      </c>
      <c r="C58" s="44">
        <v>3</v>
      </c>
      <c r="D58" s="44"/>
      <c r="E58" s="44"/>
      <c r="G58" s="68">
        <v>40399</v>
      </c>
      <c r="H58">
        <v>26</v>
      </c>
      <c r="I58">
        <v>22</v>
      </c>
      <c r="J58">
        <v>2</v>
      </c>
    </row>
    <row r="59" spans="1:11">
      <c r="A59" s="45">
        <v>40371</v>
      </c>
      <c r="B59" s="44">
        <v>10</v>
      </c>
      <c r="C59" s="44">
        <v>9</v>
      </c>
      <c r="D59" s="44">
        <v>1</v>
      </c>
      <c r="E59" s="44"/>
      <c r="G59" s="68">
        <v>40406</v>
      </c>
      <c r="H59">
        <v>9</v>
      </c>
      <c r="I59">
        <v>18</v>
      </c>
      <c r="J59">
        <v>1</v>
      </c>
    </row>
    <row r="60" spans="1:11">
      <c r="A60" s="42">
        <v>40378</v>
      </c>
      <c r="B60" s="44">
        <v>8</v>
      </c>
      <c r="C60" s="44">
        <v>4</v>
      </c>
      <c r="D60" s="44">
        <v>2</v>
      </c>
      <c r="E60" s="44"/>
      <c r="G60" s="68">
        <v>40413</v>
      </c>
      <c r="H60">
        <v>4</v>
      </c>
      <c r="I60">
        <v>11</v>
      </c>
      <c r="J60">
        <v>1</v>
      </c>
    </row>
    <row r="61" spans="1:11">
      <c r="A61" s="42">
        <v>40385</v>
      </c>
      <c r="B61" s="44">
        <v>9</v>
      </c>
      <c r="C61" s="44">
        <v>7</v>
      </c>
      <c r="D61" s="44">
        <v>1</v>
      </c>
      <c r="E61" s="44"/>
    </row>
    <row r="62" spans="1:11">
      <c r="A62" s="42">
        <v>40392</v>
      </c>
      <c r="B62" s="44">
        <v>0</v>
      </c>
      <c r="C62" s="44">
        <v>2</v>
      </c>
      <c r="D62" s="44">
        <v>0</v>
      </c>
      <c r="E62" s="44"/>
    </row>
    <row r="63" spans="1:11">
      <c r="A63" s="42">
        <v>40399</v>
      </c>
      <c r="B63" s="44">
        <v>1</v>
      </c>
      <c r="C63" s="44">
        <v>3</v>
      </c>
      <c r="D63" s="44">
        <v>0</v>
      </c>
      <c r="E63" s="44"/>
    </row>
    <row r="64" spans="1:11">
      <c r="A64" s="42">
        <v>40406</v>
      </c>
      <c r="B64" s="44">
        <v>4</v>
      </c>
      <c r="C64" s="44">
        <v>10</v>
      </c>
      <c r="D64" s="44">
        <v>0</v>
      </c>
      <c r="E64" s="44"/>
    </row>
    <row r="65" spans="1:5">
      <c r="A65" s="42">
        <v>40413</v>
      </c>
      <c r="B65" s="44">
        <v>1</v>
      </c>
      <c r="C65" s="44">
        <v>8</v>
      </c>
      <c r="D65" s="44">
        <v>0</v>
      </c>
      <c r="E65" s="44"/>
    </row>
    <row r="66" spans="1:5">
      <c r="A66" s="40" t="s">
        <v>201</v>
      </c>
      <c r="B66" s="44">
        <f>SUM(B56:B65)</f>
        <v>39</v>
      </c>
      <c r="C66" s="44">
        <f>SUM(C56:C65)</f>
        <v>52</v>
      </c>
      <c r="D66" s="44">
        <f>SUM(D59:D65)</f>
        <v>4</v>
      </c>
      <c r="E66" s="44"/>
    </row>
    <row r="68" spans="1:5">
      <c r="B68">
        <f>SUM(B53+B66+B40+B27+B14)</f>
        <v>269</v>
      </c>
      <c r="C68">
        <f>SUM(C66+C53+C40+C27+C14)</f>
        <v>236</v>
      </c>
      <c r="D68">
        <f>SUM(D66+D53+D40+D27+D14)</f>
        <v>32</v>
      </c>
      <c r="E68">
        <f>SUM(B68:D68)</f>
        <v>537</v>
      </c>
    </row>
    <row r="69" spans="1:5">
      <c r="A69" t="s">
        <v>231</v>
      </c>
      <c r="B69">
        <v>50</v>
      </c>
      <c r="C69">
        <v>44</v>
      </c>
      <c r="D69">
        <v>6</v>
      </c>
    </row>
  </sheetData>
  <phoneticPr fontId="1" type="noConversion"/>
  <pageMargins left="0.75" right="0.75" top="1" bottom="1" header="0.5" footer="0.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0"/>
  <sheetViews>
    <sheetView topLeftCell="A36" workbookViewId="0">
      <selection activeCell="G73" sqref="G73"/>
    </sheetView>
  </sheetViews>
  <sheetFormatPr baseColWidth="10" defaultColWidth="8.83203125" defaultRowHeight="12" x14ac:dyDescent="0"/>
  <sheetData>
    <row r="1" spans="1:14" ht="13" thickBot="1">
      <c r="A1" s="131">
        <v>40383</v>
      </c>
      <c r="B1" s="101" t="s">
        <v>76</v>
      </c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3"/>
    </row>
    <row r="2" spans="1:14" ht="13" thickBot="1">
      <c r="A2" s="119"/>
      <c r="B2" s="104" t="s">
        <v>293</v>
      </c>
      <c r="C2" s="105" t="s">
        <v>293</v>
      </c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7"/>
    </row>
    <row r="3" spans="1:14" ht="13" thickBot="1">
      <c r="A3" s="119"/>
      <c r="B3" s="108">
        <v>0.22916666666666666</v>
      </c>
      <c r="C3" s="109">
        <v>0.25</v>
      </c>
      <c r="D3" s="109">
        <v>0.27083333333333331</v>
      </c>
      <c r="E3" s="109">
        <v>0.29166666666666669</v>
      </c>
      <c r="F3" s="109">
        <v>0.3125</v>
      </c>
      <c r="G3" s="109">
        <v>0.33333333333333398</v>
      </c>
      <c r="H3" s="109">
        <v>0.35416666666666702</v>
      </c>
      <c r="I3" s="109">
        <v>0.375</v>
      </c>
      <c r="J3" s="109">
        <v>0.39583333333333398</v>
      </c>
      <c r="K3" s="109">
        <v>0.41666666666666702</v>
      </c>
      <c r="L3" s="109">
        <v>0.4375</v>
      </c>
      <c r="M3" s="110">
        <v>0.45833333333333398</v>
      </c>
      <c r="N3" s="111"/>
    </row>
    <row r="4" spans="1:14">
      <c r="A4" s="119"/>
      <c r="B4" s="112">
        <v>6</v>
      </c>
      <c r="C4" s="117">
        <v>40</v>
      </c>
      <c r="D4" s="117">
        <v>40</v>
      </c>
      <c r="E4" s="117">
        <v>37</v>
      </c>
      <c r="F4" s="117">
        <v>9</v>
      </c>
      <c r="G4" s="117">
        <v>40</v>
      </c>
      <c r="H4" s="117">
        <v>9</v>
      </c>
      <c r="I4" s="117">
        <v>55</v>
      </c>
      <c r="J4" s="117">
        <v>21</v>
      </c>
      <c r="K4" s="117">
        <v>40</v>
      </c>
      <c r="L4" s="117" t="s">
        <v>293</v>
      </c>
      <c r="M4" s="47"/>
      <c r="N4" s="113">
        <v>40350</v>
      </c>
    </row>
    <row r="5" spans="1:14">
      <c r="A5" s="119"/>
      <c r="B5" s="114">
        <v>25</v>
      </c>
      <c r="C5" s="40">
        <v>28</v>
      </c>
      <c r="D5" s="40">
        <v>36</v>
      </c>
      <c r="E5" s="40">
        <v>43</v>
      </c>
      <c r="F5" s="40">
        <v>40</v>
      </c>
      <c r="G5" s="40">
        <v>40</v>
      </c>
      <c r="H5" s="40">
        <v>40</v>
      </c>
      <c r="I5" s="40">
        <v>40</v>
      </c>
      <c r="J5" s="40">
        <v>40</v>
      </c>
      <c r="K5" s="40">
        <v>40</v>
      </c>
      <c r="L5" s="40">
        <v>40</v>
      </c>
      <c r="M5" s="44"/>
      <c r="N5" s="113">
        <v>40357</v>
      </c>
    </row>
    <row r="6" spans="1:14">
      <c r="A6" s="119"/>
      <c r="B6" s="114">
        <v>7</v>
      </c>
      <c r="C6" s="40">
        <v>20</v>
      </c>
      <c r="D6" s="40">
        <v>16</v>
      </c>
      <c r="E6" s="40">
        <v>16</v>
      </c>
      <c r="F6" s="40">
        <v>21</v>
      </c>
      <c r="G6" s="40">
        <v>20</v>
      </c>
      <c r="H6" s="40">
        <v>21</v>
      </c>
      <c r="I6" s="40">
        <v>17</v>
      </c>
      <c r="J6" s="40">
        <v>22</v>
      </c>
      <c r="K6" s="40">
        <v>18</v>
      </c>
      <c r="L6" s="40" t="s">
        <v>293</v>
      </c>
      <c r="M6" s="44"/>
      <c r="N6" s="113">
        <v>40364</v>
      </c>
    </row>
    <row r="7" spans="1:14">
      <c r="A7" s="119"/>
      <c r="B7" s="114">
        <v>4</v>
      </c>
      <c r="C7" s="40">
        <v>26</v>
      </c>
      <c r="D7" s="40">
        <v>25</v>
      </c>
      <c r="E7" s="40">
        <v>34</v>
      </c>
      <c r="F7" s="40">
        <v>22</v>
      </c>
      <c r="G7" s="40">
        <v>23</v>
      </c>
      <c r="H7" s="40">
        <v>19</v>
      </c>
      <c r="I7" s="40">
        <v>10</v>
      </c>
      <c r="J7" s="40">
        <v>10</v>
      </c>
      <c r="K7" s="40">
        <v>11</v>
      </c>
      <c r="L7" s="40" t="s">
        <v>293</v>
      </c>
      <c r="M7" s="44"/>
      <c r="N7" s="113">
        <v>40371</v>
      </c>
    </row>
    <row r="8" spans="1:14">
      <c r="A8" s="119"/>
      <c r="B8" s="114">
        <v>0</v>
      </c>
      <c r="C8" s="40">
        <v>2</v>
      </c>
      <c r="D8" s="40">
        <v>13</v>
      </c>
      <c r="E8" s="40">
        <v>18</v>
      </c>
      <c r="F8" s="40">
        <v>20</v>
      </c>
      <c r="G8" s="40">
        <v>23</v>
      </c>
      <c r="H8" s="40">
        <v>32</v>
      </c>
      <c r="I8" s="40">
        <v>27</v>
      </c>
      <c r="J8" s="40">
        <v>24</v>
      </c>
      <c r="K8" s="40">
        <v>28</v>
      </c>
      <c r="L8" s="40" t="s">
        <v>293</v>
      </c>
      <c r="M8" s="44"/>
      <c r="N8" s="113">
        <v>40378</v>
      </c>
    </row>
    <row r="9" spans="1:14">
      <c r="A9" s="119"/>
      <c r="B9" s="114">
        <v>18</v>
      </c>
      <c r="C9" s="40">
        <v>36</v>
      </c>
      <c r="D9" s="40">
        <v>26</v>
      </c>
      <c r="E9" s="40">
        <v>36</v>
      </c>
      <c r="F9" s="40">
        <v>22</v>
      </c>
      <c r="G9" s="40">
        <v>28</v>
      </c>
      <c r="H9" s="40">
        <v>25</v>
      </c>
      <c r="I9" s="40">
        <v>15</v>
      </c>
      <c r="J9" s="40">
        <v>4</v>
      </c>
      <c r="K9" s="40">
        <v>3</v>
      </c>
      <c r="L9" s="40">
        <v>6</v>
      </c>
      <c r="M9" s="44"/>
      <c r="N9" s="113">
        <v>40385</v>
      </c>
    </row>
    <row r="10" spans="1:14">
      <c r="A10" s="119"/>
      <c r="B10" s="114" t="s">
        <v>293</v>
      </c>
      <c r="C10" s="40">
        <v>4</v>
      </c>
      <c r="D10" s="40">
        <v>14</v>
      </c>
      <c r="E10" s="40">
        <v>16</v>
      </c>
      <c r="F10" s="40">
        <v>21</v>
      </c>
      <c r="G10" s="40">
        <v>29</v>
      </c>
      <c r="H10" s="40">
        <v>20</v>
      </c>
      <c r="I10" s="40">
        <v>21</v>
      </c>
      <c r="J10" s="40">
        <v>26</v>
      </c>
      <c r="K10" s="40">
        <v>23</v>
      </c>
      <c r="L10" s="40">
        <v>28</v>
      </c>
      <c r="M10" s="44">
        <v>34</v>
      </c>
      <c r="N10" s="113">
        <v>40392</v>
      </c>
    </row>
    <row r="11" spans="1:14">
      <c r="A11" s="119"/>
      <c r="B11" s="114" t="s">
        <v>293</v>
      </c>
      <c r="C11" s="40">
        <v>6</v>
      </c>
      <c r="D11" s="40">
        <v>39</v>
      </c>
      <c r="E11" s="40">
        <v>30</v>
      </c>
      <c r="F11" s="40">
        <v>14</v>
      </c>
      <c r="G11" s="40">
        <v>14</v>
      </c>
      <c r="H11" s="40">
        <v>5</v>
      </c>
      <c r="I11" s="40">
        <v>9</v>
      </c>
      <c r="J11" s="40">
        <v>3</v>
      </c>
      <c r="K11" s="40">
        <v>3</v>
      </c>
      <c r="L11" s="40">
        <v>5</v>
      </c>
      <c r="M11" s="40">
        <v>4</v>
      </c>
      <c r="N11" s="113">
        <v>40399</v>
      </c>
    </row>
    <row r="12" spans="1:14">
      <c r="A12" s="119"/>
      <c r="B12" s="114"/>
      <c r="C12" s="40">
        <v>11</v>
      </c>
      <c r="D12" s="40">
        <v>19</v>
      </c>
      <c r="E12" s="40">
        <v>6</v>
      </c>
      <c r="F12" s="40">
        <v>6</v>
      </c>
      <c r="G12" s="40">
        <v>0</v>
      </c>
      <c r="H12" s="40">
        <v>20</v>
      </c>
      <c r="I12" s="40">
        <v>11</v>
      </c>
      <c r="J12" s="40">
        <v>20</v>
      </c>
      <c r="K12" s="40">
        <v>2</v>
      </c>
      <c r="L12" s="40">
        <v>9</v>
      </c>
      <c r="M12" s="40">
        <v>24</v>
      </c>
      <c r="N12" s="113">
        <v>40406</v>
      </c>
    </row>
    <row r="13" spans="1:14" ht="13" thickBot="1">
      <c r="A13" s="119"/>
      <c r="B13" s="115" t="s">
        <v>293</v>
      </c>
      <c r="C13" s="118">
        <v>3</v>
      </c>
      <c r="D13" s="118">
        <v>7</v>
      </c>
      <c r="E13" s="118">
        <v>6</v>
      </c>
      <c r="F13" s="118">
        <v>6</v>
      </c>
      <c r="G13" s="118">
        <v>10</v>
      </c>
      <c r="H13" s="118">
        <v>6</v>
      </c>
      <c r="I13" s="118">
        <v>3</v>
      </c>
      <c r="J13" s="118">
        <v>1</v>
      </c>
      <c r="K13" s="118">
        <v>1</v>
      </c>
      <c r="L13" s="118">
        <v>2</v>
      </c>
      <c r="M13" s="79">
        <v>2</v>
      </c>
      <c r="N13" s="116">
        <v>40413</v>
      </c>
    </row>
    <row r="14" spans="1:14">
      <c r="A14" s="120" t="s">
        <v>69</v>
      </c>
      <c r="B14" s="29">
        <f t="shared" ref="B14:L15" si="0">AVERAGE(B4:B13)</f>
        <v>10</v>
      </c>
      <c r="C14" s="29">
        <f t="shared" si="0"/>
        <v>17.600000000000001</v>
      </c>
      <c r="D14" s="29">
        <f t="shared" si="0"/>
        <v>23.5</v>
      </c>
      <c r="E14" s="29">
        <f t="shared" si="0"/>
        <v>24.2</v>
      </c>
      <c r="F14" s="29">
        <f t="shared" si="0"/>
        <v>18.100000000000001</v>
      </c>
      <c r="G14" s="29">
        <f t="shared" si="0"/>
        <v>22.7</v>
      </c>
      <c r="H14" s="67">
        <f t="shared" si="0"/>
        <v>19.7</v>
      </c>
      <c r="I14" s="67">
        <f t="shared" si="0"/>
        <v>20.8</v>
      </c>
      <c r="J14" s="67">
        <f t="shared" si="0"/>
        <v>17.100000000000001</v>
      </c>
      <c r="K14" s="67">
        <f t="shared" si="0"/>
        <v>16.899999999999999</v>
      </c>
      <c r="L14" s="67">
        <f t="shared" si="0"/>
        <v>15</v>
      </c>
      <c r="M14" s="67">
        <f>AVERAGE(M10:M13)</f>
        <v>16</v>
      </c>
      <c r="N14" s="123"/>
    </row>
    <row r="15" spans="1:14">
      <c r="A15" s="120" t="s">
        <v>78</v>
      </c>
      <c r="B15" s="121">
        <f t="shared" si="0"/>
        <v>10.666666666666666</v>
      </c>
      <c r="C15" s="122">
        <f t="shared" si="0"/>
        <v>15.36</v>
      </c>
      <c r="D15" s="29">
        <f t="shared" si="0"/>
        <v>21.85</v>
      </c>
      <c r="E15" s="29">
        <f t="shared" si="0"/>
        <v>22.919999999999998</v>
      </c>
      <c r="F15" s="29">
        <f t="shared" si="0"/>
        <v>19.009999999999998</v>
      </c>
      <c r="G15" s="29">
        <f t="shared" si="0"/>
        <v>20.97</v>
      </c>
      <c r="H15" s="29">
        <f t="shared" si="0"/>
        <v>20.77</v>
      </c>
      <c r="I15" s="29">
        <f t="shared" si="0"/>
        <v>17.380000000000003</v>
      </c>
      <c r="J15" s="29">
        <f t="shared" si="0"/>
        <v>16.71</v>
      </c>
      <c r="K15" s="29">
        <f t="shared" si="0"/>
        <v>14.59</v>
      </c>
      <c r="L15" s="29">
        <f t="shared" si="0"/>
        <v>15</v>
      </c>
      <c r="M15" s="29">
        <f>AVERAGE(M5:M14)</f>
        <v>16</v>
      </c>
      <c r="N15" s="123"/>
    </row>
    <row r="16" spans="1:14">
      <c r="A16" s="11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123"/>
    </row>
    <row r="17" spans="1:14">
      <c r="A17" s="120" t="s">
        <v>77</v>
      </c>
      <c r="B17" s="124">
        <f>AVERAGE(B14:B16)</f>
        <v>10.333333333333332</v>
      </c>
      <c r="C17" s="124">
        <f t="shared" ref="C17:M17" si="1">AVERAGE(C14:C15)</f>
        <v>16.48</v>
      </c>
      <c r="D17" s="124">
        <f t="shared" si="1"/>
        <v>22.675000000000001</v>
      </c>
      <c r="E17" s="124">
        <f t="shared" si="1"/>
        <v>23.56</v>
      </c>
      <c r="F17" s="124">
        <f t="shared" si="1"/>
        <v>18.555</v>
      </c>
      <c r="G17" s="124">
        <f t="shared" si="1"/>
        <v>21.835000000000001</v>
      </c>
      <c r="H17" s="124">
        <f t="shared" si="1"/>
        <v>20.234999999999999</v>
      </c>
      <c r="I17" s="124">
        <f t="shared" si="1"/>
        <v>19.090000000000003</v>
      </c>
      <c r="J17" s="124">
        <f t="shared" si="1"/>
        <v>16.905000000000001</v>
      </c>
      <c r="K17" s="124">
        <f t="shared" si="1"/>
        <v>15.744999999999999</v>
      </c>
      <c r="L17" s="29">
        <f t="shared" si="1"/>
        <v>15</v>
      </c>
      <c r="M17" s="29">
        <f t="shared" si="1"/>
        <v>16</v>
      </c>
      <c r="N17" s="123"/>
    </row>
    <row r="18" spans="1:14">
      <c r="A18" s="11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123"/>
    </row>
    <row r="19" spans="1:14">
      <c r="A19" s="11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123"/>
    </row>
    <row r="20" spans="1:14">
      <c r="A20" s="11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123"/>
    </row>
    <row r="21" spans="1:14">
      <c r="A21" s="120" t="s">
        <v>79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123"/>
    </row>
    <row r="22" spans="1:14" ht="13" thickBot="1">
      <c r="A22" s="11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123"/>
    </row>
    <row r="23" spans="1:14" ht="13" thickBot="1">
      <c r="A23" s="101" t="s">
        <v>75</v>
      </c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3"/>
      <c r="N23" s="123"/>
    </row>
    <row r="24" spans="1:14" ht="13" thickBot="1">
      <c r="A24" s="104" t="s">
        <v>293</v>
      </c>
      <c r="B24" s="105" t="s">
        <v>293</v>
      </c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7"/>
      <c r="N24" s="123"/>
    </row>
    <row r="25" spans="1:14" ht="13" thickBot="1">
      <c r="A25" s="108">
        <v>0.22916666666666666</v>
      </c>
      <c r="B25" s="109">
        <v>0.25</v>
      </c>
      <c r="C25" s="109">
        <v>0.27083333333333331</v>
      </c>
      <c r="D25" s="109">
        <v>0.29166666666666669</v>
      </c>
      <c r="E25" s="109">
        <v>0.3125</v>
      </c>
      <c r="F25" s="109">
        <v>0.33333333333333398</v>
      </c>
      <c r="G25" s="109">
        <v>0.35416666666666702</v>
      </c>
      <c r="H25" s="109">
        <v>0.375</v>
      </c>
      <c r="I25" s="109">
        <v>0.39583333333333398</v>
      </c>
      <c r="J25" s="109">
        <v>0.41666666666666702</v>
      </c>
      <c r="K25" s="109">
        <v>0.4375</v>
      </c>
      <c r="L25" s="110">
        <v>0.45833333333333398</v>
      </c>
      <c r="M25" s="111"/>
      <c r="N25" s="123"/>
    </row>
    <row r="26" spans="1:14">
      <c r="A26" s="112">
        <v>85</v>
      </c>
      <c r="B26" s="47">
        <v>115</v>
      </c>
      <c r="C26" s="47">
        <v>88</v>
      </c>
      <c r="D26" s="47">
        <v>95</v>
      </c>
      <c r="E26" s="47">
        <v>97</v>
      </c>
      <c r="F26" s="47">
        <v>129</v>
      </c>
      <c r="G26" s="47">
        <v>54</v>
      </c>
      <c r="H26" s="47">
        <v>49</v>
      </c>
      <c r="I26" s="47">
        <v>58</v>
      </c>
      <c r="J26" s="47">
        <v>37</v>
      </c>
      <c r="K26" s="47">
        <v>78</v>
      </c>
      <c r="L26" s="47"/>
      <c r="M26" s="113">
        <v>40354</v>
      </c>
      <c r="N26" s="123"/>
    </row>
    <row r="27" spans="1:14">
      <c r="A27" s="114">
        <v>41</v>
      </c>
      <c r="B27" s="44">
        <v>48</v>
      </c>
      <c r="C27" s="44">
        <v>48</v>
      </c>
      <c r="D27" s="44">
        <v>49</v>
      </c>
      <c r="E27" s="44">
        <v>46</v>
      </c>
      <c r="F27" s="44">
        <v>42</v>
      </c>
      <c r="G27" s="44">
        <v>40</v>
      </c>
      <c r="H27" s="44">
        <v>31</v>
      </c>
      <c r="I27" s="44">
        <v>37</v>
      </c>
      <c r="J27" s="44">
        <v>26</v>
      </c>
      <c r="K27" s="44">
        <v>45</v>
      </c>
      <c r="L27" s="44"/>
      <c r="M27" s="113">
        <v>40361</v>
      </c>
      <c r="N27" s="123"/>
    </row>
    <row r="28" spans="1:14">
      <c r="A28" s="114">
        <v>67</v>
      </c>
      <c r="B28" s="44">
        <v>41</v>
      </c>
      <c r="C28" s="44">
        <v>35</v>
      </c>
      <c r="D28" s="44">
        <v>20</v>
      </c>
      <c r="E28" s="44">
        <v>38</v>
      </c>
      <c r="F28" s="44">
        <v>30</v>
      </c>
      <c r="G28" s="44">
        <v>18</v>
      </c>
      <c r="H28" s="44">
        <v>22</v>
      </c>
      <c r="I28" s="44">
        <v>16</v>
      </c>
      <c r="J28" s="44">
        <v>19</v>
      </c>
      <c r="K28" s="44">
        <v>17</v>
      </c>
      <c r="L28" s="44"/>
      <c r="M28" s="113">
        <v>40368</v>
      </c>
      <c r="N28" s="123"/>
    </row>
    <row r="29" spans="1:14">
      <c r="A29" s="114">
        <v>8</v>
      </c>
      <c r="B29" s="44">
        <v>31</v>
      </c>
      <c r="C29" s="44">
        <v>29</v>
      </c>
      <c r="D29" s="44">
        <v>46</v>
      </c>
      <c r="E29" s="44">
        <v>27</v>
      </c>
      <c r="F29" s="44">
        <v>34</v>
      </c>
      <c r="G29" s="44">
        <v>41</v>
      </c>
      <c r="H29" s="44">
        <v>40</v>
      </c>
      <c r="I29" s="44">
        <v>25</v>
      </c>
      <c r="J29" s="44">
        <v>43</v>
      </c>
      <c r="K29" s="44">
        <v>38</v>
      </c>
      <c r="L29" s="44"/>
      <c r="M29" s="113">
        <v>40375</v>
      </c>
      <c r="N29" s="123"/>
    </row>
    <row r="30" spans="1:14">
      <c r="A30" s="114">
        <v>26</v>
      </c>
      <c r="B30" s="44">
        <v>30</v>
      </c>
      <c r="C30" s="44">
        <v>64</v>
      </c>
      <c r="D30" s="44">
        <v>54</v>
      </c>
      <c r="E30" s="44">
        <v>58</v>
      </c>
      <c r="F30" s="44">
        <v>22</v>
      </c>
      <c r="G30" s="44">
        <v>31</v>
      </c>
      <c r="H30" s="44">
        <v>16</v>
      </c>
      <c r="I30" s="44">
        <v>15</v>
      </c>
      <c r="J30" s="44">
        <v>23</v>
      </c>
      <c r="K30" s="44">
        <v>15</v>
      </c>
      <c r="L30" s="44"/>
      <c r="M30" s="113">
        <v>40382</v>
      </c>
      <c r="N30" s="123"/>
    </row>
    <row r="31" spans="1:14">
      <c r="A31" s="114">
        <v>0</v>
      </c>
      <c r="B31" s="44">
        <v>21</v>
      </c>
      <c r="C31" s="44">
        <v>63</v>
      </c>
      <c r="D31" s="44">
        <v>75</v>
      </c>
      <c r="E31" s="44">
        <v>59</v>
      </c>
      <c r="F31" s="44">
        <v>34</v>
      </c>
      <c r="G31" s="44">
        <v>30</v>
      </c>
      <c r="H31" s="44">
        <v>42</v>
      </c>
      <c r="I31" s="44">
        <v>39</v>
      </c>
      <c r="J31" s="44">
        <v>16</v>
      </c>
      <c r="K31" s="44">
        <v>31</v>
      </c>
      <c r="L31" s="44"/>
      <c r="M31" s="113">
        <v>40389</v>
      </c>
      <c r="N31" s="123"/>
    </row>
    <row r="32" spans="1:14">
      <c r="A32" s="114">
        <v>0</v>
      </c>
      <c r="B32" s="44">
        <v>37</v>
      </c>
      <c r="C32" s="44">
        <v>48</v>
      </c>
      <c r="D32" s="44">
        <v>24</v>
      </c>
      <c r="E32" s="44">
        <v>14</v>
      </c>
      <c r="F32" s="44">
        <v>14</v>
      </c>
      <c r="G32" s="44">
        <v>13</v>
      </c>
      <c r="H32" s="44">
        <v>11</v>
      </c>
      <c r="I32" s="44">
        <v>15</v>
      </c>
      <c r="J32" s="44">
        <v>15</v>
      </c>
      <c r="K32" s="44">
        <v>22</v>
      </c>
      <c r="L32" s="44"/>
      <c r="M32" s="113">
        <v>40396</v>
      </c>
      <c r="N32" s="123"/>
    </row>
    <row r="33" spans="1:14">
      <c r="A33" s="114" t="s">
        <v>293</v>
      </c>
      <c r="B33" s="44">
        <v>37</v>
      </c>
      <c r="C33" s="44">
        <v>44</v>
      </c>
      <c r="D33" s="44">
        <v>50</v>
      </c>
      <c r="E33" s="44">
        <v>31</v>
      </c>
      <c r="F33" s="44">
        <v>23</v>
      </c>
      <c r="G33" s="44">
        <v>26</v>
      </c>
      <c r="H33" s="44">
        <v>10</v>
      </c>
      <c r="I33" s="44">
        <v>6</v>
      </c>
      <c r="J33" s="44">
        <v>129</v>
      </c>
      <c r="K33" s="44">
        <v>6</v>
      </c>
      <c r="L33" s="44">
        <v>3</v>
      </c>
      <c r="M33" s="113">
        <v>40403</v>
      </c>
      <c r="N33" s="123"/>
    </row>
    <row r="34" spans="1:14">
      <c r="A34" s="114"/>
      <c r="B34" s="44">
        <v>2</v>
      </c>
      <c r="C34" s="44">
        <v>15</v>
      </c>
      <c r="D34" s="44">
        <v>18</v>
      </c>
      <c r="E34" s="44">
        <v>7</v>
      </c>
      <c r="F34" s="44">
        <v>8</v>
      </c>
      <c r="G34" s="44">
        <v>5</v>
      </c>
      <c r="H34" s="44">
        <v>129</v>
      </c>
      <c r="I34" s="44">
        <v>5</v>
      </c>
      <c r="J34" s="44">
        <v>9</v>
      </c>
      <c r="K34" s="44">
        <v>9</v>
      </c>
      <c r="L34" s="44">
        <v>12</v>
      </c>
      <c r="M34" s="113">
        <v>40410</v>
      </c>
      <c r="N34" s="123"/>
    </row>
    <row r="35" spans="1:14" ht="13" thickBot="1">
      <c r="A35" s="115" t="s">
        <v>293</v>
      </c>
      <c r="B35" s="79">
        <v>0</v>
      </c>
      <c r="C35" s="79">
        <v>5</v>
      </c>
      <c r="D35" s="79">
        <v>5</v>
      </c>
      <c r="E35" s="79">
        <v>1</v>
      </c>
      <c r="F35" s="79">
        <v>3</v>
      </c>
      <c r="G35" s="79">
        <v>1</v>
      </c>
      <c r="H35" s="79">
        <v>4</v>
      </c>
      <c r="I35" s="79">
        <v>2</v>
      </c>
      <c r="J35" s="79">
        <v>3</v>
      </c>
      <c r="K35" s="79">
        <v>2</v>
      </c>
      <c r="L35" s="79"/>
      <c r="M35" s="116">
        <v>40417</v>
      </c>
      <c r="N35" s="123"/>
    </row>
    <row r="36" spans="1:14">
      <c r="A36" s="125">
        <f t="shared" ref="A36:L36" si="2">AVERAGE(A26:A35)</f>
        <v>32.428571428571431</v>
      </c>
      <c r="B36" s="122">
        <f t="shared" si="2"/>
        <v>36.200000000000003</v>
      </c>
      <c r="C36" s="29">
        <f t="shared" si="2"/>
        <v>43.9</v>
      </c>
      <c r="D36" s="29">
        <f t="shared" si="2"/>
        <v>43.6</v>
      </c>
      <c r="E36" s="29">
        <f t="shared" si="2"/>
        <v>37.799999999999997</v>
      </c>
      <c r="F36" s="29">
        <f t="shared" si="2"/>
        <v>33.9</v>
      </c>
      <c r="G36" s="29">
        <f t="shared" si="2"/>
        <v>25.9</v>
      </c>
      <c r="H36" s="29">
        <f t="shared" si="2"/>
        <v>35.4</v>
      </c>
      <c r="I36" s="29">
        <f t="shared" si="2"/>
        <v>21.8</v>
      </c>
      <c r="J36" s="29">
        <f t="shared" si="2"/>
        <v>32</v>
      </c>
      <c r="K36" s="29">
        <f t="shared" si="2"/>
        <v>26.3</v>
      </c>
      <c r="L36" s="29">
        <f t="shared" si="2"/>
        <v>7.5</v>
      </c>
      <c r="M36" s="29"/>
      <c r="N36" s="123"/>
    </row>
    <row r="37" spans="1:14">
      <c r="A37" s="11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123"/>
    </row>
    <row r="38" spans="1:14">
      <c r="A38" s="11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123"/>
    </row>
    <row r="39" spans="1:14">
      <c r="A39" s="119"/>
      <c r="B39" s="29"/>
      <c r="C39" s="29"/>
      <c r="D39" s="29"/>
      <c r="E39" s="29"/>
      <c r="F39" s="29"/>
      <c r="G39" s="29"/>
      <c r="H39" s="29"/>
      <c r="I39" s="29"/>
      <c r="J39" s="29"/>
      <c r="K39" s="67" t="s">
        <v>293</v>
      </c>
      <c r="L39" s="29"/>
      <c r="M39" s="29"/>
      <c r="N39" s="123"/>
    </row>
    <row r="40" spans="1:14">
      <c r="A40" s="11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123"/>
    </row>
    <row r="41" spans="1:14">
      <c r="A41" s="11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123"/>
    </row>
    <row r="42" spans="1:14">
      <c r="A42" s="120" t="s">
        <v>80</v>
      </c>
      <c r="B42" s="114">
        <v>26</v>
      </c>
      <c r="C42" s="44">
        <v>30</v>
      </c>
      <c r="D42" s="44">
        <v>64</v>
      </c>
      <c r="E42" s="44">
        <v>54</v>
      </c>
      <c r="F42" s="44">
        <v>58</v>
      </c>
      <c r="G42" s="44">
        <v>22</v>
      </c>
      <c r="H42" s="44">
        <v>31</v>
      </c>
      <c r="I42" s="44">
        <v>16</v>
      </c>
      <c r="J42" s="44">
        <v>15</v>
      </c>
      <c r="K42" s="44">
        <v>23</v>
      </c>
      <c r="L42" s="44">
        <v>15</v>
      </c>
      <c r="M42" s="133">
        <v>40385</v>
      </c>
      <c r="N42" s="123"/>
    </row>
    <row r="43" spans="1:14">
      <c r="A43" s="120" t="s">
        <v>81</v>
      </c>
      <c r="B43" s="114">
        <v>18</v>
      </c>
      <c r="C43" s="40">
        <v>36</v>
      </c>
      <c r="D43" s="40">
        <v>26</v>
      </c>
      <c r="E43" s="40">
        <v>36</v>
      </c>
      <c r="F43" s="40">
        <v>22</v>
      </c>
      <c r="G43" s="40">
        <v>28</v>
      </c>
      <c r="H43" s="40">
        <v>25</v>
      </c>
      <c r="I43" s="40">
        <v>15</v>
      </c>
      <c r="J43" s="40">
        <v>4</v>
      </c>
      <c r="K43" s="40">
        <v>3</v>
      </c>
      <c r="L43" s="40">
        <v>6</v>
      </c>
      <c r="M43" s="133">
        <v>40382</v>
      </c>
      <c r="N43" s="123"/>
    </row>
    <row r="44" spans="1:14">
      <c r="A44" s="120" t="s">
        <v>82</v>
      </c>
      <c r="B44" s="29">
        <f t="shared" ref="B44:L44" si="3">AVERAGE(B42:B43)</f>
        <v>22</v>
      </c>
      <c r="C44" s="29">
        <f t="shared" si="3"/>
        <v>33</v>
      </c>
      <c r="D44" s="29">
        <f t="shared" si="3"/>
        <v>45</v>
      </c>
      <c r="E44" s="29">
        <f t="shared" si="3"/>
        <v>45</v>
      </c>
      <c r="F44" s="29">
        <f t="shared" si="3"/>
        <v>40</v>
      </c>
      <c r="G44" s="29">
        <f t="shared" si="3"/>
        <v>25</v>
      </c>
      <c r="H44" s="29">
        <f t="shared" si="3"/>
        <v>28</v>
      </c>
      <c r="I44" s="124">
        <f t="shared" si="3"/>
        <v>15.5</v>
      </c>
      <c r="J44" s="124">
        <f t="shared" si="3"/>
        <v>9.5</v>
      </c>
      <c r="K44" s="29">
        <f t="shared" si="3"/>
        <v>13</v>
      </c>
      <c r="L44" s="124">
        <f t="shared" si="3"/>
        <v>10.5</v>
      </c>
      <c r="M44" s="29"/>
      <c r="N44" s="123"/>
    </row>
    <row r="45" spans="1:14">
      <c r="A45" s="119"/>
      <c r="B45" s="29"/>
      <c r="C45" s="29"/>
      <c r="D45" s="29"/>
      <c r="E45" s="29"/>
      <c r="F45" s="29"/>
      <c r="G45" s="29"/>
      <c r="H45" s="29"/>
      <c r="I45" s="29"/>
      <c r="J45" s="29"/>
      <c r="K45" s="67" t="s">
        <v>293</v>
      </c>
      <c r="L45" s="29"/>
      <c r="M45" s="29"/>
      <c r="N45" s="123"/>
    </row>
    <row r="46" spans="1:14">
      <c r="A46" s="119" t="s">
        <v>85</v>
      </c>
      <c r="B46" s="29" t="s">
        <v>86</v>
      </c>
      <c r="C46" s="29" t="s">
        <v>87</v>
      </c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123"/>
    </row>
    <row r="47" spans="1:14">
      <c r="A47" s="126" t="s">
        <v>84</v>
      </c>
      <c r="B47" s="29">
        <v>4.5</v>
      </c>
      <c r="C47" s="29">
        <v>-2</v>
      </c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123"/>
    </row>
    <row r="48" spans="1:14">
      <c r="A48" s="127">
        <v>0.25</v>
      </c>
      <c r="B48" s="29">
        <v>3.5</v>
      </c>
      <c r="C48" s="29">
        <v>-1.5</v>
      </c>
      <c r="D48" s="29"/>
      <c r="E48" s="29"/>
      <c r="F48" s="29" t="s">
        <v>83</v>
      </c>
      <c r="G48" s="29"/>
      <c r="H48" s="29"/>
      <c r="I48" s="29"/>
      <c r="J48" s="29"/>
      <c r="K48" s="29"/>
      <c r="L48" s="29"/>
      <c r="M48" s="29"/>
      <c r="N48" s="123"/>
    </row>
    <row r="49" spans="1:14">
      <c r="A49" s="127">
        <v>0.27083333333333331</v>
      </c>
      <c r="B49" s="29">
        <v>2.5</v>
      </c>
      <c r="C49" s="29">
        <v>-1</v>
      </c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123"/>
    </row>
    <row r="50" spans="1:14">
      <c r="A50" s="127">
        <v>0.29166666666666669</v>
      </c>
      <c r="B50" s="29">
        <v>1.5</v>
      </c>
      <c r="C50" s="29">
        <v>0</v>
      </c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123"/>
    </row>
    <row r="51" spans="1:14">
      <c r="A51" s="127">
        <v>0.3125</v>
      </c>
      <c r="B51" s="29">
        <v>0.5</v>
      </c>
      <c r="C51" s="29">
        <v>0.5</v>
      </c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123"/>
    </row>
    <row r="52" spans="1:14">
      <c r="A52" s="127">
        <v>0.33333333333333298</v>
      </c>
      <c r="B52" s="29">
        <v>0</v>
      </c>
      <c r="C52" s="29">
        <v>1</v>
      </c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123"/>
    </row>
    <row r="53" spans="1:14">
      <c r="A53" s="127">
        <v>0.35416666666666702</v>
      </c>
      <c r="B53" s="29">
        <v>-0.5</v>
      </c>
      <c r="C53" s="29">
        <v>1.5</v>
      </c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123"/>
    </row>
    <row r="54" spans="1:14">
      <c r="A54" s="127">
        <v>0.375</v>
      </c>
      <c r="B54" s="29">
        <v>-0.4</v>
      </c>
      <c r="C54" s="29">
        <v>2</v>
      </c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123"/>
    </row>
    <row r="55" spans="1:14">
      <c r="A55" s="127">
        <v>0.39583333333333298</v>
      </c>
      <c r="B55" s="29">
        <v>-1</v>
      </c>
      <c r="C55" s="29">
        <v>2.5</v>
      </c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123"/>
    </row>
    <row r="56" spans="1:14">
      <c r="A56" s="127">
        <v>0.41666666666666702</v>
      </c>
      <c r="B56" s="29">
        <v>-1</v>
      </c>
      <c r="C56" s="29">
        <v>3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123"/>
    </row>
    <row r="57" spans="1:14">
      <c r="A57" s="127">
        <v>0.4375</v>
      </c>
      <c r="B57" s="29">
        <v>-1</v>
      </c>
      <c r="C57" s="29">
        <v>3.5</v>
      </c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123"/>
    </row>
    <row r="58" spans="1:14">
      <c r="A58" s="127" t="s">
        <v>83</v>
      </c>
      <c r="B58" s="29"/>
      <c r="C58" s="29">
        <v>4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123"/>
    </row>
    <row r="59" spans="1:14">
      <c r="A59" s="119"/>
      <c r="B59" s="29"/>
      <c r="C59" s="29">
        <v>4.5</v>
      </c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123"/>
    </row>
    <row r="60" spans="1:14">
      <c r="A60" s="119"/>
      <c r="B60" s="29"/>
      <c r="C60" s="29">
        <v>5</v>
      </c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123"/>
    </row>
    <row r="61" spans="1:14">
      <c r="A61" s="11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123"/>
    </row>
    <row r="62" spans="1:14" ht="13" thickBot="1">
      <c r="A62" s="128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30"/>
    </row>
    <row r="66" spans="1:23">
      <c r="V66" s="13" t="s">
        <v>264</v>
      </c>
      <c r="W66" s="135">
        <v>40366</v>
      </c>
    </row>
    <row r="67" spans="1:23" ht="13" thickBot="1">
      <c r="A67" s="132" t="s">
        <v>83</v>
      </c>
      <c r="V67" s="13" t="s">
        <v>265</v>
      </c>
      <c r="W67" s="136" t="s">
        <v>266</v>
      </c>
    </row>
    <row r="68" spans="1:23" ht="13" thickBot="1">
      <c r="B68" s="108">
        <v>0.21875</v>
      </c>
      <c r="C68" s="109">
        <v>0.23958333333333334</v>
      </c>
      <c r="D68" s="109">
        <v>0.26041666666666669</v>
      </c>
      <c r="E68" s="109">
        <v>0.28125</v>
      </c>
      <c r="F68" s="109">
        <v>0.30208333333333331</v>
      </c>
      <c r="G68" s="108">
        <v>0.32291666666666702</v>
      </c>
      <c r="H68" s="109">
        <v>0.34375</v>
      </c>
      <c r="I68" s="109">
        <v>0.36458333333333298</v>
      </c>
      <c r="J68" s="108">
        <v>0.38541666666666702</v>
      </c>
      <c r="K68" s="109">
        <v>0.40625</v>
      </c>
      <c r="L68" s="109">
        <v>0.42708333333333298</v>
      </c>
      <c r="M68" s="109" t="s">
        <v>89</v>
      </c>
      <c r="N68" s="109" t="s">
        <v>83</v>
      </c>
      <c r="O68" s="109"/>
      <c r="V68">
        <v>37</v>
      </c>
      <c r="W68">
        <v>0.5</v>
      </c>
    </row>
    <row r="69" spans="1:23">
      <c r="A69" s="13" t="s">
        <v>263</v>
      </c>
      <c r="B69">
        <v>7</v>
      </c>
      <c r="C69">
        <v>20</v>
      </c>
      <c r="D69">
        <v>16</v>
      </c>
      <c r="E69">
        <v>16</v>
      </c>
      <c r="F69">
        <v>13</v>
      </c>
      <c r="G69">
        <v>21</v>
      </c>
      <c r="H69">
        <v>20</v>
      </c>
      <c r="I69">
        <v>21</v>
      </c>
      <c r="J69">
        <v>17</v>
      </c>
      <c r="K69">
        <v>22</v>
      </c>
      <c r="L69">
        <v>18</v>
      </c>
      <c r="V69">
        <v>30.5</v>
      </c>
      <c r="W69">
        <v>0</v>
      </c>
    </row>
    <row r="70" spans="1:23">
      <c r="A70" t="s">
        <v>90</v>
      </c>
      <c r="B70">
        <v>67</v>
      </c>
      <c r="C70">
        <v>41</v>
      </c>
      <c r="D70">
        <v>35</v>
      </c>
      <c r="E70">
        <v>20</v>
      </c>
      <c r="F70">
        <v>38</v>
      </c>
      <c r="G70">
        <v>30</v>
      </c>
      <c r="H70">
        <v>18</v>
      </c>
      <c r="I70">
        <v>22</v>
      </c>
      <c r="J70">
        <v>16</v>
      </c>
      <c r="K70">
        <v>19</v>
      </c>
      <c r="L70">
        <v>17</v>
      </c>
      <c r="V70">
        <v>25.5</v>
      </c>
      <c r="W70">
        <v>-0.5</v>
      </c>
    </row>
    <row r="71" spans="1:23">
      <c r="B71">
        <f t="shared" ref="B71:L71" si="4">AVERAGE(B69:B70)</f>
        <v>37</v>
      </c>
      <c r="C71">
        <f t="shared" si="4"/>
        <v>30.5</v>
      </c>
      <c r="D71">
        <f t="shared" si="4"/>
        <v>25.5</v>
      </c>
      <c r="E71">
        <f t="shared" si="4"/>
        <v>18</v>
      </c>
      <c r="F71">
        <f t="shared" si="4"/>
        <v>25.5</v>
      </c>
      <c r="G71">
        <f t="shared" si="4"/>
        <v>25.5</v>
      </c>
      <c r="H71">
        <f t="shared" si="4"/>
        <v>19</v>
      </c>
      <c r="I71">
        <f t="shared" si="4"/>
        <v>21.5</v>
      </c>
      <c r="J71">
        <f t="shared" si="4"/>
        <v>16.5</v>
      </c>
      <c r="K71">
        <f t="shared" si="4"/>
        <v>20.5</v>
      </c>
      <c r="L71">
        <f t="shared" si="4"/>
        <v>17.5</v>
      </c>
      <c r="V71">
        <v>18</v>
      </c>
      <c r="W71">
        <v>-0.5</v>
      </c>
    </row>
    <row r="72" spans="1:23">
      <c r="V72">
        <v>25.5</v>
      </c>
      <c r="W72">
        <v>-0.5</v>
      </c>
    </row>
    <row r="73" spans="1:23">
      <c r="A73" s="119" t="s">
        <v>85</v>
      </c>
      <c r="B73" s="29" t="s">
        <v>86</v>
      </c>
      <c r="C73" s="29" t="s">
        <v>87</v>
      </c>
      <c r="V73">
        <v>25.5</v>
      </c>
      <c r="W73">
        <v>-0.5</v>
      </c>
    </row>
    <row r="74" spans="1:23">
      <c r="A74" s="126" t="s">
        <v>84</v>
      </c>
      <c r="B74" s="29">
        <v>0.5</v>
      </c>
      <c r="C74" s="29">
        <v>-2</v>
      </c>
      <c r="V74">
        <v>19</v>
      </c>
      <c r="W74">
        <v>0</v>
      </c>
    </row>
    <row r="75" spans="1:23">
      <c r="A75" s="127">
        <v>0.25</v>
      </c>
      <c r="B75" s="29">
        <v>0</v>
      </c>
      <c r="C75" s="29">
        <v>-1.5</v>
      </c>
      <c r="V75">
        <v>21.5</v>
      </c>
      <c r="W75">
        <v>0.5</v>
      </c>
    </row>
    <row r="76" spans="1:23">
      <c r="A76" s="127">
        <v>0.27083333333333331</v>
      </c>
      <c r="B76" s="29">
        <v>-0.5</v>
      </c>
      <c r="C76" s="29">
        <v>-1</v>
      </c>
      <c r="V76">
        <v>16.5</v>
      </c>
      <c r="W76">
        <v>1</v>
      </c>
    </row>
    <row r="77" spans="1:23">
      <c r="A77" s="127">
        <v>0.29166666666666669</v>
      </c>
      <c r="B77" s="134">
        <v>-0.5</v>
      </c>
      <c r="C77" s="29">
        <v>0</v>
      </c>
      <c r="V77">
        <v>20.5</v>
      </c>
      <c r="W77">
        <v>1.5</v>
      </c>
    </row>
    <row r="78" spans="1:23">
      <c r="A78" s="127">
        <v>0.3125</v>
      </c>
      <c r="B78" s="134">
        <v>-0.5</v>
      </c>
      <c r="C78" s="29">
        <v>0.5</v>
      </c>
      <c r="V78">
        <v>17.5</v>
      </c>
      <c r="W78">
        <v>2</v>
      </c>
    </row>
    <row r="79" spans="1:23">
      <c r="A79" s="127">
        <v>0.33333333333333298</v>
      </c>
      <c r="B79" s="134">
        <v>-0.5</v>
      </c>
      <c r="C79" s="29">
        <v>1</v>
      </c>
    </row>
    <row r="80" spans="1:23">
      <c r="A80" s="127">
        <v>0.35416666666666702</v>
      </c>
      <c r="B80" s="134">
        <v>0</v>
      </c>
      <c r="C80" s="29">
        <v>1.5</v>
      </c>
    </row>
    <row r="81" spans="1:3">
      <c r="A81" s="127">
        <v>0.375</v>
      </c>
      <c r="B81" s="134">
        <v>0.5</v>
      </c>
      <c r="C81" s="29">
        <v>2</v>
      </c>
    </row>
    <row r="82" spans="1:3">
      <c r="A82" s="127">
        <v>0.39583333333333298</v>
      </c>
      <c r="B82" s="134">
        <v>1</v>
      </c>
      <c r="C82" s="29">
        <v>5</v>
      </c>
    </row>
    <row r="83" spans="1:3">
      <c r="A83" s="127">
        <v>0.41666666666666702</v>
      </c>
      <c r="B83" s="134">
        <v>1.5</v>
      </c>
      <c r="C83" s="29">
        <v>10</v>
      </c>
    </row>
    <row r="84" spans="1:3">
      <c r="A84" s="127">
        <v>0.4375</v>
      </c>
      <c r="B84" s="134">
        <v>2</v>
      </c>
      <c r="C84" s="29">
        <v>15</v>
      </c>
    </row>
    <row r="85" spans="1:3">
      <c r="A85" s="127" t="s">
        <v>83</v>
      </c>
      <c r="B85" s="29"/>
      <c r="C85" s="29">
        <v>20</v>
      </c>
    </row>
    <row r="86" spans="1:3">
      <c r="A86" s="119"/>
      <c r="B86" s="29"/>
      <c r="C86" s="29">
        <v>25</v>
      </c>
    </row>
    <row r="87" spans="1:3">
      <c r="A87" s="119"/>
      <c r="B87" s="29"/>
      <c r="C87" s="29">
        <v>30</v>
      </c>
    </row>
    <row r="88" spans="1:3">
      <c r="A88" s="119" t="s">
        <v>83</v>
      </c>
      <c r="B88" s="29" t="s">
        <v>83</v>
      </c>
      <c r="C88" s="134">
        <v>35</v>
      </c>
    </row>
    <row r="89" spans="1:3">
      <c r="A89" s="126" t="s">
        <v>91</v>
      </c>
      <c r="B89" s="29" t="s">
        <v>83</v>
      </c>
      <c r="C89" s="134">
        <v>40</v>
      </c>
    </row>
    <row r="90" spans="1:3">
      <c r="A90" s="127" t="s">
        <v>83</v>
      </c>
      <c r="B90" s="29" t="s">
        <v>83</v>
      </c>
      <c r="C90" s="29" t="s">
        <v>83</v>
      </c>
    </row>
  </sheetData>
  <phoneticPr fontId="6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tabSelected="1" workbookViewId="0">
      <selection activeCell="D24" sqref="D24"/>
    </sheetView>
  </sheetViews>
  <sheetFormatPr baseColWidth="10" defaultRowHeight="12" x14ac:dyDescent="0"/>
  <sheetData>
    <row r="2" spans="1:8">
      <c r="A2" t="s">
        <v>304</v>
      </c>
      <c r="B2" t="s">
        <v>306</v>
      </c>
      <c r="C2" t="s">
        <v>307</v>
      </c>
      <c r="D2" t="s">
        <v>39</v>
      </c>
      <c r="E2" t="s">
        <v>200</v>
      </c>
      <c r="F2" t="s">
        <v>202</v>
      </c>
      <c r="G2" t="s">
        <v>284</v>
      </c>
      <c r="H2" t="s">
        <v>288</v>
      </c>
    </row>
    <row r="3" spans="1:8">
      <c r="A3" s="4">
        <v>40350</v>
      </c>
      <c r="B3" s="25">
        <v>1</v>
      </c>
      <c r="C3" s="26">
        <v>4</v>
      </c>
      <c r="D3" s="26">
        <v>0</v>
      </c>
      <c r="E3" s="137">
        <v>40350</v>
      </c>
      <c r="F3" s="44">
        <v>5</v>
      </c>
      <c r="G3" s="138">
        <v>6</v>
      </c>
      <c r="H3" s="138">
        <v>4</v>
      </c>
    </row>
    <row r="4" spans="1:8">
      <c r="A4" s="4">
        <v>40357</v>
      </c>
      <c r="B4" s="28">
        <v>6</v>
      </c>
      <c r="C4" s="29">
        <v>6</v>
      </c>
      <c r="D4" s="29">
        <v>3</v>
      </c>
      <c r="E4" s="137">
        <v>40357</v>
      </c>
      <c r="F4" s="47">
        <v>6</v>
      </c>
      <c r="G4" s="139">
        <v>8</v>
      </c>
      <c r="H4" s="139">
        <v>1</v>
      </c>
    </row>
    <row r="5" spans="1:8">
      <c r="A5" s="4">
        <v>40364</v>
      </c>
      <c r="B5" s="28">
        <v>25</v>
      </c>
      <c r="C5" s="29">
        <v>19</v>
      </c>
      <c r="D5" s="29">
        <v>1</v>
      </c>
      <c r="E5" s="137">
        <v>40364</v>
      </c>
      <c r="F5" s="47">
        <v>10</v>
      </c>
      <c r="G5" s="139">
        <v>10</v>
      </c>
      <c r="H5" s="139">
        <v>4</v>
      </c>
    </row>
    <row r="6" spans="1:8">
      <c r="A6" s="16">
        <v>40371</v>
      </c>
      <c r="B6" s="28">
        <v>9</v>
      </c>
      <c r="C6" s="29">
        <v>16</v>
      </c>
      <c r="D6" s="29">
        <v>1</v>
      </c>
      <c r="E6" s="140">
        <v>40371</v>
      </c>
      <c r="F6" s="47">
        <v>11</v>
      </c>
      <c r="G6" s="139">
        <v>8</v>
      </c>
      <c r="H6" s="139">
        <v>1</v>
      </c>
    </row>
    <row r="7" spans="1:8">
      <c r="A7" s="4">
        <v>40378</v>
      </c>
      <c r="B7" s="28">
        <v>14</v>
      </c>
      <c r="C7" s="29">
        <v>17</v>
      </c>
      <c r="D7" s="29">
        <v>1</v>
      </c>
      <c r="E7" s="137">
        <v>40378</v>
      </c>
      <c r="F7" s="47">
        <v>8</v>
      </c>
      <c r="G7" s="139">
        <v>12</v>
      </c>
      <c r="H7" s="139">
        <v>2</v>
      </c>
    </row>
    <row r="8" spans="1:8">
      <c r="A8" s="4">
        <v>40385</v>
      </c>
      <c r="B8" s="28">
        <v>16</v>
      </c>
      <c r="C8" s="29">
        <v>22</v>
      </c>
      <c r="D8" s="29">
        <v>1</v>
      </c>
      <c r="E8" s="137">
        <v>40385</v>
      </c>
      <c r="F8" s="47">
        <v>12</v>
      </c>
      <c r="G8" s="139">
        <v>3</v>
      </c>
      <c r="H8" s="139">
        <v>0</v>
      </c>
    </row>
    <row r="9" spans="1:8">
      <c r="A9" s="4">
        <v>40392</v>
      </c>
      <c r="B9" s="28">
        <v>17</v>
      </c>
      <c r="C9" s="29">
        <v>15</v>
      </c>
      <c r="D9" s="29">
        <v>1</v>
      </c>
      <c r="E9" s="137">
        <v>40392</v>
      </c>
      <c r="F9" s="47">
        <v>7</v>
      </c>
      <c r="G9" s="139">
        <v>8</v>
      </c>
      <c r="H9" s="139">
        <v>1</v>
      </c>
    </row>
    <row r="10" spans="1:8">
      <c r="A10" s="4">
        <v>40399</v>
      </c>
      <c r="B10" s="28">
        <v>15</v>
      </c>
      <c r="C10" s="29">
        <v>18</v>
      </c>
      <c r="D10" s="29">
        <v>1</v>
      </c>
      <c r="E10" s="137">
        <v>40399</v>
      </c>
      <c r="F10" s="47">
        <v>4</v>
      </c>
      <c r="G10" s="139">
        <v>4</v>
      </c>
      <c r="H10" s="139">
        <v>1</v>
      </c>
    </row>
    <row r="11" spans="1:8">
      <c r="A11" s="4">
        <v>40406</v>
      </c>
      <c r="B11" s="28">
        <v>6</v>
      </c>
      <c r="C11" s="29">
        <v>5</v>
      </c>
      <c r="D11" s="29">
        <v>1</v>
      </c>
      <c r="E11" s="137">
        <v>40406</v>
      </c>
      <c r="F11" s="47">
        <v>0</v>
      </c>
      <c r="G11" s="139">
        <v>2</v>
      </c>
      <c r="H11" s="139">
        <v>0</v>
      </c>
    </row>
    <row r="12" spans="1:8">
      <c r="A12" s="4">
        <v>40413</v>
      </c>
      <c r="B12" s="28">
        <v>3</v>
      </c>
      <c r="C12" s="29">
        <v>3</v>
      </c>
      <c r="D12" s="29">
        <v>0</v>
      </c>
      <c r="E12" s="137">
        <v>40413</v>
      </c>
      <c r="F12" s="47">
        <v>0</v>
      </c>
      <c r="G12" s="139">
        <v>0</v>
      </c>
      <c r="H12" s="139">
        <v>0</v>
      </c>
    </row>
    <row r="13" spans="1:8">
      <c r="E13" t="s">
        <v>201</v>
      </c>
      <c r="F13" s="141" t="s">
        <v>293</v>
      </c>
      <c r="G13" s="142" t="s">
        <v>293</v>
      </c>
      <c r="H13" s="142" t="s">
        <v>293</v>
      </c>
    </row>
    <row r="16" spans="1:8">
      <c r="A16" t="s">
        <v>305</v>
      </c>
    </row>
    <row r="29" spans="1:4">
      <c r="B29" t="s">
        <v>285</v>
      </c>
      <c r="C29" t="s">
        <v>284</v>
      </c>
      <c r="D29" t="s">
        <v>288</v>
      </c>
    </row>
    <row r="30" spans="1:4">
      <c r="A30" s="137">
        <v>40350</v>
      </c>
      <c r="B30">
        <v>6</v>
      </c>
      <c r="C30">
        <v>10</v>
      </c>
      <c r="D30">
        <v>4</v>
      </c>
    </row>
    <row r="31" spans="1:4">
      <c r="A31" s="137">
        <v>40357</v>
      </c>
      <c r="B31">
        <v>12</v>
      </c>
      <c r="C31">
        <v>14</v>
      </c>
      <c r="D31">
        <v>4</v>
      </c>
    </row>
    <row r="32" spans="1:4">
      <c r="A32" s="137">
        <v>40364</v>
      </c>
      <c r="B32">
        <v>35</v>
      </c>
      <c r="C32">
        <v>29</v>
      </c>
      <c r="D32">
        <v>5</v>
      </c>
    </row>
    <row r="33" spans="1:9">
      <c r="A33" s="140">
        <v>40371</v>
      </c>
      <c r="B33">
        <v>20</v>
      </c>
      <c r="C33">
        <v>24</v>
      </c>
      <c r="D33">
        <v>2</v>
      </c>
    </row>
    <row r="34" spans="1:9">
      <c r="A34" s="137">
        <v>40378</v>
      </c>
      <c r="B34">
        <v>22</v>
      </c>
      <c r="C34">
        <v>29</v>
      </c>
      <c r="D34">
        <v>3</v>
      </c>
    </row>
    <row r="35" spans="1:9">
      <c r="A35" s="137">
        <v>40385</v>
      </c>
      <c r="B35">
        <v>28</v>
      </c>
      <c r="C35">
        <v>25</v>
      </c>
      <c r="D35">
        <v>1</v>
      </c>
      <c r="I35" t="s">
        <v>308</v>
      </c>
    </row>
    <row r="36" spans="1:9">
      <c r="A36" s="137">
        <v>40392</v>
      </c>
      <c r="B36">
        <v>24</v>
      </c>
      <c r="C36">
        <v>23</v>
      </c>
      <c r="D36">
        <v>2</v>
      </c>
    </row>
    <row r="37" spans="1:9">
      <c r="A37" s="137">
        <v>40399</v>
      </c>
      <c r="B37">
        <v>19</v>
      </c>
      <c r="C37">
        <v>22</v>
      </c>
      <c r="D37">
        <v>2</v>
      </c>
    </row>
    <row r="38" spans="1:9">
      <c r="A38" s="137">
        <v>40406</v>
      </c>
      <c r="B38">
        <v>6</v>
      </c>
      <c r="C38">
        <v>7</v>
      </c>
      <c r="D38">
        <v>1</v>
      </c>
    </row>
    <row r="39" spans="1:9">
      <c r="A39" s="137">
        <v>40413</v>
      </c>
      <c r="B39">
        <v>3</v>
      </c>
      <c r="C39">
        <v>3</v>
      </c>
      <c r="D39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Master</dc:creator>
  <cp:lastModifiedBy>Govinda  Rosling</cp:lastModifiedBy>
  <dcterms:created xsi:type="dcterms:W3CDTF">2009-08-18T23:47:02Z</dcterms:created>
  <dcterms:modified xsi:type="dcterms:W3CDTF">2011-09-19T14:31:57Z</dcterms:modified>
</cp:coreProperties>
</file>