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<sst xmlns="http://schemas.openxmlformats.org/spreadsheetml/2006/main" count="34" uniqueCount="26">
  <si>
    <t>Position (m)</t>
  </si>
  <si>
    <t>Position (max)</t>
  </si>
  <si>
    <t>Position (min)</t>
  </si>
  <si>
    <t>Trial 6</t>
  </si>
  <si>
    <t>Trial 7</t>
  </si>
  <si>
    <t>Trial 8</t>
  </si>
  <si>
    <t>Trial 9</t>
  </si>
  <si>
    <t>Trial 10</t>
  </si>
  <si>
    <t>dist(m)</t>
  </si>
  <si>
    <t>Time (s)</t>
  </si>
  <si>
    <t>T1</t>
  </si>
  <si>
    <t>T1**2</t>
  </si>
  <si>
    <t>T2</t>
  </si>
  <si>
    <t>T2**2</t>
  </si>
  <si>
    <t>T3</t>
  </si>
  <si>
    <t>T3**2</t>
  </si>
  <si>
    <t>T4</t>
  </si>
  <si>
    <t>T4**2</t>
  </si>
  <si>
    <t>T5</t>
  </si>
  <si>
    <t>T5**2</t>
  </si>
  <si>
    <t>n/a</t>
  </si>
  <si>
    <t>TRIAL1</t>
  </si>
  <si>
    <t>TRIAL 2</t>
  </si>
  <si>
    <t>TRIAL 3</t>
  </si>
  <si>
    <t>TRIAL 4</t>
  </si>
  <si>
    <t>TRIAL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</si>
</sst>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QUADRATIC PLOT (TRIAL 1)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Sheet1!$A$4:$A$6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xVal>
            <c:numRef>
              <c:f>Sheet1!$G$7:$G$38</c:f>
            </c:numRef>
          </c:xVal>
          <c:yVal>
            <c:numRef>
              <c:f>Sheet1!$A$7:$A$38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952679"/>
        <c:axId val="1361124489"/>
      </c:scatterChart>
      <c:valAx>
        <c:axId val="2369526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 t(s)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61124489"/>
      </c:valAx>
      <c:valAx>
        <c:axId val="13611244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position d(m)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369526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QUADRATIC PLOT (TRIAL 2)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xVal>
            <c:numRef>
              <c:f>Sheet1!$L$4:$L$38</c:f>
            </c:numRef>
          </c:xVal>
          <c:yVal>
            <c:numRef>
              <c:f>Sheet1!$A$4:$A$38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218537"/>
        <c:axId val="1302173419"/>
      </c:scatterChart>
      <c:valAx>
        <c:axId val="10502185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 t(s)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02173419"/>
      </c:valAx>
      <c:valAx>
        <c:axId val="13021734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position d(m)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502185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QUADRATIC PLOT (TRIAL 3)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Sheet1!$A$4:$A$5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xVal>
            <c:numRef>
              <c:f>Sheet1!$Q$6:$Q$38</c:f>
            </c:numRef>
          </c:xVal>
          <c:yVal>
            <c:numRef>
              <c:f>Sheet1!$A$6:$A$38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578385"/>
        <c:axId val="181545358"/>
      </c:scatterChart>
      <c:valAx>
        <c:axId val="2415783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 t(s)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1545358"/>
      </c:valAx>
      <c:valAx>
        <c:axId val="1815453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position d(m)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415783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QUADRATIC PLOT (TRIAL 4)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Sheet1!$A$1:$A$3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xVal>
            <c:numRef>
              <c:f>Sheet1!$V$7:$V$38</c:f>
            </c:numRef>
          </c:xVal>
          <c:yVal>
            <c:numRef>
              <c:f>Sheet1!$A$4:$A$38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163998"/>
        <c:axId val="1859100254"/>
      </c:scatterChart>
      <c:valAx>
        <c:axId val="12241639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 t(s)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59100254"/>
      </c:valAx>
      <c:valAx>
        <c:axId val="18591002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position d(m)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241639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QUADRATIC PLOT (TRIAL 5)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Sheet1!$A$1:$A$3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xVal>
            <c:numRef>
              <c:f>Sheet1!$AA$7:$AA$38</c:f>
            </c:numRef>
          </c:xVal>
          <c:yVal>
            <c:numRef>
              <c:f>Sheet1!$A$4:$A$38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065525"/>
        <c:axId val="1503111154"/>
      </c:scatterChart>
      <c:valAx>
        <c:axId val="6500655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03111154"/>
      </c:valAx>
      <c:valAx>
        <c:axId val="15031111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position d(m)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500655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LINEAR PLOT (TRIAL 1)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Sheet1!$A$4:$A$6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Sheet1!$H$7:$H$38</c:f>
            </c:numRef>
          </c:xVal>
          <c:yVal>
            <c:numRef>
              <c:f>Sheet1!$A$7:$A$38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128297"/>
        <c:axId val="2102534594"/>
      </c:scatterChart>
      <c:valAx>
        <c:axId val="6521282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 squared t^2 (s^2)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02534594"/>
      </c:valAx>
      <c:valAx>
        <c:axId val="21025345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position d(m)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521282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LINEAR PLOT (TRIAL 3)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Sheet1!$R$4:$R$38</c:f>
            </c:numRef>
          </c:xVal>
          <c:yVal>
            <c:numRef>
              <c:f>Sheet1!$A$4:$A$38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784473"/>
        <c:axId val="683351892"/>
      </c:scatterChart>
      <c:valAx>
        <c:axId val="13117844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 squared t^2 (s^2)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83351892"/>
      </c:valAx>
      <c:valAx>
        <c:axId val="6833518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position d(m)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117844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LINEAR PLOT (TRIAL 4)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Sheet1!$A$4:$A$6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Sheet1!$W$7:$W$38</c:f>
            </c:numRef>
          </c:xVal>
          <c:yVal>
            <c:numRef>
              <c:f>Sheet1!$A$7:$A$38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034193"/>
        <c:axId val="2040397315"/>
      </c:scatterChart>
      <c:valAx>
        <c:axId val="15460341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 squared t^2 (s^2)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40397315"/>
      </c:valAx>
      <c:valAx>
        <c:axId val="20403973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position d(m)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460341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LINEAR PLOT (TRIAL 5)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Sheet1!$A$4:$A$6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Sheet1!$AB$7:$AB$38</c:f>
            </c:numRef>
          </c:xVal>
          <c:yVal>
            <c:numRef>
              <c:f>Sheet1!$A$7:$A$38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364406"/>
        <c:axId val="1839493162"/>
      </c:scatterChart>
      <c:valAx>
        <c:axId val="12463644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 squared t^2 (s^2)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39493162"/>
      </c:valAx>
      <c:valAx>
        <c:axId val="18394931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position d(m)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463644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Sheet1!$A$1:$A$3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xVal>
            <c:numRef>
              <c:f>Sheet1!$L$7:$L$38</c:f>
            </c:numRef>
          </c:xVal>
          <c:yVal>
            <c:numRef>
              <c:f>Sheet1!$A$4:$A$38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932143"/>
        <c:axId val="771271713"/>
      </c:scatterChart>
      <c:valAx>
        <c:axId val="16659321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 t(s)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71271713"/>
      </c:valAx>
      <c:valAx>
        <c:axId val="7712717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distance d(m)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65932143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0" Type="http://schemas.openxmlformats.org/officeDocument/2006/relationships/chart" Target="../charts/chart10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45</xdr:row>
      <xdr:rowOff>66675</xdr:rowOff>
    </xdr:from>
    <xdr:ext cx="4743450" cy="2933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60</xdr:row>
      <xdr:rowOff>95250</xdr:rowOff>
    </xdr:from>
    <xdr:ext cx="4743450" cy="29337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75</xdr:row>
      <xdr:rowOff>123825</xdr:rowOff>
    </xdr:from>
    <xdr:ext cx="4743450" cy="29241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90</xdr:row>
      <xdr:rowOff>152400</xdr:rowOff>
    </xdr:from>
    <xdr:ext cx="4743450" cy="29337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105</xdr:row>
      <xdr:rowOff>180975</xdr:rowOff>
    </xdr:from>
    <xdr:ext cx="4743450" cy="29241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28575</xdr:colOff>
      <xdr:row>45</xdr:row>
      <xdr:rowOff>66675</xdr:rowOff>
    </xdr:from>
    <xdr:ext cx="4743450" cy="29337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5</xdr:col>
      <xdr:colOff>28575</xdr:colOff>
      <xdr:row>75</xdr:row>
      <xdr:rowOff>123825</xdr:rowOff>
    </xdr:from>
    <xdr:ext cx="4743450" cy="29337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5</xdr:col>
      <xdr:colOff>28575</xdr:colOff>
      <xdr:row>90</xdr:row>
      <xdr:rowOff>152400</xdr:rowOff>
    </xdr:from>
    <xdr:ext cx="4743450" cy="29337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5</xdr:col>
      <xdr:colOff>28575</xdr:colOff>
      <xdr:row>105</xdr:row>
      <xdr:rowOff>180975</xdr:rowOff>
    </xdr:from>
    <xdr:ext cx="4743450" cy="29337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11</xdr:col>
      <xdr:colOff>219075</xdr:colOff>
      <xdr:row>59</xdr:row>
      <xdr:rowOff>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F1" s="2" t="s">
        <v>3</v>
      </c>
      <c r="K1" s="2" t="s">
        <v>4</v>
      </c>
      <c r="P1" s="2" t="s">
        <v>5</v>
      </c>
      <c r="U1" s="2" t="s">
        <v>6</v>
      </c>
      <c r="Z1" s="2" t="s">
        <v>7</v>
      </c>
    </row>
    <row r="2">
      <c r="A2" s="1" t="s">
        <v>8</v>
      </c>
      <c r="B2" s="1" t="s">
        <v>8</v>
      </c>
      <c r="C2" s="1" t="s">
        <v>8</v>
      </c>
      <c r="F2" s="2" t="s">
        <v>9</v>
      </c>
      <c r="G2" s="1" t="s">
        <v>10</v>
      </c>
      <c r="H2" s="1" t="s">
        <v>11</v>
      </c>
      <c r="K2" s="2" t="s">
        <v>9</v>
      </c>
      <c r="L2" s="1" t="s">
        <v>12</v>
      </c>
      <c r="M2" s="1" t="s">
        <v>13</v>
      </c>
      <c r="P2" s="2" t="s">
        <v>9</v>
      </c>
      <c r="Q2" s="1" t="s">
        <v>14</v>
      </c>
      <c r="R2" s="1" t="s">
        <v>15</v>
      </c>
      <c r="U2" s="2" t="s">
        <v>9</v>
      </c>
      <c r="V2" s="1" t="s">
        <v>16</v>
      </c>
      <c r="W2" s="1" t="s">
        <v>17</v>
      </c>
      <c r="Z2" s="2" t="s">
        <v>9</v>
      </c>
      <c r="AA2" s="1" t="s">
        <v>18</v>
      </c>
      <c r="AB2" s="1" t="s">
        <v>19</v>
      </c>
    </row>
    <row r="3">
      <c r="A3" s="1" t="s">
        <v>20</v>
      </c>
      <c r="B3" s="1" t="s">
        <v>20</v>
      </c>
      <c r="C3" s="1" t="s">
        <v>20</v>
      </c>
      <c r="F3" s="3">
        <v>0.98733</v>
      </c>
      <c r="K3" s="3">
        <v>1.01609</v>
      </c>
      <c r="P3" s="3">
        <v>1.05896</v>
      </c>
      <c r="U3" s="3">
        <v>1.16586</v>
      </c>
      <c r="Z3" s="3">
        <v>2.16032</v>
      </c>
    </row>
    <row r="4">
      <c r="A4" s="1">
        <v>0.0</v>
      </c>
      <c r="B4" s="1">
        <v>0.0</v>
      </c>
      <c r="C4" s="1">
        <v>0.0</v>
      </c>
      <c r="F4" s="3">
        <v>1.00772</v>
      </c>
      <c r="G4">
        <f t="shared" ref="G4:G38" si="1">F4-0.98733</f>
        <v>0.02039</v>
      </c>
      <c r="H4">
        <f t="shared" ref="H4:H38" si="2">G4^2</f>
        <v>0.0004157521</v>
      </c>
      <c r="K4" s="3">
        <v>1.04058</v>
      </c>
      <c r="L4">
        <f t="shared" ref="L4:L38" si="3">K4-1.01609</f>
        <v>0.02449</v>
      </c>
      <c r="M4">
        <f t="shared" ref="M4:M38" si="4">L4^2</f>
        <v>0.0005997601</v>
      </c>
      <c r="P4" s="3">
        <v>1.0812</v>
      </c>
      <c r="Q4">
        <f t="shared" ref="Q4:Q38" si="5">P4-1.05896</f>
        <v>0.02224</v>
      </c>
      <c r="R4">
        <f t="shared" ref="R4:R38" si="6">Q4^2</f>
        <v>0.0004946176</v>
      </c>
      <c r="U4" s="3">
        <v>1.18953</v>
      </c>
      <c r="V4">
        <f t="shared" ref="V4:V38" si="7">U4-1.16586</f>
        <v>0.02367</v>
      </c>
      <c r="W4">
        <f t="shared" ref="W4:W38" si="8">V4^2</f>
        <v>0.0005602689</v>
      </c>
      <c r="Z4" s="3">
        <v>2.18248</v>
      </c>
      <c r="AA4">
        <f t="shared" ref="AA4:AA38" si="9">Z4-2.16032</f>
        <v>0.02216</v>
      </c>
      <c r="AB4">
        <f t="shared" ref="AB4:AB38" si="10">AA4^2</f>
        <v>0.0004910656</v>
      </c>
    </row>
    <row r="5">
      <c r="A5">
        <f>0.2875/34</f>
        <v>0.008455882353</v>
      </c>
      <c r="B5">
        <f t="shared" ref="B5:B38" si="11">B4+0.288/34</f>
        <v>0.008470588235</v>
      </c>
      <c r="C5">
        <f t="shared" ref="C5:C38" si="12">C4+0.287/34</f>
        <v>0.008441176471</v>
      </c>
      <c r="F5" s="3">
        <v>1.02219</v>
      </c>
      <c r="G5">
        <f t="shared" si="1"/>
        <v>0.03486</v>
      </c>
      <c r="H5">
        <f t="shared" si="2"/>
        <v>0.0012152196</v>
      </c>
      <c r="K5" s="3">
        <v>1.05616</v>
      </c>
      <c r="L5">
        <f t="shared" si="3"/>
        <v>0.04007</v>
      </c>
      <c r="M5">
        <f t="shared" si="4"/>
        <v>0.0016056049</v>
      </c>
      <c r="P5" s="3">
        <v>1.09629</v>
      </c>
      <c r="Q5">
        <f t="shared" si="5"/>
        <v>0.03733</v>
      </c>
      <c r="R5">
        <f t="shared" si="6"/>
        <v>0.0013935289</v>
      </c>
      <c r="U5" s="3">
        <v>1.20491</v>
      </c>
      <c r="V5">
        <f t="shared" si="7"/>
        <v>0.03905</v>
      </c>
      <c r="W5">
        <f t="shared" si="8"/>
        <v>0.0015249025</v>
      </c>
      <c r="Z5" s="3">
        <v>2.19766</v>
      </c>
      <c r="AA5">
        <f t="shared" si="9"/>
        <v>0.03734</v>
      </c>
      <c r="AB5">
        <f t="shared" si="10"/>
        <v>0.0013942756</v>
      </c>
    </row>
    <row r="6">
      <c r="A6">
        <f t="shared" ref="A6:A38" si="13">A5+0.2875/34</f>
        <v>0.01691176471</v>
      </c>
      <c r="B6">
        <f t="shared" si="11"/>
        <v>0.01694117647</v>
      </c>
      <c r="C6">
        <f t="shared" si="12"/>
        <v>0.01688235294</v>
      </c>
      <c r="F6" s="3">
        <v>1.03404</v>
      </c>
      <c r="G6">
        <f t="shared" si="1"/>
        <v>0.04671</v>
      </c>
      <c r="H6">
        <f t="shared" si="2"/>
        <v>0.0021818241</v>
      </c>
      <c r="K6" s="3">
        <v>1.06863</v>
      </c>
      <c r="L6">
        <f t="shared" si="3"/>
        <v>0.05254</v>
      </c>
      <c r="M6">
        <f t="shared" si="4"/>
        <v>0.0027604516</v>
      </c>
      <c r="P6" s="3">
        <v>1.10847</v>
      </c>
      <c r="Q6">
        <f t="shared" si="5"/>
        <v>0.04951</v>
      </c>
      <c r="R6">
        <f t="shared" si="6"/>
        <v>0.0024512401</v>
      </c>
      <c r="U6" s="3">
        <v>1.21725</v>
      </c>
      <c r="V6">
        <f t="shared" si="7"/>
        <v>0.05139</v>
      </c>
      <c r="W6">
        <f t="shared" si="8"/>
        <v>0.0026409321</v>
      </c>
      <c r="Z6" s="3">
        <v>2.20981</v>
      </c>
      <c r="AA6">
        <f t="shared" si="9"/>
        <v>0.04949</v>
      </c>
      <c r="AB6">
        <f t="shared" si="10"/>
        <v>0.0024492601</v>
      </c>
    </row>
    <row r="7">
      <c r="A7">
        <f t="shared" si="13"/>
        <v>0.02536764706</v>
      </c>
      <c r="B7">
        <f t="shared" si="11"/>
        <v>0.02541176471</v>
      </c>
      <c r="C7">
        <f t="shared" si="12"/>
        <v>0.02532352941</v>
      </c>
      <c r="F7" s="3">
        <v>1.04434</v>
      </c>
      <c r="G7">
        <f t="shared" si="1"/>
        <v>0.05701</v>
      </c>
      <c r="H7">
        <f t="shared" si="2"/>
        <v>0.0032501401</v>
      </c>
      <c r="K7" s="3">
        <v>1.07935</v>
      </c>
      <c r="L7">
        <f t="shared" si="3"/>
        <v>0.06326</v>
      </c>
      <c r="M7">
        <f t="shared" si="4"/>
        <v>0.0040018276</v>
      </c>
      <c r="P7" s="3">
        <v>1.11896</v>
      </c>
      <c r="Q7">
        <f t="shared" si="5"/>
        <v>0.06</v>
      </c>
      <c r="R7">
        <f t="shared" si="6"/>
        <v>0.0036</v>
      </c>
      <c r="U7" s="3">
        <v>1.22789</v>
      </c>
      <c r="V7">
        <f t="shared" si="7"/>
        <v>0.06203</v>
      </c>
      <c r="W7">
        <f t="shared" si="8"/>
        <v>0.0038477209</v>
      </c>
      <c r="Z7" s="3">
        <v>2.22027</v>
      </c>
      <c r="AA7">
        <f t="shared" si="9"/>
        <v>0.05995</v>
      </c>
      <c r="AB7">
        <f t="shared" si="10"/>
        <v>0.0035940025</v>
      </c>
    </row>
    <row r="8">
      <c r="A8">
        <f t="shared" si="13"/>
        <v>0.03382352941</v>
      </c>
      <c r="B8">
        <f t="shared" si="11"/>
        <v>0.03388235294</v>
      </c>
      <c r="C8">
        <f t="shared" si="12"/>
        <v>0.03376470588</v>
      </c>
      <c r="F8" s="3">
        <v>1.05356</v>
      </c>
      <c r="G8">
        <f t="shared" si="1"/>
        <v>0.06623</v>
      </c>
      <c r="H8">
        <f t="shared" si="2"/>
        <v>0.0043864129</v>
      </c>
      <c r="K8" s="3">
        <v>1.08887</v>
      </c>
      <c r="L8">
        <f t="shared" si="3"/>
        <v>0.07278</v>
      </c>
      <c r="M8">
        <f t="shared" si="4"/>
        <v>0.0052969284</v>
      </c>
      <c r="P8" s="3">
        <v>1.12836</v>
      </c>
      <c r="Q8">
        <f t="shared" si="5"/>
        <v>0.0694</v>
      </c>
      <c r="R8">
        <f t="shared" si="6"/>
        <v>0.00481636</v>
      </c>
      <c r="U8" s="3">
        <v>1.23735</v>
      </c>
      <c r="V8">
        <f t="shared" si="7"/>
        <v>0.07149</v>
      </c>
      <c r="W8">
        <f t="shared" si="8"/>
        <v>0.0051108201</v>
      </c>
      <c r="Z8" s="3">
        <v>2.22966</v>
      </c>
      <c r="AA8">
        <f t="shared" si="9"/>
        <v>0.06934</v>
      </c>
      <c r="AB8">
        <f t="shared" si="10"/>
        <v>0.0048080356</v>
      </c>
    </row>
    <row r="9">
      <c r="A9">
        <f t="shared" si="13"/>
        <v>0.04227941176</v>
      </c>
      <c r="B9">
        <f t="shared" si="11"/>
        <v>0.04235294118</v>
      </c>
      <c r="C9">
        <f t="shared" si="12"/>
        <v>0.04220588235</v>
      </c>
      <c r="F9" s="3">
        <v>1.06196</v>
      </c>
      <c r="G9">
        <f t="shared" si="1"/>
        <v>0.07463</v>
      </c>
      <c r="H9">
        <f t="shared" si="2"/>
        <v>0.0055696369</v>
      </c>
      <c r="K9" s="3">
        <v>1.0975</v>
      </c>
      <c r="L9">
        <f t="shared" si="3"/>
        <v>0.08141</v>
      </c>
      <c r="M9">
        <f t="shared" si="4"/>
        <v>0.0066275881</v>
      </c>
      <c r="P9" s="3">
        <v>1.13691</v>
      </c>
      <c r="Q9">
        <f t="shared" si="5"/>
        <v>0.07795</v>
      </c>
      <c r="R9">
        <f t="shared" si="6"/>
        <v>0.0060762025</v>
      </c>
      <c r="U9" s="3">
        <v>1.24593</v>
      </c>
      <c r="V9">
        <f t="shared" si="7"/>
        <v>0.08007</v>
      </c>
      <c r="W9">
        <f t="shared" si="8"/>
        <v>0.0064112049</v>
      </c>
      <c r="Z9" s="3">
        <v>2.23819</v>
      </c>
      <c r="AA9">
        <f t="shared" si="9"/>
        <v>0.07787</v>
      </c>
      <c r="AB9">
        <f t="shared" si="10"/>
        <v>0.0060637369</v>
      </c>
    </row>
    <row r="10">
      <c r="A10">
        <f t="shared" si="13"/>
        <v>0.05073529412</v>
      </c>
      <c r="B10">
        <f t="shared" si="11"/>
        <v>0.05082352941</v>
      </c>
      <c r="C10">
        <f t="shared" si="12"/>
        <v>0.05064705882</v>
      </c>
      <c r="F10" s="3">
        <v>1.06977</v>
      </c>
      <c r="G10">
        <f t="shared" si="1"/>
        <v>0.08244</v>
      </c>
      <c r="H10">
        <f t="shared" si="2"/>
        <v>0.0067963536</v>
      </c>
      <c r="K10" s="3">
        <v>1.10547</v>
      </c>
      <c r="L10">
        <f t="shared" si="3"/>
        <v>0.08938</v>
      </c>
      <c r="M10">
        <f t="shared" si="4"/>
        <v>0.0079887844</v>
      </c>
      <c r="P10" s="3">
        <v>1.14484</v>
      </c>
      <c r="Q10">
        <f t="shared" si="5"/>
        <v>0.08588</v>
      </c>
      <c r="R10">
        <f t="shared" si="6"/>
        <v>0.0073753744</v>
      </c>
      <c r="U10" s="3">
        <v>1.2539</v>
      </c>
      <c r="V10">
        <f t="shared" si="7"/>
        <v>0.08804</v>
      </c>
      <c r="W10">
        <f t="shared" si="8"/>
        <v>0.0077510416</v>
      </c>
      <c r="Z10" s="3">
        <v>2.24607</v>
      </c>
      <c r="AA10">
        <f t="shared" si="9"/>
        <v>0.08575</v>
      </c>
      <c r="AB10">
        <f t="shared" si="10"/>
        <v>0.0073530625</v>
      </c>
    </row>
    <row r="11">
      <c r="A11">
        <f t="shared" si="13"/>
        <v>0.05919117647</v>
      </c>
      <c r="B11">
        <f t="shared" si="11"/>
        <v>0.05929411765</v>
      </c>
      <c r="C11">
        <f t="shared" si="12"/>
        <v>0.05908823529</v>
      </c>
      <c r="F11" s="3">
        <v>1.07711</v>
      </c>
      <c r="G11">
        <f t="shared" si="1"/>
        <v>0.08978</v>
      </c>
      <c r="H11">
        <f t="shared" si="2"/>
        <v>0.0080604484</v>
      </c>
      <c r="K11" s="3">
        <v>1.11293</v>
      </c>
      <c r="L11">
        <f t="shared" si="3"/>
        <v>0.09684</v>
      </c>
      <c r="M11">
        <f t="shared" si="4"/>
        <v>0.0093779856</v>
      </c>
      <c r="P11" s="3">
        <v>1.15224</v>
      </c>
      <c r="Q11">
        <f t="shared" si="5"/>
        <v>0.09328</v>
      </c>
      <c r="R11">
        <f t="shared" si="6"/>
        <v>0.0087011584</v>
      </c>
      <c r="U11" s="3">
        <v>1.26133</v>
      </c>
      <c r="V11">
        <f t="shared" si="7"/>
        <v>0.09547</v>
      </c>
      <c r="W11">
        <f t="shared" si="8"/>
        <v>0.0091145209</v>
      </c>
      <c r="Z11" s="3">
        <v>2.25343</v>
      </c>
      <c r="AA11">
        <f t="shared" si="9"/>
        <v>0.09311</v>
      </c>
      <c r="AB11">
        <f t="shared" si="10"/>
        <v>0.0086694721</v>
      </c>
    </row>
    <row r="12">
      <c r="A12">
        <f t="shared" si="13"/>
        <v>0.06764705882</v>
      </c>
      <c r="B12">
        <f t="shared" si="11"/>
        <v>0.06776470588</v>
      </c>
      <c r="C12">
        <f t="shared" si="12"/>
        <v>0.06752941176</v>
      </c>
      <c r="F12" s="3">
        <v>1.08401</v>
      </c>
      <c r="G12">
        <f t="shared" si="1"/>
        <v>0.09668</v>
      </c>
      <c r="H12">
        <f t="shared" si="2"/>
        <v>0.0093470224</v>
      </c>
      <c r="K12" s="3">
        <v>1.11995</v>
      </c>
      <c r="L12">
        <f t="shared" si="3"/>
        <v>0.10386</v>
      </c>
      <c r="M12">
        <f t="shared" si="4"/>
        <v>0.0107868996</v>
      </c>
      <c r="P12" s="3">
        <v>1.15922</v>
      </c>
      <c r="Q12">
        <f t="shared" si="5"/>
        <v>0.10026</v>
      </c>
      <c r="R12">
        <f t="shared" si="6"/>
        <v>0.0100520676</v>
      </c>
      <c r="U12" s="3">
        <v>1.26836</v>
      </c>
      <c r="V12">
        <f t="shared" si="7"/>
        <v>0.1025</v>
      </c>
      <c r="W12">
        <f t="shared" si="8"/>
        <v>0.01050625</v>
      </c>
      <c r="Z12" s="3">
        <v>2.26038</v>
      </c>
      <c r="AA12">
        <f t="shared" si="9"/>
        <v>0.10006</v>
      </c>
      <c r="AB12">
        <f t="shared" si="10"/>
        <v>0.0100120036</v>
      </c>
    </row>
    <row r="13">
      <c r="A13">
        <f t="shared" si="13"/>
        <v>0.07610294118</v>
      </c>
      <c r="B13">
        <f t="shared" si="11"/>
        <v>0.07623529412</v>
      </c>
      <c r="C13">
        <f t="shared" si="12"/>
        <v>0.07597058824</v>
      </c>
      <c r="F13" s="3">
        <v>1.09053</v>
      </c>
      <c r="G13">
        <f t="shared" si="1"/>
        <v>0.1032</v>
      </c>
      <c r="H13">
        <f t="shared" si="2"/>
        <v>0.01065024</v>
      </c>
      <c r="K13" s="3">
        <v>1.12661</v>
      </c>
      <c r="L13">
        <f t="shared" si="3"/>
        <v>0.11052</v>
      </c>
      <c r="M13">
        <f t="shared" si="4"/>
        <v>0.0122146704</v>
      </c>
      <c r="P13" s="3">
        <v>1.16583</v>
      </c>
      <c r="Q13">
        <f t="shared" si="5"/>
        <v>0.10687</v>
      </c>
      <c r="R13">
        <f t="shared" si="6"/>
        <v>0.0114211969</v>
      </c>
      <c r="U13" s="3">
        <v>1.275</v>
      </c>
      <c r="V13">
        <f t="shared" si="7"/>
        <v>0.10914</v>
      </c>
      <c r="W13">
        <f t="shared" si="8"/>
        <v>0.0119115396</v>
      </c>
      <c r="Z13" s="3">
        <v>2.26695</v>
      </c>
      <c r="AA13">
        <f t="shared" si="9"/>
        <v>0.10663</v>
      </c>
      <c r="AB13">
        <f t="shared" si="10"/>
        <v>0.0113699569</v>
      </c>
    </row>
    <row r="14">
      <c r="A14">
        <f t="shared" si="13"/>
        <v>0.08455882353</v>
      </c>
      <c r="B14">
        <f t="shared" si="11"/>
        <v>0.08470588235</v>
      </c>
      <c r="C14">
        <f t="shared" si="12"/>
        <v>0.08441176471</v>
      </c>
      <c r="F14" s="3">
        <v>1.09681</v>
      </c>
      <c r="G14">
        <f t="shared" si="1"/>
        <v>0.10948</v>
      </c>
      <c r="H14">
        <f t="shared" si="2"/>
        <v>0.0119858704</v>
      </c>
      <c r="K14" s="3">
        <v>1.13293</v>
      </c>
      <c r="L14">
        <f t="shared" si="3"/>
        <v>0.11684</v>
      </c>
      <c r="M14">
        <f t="shared" si="4"/>
        <v>0.0136515856</v>
      </c>
      <c r="P14" s="3">
        <v>1.17215</v>
      </c>
      <c r="Q14">
        <f t="shared" si="5"/>
        <v>0.11319</v>
      </c>
      <c r="R14">
        <f t="shared" si="6"/>
        <v>0.0128119761</v>
      </c>
      <c r="U14" s="3">
        <v>1.28135</v>
      </c>
      <c r="V14">
        <f t="shared" si="7"/>
        <v>0.11549</v>
      </c>
      <c r="W14">
        <f t="shared" si="8"/>
        <v>0.0133379401</v>
      </c>
      <c r="Z14" s="3">
        <v>2.27322</v>
      </c>
      <c r="AA14">
        <f t="shared" si="9"/>
        <v>0.1129</v>
      </c>
      <c r="AB14">
        <f t="shared" si="10"/>
        <v>0.01274641</v>
      </c>
    </row>
    <row r="15">
      <c r="A15">
        <f t="shared" si="13"/>
        <v>0.09301470588</v>
      </c>
      <c r="B15">
        <f t="shared" si="11"/>
        <v>0.09317647059</v>
      </c>
      <c r="C15">
        <f t="shared" si="12"/>
        <v>0.09285294118</v>
      </c>
      <c r="F15" s="3">
        <v>1.1028</v>
      </c>
      <c r="G15">
        <f t="shared" si="1"/>
        <v>0.11547</v>
      </c>
      <c r="H15">
        <f t="shared" si="2"/>
        <v>0.0133333209</v>
      </c>
      <c r="K15" s="3">
        <v>1.13899</v>
      </c>
      <c r="L15">
        <f t="shared" si="3"/>
        <v>0.1229</v>
      </c>
      <c r="M15">
        <f t="shared" si="4"/>
        <v>0.01510441</v>
      </c>
      <c r="P15" s="3">
        <v>1.17821</v>
      </c>
      <c r="Q15">
        <f t="shared" si="5"/>
        <v>0.11925</v>
      </c>
      <c r="R15">
        <f t="shared" si="6"/>
        <v>0.0142205625</v>
      </c>
      <c r="U15" s="3">
        <v>1.28748</v>
      </c>
      <c r="V15">
        <f t="shared" si="7"/>
        <v>0.12162</v>
      </c>
      <c r="W15">
        <f t="shared" si="8"/>
        <v>0.0147914244</v>
      </c>
      <c r="Z15" s="3">
        <v>2.27921</v>
      </c>
      <c r="AA15">
        <f t="shared" si="9"/>
        <v>0.11889</v>
      </c>
      <c r="AB15">
        <f t="shared" si="10"/>
        <v>0.0141348321</v>
      </c>
    </row>
    <row r="16">
      <c r="A16">
        <f t="shared" si="13"/>
        <v>0.1014705882</v>
      </c>
      <c r="B16">
        <f t="shared" si="11"/>
        <v>0.1016470588</v>
      </c>
      <c r="C16">
        <f t="shared" si="12"/>
        <v>0.1012941176</v>
      </c>
      <c r="F16" s="3">
        <v>1.10855</v>
      </c>
      <c r="G16">
        <f t="shared" si="1"/>
        <v>0.12122</v>
      </c>
      <c r="H16">
        <f t="shared" si="2"/>
        <v>0.0146942884</v>
      </c>
      <c r="K16" s="3">
        <v>1.14476</v>
      </c>
      <c r="L16">
        <f t="shared" si="3"/>
        <v>0.12867</v>
      </c>
      <c r="M16">
        <f t="shared" si="4"/>
        <v>0.0165559689</v>
      </c>
      <c r="P16" s="3">
        <v>1.184</v>
      </c>
      <c r="Q16">
        <f t="shared" si="5"/>
        <v>0.12504</v>
      </c>
      <c r="R16">
        <f t="shared" si="6"/>
        <v>0.0156350016</v>
      </c>
      <c r="U16" s="3">
        <v>1.29335</v>
      </c>
      <c r="V16">
        <f t="shared" si="7"/>
        <v>0.12749</v>
      </c>
      <c r="W16">
        <f t="shared" si="8"/>
        <v>0.0162537001</v>
      </c>
      <c r="Z16" s="3">
        <v>2.28495</v>
      </c>
      <c r="AA16">
        <f t="shared" si="9"/>
        <v>0.12463</v>
      </c>
      <c r="AB16">
        <f t="shared" si="10"/>
        <v>0.0155326369</v>
      </c>
    </row>
    <row r="17">
      <c r="A17">
        <f t="shared" si="13"/>
        <v>0.1099264706</v>
      </c>
      <c r="B17">
        <f t="shared" si="11"/>
        <v>0.1101176471</v>
      </c>
      <c r="C17">
        <f t="shared" si="12"/>
        <v>0.1097352941</v>
      </c>
      <c r="F17" s="3">
        <v>1.11408</v>
      </c>
      <c r="G17">
        <f t="shared" si="1"/>
        <v>0.12675</v>
      </c>
      <c r="H17">
        <f t="shared" si="2"/>
        <v>0.0160655625</v>
      </c>
      <c r="K17" s="3">
        <v>1.15041</v>
      </c>
      <c r="L17">
        <f t="shared" si="3"/>
        <v>0.13432</v>
      </c>
      <c r="M17">
        <f t="shared" si="4"/>
        <v>0.0180418624</v>
      </c>
      <c r="P17" s="3">
        <v>1.18957</v>
      </c>
      <c r="Q17">
        <f t="shared" si="5"/>
        <v>0.13061</v>
      </c>
      <c r="R17">
        <f t="shared" si="6"/>
        <v>0.0170589721</v>
      </c>
      <c r="U17" s="3">
        <v>1.29901</v>
      </c>
      <c r="V17">
        <f t="shared" si="7"/>
        <v>0.13315</v>
      </c>
      <c r="W17">
        <f t="shared" si="8"/>
        <v>0.0177289225</v>
      </c>
      <c r="Z17" s="3">
        <v>2.2905</v>
      </c>
      <c r="AA17">
        <f t="shared" si="9"/>
        <v>0.13018</v>
      </c>
      <c r="AB17">
        <f t="shared" si="10"/>
        <v>0.0169468324</v>
      </c>
    </row>
    <row r="18">
      <c r="A18">
        <f t="shared" si="13"/>
        <v>0.1183823529</v>
      </c>
      <c r="B18">
        <f t="shared" si="11"/>
        <v>0.1185882353</v>
      </c>
      <c r="C18">
        <f t="shared" si="12"/>
        <v>0.1181764706</v>
      </c>
      <c r="F18" s="3">
        <v>1.11945</v>
      </c>
      <c r="G18">
        <f t="shared" si="1"/>
        <v>0.13212</v>
      </c>
      <c r="H18">
        <f t="shared" si="2"/>
        <v>0.0174556944</v>
      </c>
      <c r="K18" s="3">
        <v>1.15581</v>
      </c>
      <c r="L18">
        <f t="shared" si="3"/>
        <v>0.13972</v>
      </c>
      <c r="M18">
        <f t="shared" si="4"/>
        <v>0.0195216784</v>
      </c>
      <c r="P18" s="3">
        <v>1.19497</v>
      </c>
      <c r="Q18">
        <f t="shared" si="5"/>
        <v>0.13601</v>
      </c>
      <c r="R18">
        <f t="shared" si="6"/>
        <v>0.0184987201</v>
      </c>
      <c r="U18" s="3">
        <v>1.3045</v>
      </c>
      <c r="V18">
        <f t="shared" si="7"/>
        <v>0.13864</v>
      </c>
      <c r="W18">
        <f t="shared" si="8"/>
        <v>0.0192210496</v>
      </c>
      <c r="Z18" s="3">
        <v>2.29586</v>
      </c>
      <c r="AA18">
        <f t="shared" si="9"/>
        <v>0.13554</v>
      </c>
      <c r="AB18">
        <f t="shared" si="10"/>
        <v>0.0183710916</v>
      </c>
    </row>
    <row r="19">
      <c r="A19">
        <f t="shared" si="13"/>
        <v>0.1268382353</v>
      </c>
      <c r="B19">
        <f t="shared" si="11"/>
        <v>0.1270588235</v>
      </c>
      <c r="C19">
        <f t="shared" si="12"/>
        <v>0.1266176471</v>
      </c>
      <c r="F19" s="3">
        <v>1.12464</v>
      </c>
      <c r="G19">
        <f t="shared" si="1"/>
        <v>0.13731</v>
      </c>
      <c r="H19">
        <f t="shared" si="2"/>
        <v>0.0188540361</v>
      </c>
      <c r="K19" s="3">
        <v>1.16105</v>
      </c>
      <c r="L19">
        <f t="shared" si="3"/>
        <v>0.14496</v>
      </c>
      <c r="M19">
        <f t="shared" si="4"/>
        <v>0.0210134016</v>
      </c>
      <c r="P19" s="3">
        <v>1.20022</v>
      </c>
      <c r="Q19">
        <f t="shared" si="5"/>
        <v>0.14126</v>
      </c>
      <c r="R19">
        <f t="shared" si="6"/>
        <v>0.0199543876</v>
      </c>
      <c r="U19" s="3">
        <v>1.30984</v>
      </c>
      <c r="V19">
        <f t="shared" si="7"/>
        <v>0.14398</v>
      </c>
      <c r="W19">
        <f t="shared" si="8"/>
        <v>0.0207302404</v>
      </c>
      <c r="Z19" s="3">
        <v>2.30115</v>
      </c>
      <c r="AA19">
        <f t="shared" si="9"/>
        <v>0.14083</v>
      </c>
      <c r="AB19">
        <f t="shared" si="10"/>
        <v>0.0198330889</v>
      </c>
    </row>
    <row r="20">
      <c r="A20">
        <f t="shared" si="13"/>
        <v>0.1352941176</v>
      </c>
      <c r="B20">
        <f t="shared" si="11"/>
        <v>0.1355294118</v>
      </c>
      <c r="C20">
        <f t="shared" si="12"/>
        <v>0.1350588235</v>
      </c>
      <c r="F20" s="3">
        <v>1.12968</v>
      </c>
      <c r="G20">
        <f t="shared" si="1"/>
        <v>0.14235</v>
      </c>
      <c r="H20">
        <f t="shared" si="2"/>
        <v>0.0202635225</v>
      </c>
      <c r="K20" s="3">
        <v>1.16611</v>
      </c>
      <c r="L20">
        <f t="shared" si="3"/>
        <v>0.15002</v>
      </c>
      <c r="M20">
        <f t="shared" si="4"/>
        <v>0.0225060004</v>
      </c>
      <c r="P20" s="3">
        <v>1.20539</v>
      </c>
      <c r="Q20">
        <f t="shared" si="5"/>
        <v>0.14643</v>
      </c>
      <c r="R20">
        <f t="shared" si="6"/>
        <v>0.0214417449</v>
      </c>
      <c r="U20" s="3">
        <v>1.31505</v>
      </c>
      <c r="V20">
        <f t="shared" si="7"/>
        <v>0.14919</v>
      </c>
      <c r="W20">
        <f t="shared" si="8"/>
        <v>0.0222576561</v>
      </c>
      <c r="Z20" s="3">
        <v>2.30634</v>
      </c>
      <c r="AA20">
        <f t="shared" si="9"/>
        <v>0.14602</v>
      </c>
      <c r="AB20">
        <f t="shared" si="10"/>
        <v>0.0213218404</v>
      </c>
    </row>
    <row r="21">
      <c r="A21">
        <f t="shared" si="13"/>
        <v>0.14375</v>
      </c>
      <c r="B21">
        <f t="shared" si="11"/>
        <v>0.144</v>
      </c>
      <c r="C21">
        <f t="shared" si="12"/>
        <v>0.1435</v>
      </c>
      <c r="F21" s="3">
        <v>1.13458</v>
      </c>
      <c r="G21">
        <f t="shared" si="1"/>
        <v>0.14725</v>
      </c>
      <c r="H21">
        <f t="shared" si="2"/>
        <v>0.0216825625</v>
      </c>
      <c r="K21" s="3">
        <v>1.17104</v>
      </c>
      <c r="L21">
        <f t="shared" si="3"/>
        <v>0.15495</v>
      </c>
      <c r="M21">
        <f t="shared" si="4"/>
        <v>0.0240095025</v>
      </c>
      <c r="P21" s="3">
        <v>1.21052</v>
      </c>
      <c r="Q21">
        <f t="shared" si="5"/>
        <v>0.15156</v>
      </c>
      <c r="R21">
        <f t="shared" si="6"/>
        <v>0.0229704336</v>
      </c>
      <c r="U21" s="3">
        <v>1.32012</v>
      </c>
      <c r="V21">
        <f t="shared" si="7"/>
        <v>0.15426</v>
      </c>
      <c r="W21">
        <f t="shared" si="8"/>
        <v>0.0237961476</v>
      </c>
      <c r="Z21" s="3">
        <v>2.31143</v>
      </c>
      <c r="AA21">
        <f t="shared" si="9"/>
        <v>0.15111</v>
      </c>
      <c r="AB21">
        <f t="shared" si="10"/>
        <v>0.0228342321</v>
      </c>
    </row>
    <row r="22">
      <c r="A22">
        <f t="shared" si="13"/>
        <v>0.1522058824</v>
      </c>
      <c r="B22">
        <f t="shared" si="11"/>
        <v>0.1524705882</v>
      </c>
      <c r="C22">
        <f t="shared" si="12"/>
        <v>0.1519411765</v>
      </c>
      <c r="F22" s="3">
        <v>1.13933</v>
      </c>
      <c r="G22">
        <f t="shared" si="1"/>
        <v>0.152</v>
      </c>
      <c r="H22">
        <f t="shared" si="2"/>
        <v>0.023104</v>
      </c>
      <c r="K22" s="3">
        <v>1.17585</v>
      </c>
      <c r="L22">
        <f t="shared" si="3"/>
        <v>0.15976</v>
      </c>
      <c r="M22">
        <f t="shared" si="4"/>
        <v>0.0255232576</v>
      </c>
      <c r="P22" s="3">
        <v>1.21558</v>
      </c>
      <c r="Q22">
        <f t="shared" si="5"/>
        <v>0.15662</v>
      </c>
      <c r="R22">
        <f t="shared" si="6"/>
        <v>0.0245298244</v>
      </c>
      <c r="U22" s="3">
        <v>1.32505</v>
      </c>
      <c r="V22">
        <f t="shared" si="7"/>
        <v>0.15919</v>
      </c>
      <c r="W22">
        <f t="shared" si="8"/>
        <v>0.0253414561</v>
      </c>
      <c r="Z22" s="3">
        <v>2.31639</v>
      </c>
      <c r="AA22">
        <f t="shared" si="9"/>
        <v>0.15607</v>
      </c>
      <c r="AB22">
        <f t="shared" si="10"/>
        <v>0.0243578449</v>
      </c>
    </row>
    <row r="23">
      <c r="A23">
        <f t="shared" si="13"/>
        <v>0.1606617647</v>
      </c>
      <c r="B23">
        <f t="shared" si="11"/>
        <v>0.1609411765</v>
      </c>
      <c r="C23">
        <f t="shared" si="12"/>
        <v>0.1603823529</v>
      </c>
      <c r="F23" s="3">
        <v>1.14398</v>
      </c>
      <c r="G23">
        <f t="shared" si="1"/>
        <v>0.15665</v>
      </c>
      <c r="H23">
        <f t="shared" si="2"/>
        <v>0.0245392225</v>
      </c>
      <c r="K23" s="3">
        <v>1.18052</v>
      </c>
      <c r="L23">
        <f t="shared" si="3"/>
        <v>0.16443</v>
      </c>
      <c r="M23">
        <f t="shared" si="4"/>
        <v>0.0270372249</v>
      </c>
      <c r="P23" s="3">
        <v>1.22047</v>
      </c>
      <c r="Q23">
        <f t="shared" si="5"/>
        <v>0.16151</v>
      </c>
      <c r="R23">
        <f t="shared" si="6"/>
        <v>0.0260854801</v>
      </c>
      <c r="U23" s="3">
        <v>1.32987</v>
      </c>
      <c r="V23">
        <f t="shared" si="7"/>
        <v>0.16401</v>
      </c>
      <c r="W23">
        <f t="shared" si="8"/>
        <v>0.0268992801</v>
      </c>
      <c r="Z23" s="3">
        <v>2.32121</v>
      </c>
      <c r="AA23">
        <f t="shared" si="9"/>
        <v>0.16089</v>
      </c>
      <c r="AB23">
        <f t="shared" si="10"/>
        <v>0.0258855921</v>
      </c>
    </row>
    <row r="24">
      <c r="A24">
        <f t="shared" si="13"/>
        <v>0.1691176471</v>
      </c>
      <c r="B24">
        <f t="shared" si="11"/>
        <v>0.1694117647</v>
      </c>
      <c r="C24">
        <f t="shared" si="12"/>
        <v>0.1688235294</v>
      </c>
      <c r="F24" s="3">
        <v>1.14852</v>
      </c>
      <c r="G24">
        <f t="shared" si="1"/>
        <v>0.16119</v>
      </c>
      <c r="H24">
        <f t="shared" si="2"/>
        <v>0.0259822161</v>
      </c>
      <c r="K24" s="3">
        <v>1.18509</v>
      </c>
      <c r="L24">
        <f t="shared" si="3"/>
        <v>0.169</v>
      </c>
      <c r="M24">
        <f t="shared" si="4"/>
        <v>0.028561</v>
      </c>
      <c r="P24" s="3">
        <v>1.22523</v>
      </c>
      <c r="Q24">
        <f t="shared" si="5"/>
        <v>0.16627</v>
      </c>
      <c r="R24">
        <f t="shared" si="6"/>
        <v>0.0276457129</v>
      </c>
      <c r="U24" s="3">
        <v>1.33458</v>
      </c>
      <c r="V24">
        <f t="shared" si="7"/>
        <v>0.16872</v>
      </c>
      <c r="W24">
        <f t="shared" si="8"/>
        <v>0.0284664384</v>
      </c>
      <c r="Z24" s="3">
        <v>2.32591</v>
      </c>
      <c r="AA24">
        <f t="shared" si="9"/>
        <v>0.16559</v>
      </c>
      <c r="AB24">
        <f t="shared" si="10"/>
        <v>0.0274200481</v>
      </c>
    </row>
    <row r="25">
      <c r="A25">
        <f t="shared" si="13"/>
        <v>0.1775735294</v>
      </c>
      <c r="B25">
        <f t="shared" si="11"/>
        <v>0.1778823529</v>
      </c>
      <c r="C25">
        <f t="shared" si="12"/>
        <v>0.1772647059</v>
      </c>
      <c r="F25" s="3">
        <v>1.15296</v>
      </c>
      <c r="G25">
        <f t="shared" si="1"/>
        <v>0.16563</v>
      </c>
      <c r="H25">
        <f t="shared" si="2"/>
        <v>0.0274332969</v>
      </c>
      <c r="K25" s="3">
        <v>1.18955</v>
      </c>
      <c r="L25">
        <f t="shared" si="3"/>
        <v>0.17346</v>
      </c>
      <c r="M25">
        <f t="shared" si="4"/>
        <v>0.0300883716</v>
      </c>
      <c r="P25" s="3">
        <v>1.22988</v>
      </c>
      <c r="Q25">
        <f t="shared" si="5"/>
        <v>0.17092</v>
      </c>
      <c r="R25">
        <f t="shared" si="6"/>
        <v>0.0292136464</v>
      </c>
      <c r="U25" s="3">
        <v>1.33917</v>
      </c>
      <c r="V25">
        <f t="shared" si="7"/>
        <v>0.17331</v>
      </c>
      <c r="W25">
        <f t="shared" si="8"/>
        <v>0.0300363561</v>
      </c>
      <c r="Z25" s="3">
        <v>2.33053</v>
      </c>
      <c r="AA25">
        <f t="shared" si="9"/>
        <v>0.17021</v>
      </c>
      <c r="AB25">
        <f t="shared" si="10"/>
        <v>0.0289714441</v>
      </c>
    </row>
    <row r="26">
      <c r="A26">
        <f t="shared" si="13"/>
        <v>0.1860294118</v>
      </c>
      <c r="B26">
        <f t="shared" si="11"/>
        <v>0.1863529412</v>
      </c>
      <c r="C26">
        <f t="shared" si="12"/>
        <v>0.1857058824</v>
      </c>
      <c r="F26" s="3">
        <v>1.15729</v>
      </c>
      <c r="G26">
        <f t="shared" si="1"/>
        <v>0.16996</v>
      </c>
      <c r="H26">
        <f t="shared" si="2"/>
        <v>0.0288864016</v>
      </c>
      <c r="K26" s="3">
        <v>1.19391</v>
      </c>
      <c r="L26">
        <f t="shared" si="3"/>
        <v>0.17782</v>
      </c>
      <c r="M26">
        <f t="shared" si="4"/>
        <v>0.0316199524</v>
      </c>
      <c r="P26" s="3">
        <v>1.23443</v>
      </c>
      <c r="Q26">
        <f t="shared" si="5"/>
        <v>0.17547</v>
      </c>
      <c r="R26">
        <f t="shared" si="6"/>
        <v>0.0307897209</v>
      </c>
      <c r="U26" s="3">
        <v>1.34367</v>
      </c>
      <c r="V26">
        <f t="shared" si="7"/>
        <v>0.17781</v>
      </c>
      <c r="W26">
        <f t="shared" si="8"/>
        <v>0.0316163961</v>
      </c>
      <c r="Z26" s="3">
        <v>2.33502</v>
      </c>
      <c r="AA26">
        <f t="shared" si="9"/>
        <v>0.1747</v>
      </c>
      <c r="AB26">
        <f t="shared" si="10"/>
        <v>0.03052009</v>
      </c>
    </row>
    <row r="27">
      <c r="A27">
        <f t="shared" si="13"/>
        <v>0.1944852941</v>
      </c>
      <c r="B27">
        <f t="shared" si="11"/>
        <v>0.1948235294</v>
      </c>
      <c r="C27">
        <f t="shared" si="12"/>
        <v>0.1941470588</v>
      </c>
      <c r="F27" s="3">
        <v>1.16153</v>
      </c>
      <c r="G27">
        <f t="shared" si="1"/>
        <v>0.1742</v>
      </c>
      <c r="H27">
        <f t="shared" si="2"/>
        <v>0.03034564</v>
      </c>
      <c r="K27" s="3">
        <v>1.19817</v>
      </c>
      <c r="L27">
        <f t="shared" si="3"/>
        <v>0.18208</v>
      </c>
      <c r="M27">
        <f t="shared" si="4"/>
        <v>0.0331531264</v>
      </c>
      <c r="P27" s="3">
        <v>1.23887</v>
      </c>
      <c r="Q27">
        <f t="shared" si="5"/>
        <v>0.17991</v>
      </c>
      <c r="R27">
        <f t="shared" si="6"/>
        <v>0.0323676081</v>
      </c>
      <c r="U27" s="3">
        <v>1.34806</v>
      </c>
      <c r="V27">
        <f t="shared" si="7"/>
        <v>0.1822</v>
      </c>
      <c r="W27">
        <f t="shared" si="8"/>
        <v>0.03319684</v>
      </c>
      <c r="Z27" s="3">
        <v>2.33941</v>
      </c>
      <c r="AA27">
        <f t="shared" si="9"/>
        <v>0.17909</v>
      </c>
      <c r="AB27">
        <f t="shared" si="10"/>
        <v>0.0320732281</v>
      </c>
    </row>
    <row r="28">
      <c r="A28">
        <f t="shared" si="13"/>
        <v>0.2029411765</v>
      </c>
      <c r="B28">
        <f t="shared" si="11"/>
        <v>0.2032941176</v>
      </c>
      <c r="C28">
        <f t="shared" si="12"/>
        <v>0.2025882353</v>
      </c>
      <c r="F28" s="3">
        <v>1.16568</v>
      </c>
      <c r="G28">
        <f t="shared" si="1"/>
        <v>0.17835</v>
      </c>
      <c r="H28">
        <f t="shared" si="2"/>
        <v>0.0318087225</v>
      </c>
      <c r="K28" s="3">
        <v>1.20234</v>
      </c>
      <c r="L28">
        <f t="shared" si="3"/>
        <v>0.18625</v>
      </c>
      <c r="M28">
        <f t="shared" si="4"/>
        <v>0.0346890625</v>
      </c>
      <c r="P28" s="3">
        <v>1.24323</v>
      </c>
      <c r="Q28">
        <f t="shared" si="5"/>
        <v>0.18427</v>
      </c>
      <c r="R28">
        <f t="shared" si="6"/>
        <v>0.0339554329</v>
      </c>
      <c r="U28" s="3">
        <v>1.35237</v>
      </c>
      <c r="V28">
        <f t="shared" si="7"/>
        <v>0.18651</v>
      </c>
      <c r="W28">
        <f t="shared" si="8"/>
        <v>0.0347859801</v>
      </c>
      <c r="Z28" s="3">
        <v>2.34367</v>
      </c>
      <c r="AA28">
        <f t="shared" si="9"/>
        <v>0.18335</v>
      </c>
      <c r="AB28">
        <f t="shared" si="10"/>
        <v>0.0336172225</v>
      </c>
    </row>
    <row r="29">
      <c r="A29">
        <f t="shared" si="13"/>
        <v>0.2113970588</v>
      </c>
      <c r="B29">
        <f t="shared" si="11"/>
        <v>0.2117647059</v>
      </c>
      <c r="C29">
        <f t="shared" si="12"/>
        <v>0.2110294118</v>
      </c>
      <c r="F29" s="3">
        <v>1.16976</v>
      </c>
      <c r="G29">
        <f t="shared" si="1"/>
        <v>0.18243</v>
      </c>
      <c r="H29">
        <f t="shared" si="2"/>
        <v>0.0332807049</v>
      </c>
      <c r="K29" s="3">
        <v>1.20644</v>
      </c>
      <c r="L29">
        <f t="shared" si="3"/>
        <v>0.19035</v>
      </c>
      <c r="M29">
        <f t="shared" si="4"/>
        <v>0.0362331225</v>
      </c>
      <c r="P29" s="3">
        <v>1.24746</v>
      </c>
      <c r="Q29">
        <f t="shared" si="5"/>
        <v>0.1885</v>
      </c>
      <c r="R29">
        <f t="shared" si="6"/>
        <v>0.03553225</v>
      </c>
      <c r="U29" s="3">
        <v>1.35659</v>
      </c>
      <c r="V29">
        <f t="shared" si="7"/>
        <v>0.19073</v>
      </c>
      <c r="W29">
        <f t="shared" si="8"/>
        <v>0.0363779329</v>
      </c>
      <c r="Z29" s="3">
        <v>2.34784</v>
      </c>
      <c r="AA29">
        <f t="shared" si="9"/>
        <v>0.18752</v>
      </c>
      <c r="AB29">
        <f t="shared" si="10"/>
        <v>0.0351637504</v>
      </c>
    </row>
    <row r="30">
      <c r="A30">
        <f t="shared" si="13"/>
        <v>0.2198529412</v>
      </c>
      <c r="B30">
        <f t="shared" si="11"/>
        <v>0.2202352941</v>
      </c>
      <c r="C30">
        <f t="shared" si="12"/>
        <v>0.2194705882</v>
      </c>
      <c r="F30" s="3">
        <v>1.17376</v>
      </c>
      <c r="G30">
        <f t="shared" si="1"/>
        <v>0.18643</v>
      </c>
      <c r="H30">
        <f t="shared" si="2"/>
        <v>0.0347561449</v>
      </c>
      <c r="K30" s="3">
        <v>1.21045</v>
      </c>
      <c r="L30">
        <f t="shared" si="3"/>
        <v>0.19436</v>
      </c>
      <c r="M30">
        <f t="shared" si="4"/>
        <v>0.0377758096</v>
      </c>
      <c r="P30" s="3">
        <v>1.2516</v>
      </c>
      <c r="Q30">
        <f t="shared" si="5"/>
        <v>0.19264</v>
      </c>
      <c r="R30">
        <f t="shared" si="6"/>
        <v>0.0371101696</v>
      </c>
      <c r="U30" s="3">
        <v>1.36074</v>
      </c>
      <c r="V30">
        <f t="shared" si="7"/>
        <v>0.19488</v>
      </c>
      <c r="W30">
        <f t="shared" si="8"/>
        <v>0.0379782144</v>
      </c>
      <c r="Z30" s="3">
        <v>2.35192</v>
      </c>
      <c r="AA30">
        <f t="shared" si="9"/>
        <v>0.1916</v>
      </c>
      <c r="AB30">
        <f t="shared" si="10"/>
        <v>0.03671056</v>
      </c>
    </row>
    <row r="31">
      <c r="A31">
        <f t="shared" si="13"/>
        <v>0.2283088235</v>
      </c>
      <c r="B31">
        <f t="shared" si="11"/>
        <v>0.2287058824</v>
      </c>
      <c r="C31">
        <f t="shared" si="12"/>
        <v>0.2279117647</v>
      </c>
      <c r="F31" s="3">
        <v>1.1777</v>
      </c>
      <c r="G31">
        <f t="shared" si="1"/>
        <v>0.19037</v>
      </c>
      <c r="H31">
        <f t="shared" si="2"/>
        <v>0.0362407369</v>
      </c>
      <c r="K31" s="3">
        <v>1.21441</v>
      </c>
      <c r="L31">
        <f t="shared" si="3"/>
        <v>0.19832</v>
      </c>
      <c r="M31">
        <f t="shared" si="4"/>
        <v>0.0393308224</v>
      </c>
      <c r="P31" s="3">
        <v>1.25564</v>
      </c>
      <c r="Q31">
        <f t="shared" si="5"/>
        <v>0.19668</v>
      </c>
      <c r="R31">
        <f t="shared" si="6"/>
        <v>0.0386830224</v>
      </c>
      <c r="U31" s="3">
        <v>1.36482</v>
      </c>
      <c r="V31">
        <f t="shared" si="7"/>
        <v>0.19896</v>
      </c>
      <c r="W31">
        <f t="shared" si="8"/>
        <v>0.0395850816</v>
      </c>
      <c r="Z31" s="3">
        <v>2.35593</v>
      </c>
      <c r="AA31">
        <f t="shared" si="9"/>
        <v>0.19561</v>
      </c>
      <c r="AB31">
        <f t="shared" si="10"/>
        <v>0.0382632721</v>
      </c>
    </row>
    <row r="32">
      <c r="A32">
        <f t="shared" si="13"/>
        <v>0.2367647059</v>
      </c>
      <c r="B32">
        <f t="shared" si="11"/>
        <v>0.2371764706</v>
      </c>
      <c r="C32">
        <f t="shared" si="12"/>
        <v>0.2363529412</v>
      </c>
      <c r="F32" s="3">
        <v>1.18155</v>
      </c>
      <c r="G32">
        <f t="shared" si="1"/>
        <v>0.19422</v>
      </c>
      <c r="H32">
        <f t="shared" si="2"/>
        <v>0.0377214084</v>
      </c>
      <c r="K32" s="3">
        <v>1.21829</v>
      </c>
      <c r="L32">
        <f t="shared" si="3"/>
        <v>0.2022</v>
      </c>
      <c r="M32">
        <f t="shared" si="4"/>
        <v>0.04088484</v>
      </c>
      <c r="P32" s="3">
        <v>1.25962</v>
      </c>
      <c r="Q32">
        <f t="shared" si="5"/>
        <v>0.20066</v>
      </c>
      <c r="R32">
        <f t="shared" si="6"/>
        <v>0.0402644356</v>
      </c>
      <c r="U32" s="3">
        <v>1.36883</v>
      </c>
      <c r="V32">
        <f t="shared" si="7"/>
        <v>0.20297</v>
      </c>
      <c r="W32">
        <f t="shared" si="8"/>
        <v>0.0411968209</v>
      </c>
      <c r="Z32" s="3">
        <v>2.35988</v>
      </c>
      <c r="AA32">
        <f t="shared" si="9"/>
        <v>0.19956</v>
      </c>
      <c r="AB32">
        <f t="shared" si="10"/>
        <v>0.0398241936</v>
      </c>
    </row>
    <row r="33">
      <c r="A33">
        <f t="shared" si="13"/>
        <v>0.2452205882</v>
      </c>
      <c r="B33">
        <f t="shared" si="11"/>
        <v>0.2456470588</v>
      </c>
      <c r="C33">
        <f t="shared" si="12"/>
        <v>0.2447941176</v>
      </c>
      <c r="F33" s="3">
        <v>1.18535</v>
      </c>
      <c r="G33">
        <f t="shared" si="1"/>
        <v>0.19802</v>
      </c>
      <c r="H33">
        <f t="shared" si="2"/>
        <v>0.0392119204</v>
      </c>
      <c r="K33" s="3">
        <v>1.22211</v>
      </c>
      <c r="L33">
        <f t="shared" si="3"/>
        <v>0.20602</v>
      </c>
      <c r="M33">
        <f t="shared" si="4"/>
        <v>0.0424442404</v>
      </c>
      <c r="P33" s="3">
        <v>1.26351</v>
      </c>
      <c r="Q33">
        <f t="shared" si="5"/>
        <v>0.20455</v>
      </c>
      <c r="R33">
        <f t="shared" si="6"/>
        <v>0.0418407025</v>
      </c>
      <c r="U33" s="3">
        <v>1.37276</v>
      </c>
      <c r="V33">
        <f t="shared" si="7"/>
        <v>0.2069</v>
      </c>
      <c r="W33">
        <f t="shared" si="8"/>
        <v>0.04280761</v>
      </c>
      <c r="Z33" s="3">
        <v>2.36377</v>
      </c>
      <c r="AA33">
        <f t="shared" si="9"/>
        <v>0.20345</v>
      </c>
      <c r="AB33">
        <f t="shared" si="10"/>
        <v>0.0413919025</v>
      </c>
    </row>
    <row r="34">
      <c r="A34">
        <f t="shared" si="13"/>
        <v>0.2536764706</v>
      </c>
      <c r="B34">
        <f t="shared" si="11"/>
        <v>0.2541176471</v>
      </c>
      <c r="C34">
        <f t="shared" si="12"/>
        <v>0.2532352941</v>
      </c>
      <c r="F34" s="3">
        <v>1.18908</v>
      </c>
      <c r="G34">
        <f t="shared" si="1"/>
        <v>0.20175</v>
      </c>
      <c r="H34">
        <f t="shared" si="2"/>
        <v>0.0407030625</v>
      </c>
      <c r="K34" s="3">
        <v>1.22586</v>
      </c>
      <c r="L34">
        <f t="shared" si="3"/>
        <v>0.20977</v>
      </c>
      <c r="M34">
        <f t="shared" si="4"/>
        <v>0.0440034529</v>
      </c>
      <c r="P34" s="3">
        <v>1.26738</v>
      </c>
      <c r="Q34">
        <f t="shared" si="5"/>
        <v>0.20842</v>
      </c>
      <c r="R34">
        <f t="shared" si="6"/>
        <v>0.0434388964</v>
      </c>
      <c r="U34" s="3">
        <v>1.37662</v>
      </c>
      <c r="V34">
        <f t="shared" si="7"/>
        <v>0.21076</v>
      </c>
      <c r="W34">
        <f t="shared" si="8"/>
        <v>0.0444197776</v>
      </c>
      <c r="Z34" s="3">
        <v>2.36763</v>
      </c>
      <c r="AA34">
        <f t="shared" si="9"/>
        <v>0.20731</v>
      </c>
      <c r="AB34">
        <f t="shared" si="10"/>
        <v>0.0429774361</v>
      </c>
    </row>
    <row r="35">
      <c r="A35">
        <f t="shared" si="13"/>
        <v>0.2621323529</v>
      </c>
      <c r="B35">
        <f t="shared" si="11"/>
        <v>0.2625882353</v>
      </c>
      <c r="C35">
        <f t="shared" si="12"/>
        <v>0.2616764706</v>
      </c>
      <c r="F35" s="3">
        <v>1.19276</v>
      </c>
      <c r="G35">
        <f t="shared" si="1"/>
        <v>0.20543</v>
      </c>
      <c r="H35">
        <f t="shared" si="2"/>
        <v>0.0422014849</v>
      </c>
      <c r="K35" s="3">
        <v>1.22957</v>
      </c>
      <c r="L35">
        <f t="shared" si="3"/>
        <v>0.21348</v>
      </c>
      <c r="M35">
        <f t="shared" si="4"/>
        <v>0.0455737104</v>
      </c>
      <c r="P35" s="3">
        <v>1.27123</v>
      </c>
      <c r="Q35">
        <f t="shared" si="5"/>
        <v>0.21227</v>
      </c>
      <c r="R35">
        <f t="shared" si="6"/>
        <v>0.0450585529</v>
      </c>
      <c r="U35" s="3">
        <v>1.38041</v>
      </c>
      <c r="V35">
        <f t="shared" si="7"/>
        <v>0.21455</v>
      </c>
      <c r="W35">
        <f t="shared" si="8"/>
        <v>0.0460317025</v>
      </c>
      <c r="Z35" s="3">
        <v>2.37145</v>
      </c>
      <c r="AA35">
        <f t="shared" si="9"/>
        <v>0.21113</v>
      </c>
      <c r="AB35">
        <f t="shared" si="10"/>
        <v>0.0445758769</v>
      </c>
    </row>
    <row r="36">
      <c r="A36">
        <f t="shared" si="13"/>
        <v>0.2705882353</v>
      </c>
      <c r="B36">
        <f t="shared" si="11"/>
        <v>0.2710588235</v>
      </c>
      <c r="C36">
        <f t="shared" si="12"/>
        <v>0.2701176471</v>
      </c>
      <c r="F36" s="3">
        <v>1.19638</v>
      </c>
      <c r="G36">
        <f t="shared" si="1"/>
        <v>0.20905</v>
      </c>
      <c r="H36">
        <f t="shared" si="2"/>
        <v>0.0437019025</v>
      </c>
      <c r="K36" s="3">
        <v>1.23322</v>
      </c>
      <c r="L36">
        <f t="shared" si="3"/>
        <v>0.21713</v>
      </c>
      <c r="M36">
        <f t="shared" si="4"/>
        <v>0.0471454369</v>
      </c>
      <c r="P36" s="3">
        <v>1.27502</v>
      </c>
      <c r="Q36">
        <f t="shared" si="5"/>
        <v>0.21606</v>
      </c>
      <c r="R36">
        <f t="shared" si="6"/>
        <v>0.0466819236</v>
      </c>
      <c r="U36" s="3">
        <v>1.38414</v>
      </c>
      <c r="V36">
        <f t="shared" si="7"/>
        <v>0.21828</v>
      </c>
      <c r="W36">
        <f t="shared" si="8"/>
        <v>0.0476461584</v>
      </c>
      <c r="Z36" s="3">
        <v>2.37521</v>
      </c>
      <c r="AA36">
        <f t="shared" si="9"/>
        <v>0.21489</v>
      </c>
      <c r="AB36">
        <f t="shared" si="10"/>
        <v>0.0461777121</v>
      </c>
    </row>
    <row r="37">
      <c r="A37">
        <f t="shared" si="13"/>
        <v>0.2790441176</v>
      </c>
      <c r="B37">
        <f t="shared" si="11"/>
        <v>0.2795294118</v>
      </c>
      <c r="C37">
        <f t="shared" si="12"/>
        <v>0.2785588235</v>
      </c>
      <c r="F37" s="3">
        <v>1.19995</v>
      </c>
      <c r="G37">
        <f t="shared" si="1"/>
        <v>0.21262</v>
      </c>
      <c r="H37">
        <f t="shared" si="2"/>
        <v>0.0452072644</v>
      </c>
      <c r="K37" s="3">
        <v>1.23679</v>
      </c>
      <c r="L37">
        <f t="shared" si="3"/>
        <v>0.2207</v>
      </c>
      <c r="M37">
        <f t="shared" si="4"/>
        <v>0.04870849</v>
      </c>
      <c r="P37" s="3">
        <v>1.27874</v>
      </c>
      <c r="Q37">
        <f t="shared" si="5"/>
        <v>0.21978</v>
      </c>
      <c r="R37">
        <f t="shared" si="6"/>
        <v>0.0483032484</v>
      </c>
      <c r="U37" s="3">
        <v>1.38779</v>
      </c>
      <c r="V37">
        <f t="shared" si="7"/>
        <v>0.22193</v>
      </c>
      <c r="W37">
        <f t="shared" si="8"/>
        <v>0.0492529249</v>
      </c>
      <c r="Z37" s="3">
        <v>2.3789</v>
      </c>
      <c r="AA37">
        <f t="shared" si="9"/>
        <v>0.21858</v>
      </c>
      <c r="AB37">
        <f t="shared" si="10"/>
        <v>0.0477772164</v>
      </c>
    </row>
    <row r="38">
      <c r="A38">
        <f t="shared" si="13"/>
        <v>0.2875</v>
      </c>
      <c r="B38">
        <f t="shared" si="11"/>
        <v>0.288</v>
      </c>
      <c r="C38">
        <f t="shared" si="12"/>
        <v>0.287</v>
      </c>
      <c r="F38" s="3">
        <v>1.20349</v>
      </c>
      <c r="G38">
        <f t="shared" si="1"/>
        <v>0.21616</v>
      </c>
      <c r="H38">
        <f t="shared" si="2"/>
        <v>0.0467251456</v>
      </c>
      <c r="K38" s="3">
        <v>1.24036</v>
      </c>
      <c r="L38">
        <f t="shared" si="3"/>
        <v>0.22427</v>
      </c>
      <c r="M38">
        <f t="shared" si="4"/>
        <v>0.0502970329</v>
      </c>
      <c r="P38" s="3">
        <v>1.28238</v>
      </c>
      <c r="Q38">
        <f t="shared" si="5"/>
        <v>0.22342</v>
      </c>
      <c r="R38">
        <f t="shared" si="6"/>
        <v>0.0499164964</v>
      </c>
      <c r="U38" s="3">
        <v>1.39142</v>
      </c>
      <c r="V38">
        <f t="shared" si="7"/>
        <v>0.22556</v>
      </c>
      <c r="W38">
        <f t="shared" si="8"/>
        <v>0.0508773136</v>
      </c>
      <c r="Z38" s="3">
        <v>2.38253</v>
      </c>
      <c r="AA38">
        <f t="shared" si="9"/>
        <v>0.22221</v>
      </c>
      <c r="AB38">
        <f t="shared" si="10"/>
        <v>0.0493772841</v>
      </c>
    </row>
    <row r="40">
      <c r="F40" s="1" t="s">
        <v>21</v>
      </c>
      <c r="K40" s="1" t="s">
        <v>22</v>
      </c>
      <c r="P40" s="1" t="s">
        <v>23</v>
      </c>
      <c r="U40" s="1" t="s">
        <v>24</v>
      </c>
      <c r="Z40" s="1" t="s">
        <v>25</v>
      </c>
    </row>
    <row r="41">
      <c r="F41">
        <f t="array" ref="F41:G45">LINEST(A5:A38,H5:H38,true,true)</f>
        <v>6.031371574</v>
      </c>
      <c r="G41">
        <v>0.01002957588661045</v>
      </c>
      <c r="K41">
        <f t="array" ref="K41:L45">LINEST(A4:A38,M4:M38,true,true)</f>
        <v>5.694101898</v>
      </c>
      <c r="L41">
        <v>0.004694522378014029</v>
      </c>
      <c r="P41">
        <f t="array" ref="P41:Q45">LINEST(A4:A38,R4:R38,true,true)</f>
        <v>5.696940092</v>
      </c>
      <c r="Q41">
        <v>0.00858754597788505</v>
      </c>
      <c r="U41">
        <f t="array" ref="U41:V45">LINEST(A4:A38,W4:W38,true,true)</f>
        <v>5.604592643</v>
      </c>
      <c r="V41">
        <v>0.006995927292315335</v>
      </c>
      <c r="Z41">
        <f t="array" ref="Z41:AA45">LINEST(A4:A38,AB4:AB38,true,true)</f>
        <v>5.76565936</v>
      </c>
      <c r="AA41">
        <v>0.008172907172569806</v>
      </c>
    </row>
    <row r="42">
      <c r="F42">
        <v>0.03828181751571504</v>
      </c>
      <c r="G42">
        <v>0.001021529951385882</v>
      </c>
      <c r="K42">
        <v>0.02919938559095472</v>
      </c>
      <c r="L42">
        <v>8.367186114724861E-4</v>
      </c>
      <c r="P42">
        <v>0.04511404146709359</v>
      </c>
      <c r="Q42">
        <v>0.0012657276141816158</v>
      </c>
      <c r="U42">
        <v>0.0385222563081498</v>
      </c>
      <c r="V42">
        <v>0.0011079411096724483</v>
      </c>
      <c r="Z42">
        <v>0.04374614667535591</v>
      </c>
      <c r="AA42">
        <v>0.0012154120317009313</v>
      </c>
    </row>
    <row r="43">
      <c r="F43">
        <v>0.9987125113871425</v>
      </c>
      <c r="G43">
        <v>0.0030682833879391216</v>
      </c>
      <c r="K43">
        <v>0.9991329698755652</v>
      </c>
      <c r="L43">
        <v>0.0025897221039455675</v>
      </c>
      <c r="P43">
        <v>0.9979348277376804</v>
      </c>
      <c r="Q43">
        <v>0.003996816520032645</v>
      </c>
      <c r="U43">
        <v>0.9984434154149957</v>
      </c>
      <c r="V43">
        <v>0.00346994373467192</v>
      </c>
      <c r="Z43">
        <v>0.9981038559736194</v>
      </c>
      <c r="AA43">
        <v>0.003829761519857236</v>
      </c>
    </row>
    <row r="44">
      <c r="F44">
        <v>24822.588755527664</v>
      </c>
      <c r="G44">
        <v>32.0</v>
      </c>
      <c r="K44">
        <v>38027.961286106176</v>
      </c>
      <c r="L44">
        <v>33.0</v>
      </c>
      <c r="P44">
        <v>15946.296546882004</v>
      </c>
      <c r="Q44">
        <v>33.0</v>
      </c>
      <c r="U44">
        <v>21167.261340060497</v>
      </c>
      <c r="V44">
        <v>33.0</v>
      </c>
      <c r="Z44">
        <v>17370.74124585424</v>
      </c>
      <c r="AA44">
        <v>33.0</v>
      </c>
    </row>
    <row r="45">
      <c r="F45">
        <v>0.23368885987093563</v>
      </c>
      <c r="G45">
        <v>3.0125961435850153E-4</v>
      </c>
      <c r="K45">
        <v>0.2550406287304149</v>
      </c>
      <c r="L45">
        <v>2.2131979899692042E-4</v>
      </c>
      <c r="P45">
        <v>0.2547347886336832</v>
      </c>
      <c r="Q45">
        <v>5.271598957285933E-4</v>
      </c>
      <c r="U45">
        <v>0.25486461171519276</v>
      </c>
      <c r="V45">
        <v>3.9733681421903413E-4</v>
      </c>
      <c r="Z45">
        <v>0.2547779351105455</v>
      </c>
      <c r="AA45">
        <v>4.840134188663138E-4</v>
      </c>
    </row>
    <row r="47">
      <c r="L47">
        <f>2*0.0291</f>
        <v>0.0582</v>
      </c>
    </row>
    <row r="48">
      <c r="L48">
        <f>11.394-L47</f>
        <v>11.3358</v>
      </c>
    </row>
    <row r="49">
      <c r="L49">
        <f>11.394+L47</f>
        <v>11.4522</v>
      </c>
    </row>
    <row r="50">
      <c r="L50">
        <f>(L49-L48)/2</f>
        <v>0.0582</v>
      </c>
    </row>
    <row r="68">
      <c r="F68">
        <f>11.94-0.088</f>
        <v>11.852</v>
      </c>
    </row>
    <row r="69">
      <c r="F69">
        <f>11.94+0.088</f>
        <v>12.028</v>
      </c>
    </row>
    <row r="70">
      <c r="F70">
        <f>(F69-F68)/2</f>
        <v>0.088</v>
      </c>
    </row>
  </sheetData>
  <drawing r:id="rId1"/>
</worksheet>
</file>