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FF6AE010-96DA-40D0-AC39-B2033CA61BD9}" xr6:coauthVersionLast="47" xr6:coauthVersionMax="47" xr10:uidLastSave="{00000000-0000-0000-0000-000000000000}"/>
  <bookViews>
    <workbookView xWindow="-110" yWindow="-110" windowWidth="19420" windowHeight="11620" activeTab="2" xr2:uid="{128E22E7-D79F-4F4A-B9D4-5EF7FF588309}"/>
  </bookViews>
  <sheets>
    <sheet name="Task1" sheetId="1" r:id="rId1"/>
    <sheet name="Task2" sheetId="2" r:id="rId2"/>
    <sheet name="Task3 - Data" sheetId="4" r:id="rId3"/>
    <sheet name="Task3 - Analysis" sheetId="3" r:id="rId4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4" l="1"/>
  <c r="E31" i="4"/>
  <c r="E30" i="4"/>
  <c r="M29" i="4"/>
  <c r="E29" i="4"/>
  <c r="E28" i="4"/>
  <c r="M27" i="4"/>
  <c r="E27" i="4"/>
  <c r="M26" i="4"/>
  <c r="D136" i="2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I140" i="2" l="1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N68" i="2" l="1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<sst xmlns="http://schemas.openxmlformats.org/spreadsheetml/2006/main" count="202" uniqueCount="110">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</sst>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1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8" fontId="1" fillId="0" borderId="16" xfId="0" applyNumberFormat="1" applyFont="1" applyBorder="1" applyAlignment="1">
      <alignment horizontal="center" vertical="center"/>
    </xf>
    <xf numFmtId="18" fontId="1" fillId="0" borderId="3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8" fontId="1" fillId="0" borderId="27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64" fontId="0" fillId="0" borderId="23" xfId="0" applyNumberFormat="1" applyBorder="1"/>
    <xf numFmtId="164" fontId="0" fillId="0" borderId="28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C93CA7E-0DC3-4338-9F38-13E217806D0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829772F3-B7BE-483A-B9E2-BBA650A4AC3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C44E87FA-56AF-4F98-B939-17647B783E1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F8FEEE36-DC27-47B7-BD95-7080C61A77A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6D627C65-670F-43BC-BFD8-A33B1844BBD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topLeftCell="A18" workbookViewId="0">
      <selection activeCell="H1" sqref="H1"/>
    </sheetView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ht="18.5" x14ac:dyDescent="0.45">
      <c r="A1" s="20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topLeftCell="A168" workbookViewId="0">
      <selection activeCell="F9" sqref="F9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ht="18.5" x14ac:dyDescent="0.45">
      <c r="A1" s="20" t="s">
        <v>24</v>
      </c>
    </row>
    <row r="2" spans="1:8" x14ac:dyDescent="0.35">
      <c r="A2" s="11"/>
    </row>
    <row r="3" spans="1:8" x14ac:dyDescent="0.35">
      <c r="A3" s="11" t="s">
        <v>45</v>
      </c>
    </row>
    <row r="5" spans="1:8" x14ac:dyDescent="0.35">
      <c r="B5" s="11" t="s">
        <v>29</v>
      </c>
    </row>
    <row r="6" spans="1:8" x14ac:dyDescent="0.35">
      <c r="B6" s="11"/>
      <c r="C6" s="12" t="s">
        <v>36</v>
      </c>
      <c r="D6" s="12" t="s">
        <v>37</v>
      </c>
    </row>
    <row r="7" spans="1:8" x14ac:dyDescent="0.35">
      <c r="B7" t="s">
        <v>25</v>
      </c>
      <c r="C7">
        <v>70</v>
      </c>
      <c r="D7" s="14">
        <f>C7/SUM($C$7:$C$11)*100</f>
        <v>22.58064516129032</v>
      </c>
    </row>
    <row r="8" spans="1:8" x14ac:dyDescent="0.35">
      <c r="B8" t="s">
        <v>26</v>
      </c>
      <c r="C8">
        <v>100</v>
      </c>
      <c r="D8" s="14">
        <f t="shared" ref="D8:D11" si="0">C8/SUM($C$7:$C$11)*100</f>
        <v>32.258064516129032</v>
      </c>
    </row>
    <row r="9" spans="1:8" x14ac:dyDescent="0.35">
      <c r="B9" t="s">
        <v>67</v>
      </c>
      <c r="C9">
        <v>90</v>
      </c>
      <c r="D9" s="14">
        <f t="shared" si="0"/>
        <v>29.032258064516132</v>
      </c>
    </row>
    <row r="10" spans="1:8" x14ac:dyDescent="0.35">
      <c r="B10" t="s">
        <v>27</v>
      </c>
      <c r="C10">
        <v>10</v>
      </c>
      <c r="D10" s="14">
        <f t="shared" si="0"/>
        <v>3.225806451612903</v>
      </c>
    </row>
    <row r="11" spans="1:8" x14ac:dyDescent="0.35">
      <c r="B11" t="s">
        <v>28</v>
      </c>
      <c r="C11">
        <v>40</v>
      </c>
      <c r="D11" s="14">
        <f t="shared" si="0"/>
        <v>12.903225806451612</v>
      </c>
    </row>
    <row r="13" spans="1:8" x14ac:dyDescent="0.35">
      <c r="B13" s="11" t="s">
        <v>30</v>
      </c>
    </row>
    <row r="15" spans="1:8" x14ac:dyDescent="0.35">
      <c r="C15" s="12" t="s">
        <v>31</v>
      </c>
      <c r="D15" s="12" t="s">
        <v>32</v>
      </c>
      <c r="E15" s="12" t="s">
        <v>33</v>
      </c>
      <c r="F15" s="12" t="s">
        <v>34</v>
      </c>
      <c r="G15" s="12" t="s">
        <v>35</v>
      </c>
      <c r="H15" s="15"/>
    </row>
    <row r="16" spans="1:8" x14ac:dyDescent="0.35">
      <c r="B16" t="s">
        <v>25</v>
      </c>
      <c r="C16">
        <v>0</v>
      </c>
      <c r="D16">
        <v>70</v>
      </c>
      <c r="E16">
        <v>30</v>
      </c>
      <c r="F16">
        <v>100</v>
      </c>
      <c r="G16">
        <v>90</v>
      </c>
    </row>
    <row r="17" spans="2:11" x14ac:dyDescent="0.35">
      <c r="B17" t="s">
        <v>26</v>
      </c>
      <c r="C17">
        <v>70</v>
      </c>
      <c r="D17">
        <v>0</v>
      </c>
      <c r="E17">
        <v>100</v>
      </c>
      <c r="F17">
        <v>80</v>
      </c>
      <c r="G17">
        <v>100</v>
      </c>
    </row>
    <row r="18" spans="2:11" x14ac:dyDescent="0.35">
      <c r="B18" t="s">
        <v>67</v>
      </c>
      <c r="C18">
        <v>80</v>
      </c>
      <c r="D18">
        <v>100</v>
      </c>
      <c r="E18">
        <v>30</v>
      </c>
      <c r="F18">
        <v>20</v>
      </c>
      <c r="G18">
        <v>80</v>
      </c>
    </row>
    <row r="19" spans="2:11" x14ac:dyDescent="0.35">
      <c r="B19" t="s">
        <v>27</v>
      </c>
      <c r="C19">
        <v>100</v>
      </c>
      <c r="D19">
        <v>30</v>
      </c>
      <c r="E19">
        <v>50</v>
      </c>
      <c r="F19">
        <v>70</v>
      </c>
      <c r="G19">
        <v>20</v>
      </c>
    </row>
    <row r="20" spans="2:11" x14ac:dyDescent="0.35">
      <c r="B20" t="s">
        <v>28</v>
      </c>
      <c r="C20">
        <v>50</v>
      </c>
      <c r="D20">
        <v>90</v>
      </c>
      <c r="E20">
        <v>70</v>
      </c>
      <c r="F20">
        <v>0</v>
      </c>
      <c r="G20">
        <v>100</v>
      </c>
    </row>
    <row r="21" spans="2:11" x14ac:dyDescent="0.35">
      <c r="B21" s="11" t="s">
        <v>38</v>
      </c>
      <c r="C21" s="13">
        <f>SUMPRODUCT(C16:C20,$D$7:$D$11)/100</f>
        <v>55.483870967741943</v>
      </c>
      <c r="D21" s="13">
        <f t="shared" ref="D21:G21" si="1">SUMPRODUCT(D16:D20,$D$7:$D$11)/100</f>
        <v>57.41935483870968</v>
      </c>
      <c r="E21" s="13">
        <f t="shared" si="1"/>
        <v>58.387096774193544</v>
      </c>
      <c r="F21" s="13">
        <f t="shared" si="1"/>
        <v>56.451612903225808</v>
      </c>
      <c r="G21" s="13">
        <f t="shared" si="1"/>
        <v>89.354838709677423</v>
      </c>
    </row>
    <row r="23" spans="2:11" x14ac:dyDescent="0.35">
      <c r="B23" s="11" t="s">
        <v>39</v>
      </c>
    </row>
    <row r="25" spans="2:11" x14ac:dyDescent="0.35">
      <c r="C25" s="12" t="s">
        <v>42</v>
      </c>
      <c r="D25" s="12" t="s">
        <v>43</v>
      </c>
      <c r="E25" s="12" t="s">
        <v>50</v>
      </c>
      <c r="F25" s="15" t="s">
        <v>46</v>
      </c>
    </row>
    <row r="26" spans="2:11" x14ac:dyDescent="0.35">
      <c r="B26" t="s">
        <v>31</v>
      </c>
      <c r="C26" s="16">
        <v>105000</v>
      </c>
      <c r="D26" s="16">
        <v>50000</v>
      </c>
      <c r="E26" s="16">
        <v>25000</v>
      </c>
      <c r="F26" s="17">
        <f>SUM(C26:E26)</f>
        <v>180000</v>
      </c>
    </row>
    <row r="27" spans="2:11" x14ac:dyDescent="0.35">
      <c r="B27" t="s">
        <v>40</v>
      </c>
      <c r="C27" s="16">
        <v>60000</v>
      </c>
      <c r="D27" s="16">
        <v>40000</v>
      </c>
      <c r="E27" s="16">
        <v>40000</v>
      </c>
      <c r="F27" s="17">
        <f t="shared" ref="F27:F30" si="2">SUM(C27:E27)</f>
        <v>140000</v>
      </c>
      <c r="J27" s="12"/>
      <c r="K27" s="12"/>
    </row>
    <row r="28" spans="2:11" x14ac:dyDescent="0.35">
      <c r="B28" t="s">
        <v>41</v>
      </c>
      <c r="C28" s="16">
        <v>35000</v>
      </c>
      <c r="D28" s="16">
        <v>45000</v>
      </c>
      <c r="E28" s="16">
        <v>45000</v>
      </c>
      <c r="F28" s="17">
        <f t="shared" si="2"/>
        <v>125000</v>
      </c>
      <c r="J28" s="12"/>
      <c r="K28" s="12"/>
    </row>
    <row r="29" spans="2:11" x14ac:dyDescent="0.35">
      <c r="B29" t="s">
        <v>34</v>
      </c>
      <c r="C29" s="16">
        <v>75000</v>
      </c>
      <c r="D29" s="16">
        <v>20000</v>
      </c>
      <c r="E29" s="16">
        <v>35000</v>
      </c>
      <c r="F29" s="17">
        <f t="shared" si="2"/>
        <v>130000</v>
      </c>
      <c r="J29" s="18"/>
      <c r="K29" s="12"/>
    </row>
    <row r="30" spans="2:11" x14ac:dyDescent="0.35">
      <c r="B30" t="s">
        <v>35</v>
      </c>
      <c r="C30" s="16">
        <v>90000</v>
      </c>
      <c r="D30" s="16">
        <v>25000</v>
      </c>
      <c r="E30" s="16">
        <v>50000</v>
      </c>
      <c r="F30" s="17">
        <f t="shared" si="2"/>
        <v>165000</v>
      </c>
    </row>
    <row r="32" spans="2:11" x14ac:dyDescent="0.35">
      <c r="B32" s="11" t="s">
        <v>44</v>
      </c>
      <c r="J32" s="12"/>
      <c r="K32" s="12"/>
    </row>
    <row r="33" spans="10:11" x14ac:dyDescent="0.35">
      <c r="J33" s="12"/>
      <c r="K33" s="12"/>
    </row>
    <row r="34" spans="10:11" x14ac:dyDescent="0.35">
      <c r="J34" s="18"/>
      <c r="K34" s="12"/>
    </row>
    <row r="57" spans="1:14" x14ac:dyDescent="0.35">
      <c r="A57" s="11" t="s">
        <v>60</v>
      </c>
    </row>
    <row r="58" spans="1:14" x14ac:dyDescent="0.35">
      <c r="A58" s="11"/>
    </row>
    <row r="59" spans="1:14" x14ac:dyDescent="0.35">
      <c r="A59" s="11"/>
      <c r="B59" s="11" t="s">
        <v>61</v>
      </c>
      <c r="E59" s="19" t="s">
        <v>52</v>
      </c>
      <c r="F59" s="19"/>
      <c r="G59" s="19"/>
      <c r="H59" s="19"/>
      <c r="I59" s="19"/>
      <c r="J59" s="19" t="s">
        <v>53</v>
      </c>
      <c r="K59" s="19"/>
      <c r="L59" s="19"/>
      <c r="M59" s="19"/>
      <c r="N59" s="19"/>
    </row>
    <row r="60" spans="1:14" x14ac:dyDescent="0.35">
      <c r="C60" s="12" t="s">
        <v>49</v>
      </c>
      <c r="D60" s="12" t="s">
        <v>59</v>
      </c>
      <c r="E60" s="12" t="s">
        <v>47</v>
      </c>
      <c r="F60" s="12" t="s">
        <v>48</v>
      </c>
      <c r="G60" s="12" t="s">
        <v>63</v>
      </c>
      <c r="H60" s="12" t="s">
        <v>27</v>
      </c>
      <c r="I60" s="12" t="s">
        <v>51</v>
      </c>
      <c r="J60" s="12" t="s">
        <v>54</v>
      </c>
      <c r="K60" s="12" t="s">
        <v>55</v>
      </c>
      <c r="L60" s="12" t="s">
        <v>56</v>
      </c>
      <c r="M60" s="12" t="s">
        <v>57</v>
      </c>
      <c r="N60" s="12" t="s">
        <v>58</v>
      </c>
    </row>
    <row r="61" spans="1:14" x14ac:dyDescent="0.35">
      <c r="C61">
        <v>0</v>
      </c>
      <c r="D61" s="14">
        <f>SUM($C$7:$C$11)-$C$8+C61</f>
        <v>210</v>
      </c>
      <c r="E61" s="14">
        <f>$C$7/D61*100</f>
        <v>33.333333333333329</v>
      </c>
      <c r="F61" s="14">
        <f>$C61/D61*100</f>
        <v>0</v>
      </c>
      <c r="G61" s="14">
        <f>$C$9/D61*100</f>
        <v>42.857142857142854</v>
      </c>
      <c r="H61" s="14">
        <f>$C$10/D61*100</f>
        <v>4.7619047619047619</v>
      </c>
      <c r="I61" s="14">
        <f>$C$11/D61*100</f>
        <v>19.047619047619047</v>
      </c>
      <c r="J61" s="13" cm="1">
        <f t="array" ref="J61">SUMPRODUCT(TRANSPOSE($E61:$I61),C$16:C$20)/100</f>
        <v>48.571428571428569</v>
      </c>
      <c r="K61" s="13" cm="1">
        <f t="array" ref="K61">SUMPRODUCT(TRANSPOSE($E61:$I61),D$16:D$20)/100</f>
        <v>84.761904761904759</v>
      </c>
      <c r="L61" s="13" cm="1">
        <f t="array" ref="L61">SUMPRODUCT(TRANSPOSE($E61:$I61),E$16:E$20)/100</f>
        <v>38.571428571428569</v>
      </c>
      <c r="M61" s="13" cm="1">
        <f t="array" ref="M61">SUMPRODUCT(TRANSPOSE($E61:$I61),F$16:F$20)/100</f>
        <v>45.238095238095227</v>
      </c>
      <c r="N61" s="13" cm="1">
        <f t="array" ref="N61">SUMPRODUCT(TRANSPOSE($E61:$I61),G$16:G$20)/100</f>
        <v>84.285714285714278</v>
      </c>
    </row>
    <row r="62" spans="1:14" x14ac:dyDescent="0.35">
      <c r="C62">
        <v>10</v>
      </c>
      <c r="D62" s="14">
        <f t="shared" ref="D62:D71" si="3">SUM($C$7:$C$11)-$C$8+C62</f>
        <v>220</v>
      </c>
      <c r="E62" s="14">
        <f t="shared" ref="E62:E71" si="4">$C$7/D62*100</f>
        <v>31.818181818181817</v>
      </c>
      <c r="F62" s="14">
        <f t="shared" ref="F62:F71" si="5">$C62/D62*100</f>
        <v>4.5454545454545459</v>
      </c>
      <c r="G62" s="14">
        <f t="shared" ref="G62:G71" si="6">$C$9/D62*100</f>
        <v>40.909090909090914</v>
      </c>
      <c r="H62" s="14">
        <f t="shared" ref="H62:H71" si="7">$C$10/D62*100</f>
        <v>4.5454545454545459</v>
      </c>
      <c r="I62" s="14">
        <f t="shared" ref="I62:I71" si="8">$C$11/D62*100</f>
        <v>18.181818181818183</v>
      </c>
      <c r="J62" s="13" cm="1">
        <f t="array" ref="J62">SUMPRODUCT(TRANSPOSE($E62:$I62),C$16:C$20)/100</f>
        <v>49.545454545454547</v>
      </c>
      <c r="K62" s="13" cm="1">
        <f t="array" ref="K62">SUMPRODUCT(TRANSPOSE($E62:$I62),D$16:D$20)/100</f>
        <v>80.909090909090907</v>
      </c>
      <c r="L62" s="13" cm="1">
        <f t="array" ref="L62">SUMPRODUCT(TRANSPOSE($E62:$I62),E$16:E$20)/100</f>
        <v>41.363636363636367</v>
      </c>
      <c r="M62" s="13" cm="1">
        <f t="array" ref="M62">SUMPRODUCT(TRANSPOSE($E62:$I62),F$16:F$20)/100</f>
        <v>46.818181818181813</v>
      </c>
      <c r="N62" s="13" cm="1">
        <f t="array" ref="N62">SUMPRODUCT(TRANSPOSE($E62:$I62),G$16:G$20)/100</f>
        <v>85</v>
      </c>
    </row>
    <row r="63" spans="1:14" x14ac:dyDescent="0.35">
      <c r="C63">
        <v>20</v>
      </c>
      <c r="D63" s="14">
        <f t="shared" si="3"/>
        <v>230</v>
      </c>
      <c r="E63" s="14">
        <f t="shared" si="4"/>
        <v>30.434782608695656</v>
      </c>
      <c r="F63" s="14">
        <f t="shared" si="5"/>
        <v>8.695652173913043</v>
      </c>
      <c r="G63" s="14">
        <f t="shared" si="6"/>
        <v>39.130434782608695</v>
      </c>
      <c r="H63" s="14">
        <f t="shared" si="7"/>
        <v>4.3478260869565215</v>
      </c>
      <c r="I63" s="14">
        <f t="shared" si="8"/>
        <v>17.391304347826086</v>
      </c>
      <c r="J63" s="13" cm="1">
        <f t="array" ref="J63">SUMPRODUCT(TRANSPOSE($E63:$I63),C$16:C$20)/100</f>
        <v>50.434782608695649</v>
      </c>
      <c r="K63" s="13" cm="1">
        <f t="array" ref="K63">SUMPRODUCT(TRANSPOSE($E63:$I63),D$16:D$20)/100</f>
        <v>77.391304347826093</v>
      </c>
      <c r="L63" s="13" cm="1">
        <f t="array" ref="L63">SUMPRODUCT(TRANSPOSE($E63:$I63),E$16:E$20)/100</f>
        <v>43.913043478260867</v>
      </c>
      <c r="M63" s="13" cm="1">
        <f t="array" ref="M63">SUMPRODUCT(TRANSPOSE($E63:$I63),F$16:F$20)/100</f>
        <v>48.260869565217398</v>
      </c>
      <c r="N63" s="13" cm="1">
        <f t="array" ref="N63">SUMPRODUCT(TRANSPOSE($E63:$I63),G$16:G$20)/100</f>
        <v>85.652173913043455</v>
      </c>
    </row>
    <row r="64" spans="1:14" x14ac:dyDescent="0.35">
      <c r="C64">
        <v>30</v>
      </c>
      <c r="D64" s="14">
        <f t="shared" si="3"/>
        <v>240</v>
      </c>
      <c r="E64" s="14">
        <f t="shared" si="4"/>
        <v>29.166666666666668</v>
      </c>
      <c r="F64" s="14">
        <f t="shared" si="5"/>
        <v>12.5</v>
      </c>
      <c r="G64" s="14">
        <f t="shared" si="6"/>
        <v>37.5</v>
      </c>
      <c r="H64" s="14">
        <f t="shared" si="7"/>
        <v>4.1666666666666661</v>
      </c>
      <c r="I64" s="14">
        <f t="shared" si="8"/>
        <v>16.666666666666664</v>
      </c>
      <c r="J64" s="13" cm="1">
        <f t="array" ref="J64">SUMPRODUCT(TRANSPOSE($E64:$I64),C$16:C$20)/100</f>
        <v>51.25</v>
      </c>
      <c r="K64" s="13" cm="1">
        <f t="array" ref="K64">SUMPRODUCT(TRANSPOSE($E64:$I64),D$16:D$20)/100</f>
        <v>74.166666666666671</v>
      </c>
      <c r="L64" s="13" cm="1">
        <f t="array" ref="L64">SUMPRODUCT(TRANSPOSE($E64:$I64),E$16:E$20)/100</f>
        <v>46.25</v>
      </c>
      <c r="M64" s="13" cm="1">
        <f t="array" ref="M64">SUMPRODUCT(TRANSPOSE($E64:$I64),F$16:F$20)/100</f>
        <v>49.583333333333343</v>
      </c>
      <c r="N64" s="13" cm="1">
        <f t="array" ref="N64">SUMPRODUCT(TRANSPOSE($E64:$I64),G$16:G$20)/100</f>
        <v>86.25</v>
      </c>
    </row>
    <row r="65" spans="3:14" x14ac:dyDescent="0.35">
      <c r="C65">
        <v>40</v>
      </c>
      <c r="D65" s="14">
        <f t="shared" si="3"/>
        <v>250</v>
      </c>
      <c r="E65" s="14">
        <f t="shared" si="4"/>
        <v>28.000000000000004</v>
      </c>
      <c r="F65" s="14">
        <f t="shared" si="5"/>
        <v>16</v>
      </c>
      <c r="G65" s="14">
        <f t="shared" si="6"/>
        <v>36</v>
      </c>
      <c r="H65" s="14">
        <f t="shared" si="7"/>
        <v>4</v>
      </c>
      <c r="I65" s="14">
        <f t="shared" si="8"/>
        <v>16</v>
      </c>
      <c r="J65" s="13" cm="1">
        <f t="array" ref="J65">SUMPRODUCT(TRANSPOSE($E65:$I65),C$16:C$20)/100</f>
        <v>52</v>
      </c>
      <c r="K65" s="13" cm="1">
        <f t="array" ref="K65">SUMPRODUCT(TRANSPOSE($E65:$I65),D$16:D$20)/100</f>
        <v>71.2</v>
      </c>
      <c r="L65" s="13" cm="1">
        <f t="array" ref="L65">SUMPRODUCT(TRANSPOSE($E65:$I65),E$16:E$20)/100</f>
        <v>48.4</v>
      </c>
      <c r="M65" s="13" cm="1">
        <f t="array" ref="M65">SUMPRODUCT(TRANSPOSE($E65:$I65),F$16:F$20)/100</f>
        <v>50.8</v>
      </c>
      <c r="N65" s="13" cm="1">
        <f t="array" ref="N65">SUMPRODUCT(TRANSPOSE($E65:$I65),G$16:G$20)/100</f>
        <v>86.8</v>
      </c>
    </row>
    <row r="66" spans="3:14" x14ac:dyDescent="0.35">
      <c r="C66">
        <v>50</v>
      </c>
      <c r="D66" s="14">
        <f t="shared" si="3"/>
        <v>260</v>
      </c>
      <c r="E66" s="14">
        <f t="shared" si="4"/>
        <v>26.923076923076923</v>
      </c>
      <c r="F66" s="14">
        <f t="shared" si="5"/>
        <v>19.230769230769234</v>
      </c>
      <c r="G66" s="14">
        <f t="shared" si="6"/>
        <v>34.615384615384613</v>
      </c>
      <c r="H66" s="14">
        <f t="shared" si="7"/>
        <v>3.8461538461538463</v>
      </c>
      <c r="I66" s="14">
        <f t="shared" si="8"/>
        <v>15.384615384615385</v>
      </c>
      <c r="J66" s="13" cm="1">
        <f t="array" ref="J66">SUMPRODUCT(TRANSPOSE($E66:$I66),C$16:C$20)/100</f>
        <v>52.692307692307693</v>
      </c>
      <c r="K66" s="13" cm="1">
        <f t="array" ref="K66">SUMPRODUCT(TRANSPOSE($E66:$I66),D$16:D$20)/100</f>
        <v>68.461538461538453</v>
      </c>
      <c r="L66" s="13" cm="1">
        <f t="array" ref="L66">SUMPRODUCT(TRANSPOSE($E66:$I66),E$16:E$20)/100</f>
        <v>50.384615384615387</v>
      </c>
      <c r="M66" s="13" cm="1">
        <f t="array" ref="M66">SUMPRODUCT(TRANSPOSE($E66:$I66),F$16:F$20)/100</f>
        <v>51.923076923076927</v>
      </c>
      <c r="N66" s="13" cm="1">
        <f t="array" ref="N66">SUMPRODUCT(TRANSPOSE($E66:$I66),G$16:G$20)/100</f>
        <v>87.307692307692307</v>
      </c>
    </row>
    <row r="67" spans="3:14" x14ac:dyDescent="0.35">
      <c r="C67">
        <v>60</v>
      </c>
      <c r="D67" s="14">
        <f t="shared" si="3"/>
        <v>270</v>
      </c>
      <c r="E67" s="14">
        <f t="shared" si="4"/>
        <v>25.925925925925924</v>
      </c>
      <c r="F67" s="14">
        <f t="shared" si="5"/>
        <v>22.222222222222221</v>
      </c>
      <c r="G67" s="14">
        <f t="shared" si="6"/>
        <v>33.333333333333329</v>
      </c>
      <c r="H67" s="14">
        <f t="shared" si="7"/>
        <v>3.7037037037037033</v>
      </c>
      <c r="I67" s="14">
        <f t="shared" si="8"/>
        <v>14.814814814814813</v>
      </c>
      <c r="J67" s="13" cm="1">
        <f t="array" ref="J67">SUMPRODUCT(TRANSPOSE($E67:$I67),C$16:C$20)/100</f>
        <v>53.333333333333329</v>
      </c>
      <c r="K67" s="13" cm="1">
        <f t="array" ref="K67">SUMPRODUCT(TRANSPOSE($E67:$I67),D$16:D$20)/100</f>
        <v>65.925925925925924</v>
      </c>
      <c r="L67" s="13" cm="1">
        <f t="array" ref="L67">SUMPRODUCT(TRANSPOSE($E67:$I67),E$16:E$20)/100</f>
        <v>52.222222222222229</v>
      </c>
      <c r="M67" s="13" cm="1">
        <f t="array" ref="M67">SUMPRODUCT(TRANSPOSE($E67:$I67),F$16:F$20)/100</f>
        <v>52.962962962962955</v>
      </c>
      <c r="N67" s="13" cm="1">
        <f t="array" ref="N67">SUMPRODUCT(TRANSPOSE($E67:$I67),G$16:G$20)/100</f>
        <v>87.777777777777757</v>
      </c>
    </row>
    <row r="68" spans="3:14" x14ac:dyDescent="0.35">
      <c r="C68">
        <v>70</v>
      </c>
      <c r="D68" s="14">
        <f t="shared" si="3"/>
        <v>280</v>
      </c>
      <c r="E68" s="14">
        <f t="shared" si="4"/>
        <v>25</v>
      </c>
      <c r="F68" s="14">
        <f t="shared" si="5"/>
        <v>25</v>
      </c>
      <c r="G68" s="14">
        <f t="shared" si="6"/>
        <v>32.142857142857146</v>
      </c>
      <c r="H68" s="14">
        <f t="shared" si="7"/>
        <v>3.5714285714285712</v>
      </c>
      <c r="I68" s="14">
        <f t="shared" si="8"/>
        <v>14.285714285714285</v>
      </c>
      <c r="J68" s="13" cm="1">
        <f t="array" ref="J68">SUMPRODUCT(TRANSPOSE($E68:$I68),C$16:C$20)/100</f>
        <v>53.928571428571431</v>
      </c>
      <c r="K68" s="13" cm="1">
        <f t="array" ref="K68">SUMPRODUCT(TRANSPOSE($E68:$I68),D$16:D$20)/100</f>
        <v>63.571428571428569</v>
      </c>
      <c r="L68" s="13" cm="1">
        <f t="array" ref="L68">SUMPRODUCT(TRANSPOSE($E68:$I68),E$16:E$20)/100</f>
        <v>53.928571428571431</v>
      </c>
      <c r="M68" s="13" cm="1">
        <f t="array" ref="M68">SUMPRODUCT(TRANSPOSE($E68:$I68),F$16:F$20)/100</f>
        <v>53.928571428571431</v>
      </c>
      <c r="N68" s="13" cm="1">
        <f t="array" ref="N68">SUMPRODUCT(TRANSPOSE($E68:$I68),G$16:G$20)/100</f>
        <v>88.214285714285722</v>
      </c>
    </row>
    <row r="69" spans="3:14" x14ac:dyDescent="0.35">
      <c r="C69">
        <v>80</v>
      </c>
      <c r="D69" s="14">
        <f t="shared" si="3"/>
        <v>290</v>
      </c>
      <c r="E69" s="14">
        <f t="shared" si="4"/>
        <v>24.137931034482758</v>
      </c>
      <c r="F69" s="14">
        <f t="shared" si="5"/>
        <v>27.586206896551722</v>
      </c>
      <c r="G69" s="14">
        <f t="shared" si="6"/>
        <v>31.03448275862069</v>
      </c>
      <c r="H69" s="14">
        <f t="shared" si="7"/>
        <v>3.4482758620689653</v>
      </c>
      <c r="I69" s="14">
        <f t="shared" si="8"/>
        <v>13.793103448275861</v>
      </c>
      <c r="J69" s="13" cm="1">
        <f t="array" ref="J69">SUMPRODUCT(TRANSPOSE($E69:$I69),C$16:C$20)/100</f>
        <v>54.482758620689658</v>
      </c>
      <c r="K69" s="13" cm="1">
        <f t="array" ref="K69">SUMPRODUCT(TRANSPOSE($E69:$I69),D$16:D$20)/100</f>
        <v>61.379310344827587</v>
      </c>
      <c r="L69" s="13" cm="1">
        <f t="array" ref="L69">SUMPRODUCT(TRANSPOSE($E69:$I69),E$16:E$20)/100</f>
        <v>55.517241379310342</v>
      </c>
      <c r="M69" s="13" cm="1">
        <f t="array" ref="M69">SUMPRODUCT(TRANSPOSE($E69:$I69),F$16:F$20)/100</f>
        <v>54.827586206896548</v>
      </c>
      <c r="N69" s="13" cm="1">
        <f t="array" ref="N69">SUMPRODUCT(TRANSPOSE($E69:$I69),G$16:G$20)/100</f>
        <v>88.620689655172413</v>
      </c>
    </row>
    <row r="70" spans="3:14" x14ac:dyDescent="0.35">
      <c r="C70">
        <v>90</v>
      </c>
      <c r="D70" s="14">
        <f t="shared" si="3"/>
        <v>300</v>
      </c>
      <c r="E70" s="14">
        <f t="shared" si="4"/>
        <v>23.333333333333332</v>
      </c>
      <c r="F70" s="14">
        <f t="shared" si="5"/>
        <v>30</v>
      </c>
      <c r="G70" s="14">
        <f t="shared" si="6"/>
        <v>30</v>
      </c>
      <c r="H70" s="14">
        <f t="shared" si="7"/>
        <v>3.3333333333333335</v>
      </c>
      <c r="I70" s="14">
        <f t="shared" si="8"/>
        <v>13.333333333333334</v>
      </c>
      <c r="J70" s="13" cm="1">
        <f t="array" ref="J70">SUMPRODUCT(TRANSPOSE($E70:$I70),C$16:C$20)/100</f>
        <v>55</v>
      </c>
      <c r="K70" s="13" cm="1">
        <f t="array" ref="K70">SUMPRODUCT(TRANSPOSE($E70:$I70),D$16:D$20)/100</f>
        <v>59.333333333333329</v>
      </c>
      <c r="L70" s="13" cm="1">
        <f t="array" ref="L70">SUMPRODUCT(TRANSPOSE($E70:$I70),E$16:E$20)/100</f>
        <v>57</v>
      </c>
      <c r="M70" s="13" cm="1">
        <f t="array" ref="M70">SUMPRODUCT(TRANSPOSE($E70:$I70),F$16:F$20)/100</f>
        <v>55.666666666666657</v>
      </c>
      <c r="N70" s="13" cm="1">
        <f t="array" ref="N70">SUMPRODUCT(TRANSPOSE($E70:$I70),G$16:G$20)/100</f>
        <v>89</v>
      </c>
    </row>
    <row r="71" spans="3:14" x14ac:dyDescent="0.35">
      <c r="C71">
        <v>100</v>
      </c>
      <c r="D71" s="14">
        <f t="shared" si="3"/>
        <v>310</v>
      </c>
      <c r="E71" s="14">
        <f t="shared" si="4"/>
        <v>22.58064516129032</v>
      </c>
      <c r="F71" s="14">
        <f t="shared" si="5"/>
        <v>32.258064516129032</v>
      </c>
      <c r="G71" s="14">
        <f t="shared" si="6"/>
        <v>29.032258064516132</v>
      </c>
      <c r="H71" s="14">
        <f t="shared" si="7"/>
        <v>3.225806451612903</v>
      </c>
      <c r="I71" s="14">
        <f t="shared" si="8"/>
        <v>12.903225806451612</v>
      </c>
      <c r="J71" s="13" cm="1">
        <f t="array" ref="J71">SUMPRODUCT(TRANSPOSE($E71:$I71),C$16:C$20)/100</f>
        <v>55.483870967741943</v>
      </c>
      <c r="K71" s="13" cm="1">
        <f t="array" ref="K71">SUMPRODUCT(TRANSPOSE($E71:$I71),D$16:D$20)/100</f>
        <v>57.41935483870968</v>
      </c>
      <c r="L71" s="13" cm="1">
        <f t="array" ref="L71">SUMPRODUCT(TRANSPOSE($E71:$I71),E$16:E$20)/100</f>
        <v>58.387096774193544</v>
      </c>
      <c r="M71" s="13" cm="1">
        <f t="array" ref="M71">SUMPRODUCT(TRANSPOSE($E71:$I71),F$16:F$20)/100</f>
        <v>56.451612903225808</v>
      </c>
      <c r="N71" s="13" cm="1">
        <f t="array" ref="N71">SUMPRODUCT(TRANSPOSE($E71:$I71),G$16:G$20)/100</f>
        <v>89.354838709677423</v>
      </c>
    </row>
    <row r="96" spans="2:14" x14ac:dyDescent="0.35">
      <c r="B96" s="11" t="s">
        <v>66</v>
      </c>
      <c r="E96" s="19" t="s">
        <v>52</v>
      </c>
      <c r="F96" s="19"/>
      <c r="G96" s="19"/>
      <c r="H96" s="19"/>
      <c r="I96" s="19"/>
      <c r="J96" s="19" t="s">
        <v>53</v>
      </c>
      <c r="K96" s="19"/>
      <c r="L96" s="19"/>
      <c r="M96" s="19"/>
      <c r="N96" s="19"/>
    </row>
    <row r="97" spans="3:14" x14ac:dyDescent="0.35">
      <c r="C97" s="12" t="s">
        <v>49</v>
      </c>
      <c r="D97" s="12" t="s">
        <v>59</v>
      </c>
      <c r="E97" s="12" t="s">
        <v>47</v>
      </c>
      <c r="F97" s="12" t="s">
        <v>48</v>
      </c>
      <c r="G97" s="12" t="s">
        <v>63</v>
      </c>
      <c r="H97" s="12" t="s">
        <v>27</v>
      </c>
      <c r="I97" s="12" t="s">
        <v>51</v>
      </c>
      <c r="J97" s="12" t="s">
        <v>54</v>
      </c>
      <c r="K97" s="12" t="s">
        <v>55</v>
      </c>
      <c r="L97" s="12" t="s">
        <v>56</v>
      </c>
      <c r="M97" s="12" t="s">
        <v>57</v>
      </c>
      <c r="N97" s="12" t="s">
        <v>58</v>
      </c>
    </row>
    <row r="98" spans="3:14" x14ac:dyDescent="0.35">
      <c r="C98">
        <v>0</v>
      </c>
      <c r="D98" s="14">
        <f>SUM($C$7:$C$11)-$C$9+C98</f>
        <v>220</v>
      </c>
      <c r="E98" s="14">
        <f>$C$7/D98*100</f>
        <v>31.818181818181817</v>
      </c>
      <c r="F98" s="14">
        <f>$C$8/D98*100</f>
        <v>45.454545454545453</v>
      </c>
      <c r="G98" s="14">
        <f>$C98/D98*100</f>
        <v>0</v>
      </c>
      <c r="H98" s="14">
        <f>$C$10/D98*100</f>
        <v>4.5454545454545459</v>
      </c>
      <c r="I98" s="14">
        <f>$C$11/D98*100</f>
        <v>18.181818181818183</v>
      </c>
      <c r="J98" s="13" cm="1">
        <f t="array" ref="J98">SUMPRODUCT(TRANSPOSE($E98:$I98),C$16:C$20)/100</f>
        <v>45.454545454545453</v>
      </c>
      <c r="K98" s="13" cm="1">
        <f t="array" ref="K98">SUMPRODUCT(TRANSPOSE($E98:$I98),D$16:D$20)/100</f>
        <v>40</v>
      </c>
      <c r="L98" s="13" cm="1">
        <f t="array" ref="L98">SUMPRODUCT(TRANSPOSE($E98:$I98),E$16:E$20)/100</f>
        <v>70</v>
      </c>
      <c r="M98" s="13" cm="1">
        <f t="array" ref="M98">SUMPRODUCT(TRANSPOSE($E98:$I98),F$16:F$20)/100</f>
        <v>71.36363636363636</v>
      </c>
      <c r="N98" s="13" cm="1">
        <f t="array" ref="N98">SUMPRODUCT(TRANSPOSE($E98:$I98),G$16:G$20)/100</f>
        <v>93.181818181818187</v>
      </c>
    </row>
    <row r="99" spans="3:14" x14ac:dyDescent="0.35">
      <c r="C99">
        <v>10</v>
      </c>
      <c r="D99" s="14">
        <f t="shared" ref="D99:D108" si="9">SUM($C$7:$C$11)-$C$9+C99</f>
        <v>230</v>
      </c>
      <c r="E99" s="14">
        <f t="shared" ref="E99:E108" si="10">$C$7/D99*100</f>
        <v>30.434782608695656</v>
      </c>
      <c r="F99" s="14">
        <f t="shared" ref="F99:F108" si="11">$C$8/D99*100</f>
        <v>43.478260869565219</v>
      </c>
      <c r="G99" s="14">
        <f t="shared" ref="G99:G108" si="12">$C99/D99*100</f>
        <v>4.3478260869565215</v>
      </c>
      <c r="H99" s="14">
        <f t="shared" ref="H99:H108" si="13">$C$10/D99*100</f>
        <v>4.3478260869565215</v>
      </c>
      <c r="I99" s="14">
        <f t="shared" ref="I99:I108" si="14">$C$11/D99*100</f>
        <v>17.391304347826086</v>
      </c>
      <c r="J99" s="13" cm="1">
        <f t="array" ref="J99">SUMPRODUCT(TRANSPOSE($E99:$I99),C$16:C$20)/100</f>
        <v>46.95652173913043</v>
      </c>
      <c r="K99" s="13" cm="1">
        <f t="array" ref="K99">SUMPRODUCT(TRANSPOSE($E99:$I99),D$16:D$20)/100</f>
        <v>42.608695652173907</v>
      </c>
      <c r="L99" s="13" cm="1">
        <f t="array" ref="L99">SUMPRODUCT(TRANSPOSE($E99:$I99),E$16:E$20)/100</f>
        <v>68.260869565217405</v>
      </c>
      <c r="M99" s="13" cm="1">
        <f t="array" ref="M99">SUMPRODUCT(TRANSPOSE($E99:$I99),F$16:F$20)/100</f>
        <v>69.130434782608702</v>
      </c>
      <c r="N99" s="13" cm="1">
        <f t="array" ref="N99">SUMPRODUCT(TRANSPOSE($E99:$I99),G$16:G$20)/100</f>
        <v>92.608695652173921</v>
      </c>
    </row>
    <row r="100" spans="3:14" x14ac:dyDescent="0.35">
      <c r="C100">
        <v>20</v>
      </c>
      <c r="D100" s="14">
        <f t="shared" si="9"/>
        <v>240</v>
      </c>
      <c r="E100" s="14">
        <f t="shared" si="10"/>
        <v>29.166666666666668</v>
      </c>
      <c r="F100" s="14">
        <f t="shared" si="11"/>
        <v>41.666666666666671</v>
      </c>
      <c r="G100" s="14">
        <f t="shared" si="12"/>
        <v>8.3333333333333321</v>
      </c>
      <c r="H100" s="14">
        <f t="shared" si="13"/>
        <v>4.1666666666666661</v>
      </c>
      <c r="I100" s="14">
        <f t="shared" si="14"/>
        <v>16.666666666666664</v>
      </c>
      <c r="J100" s="13" cm="1">
        <f t="array" ref="J100">SUMPRODUCT(TRANSPOSE($E100:$I100),C$16:C$20)/100</f>
        <v>48.333333333333329</v>
      </c>
      <c r="K100" s="13" cm="1">
        <f t="array" ref="K100">SUMPRODUCT(TRANSPOSE($E100:$I100),D$16:D$20)/100</f>
        <v>45</v>
      </c>
      <c r="L100" s="13" cm="1">
        <f t="array" ref="L100">SUMPRODUCT(TRANSPOSE($E100:$I100),E$16:E$20)/100</f>
        <v>66.666666666666657</v>
      </c>
      <c r="M100" s="13" cm="1">
        <f t="array" ref="M100">SUMPRODUCT(TRANSPOSE($E100:$I100),F$16:F$20)/100</f>
        <v>67.083333333333343</v>
      </c>
      <c r="N100" s="13" cm="1">
        <f t="array" ref="N100">SUMPRODUCT(TRANSPOSE($E100:$I100),G$16:G$20)/100</f>
        <v>92.083333333333343</v>
      </c>
    </row>
    <row r="101" spans="3:14" x14ac:dyDescent="0.35">
      <c r="C101">
        <v>30</v>
      </c>
      <c r="D101" s="14">
        <f t="shared" si="9"/>
        <v>250</v>
      </c>
      <c r="E101" s="14">
        <f t="shared" si="10"/>
        <v>28.000000000000004</v>
      </c>
      <c r="F101" s="14">
        <f t="shared" si="11"/>
        <v>40</v>
      </c>
      <c r="G101" s="14">
        <f t="shared" si="12"/>
        <v>12</v>
      </c>
      <c r="H101" s="14">
        <f t="shared" si="13"/>
        <v>4</v>
      </c>
      <c r="I101" s="14">
        <f t="shared" si="14"/>
        <v>16</v>
      </c>
      <c r="J101" s="13" cm="1">
        <f t="array" ref="J101">SUMPRODUCT(TRANSPOSE($E101:$I101),C$16:C$20)/100</f>
        <v>49.6</v>
      </c>
      <c r="K101" s="13" cm="1">
        <f t="array" ref="K101">SUMPRODUCT(TRANSPOSE($E101:$I101),D$16:D$20)/100</f>
        <v>47.2</v>
      </c>
      <c r="L101" s="13" cm="1">
        <f t="array" ref="L101">SUMPRODUCT(TRANSPOSE($E101:$I101),E$16:E$20)/100</f>
        <v>65.2</v>
      </c>
      <c r="M101" s="13" cm="1">
        <f t="array" ref="M101">SUMPRODUCT(TRANSPOSE($E101:$I101),F$16:F$20)/100</f>
        <v>65.2</v>
      </c>
      <c r="N101" s="13" cm="1">
        <f t="array" ref="N101">SUMPRODUCT(TRANSPOSE($E101:$I101),G$16:G$20)/100</f>
        <v>91.6</v>
      </c>
    </row>
    <row r="102" spans="3:14" x14ac:dyDescent="0.35">
      <c r="C102">
        <v>40</v>
      </c>
      <c r="D102" s="14">
        <f t="shared" si="9"/>
        <v>260</v>
      </c>
      <c r="E102" s="14">
        <f t="shared" si="10"/>
        <v>26.923076923076923</v>
      </c>
      <c r="F102" s="14">
        <f t="shared" si="11"/>
        <v>38.461538461538467</v>
      </c>
      <c r="G102" s="14">
        <f t="shared" si="12"/>
        <v>15.384615384615385</v>
      </c>
      <c r="H102" s="14">
        <f t="shared" si="13"/>
        <v>3.8461538461538463</v>
      </c>
      <c r="I102" s="14">
        <f t="shared" si="14"/>
        <v>15.384615384615385</v>
      </c>
      <c r="J102" s="13" cm="1">
        <f t="array" ref="J102">SUMPRODUCT(TRANSPOSE($E102:$I102),C$16:C$20)/100</f>
        <v>50.769230769230781</v>
      </c>
      <c r="K102" s="13" cm="1">
        <f t="array" ref="K102">SUMPRODUCT(TRANSPOSE($E102:$I102),D$16:D$20)/100</f>
        <v>49.230769230769226</v>
      </c>
      <c r="L102" s="13" cm="1">
        <f t="array" ref="L102">SUMPRODUCT(TRANSPOSE($E102:$I102),E$16:E$20)/100</f>
        <v>63.846153846153854</v>
      </c>
      <c r="M102" s="13" cm="1">
        <f t="array" ref="M102">SUMPRODUCT(TRANSPOSE($E102:$I102),F$16:F$20)/100</f>
        <v>63.461538461538467</v>
      </c>
      <c r="N102" s="13" cm="1">
        <f t="array" ref="N102">SUMPRODUCT(TRANSPOSE($E102:$I102),G$16:G$20)/100</f>
        <v>91.153846153846146</v>
      </c>
    </row>
    <row r="103" spans="3:14" x14ac:dyDescent="0.35">
      <c r="C103">
        <v>50</v>
      </c>
      <c r="D103" s="14">
        <f t="shared" si="9"/>
        <v>270</v>
      </c>
      <c r="E103" s="14">
        <f t="shared" si="10"/>
        <v>25.925925925925924</v>
      </c>
      <c r="F103" s="14">
        <f t="shared" si="11"/>
        <v>37.037037037037038</v>
      </c>
      <c r="G103" s="14">
        <f t="shared" si="12"/>
        <v>18.518518518518519</v>
      </c>
      <c r="H103" s="14">
        <f t="shared" si="13"/>
        <v>3.7037037037037033</v>
      </c>
      <c r="I103" s="14">
        <f t="shared" si="14"/>
        <v>14.814814814814813</v>
      </c>
      <c r="J103" s="13" cm="1">
        <f t="array" ref="J103">SUMPRODUCT(TRANSPOSE($E103:$I103),C$16:C$20)/100</f>
        <v>51.851851851851855</v>
      </c>
      <c r="K103" s="13" cm="1">
        <f t="array" ref="K103">SUMPRODUCT(TRANSPOSE($E103:$I103),D$16:D$20)/100</f>
        <v>51.111111111111114</v>
      </c>
      <c r="L103" s="13" cm="1">
        <f t="array" ref="L103">SUMPRODUCT(TRANSPOSE($E103:$I103),E$16:E$20)/100</f>
        <v>62.592592592592588</v>
      </c>
      <c r="M103" s="13" cm="1">
        <f t="array" ref="M103">SUMPRODUCT(TRANSPOSE($E103:$I103),F$16:F$20)/100</f>
        <v>61.851851851851841</v>
      </c>
      <c r="N103" s="13" cm="1">
        <f t="array" ref="N103">SUMPRODUCT(TRANSPOSE($E103:$I103),G$16:G$20)/100</f>
        <v>90.740740740740733</v>
      </c>
    </row>
    <row r="104" spans="3:14" x14ac:dyDescent="0.35">
      <c r="C104">
        <v>60</v>
      </c>
      <c r="D104" s="14">
        <f t="shared" si="9"/>
        <v>280</v>
      </c>
      <c r="E104" s="14">
        <f t="shared" si="10"/>
        <v>25</v>
      </c>
      <c r="F104" s="14">
        <f t="shared" si="11"/>
        <v>35.714285714285715</v>
      </c>
      <c r="G104" s="14">
        <f t="shared" si="12"/>
        <v>21.428571428571427</v>
      </c>
      <c r="H104" s="14">
        <f t="shared" si="13"/>
        <v>3.5714285714285712</v>
      </c>
      <c r="I104" s="14">
        <f t="shared" si="14"/>
        <v>14.285714285714285</v>
      </c>
      <c r="J104" s="13" cm="1">
        <f t="array" ref="J104">SUMPRODUCT(TRANSPOSE($E104:$I104),C$16:C$20)/100</f>
        <v>52.857142857142847</v>
      </c>
      <c r="K104" s="13" cm="1">
        <f t="array" ref="K104">SUMPRODUCT(TRANSPOSE($E104:$I104),D$16:D$20)/100</f>
        <v>52.857142857142854</v>
      </c>
      <c r="L104" s="13" cm="1">
        <f t="array" ref="L104">SUMPRODUCT(TRANSPOSE($E104:$I104),E$16:E$20)/100</f>
        <v>61.428571428571431</v>
      </c>
      <c r="M104" s="13" cm="1">
        <f t="array" ref="M104">SUMPRODUCT(TRANSPOSE($E104:$I104),F$16:F$20)/100</f>
        <v>60.357142857142854</v>
      </c>
      <c r="N104" s="13" cm="1">
        <f t="array" ref="N104">SUMPRODUCT(TRANSPOSE($E104:$I104),G$16:G$20)/100</f>
        <v>90.357142857142861</v>
      </c>
    </row>
    <row r="105" spans="3:14" x14ac:dyDescent="0.35">
      <c r="C105">
        <v>70</v>
      </c>
      <c r="D105" s="14">
        <f t="shared" si="9"/>
        <v>290</v>
      </c>
      <c r="E105" s="14">
        <f t="shared" si="10"/>
        <v>24.137931034482758</v>
      </c>
      <c r="F105" s="14">
        <f t="shared" si="11"/>
        <v>34.482758620689658</v>
      </c>
      <c r="G105" s="14">
        <f t="shared" si="12"/>
        <v>24.137931034482758</v>
      </c>
      <c r="H105" s="14">
        <f t="shared" si="13"/>
        <v>3.4482758620689653</v>
      </c>
      <c r="I105" s="14">
        <f t="shared" si="14"/>
        <v>13.793103448275861</v>
      </c>
      <c r="J105" s="13" cm="1">
        <f t="array" ref="J105">SUMPRODUCT(TRANSPOSE($E105:$I105),C$16:C$20)/100</f>
        <v>53.793103448275872</v>
      </c>
      <c r="K105" s="13" cm="1">
        <f t="array" ref="K105">SUMPRODUCT(TRANSPOSE($E105:$I105),D$16:D$20)/100</f>
        <v>54.482758620689658</v>
      </c>
      <c r="L105" s="13" cm="1">
        <f t="array" ref="L105">SUMPRODUCT(TRANSPOSE($E105:$I105),E$16:E$20)/100</f>
        <v>60.344827586206904</v>
      </c>
      <c r="M105" s="13" cm="1">
        <f t="array" ref="M105">SUMPRODUCT(TRANSPOSE($E105:$I105),F$16:F$20)/100</f>
        <v>58.96551724137931</v>
      </c>
      <c r="N105" s="13" cm="1">
        <f t="array" ref="N105">SUMPRODUCT(TRANSPOSE($E105:$I105),G$16:G$20)/100</f>
        <v>90</v>
      </c>
    </row>
    <row r="106" spans="3:14" x14ac:dyDescent="0.35">
      <c r="C106">
        <v>80</v>
      </c>
      <c r="D106" s="14">
        <f t="shared" si="9"/>
        <v>300</v>
      </c>
      <c r="E106" s="14">
        <f t="shared" si="10"/>
        <v>23.333333333333332</v>
      </c>
      <c r="F106" s="14">
        <f t="shared" si="11"/>
        <v>33.333333333333329</v>
      </c>
      <c r="G106" s="14">
        <f t="shared" si="12"/>
        <v>26.666666666666668</v>
      </c>
      <c r="H106" s="14">
        <f t="shared" si="13"/>
        <v>3.3333333333333335</v>
      </c>
      <c r="I106" s="14">
        <f t="shared" si="14"/>
        <v>13.333333333333334</v>
      </c>
      <c r="J106" s="13" cm="1">
        <f t="array" ref="J106">SUMPRODUCT(TRANSPOSE($E106:$I106),C$16:C$20)/100</f>
        <v>54.666666666666657</v>
      </c>
      <c r="K106" s="13" cm="1">
        <f t="array" ref="K106">SUMPRODUCT(TRANSPOSE($E106:$I106),D$16:D$20)/100</f>
        <v>56</v>
      </c>
      <c r="L106" s="13" cm="1">
        <f t="array" ref="L106">SUMPRODUCT(TRANSPOSE($E106:$I106),E$16:E$20)/100</f>
        <v>59.333333333333329</v>
      </c>
      <c r="M106" s="13" cm="1">
        <f t="array" ref="M106">SUMPRODUCT(TRANSPOSE($E106:$I106),F$16:F$20)/100</f>
        <v>57.66666666666665</v>
      </c>
      <c r="N106" s="13" cm="1">
        <f t="array" ref="N106">SUMPRODUCT(TRANSPOSE($E106:$I106),G$16:G$20)/100</f>
        <v>89.666666666666657</v>
      </c>
    </row>
    <row r="107" spans="3:14" x14ac:dyDescent="0.35">
      <c r="C107">
        <v>90</v>
      </c>
      <c r="D107" s="14">
        <f t="shared" si="9"/>
        <v>310</v>
      </c>
      <c r="E107" s="14">
        <f t="shared" si="10"/>
        <v>22.58064516129032</v>
      </c>
      <c r="F107" s="14">
        <f t="shared" si="11"/>
        <v>32.258064516129032</v>
      </c>
      <c r="G107" s="14">
        <f t="shared" si="12"/>
        <v>29.032258064516132</v>
      </c>
      <c r="H107" s="14">
        <f t="shared" si="13"/>
        <v>3.225806451612903</v>
      </c>
      <c r="I107" s="14">
        <f t="shared" si="14"/>
        <v>12.903225806451612</v>
      </c>
      <c r="J107" s="13" cm="1">
        <f t="array" ref="J107">SUMPRODUCT(TRANSPOSE($E107:$I107),C$16:C$20)/100</f>
        <v>55.483870967741943</v>
      </c>
      <c r="K107" s="13" cm="1">
        <f t="array" ref="K107">SUMPRODUCT(TRANSPOSE($E107:$I107),D$16:D$20)/100</f>
        <v>57.41935483870968</v>
      </c>
      <c r="L107" s="13" cm="1">
        <f t="array" ref="L107">SUMPRODUCT(TRANSPOSE($E107:$I107),E$16:E$20)/100</f>
        <v>58.387096774193544</v>
      </c>
      <c r="M107" s="13" cm="1">
        <f t="array" ref="M107">SUMPRODUCT(TRANSPOSE($E107:$I107),F$16:F$20)/100</f>
        <v>56.451612903225808</v>
      </c>
      <c r="N107" s="13" cm="1">
        <f t="array" ref="N107">SUMPRODUCT(TRANSPOSE($E107:$I107),G$16:G$20)/100</f>
        <v>89.354838709677423</v>
      </c>
    </row>
    <row r="108" spans="3:14" x14ac:dyDescent="0.35">
      <c r="C108">
        <v>100</v>
      </c>
      <c r="D108" s="14">
        <f t="shared" si="9"/>
        <v>320</v>
      </c>
      <c r="E108" s="14">
        <f t="shared" si="10"/>
        <v>21.875</v>
      </c>
      <c r="F108" s="14">
        <f t="shared" si="11"/>
        <v>31.25</v>
      </c>
      <c r="G108" s="14">
        <f t="shared" si="12"/>
        <v>31.25</v>
      </c>
      <c r="H108" s="14">
        <f t="shared" si="13"/>
        <v>3.125</v>
      </c>
      <c r="I108" s="14">
        <f t="shared" si="14"/>
        <v>12.5</v>
      </c>
      <c r="J108" s="13" cm="1">
        <f t="array" ref="J108">SUMPRODUCT(TRANSPOSE($E108:$I108),C$16:C$20)/100</f>
        <v>56.25</v>
      </c>
      <c r="K108" s="13" cm="1">
        <f t="array" ref="K108">SUMPRODUCT(TRANSPOSE($E108:$I108),D$16:D$20)/100</f>
        <v>58.75</v>
      </c>
      <c r="L108" s="13" cm="1">
        <f t="array" ref="L108">SUMPRODUCT(TRANSPOSE($E108:$I108),E$16:E$20)/100</f>
        <v>57.5</v>
      </c>
      <c r="M108" s="13" cm="1">
        <f t="array" ref="M108">SUMPRODUCT(TRANSPOSE($E108:$I108),F$16:F$20)/100</f>
        <v>55.3125</v>
      </c>
      <c r="N108" s="13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 t="s">
        <v>65</v>
      </c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 t="s">
        <v>64</v>
      </c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x14ac:dyDescent="0.35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x14ac:dyDescent="0.35">
      <c r="B133" s="11" t="s">
        <v>62</v>
      </c>
      <c r="E133" s="19" t="s">
        <v>52</v>
      </c>
      <c r="F133" s="19"/>
      <c r="G133" s="19"/>
      <c r="H133" s="19"/>
      <c r="I133" s="19"/>
      <c r="J133" s="19" t="s">
        <v>53</v>
      </c>
      <c r="K133" s="19"/>
      <c r="L133" s="19"/>
      <c r="M133" s="19"/>
      <c r="N133" s="19"/>
    </row>
    <row r="134" spans="2:14" x14ac:dyDescent="0.35">
      <c r="C134" s="12" t="s">
        <v>49</v>
      </c>
      <c r="D134" s="12" t="s">
        <v>59</v>
      </c>
      <c r="E134" s="12" t="s">
        <v>47</v>
      </c>
      <c r="F134" s="12" t="s">
        <v>48</v>
      </c>
      <c r="G134" s="12" t="s">
        <v>63</v>
      </c>
      <c r="H134" s="12" t="s">
        <v>27</v>
      </c>
      <c r="I134" s="12" t="s">
        <v>51</v>
      </c>
      <c r="J134" s="12" t="s">
        <v>54</v>
      </c>
      <c r="K134" s="12" t="s">
        <v>55</v>
      </c>
      <c r="L134" s="12" t="s">
        <v>56</v>
      </c>
      <c r="M134" s="12" t="s">
        <v>57</v>
      </c>
      <c r="N134" s="12" t="s">
        <v>58</v>
      </c>
    </row>
    <row r="135" spans="2:14" x14ac:dyDescent="0.35">
      <c r="C135">
        <v>0</v>
      </c>
      <c r="D135" s="14">
        <f>SUM($C$7:$C$11)-$C$7+C135</f>
        <v>240</v>
      </c>
      <c r="E135" s="14">
        <f>C135/D135*100</f>
        <v>0</v>
      </c>
      <c r="F135" s="14">
        <f>$C$8/D135*100</f>
        <v>41.666666666666671</v>
      </c>
      <c r="G135" s="14">
        <f>$C$9/D135*100</f>
        <v>37.5</v>
      </c>
      <c r="H135" s="14">
        <f>$C$10/D135*100</f>
        <v>4.1666666666666661</v>
      </c>
      <c r="I135" s="14">
        <f>$C$11/D135*100</f>
        <v>16.666666666666664</v>
      </c>
      <c r="J135" s="13" cm="1">
        <f t="array" ref="J135">SUMPRODUCT(TRANSPOSE($E135:$I135),C$16:C$20)/100</f>
        <v>71.666666666666671</v>
      </c>
      <c r="K135" s="13" cm="1">
        <f t="array" ref="K135">SUMPRODUCT(TRANSPOSE($E135:$I135),D$16:D$20)/100</f>
        <v>53.75</v>
      </c>
      <c r="L135" s="13" cm="1">
        <f t="array" ref="L135">SUMPRODUCT(TRANSPOSE($E135:$I135),E$16:E$20)/100</f>
        <v>66.666666666666657</v>
      </c>
      <c r="M135" s="13" cm="1">
        <f t="array" ref="M135">SUMPRODUCT(TRANSPOSE($E135:$I135),F$16:F$20)/100</f>
        <v>43.750000000000007</v>
      </c>
      <c r="N135" s="13" cm="1">
        <f t="array" ref="N135">SUMPRODUCT(TRANSPOSE($E135:$I135),G$16:G$20)/100</f>
        <v>89.166666666666657</v>
      </c>
    </row>
    <row r="136" spans="2:14" x14ac:dyDescent="0.35">
      <c r="C136">
        <v>10</v>
      </c>
      <c r="D136" s="14">
        <f t="shared" ref="D136:D145" si="15">SUM($C$7:$C$11)-$C$7+C136</f>
        <v>250</v>
      </c>
      <c r="E136" s="14">
        <f t="shared" ref="E136:E145" si="16">C136/D136*100</f>
        <v>4</v>
      </c>
      <c r="F136" s="14">
        <f t="shared" ref="F136:F145" si="17">$C$8/D136*100</f>
        <v>40</v>
      </c>
      <c r="G136" s="14">
        <f t="shared" ref="G136:G145" si="18">$C$9/D136*100</f>
        <v>36</v>
      </c>
      <c r="H136" s="14">
        <f t="shared" ref="H136:H145" si="19">$C$10/D136*100</f>
        <v>4</v>
      </c>
      <c r="I136" s="14">
        <f t="shared" ref="I136:I145" si="20">$C$11/D136*100</f>
        <v>16</v>
      </c>
      <c r="J136" s="13" cm="1">
        <f t="array" ref="J136">SUMPRODUCT(TRANSPOSE($E136:$I136),C$16:C$20)/100</f>
        <v>68.8</v>
      </c>
      <c r="K136" s="13" cm="1">
        <f t="array" ref="K136">SUMPRODUCT(TRANSPOSE($E136:$I136),D$16:D$20)/100</f>
        <v>54.4</v>
      </c>
      <c r="L136" s="13" cm="1">
        <f t="array" ref="L136">SUMPRODUCT(TRANSPOSE($E136:$I136),E$16:E$20)/100</f>
        <v>65.2</v>
      </c>
      <c r="M136" s="13" cm="1">
        <f t="array" ref="M136">SUMPRODUCT(TRANSPOSE($E136:$I136),F$16:F$20)/100</f>
        <v>46</v>
      </c>
      <c r="N136" s="13" cm="1">
        <f t="array" ref="N136">SUMPRODUCT(TRANSPOSE($E136:$I136),G$16:G$20)/100</f>
        <v>89.2</v>
      </c>
    </row>
    <row r="137" spans="2:14" x14ac:dyDescent="0.35">
      <c r="C137">
        <v>20</v>
      </c>
      <c r="D137" s="14">
        <f t="shared" si="15"/>
        <v>260</v>
      </c>
      <c r="E137" s="14">
        <f t="shared" si="16"/>
        <v>7.6923076923076925</v>
      </c>
      <c r="F137" s="14">
        <f t="shared" si="17"/>
        <v>38.461538461538467</v>
      </c>
      <c r="G137" s="14">
        <f t="shared" si="18"/>
        <v>34.615384615384613</v>
      </c>
      <c r="H137" s="14">
        <f t="shared" si="19"/>
        <v>3.8461538461538463</v>
      </c>
      <c r="I137" s="14">
        <f t="shared" si="20"/>
        <v>15.384615384615385</v>
      </c>
      <c r="J137" s="13" cm="1">
        <f t="array" ref="J137">SUMPRODUCT(TRANSPOSE($E137:$I137),C$16:C$20)/100</f>
        <v>66.15384615384616</v>
      </c>
      <c r="K137" s="13" cm="1">
        <f t="array" ref="K137">SUMPRODUCT(TRANSPOSE($E137:$I137),D$16:D$20)/100</f>
        <v>55</v>
      </c>
      <c r="L137" s="13" cm="1">
        <f t="array" ref="L137">SUMPRODUCT(TRANSPOSE($E137:$I137),E$16:E$20)/100</f>
        <v>63.846153846153854</v>
      </c>
      <c r="M137" s="13" cm="1">
        <f t="array" ref="M137">SUMPRODUCT(TRANSPOSE($E137:$I137),F$16:F$20)/100</f>
        <v>48.076923076923087</v>
      </c>
      <c r="N137" s="13" cm="1">
        <f t="array" ref="N137">SUMPRODUCT(TRANSPOSE($E137:$I137),G$16:G$20)/100</f>
        <v>89.230769230769241</v>
      </c>
    </row>
    <row r="138" spans="2:14" x14ac:dyDescent="0.35">
      <c r="C138">
        <v>30</v>
      </c>
      <c r="D138" s="14">
        <f t="shared" si="15"/>
        <v>270</v>
      </c>
      <c r="E138" s="14">
        <f t="shared" si="16"/>
        <v>11.111111111111111</v>
      </c>
      <c r="F138" s="14">
        <f t="shared" si="17"/>
        <v>37.037037037037038</v>
      </c>
      <c r="G138" s="14">
        <f t="shared" si="18"/>
        <v>33.333333333333329</v>
      </c>
      <c r="H138" s="14">
        <f t="shared" si="19"/>
        <v>3.7037037037037033</v>
      </c>
      <c r="I138" s="14">
        <f t="shared" si="20"/>
        <v>14.814814814814813</v>
      </c>
      <c r="J138" s="13" cm="1">
        <f t="array" ref="J138">SUMPRODUCT(TRANSPOSE($E138:$I138),C$16:C$20)/100</f>
        <v>63.703703703703702</v>
      </c>
      <c r="K138" s="13" cm="1">
        <f t="array" ref="K138">SUMPRODUCT(TRANSPOSE($E138:$I138),D$16:D$20)/100</f>
        <v>55.55555555555555</v>
      </c>
      <c r="L138" s="13" cm="1">
        <f t="array" ref="L138">SUMPRODUCT(TRANSPOSE($E138:$I138),E$16:E$20)/100</f>
        <v>62.592592592592588</v>
      </c>
      <c r="M138" s="13" cm="1">
        <f t="array" ref="M138">SUMPRODUCT(TRANSPOSE($E138:$I138),F$16:F$20)/100</f>
        <v>50</v>
      </c>
      <c r="N138" s="13" cm="1">
        <f t="array" ref="N138">SUMPRODUCT(TRANSPOSE($E138:$I138),G$16:G$20)/100</f>
        <v>89.259259259259252</v>
      </c>
    </row>
    <row r="139" spans="2:14" x14ac:dyDescent="0.35">
      <c r="C139">
        <v>40</v>
      </c>
      <c r="D139" s="14">
        <f t="shared" si="15"/>
        <v>280</v>
      </c>
      <c r="E139" s="14">
        <f t="shared" si="16"/>
        <v>14.285714285714285</v>
      </c>
      <c r="F139" s="14">
        <f t="shared" si="17"/>
        <v>35.714285714285715</v>
      </c>
      <c r="G139" s="14">
        <f t="shared" si="18"/>
        <v>32.142857142857146</v>
      </c>
      <c r="H139" s="14">
        <f t="shared" si="19"/>
        <v>3.5714285714285712</v>
      </c>
      <c r="I139" s="14">
        <f t="shared" si="20"/>
        <v>14.285714285714285</v>
      </c>
      <c r="J139" s="13" cm="1">
        <f t="array" ref="J139">SUMPRODUCT(TRANSPOSE($E139:$I139),C$16:C$20)/100</f>
        <v>61.428571428571431</v>
      </c>
      <c r="K139" s="13" cm="1">
        <f t="array" ref="K139">SUMPRODUCT(TRANSPOSE($E139:$I139),D$16:D$20)/100</f>
        <v>56.071428571428569</v>
      </c>
      <c r="L139" s="13" cm="1">
        <f t="array" ref="L139">SUMPRODUCT(TRANSPOSE($E139:$I139),E$16:E$20)/100</f>
        <v>61.428571428571431</v>
      </c>
      <c r="M139" s="13" cm="1">
        <f t="array" ref="M139">SUMPRODUCT(TRANSPOSE($E139:$I139),F$16:F$20)/100</f>
        <v>51.785714285714292</v>
      </c>
      <c r="N139" s="13" cm="1">
        <f t="array" ref="N139">SUMPRODUCT(TRANSPOSE($E139:$I139),G$16:G$20)/100</f>
        <v>89.285714285714278</v>
      </c>
    </row>
    <row r="140" spans="2:14" x14ac:dyDescent="0.35">
      <c r="C140">
        <v>50</v>
      </c>
      <c r="D140" s="14">
        <f t="shared" si="15"/>
        <v>290</v>
      </c>
      <c r="E140" s="14">
        <f t="shared" si="16"/>
        <v>17.241379310344829</v>
      </c>
      <c r="F140" s="14">
        <f t="shared" si="17"/>
        <v>34.482758620689658</v>
      </c>
      <c r="G140" s="14">
        <f t="shared" si="18"/>
        <v>31.03448275862069</v>
      </c>
      <c r="H140" s="14">
        <f t="shared" si="19"/>
        <v>3.4482758620689653</v>
      </c>
      <c r="I140" s="14">
        <f t="shared" si="20"/>
        <v>13.793103448275861</v>
      </c>
      <c r="J140" s="13" cm="1">
        <f t="array" ref="J140">SUMPRODUCT(TRANSPOSE($E140:$I140),C$16:C$20)/100</f>
        <v>59.310344827586214</v>
      </c>
      <c r="K140" s="13" cm="1">
        <f t="array" ref="K140">SUMPRODUCT(TRANSPOSE($E140:$I140),D$16:D$20)/100</f>
        <v>56.551724137931032</v>
      </c>
      <c r="L140" s="13" cm="1">
        <f t="array" ref="L140">SUMPRODUCT(TRANSPOSE($E140:$I140),E$16:E$20)/100</f>
        <v>60.344827586206904</v>
      </c>
      <c r="M140" s="13" cm="1">
        <f t="array" ref="M140">SUMPRODUCT(TRANSPOSE($E140:$I140),F$16:F$20)/100</f>
        <v>53.448275862068975</v>
      </c>
      <c r="N140" s="13" cm="1">
        <f t="array" ref="N140">SUMPRODUCT(TRANSPOSE($E140:$I140),G$16:G$20)/100</f>
        <v>89.310344827586221</v>
      </c>
    </row>
    <row r="141" spans="2:14" x14ac:dyDescent="0.35">
      <c r="C141">
        <v>60</v>
      </c>
      <c r="D141" s="14">
        <f t="shared" si="15"/>
        <v>300</v>
      </c>
      <c r="E141" s="14">
        <f t="shared" si="16"/>
        <v>20</v>
      </c>
      <c r="F141" s="14">
        <f t="shared" si="17"/>
        <v>33.333333333333329</v>
      </c>
      <c r="G141" s="14">
        <f t="shared" si="18"/>
        <v>30</v>
      </c>
      <c r="H141" s="14">
        <f t="shared" si="19"/>
        <v>3.3333333333333335</v>
      </c>
      <c r="I141" s="14">
        <f t="shared" si="20"/>
        <v>13.333333333333334</v>
      </c>
      <c r="J141" s="13" cm="1">
        <f t="array" ref="J141">SUMPRODUCT(TRANSPOSE($E141:$I141),C$16:C$20)/100</f>
        <v>57.333333333333329</v>
      </c>
      <c r="K141" s="13" cm="1">
        <f t="array" ref="K141">SUMPRODUCT(TRANSPOSE($E141:$I141),D$16:D$20)/100</f>
        <v>57</v>
      </c>
      <c r="L141" s="13" cm="1">
        <f t="array" ref="L141">SUMPRODUCT(TRANSPOSE($E141:$I141),E$16:E$20)/100</f>
        <v>59.333333333333329</v>
      </c>
      <c r="M141" s="13" cm="1">
        <f t="array" ref="M141">SUMPRODUCT(TRANSPOSE($E141:$I141),F$16:F$20)/100</f>
        <v>54.999999999999993</v>
      </c>
      <c r="N141" s="13" cm="1">
        <f t="array" ref="N141">SUMPRODUCT(TRANSPOSE($E141:$I141),G$16:G$20)/100</f>
        <v>89.333333333333343</v>
      </c>
    </row>
    <row r="142" spans="2:14" x14ac:dyDescent="0.35">
      <c r="C142">
        <v>70</v>
      </c>
      <c r="D142" s="14">
        <f t="shared" si="15"/>
        <v>310</v>
      </c>
      <c r="E142" s="14">
        <f t="shared" si="16"/>
        <v>22.58064516129032</v>
      </c>
      <c r="F142" s="14">
        <f t="shared" si="17"/>
        <v>32.258064516129032</v>
      </c>
      <c r="G142" s="14">
        <f t="shared" si="18"/>
        <v>29.032258064516132</v>
      </c>
      <c r="H142" s="14">
        <f t="shared" si="19"/>
        <v>3.225806451612903</v>
      </c>
      <c r="I142" s="14">
        <f t="shared" si="20"/>
        <v>12.903225806451612</v>
      </c>
      <c r="J142" s="13" cm="1">
        <f t="array" ref="J142">SUMPRODUCT(TRANSPOSE($E142:$I142),C$16:C$20)/100</f>
        <v>55.483870967741943</v>
      </c>
      <c r="K142" s="13" cm="1">
        <f t="array" ref="K142">SUMPRODUCT(TRANSPOSE($E142:$I142),D$16:D$20)/100</f>
        <v>57.41935483870968</v>
      </c>
      <c r="L142" s="13" cm="1">
        <f t="array" ref="L142">SUMPRODUCT(TRANSPOSE($E142:$I142),E$16:E$20)/100</f>
        <v>58.387096774193544</v>
      </c>
      <c r="M142" s="13" cm="1">
        <f t="array" ref="M142">SUMPRODUCT(TRANSPOSE($E142:$I142),F$16:F$20)/100</f>
        <v>56.451612903225808</v>
      </c>
      <c r="N142" s="13" cm="1">
        <f t="array" ref="N142">SUMPRODUCT(TRANSPOSE($E142:$I142),G$16:G$20)/100</f>
        <v>89.354838709677423</v>
      </c>
    </row>
    <row r="143" spans="2:14" x14ac:dyDescent="0.35">
      <c r="C143">
        <v>80</v>
      </c>
      <c r="D143" s="14">
        <f t="shared" si="15"/>
        <v>320</v>
      </c>
      <c r="E143" s="14">
        <f t="shared" si="16"/>
        <v>25</v>
      </c>
      <c r="F143" s="14">
        <f t="shared" si="17"/>
        <v>31.25</v>
      </c>
      <c r="G143" s="14">
        <f t="shared" si="18"/>
        <v>28.125</v>
      </c>
      <c r="H143" s="14">
        <f t="shared" si="19"/>
        <v>3.125</v>
      </c>
      <c r="I143" s="14">
        <f t="shared" si="20"/>
        <v>12.5</v>
      </c>
      <c r="J143" s="13" cm="1">
        <f t="array" ref="J143">SUMPRODUCT(TRANSPOSE($E143:$I143),C$16:C$20)/100</f>
        <v>53.75</v>
      </c>
      <c r="K143" s="13" cm="1">
        <f t="array" ref="K143">SUMPRODUCT(TRANSPOSE($E143:$I143),D$16:D$20)/100</f>
        <v>57.8125</v>
      </c>
      <c r="L143" s="13" cm="1">
        <f t="array" ref="L143">SUMPRODUCT(TRANSPOSE($E143:$I143),E$16:E$20)/100</f>
        <v>57.5</v>
      </c>
      <c r="M143" s="13" cm="1">
        <f t="array" ref="M143">SUMPRODUCT(TRANSPOSE($E143:$I143),F$16:F$20)/100</f>
        <v>57.8125</v>
      </c>
      <c r="N143" s="13" cm="1">
        <f t="array" ref="N143">SUMPRODUCT(TRANSPOSE($E143:$I143),G$16:G$20)/100</f>
        <v>89.375</v>
      </c>
    </row>
    <row r="144" spans="2:14" x14ac:dyDescent="0.35">
      <c r="C144">
        <v>90</v>
      </c>
      <c r="D144" s="14">
        <f t="shared" si="15"/>
        <v>330</v>
      </c>
      <c r="E144" s="14">
        <f t="shared" si="16"/>
        <v>27.27272727272727</v>
      </c>
      <c r="F144" s="14">
        <f t="shared" si="17"/>
        <v>30.303030303030305</v>
      </c>
      <c r="G144" s="14">
        <f t="shared" si="18"/>
        <v>27.27272727272727</v>
      </c>
      <c r="H144" s="14">
        <f t="shared" si="19"/>
        <v>3.0303030303030303</v>
      </c>
      <c r="I144" s="14">
        <f t="shared" si="20"/>
        <v>12.121212121212121</v>
      </c>
      <c r="J144" s="13" cm="1">
        <f t="array" ref="J144">SUMPRODUCT(TRANSPOSE($E144:$I144),C$16:C$20)/100</f>
        <v>52.121212121212118</v>
      </c>
      <c r="K144" s="13" cm="1">
        <f t="array" ref="K144">SUMPRODUCT(TRANSPOSE($E144:$I144),D$16:D$20)/100</f>
        <v>58.18181818181818</v>
      </c>
      <c r="L144" s="13" cm="1">
        <f t="array" ref="L144">SUMPRODUCT(TRANSPOSE($E144:$I144),E$16:E$20)/100</f>
        <v>56.666666666666657</v>
      </c>
      <c r="M144" s="13" cm="1">
        <f t="array" ref="M144">SUMPRODUCT(TRANSPOSE($E144:$I144),F$16:F$20)/100</f>
        <v>59.090909090909093</v>
      </c>
      <c r="N144" s="13" cm="1">
        <f t="array" ref="N144">SUMPRODUCT(TRANSPOSE($E144:$I144),G$16:G$20)/100</f>
        <v>89.393939393939405</v>
      </c>
    </row>
    <row r="145" spans="3:14" x14ac:dyDescent="0.35">
      <c r="C145">
        <v>100</v>
      </c>
      <c r="D145" s="14">
        <f t="shared" si="15"/>
        <v>340</v>
      </c>
      <c r="E145" s="14">
        <f t="shared" si="16"/>
        <v>29.411764705882355</v>
      </c>
      <c r="F145" s="14">
        <f t="shared" si="17"/>
        <v>29.411764705882355</v>
      </c>
      <c r="G145" s="14">
        <f t="shared" si="18"/>
        <v>26.47058823529412</v>
      </c>
      <c r="H145" s="14">
        <f t="shared" si="19"/>
        <v>2.9411764705882351</v>
      </c>
      <c r="I145" s="14">
        <f t="shared" si="20"/>
        <v>11.76470588235294</v>
      </c>
      <c r="J145" s="13" cm="1">
        <f t="array" ref="J145">SUMPRODUCT(TRANSPOSE($E145:$I145),C$16:C$20)/100</f>
        <v>50.588235294117652</v>
      </c>
      <c r="K145" s="13" cm="1">
        <f t="array" ref="K145">SUMPRODUCT(TRANSPOSE($E145:$I145),D$16:D$20)/100</f>
        <v>58.529411764705884</v>
      </c>
      <c r="L145" s="13" cm="1">
        <f t="array" ref="L145">SUMPRODUCT(TRANSPOSE($E145:$I145),E$16:E$20)/100</f>
        <v>55.882352941176471</v>
      </c>
      <c r="M145" s="13" cm="1">
        <f t="array" ref="M145">SUMPRODUCT(TRANSPOSE($E145:$I145),F$16:F$20)/100</f>
        <v>60.294117647058826</v>
      </c>
      <c r="N145" s="13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tabSelected="1" workbookViewId="0">
      <selection activeCell="M11" sqref="M11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.6640625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20" t="s">
        <v>68</v>
      </c>
      <c r="C1" s="20"/>
    </row>
    <row r="2" spans="1:18" x14ac:dyDescent="0.35">
      <c r="B2" s="11"/>
      <c r="R2" s="13"/>
    </row>
    <row r="3" spans="1:18" x14ac:dyDescent="0.35">
      <c r="B3" s="11" t="s">
        <v>69</v>
      </c>
      <c r="R3" s="13"/>
    </row>
    <row r="4" spans="1:18" ht="16" thickBot="1" x14ac:dyDescent="0.4">
      <c r="B4" s="11"/>
      <c r="R4" s="13"/>
    </row>
    <row r="5" spans="1:18" ht="16" thickBot="1" x14ac:dyDescent="0.4">
      <c r="C5" s="21" t="s">
        <v>70</v>
      </c>
      <c r="D5" s="22" t="s">
        <v>71</v>
      </c>
      <c r="E5" s="23" t="s">
        <v>72</v>
      </c>
      <c r="F5" s="24" t="s">
        <v>73</v>
      </c>
      <c r="G5" s="25"/>
      <c r="H5" s="25"/>
      <c r="I5" s="26"/>
      <c r="J5" s="23" t="s">
        <v>74</v>
      </c>
    </row>
    <row r="6" spans="1:18" x14ac:dyDescent="0.35">
      <c r="B6" s="27" t="s">
        <v>75</v>
      </c>
      <c r="C6" s="28">
        <v>36335</v>
      </c>
      <c r="D6" s="29">
        <v>-37.792262218399998</v>
      </c>
      <c r="E6" s="30">
        <v>144.96841020839997</v>
      </c>
      <c r="F6" s="31" t="s">
        <v>76</v>
      </c>
      <c r="G6" s="32"/>
      <c r="H6" s="32"/>
      <c r="I6" s="33"/>
      <c r="J6" s="34" t="s">
        <v>77</v>
      </c>
    </row>
    <row r="7" spans="1:18" x14ac:dyDescent="0.35">
      <c r="B7" s="35" t="s">
        <v>78</v>
      </c>
      <c r="C7" s="36">
        <v>10592</v>
      </c>
      <c r="D7" s="37">
        <v>-37.933161954347831</v>
      </c>
      <c r="E7" s="38">
        <v>145.15677819478265</v>
      </c>
      <c r="F7" s="39" t="s">
        <v>79</v>
      </c>
      <c r="G7" s="40"/>
      <c r="H7" s="40"/>
      <c r="I7" s="41"/>
      <c r="J7" s="42" t="s">
        <v>80</v>
      </c>
    </row>
    <row r="8" spans="1:18" x14ac:dyDescent="0.35">
      <c r="B8" s="35" t="s">
        <v>81</v>
      </c>
      <c r="C8" s="36">
        <v>42680</v>
      </c>
      <c r="D8" s="37">
        <v>-37.961190742608693</v>
      </c>
      <c r="E8" s="38">
        <v>145.36115421347824</v>
      </c>
      <c r="F8" s="39" t="s">
        <v>82</v>
      </c>
      <c r="G8" s="40"/>
      <c r="H8" s="40"/>
      <c r="I8" s="41"/>
      <c r="J8" s="42" t="s">
        <v>83</v>
      </c>
    </row>
    <row r="9" spans="1:18" x14ac:dyDescent="0.35">
      <c r="B9" s="35" t="s">
        <v>9</v>
      </c>
      <c r="C9" s="36">
        <v>45524</v>
      </c>
      <c r="D9" s="37">
        <v>-37.805022546363631</v>
      </c>
      <c r="E9" s="38">
        <v>144.69593451409091</v>
      </c>
      <c r="F9" s="39" t="s">
        <v>84</v>
      </c>
      <c r="G9" s="40"/>
      <c r="H9" s="40"/>
      <c r="I9" s="41"/>
      <c r="J9" s="42" t="s">
        <v>85</v>
      </c>
    </row>
    <row r="10" spans="1:18" x14ac:dyDescent="0.35">
      <c r="B10" s="35" t="s">
        <v>11</v>
      </c>
      <c r="C10" s="36">
        <v>29361</v>
      </c>
      <c r="D10" s="37">
        <v>-37.784910360476204</v>
      </c>
      <c r="E10" s="38">
        <v>144.97506995476192</v>
      </c>
      <c r="F10" s="39" t="s">
        <v>86</v>
      </c>
      <c r="G10" s="40"/>
      <c r="H10" s="40"/>
      <c r="I10" s="41"/>
      <c r="J10" s="42" t="s">
        <v>77</v>
      </c>
    </row>
    <row r="11" spans="1:18" ht="16" thickBot="1" x14ac:dyDescent="0.4">
      <c r="B11" s="43" t="s">
        <v>87</v>
      </c>
      <c r="C11" s="44">
        <v>35605</v>
      </c>
      <c r="D11" s="45">
        <v>-37.98216354238096</v>
      </c>
      <c r="E11" s="46">
        <v>145.07139516952378</v>
      </c>
      <c r="F11" s="47" t="s">
        <v>88</v>
      </c>
      <c r="G11" s="48"/>
      <c r="H11" s="48"/>
      <c r="I11" s="49"/>
      <c r="J11" s="50" t="s">
        <v>89</v>
      </c>
    </row>
    <row r="12" spans="1:18" x14ac:dyDescent="0.35">
      <c r="B12" s="11"/>
    </row>
    <row r="13" spans="1:18" x14ac:dyDescent="0.35">
      <c r="B13" s="11" t="s">
        <v>90</v>
      </c>
      <c r="H13" s="11" t="s">
        <v>91</v>
      </c>
    </row>
    <row r="14" spans="1:18" ht="16" thickBot="1" x14ac:dyDescent="0.4"/>
    <row r="15" spans="1:18" ht="16" thickBot="1" x14ac:dyDescent="0.4">
      <c r="C15" s="21" t="s">
        <v>92</v>
      </c>
      <c r="D15" s="51" t="s">
        <v>93</v>
      </c>
      <c r="E15" s="52" t="s">
        <v>94</v>
      </c>
      <c r="F15" s="23" t="s">
        <v>95</v>
      </c>
      <c r="G15" s="15"/>
      <c r="I15" s="22" t="s">
        <v>96</v>
      </c>
      <c r="J15" s="52" t="s">
        <v>97</v>
      </c>
      <c r="K15" s="23" t="s">
        <v>98</v>
      </c>
    </row>
    <row r="16" spans="1:18" x14ac:dyDescent="0.35">
      <c r="B16" s="27" t="s">
        <v>75</v>
      </c>
      <c r="C16" s="36">
        <v>25</v>
      </c>
      <c r="D16">
        <v>0</v>
      </c>
      <c r="E16" s="53">
        <v>10</v>
      </c>
      <c r="F16" s="42">
        <v>15</v>
      </c>
      <c r="H16" s="27" t="s">
        <v>75</v>
      </c>
      <c r="I16" s="54">
        <v>0.6</v>
      </c>
      <c r="J16" s="53">
        <v>1.9</v>
      </c>
      <c r="K16" s="42">
        <v>0.5</v>
      </c>
    </row>
    <row r="17" spans="2:13" x14ac:dyDescent="0.35">
      <c r="B17" s="35" t="s">
        <v>78</v>
      </c>
      <c r="C17" s="36">
        <v>23</v>
      </c>
      <c r="D17">
        <v>0</v>
      </c>
      <c r="E17" s="53">
        <v>14</v>
      </c>
      <c r="F17" s="42">
        <v>9</v>
      </c>
      <c r="H17" s="35" t="s">
        <v>78</v>
      </c>
      <c r="I17" s="54">
        <v>0.24</v>
      </c>
      <c r="J17" s="53">
        <v>3.9</v>
      </c>
      <c r="K17" s="42">
        <v>0.21</v>
      </c>
    </row>
    <row r="18" spans="2:13" x14ac:dyDescent="0.35">
      <c r="B18" s="35" t="s">
        <v>81</v>
      </c>
      <c r="C18" s="36">
        <v>23</v>
      </c>
      <c r="D18">
        <v>1</v>
      </c>
      <c r="E18" s="53">
        <v>9</v>
      </c>
      <c r="F18" s="42">
        <v>13</v>
      </c>
      <c r="H18" s="35" t="s">
        <v>81</v>
      </c>
      <c r="I18" s="54">
        <v>2.8</v>
      </c>
      <c r="J18" s="53">
        <v>12.9</v>
      </c>
      <c r="K18" s="42">
        <v>10</v>
      </c>
    </row>
    <row r="19" spans="2:13" x14ac:dyDescent="0.35">
      <c r="B19" s="35" t="s">
        <v>9</v>
      </c>
      <c r="C19" s="36">
        <v>22</v>
      </c>
      <c r="D19">
        <v>0</v>
      </c>
      <c r="E19" s="53">
        <v>8</v>
      </c>
      <c r="F19" s="42">
        <v>14</v>
      </c>
      <c r="H19" s="35" t="s">
        <v>9</v>
      </c>
      <c r="I19" s="54">
        <v>3.2</v>
      </c>
      <c r="J19" s="53">
        <v>6.6</v>
      </c>
      <c r="K19" s="42">
        <v>3.9</v>
      </c>
    </row>
    <row r="20" spans="2:13" x14ac:dyDescent="0.35">
      <c r="B20" s="35" t="s">
        <v>11</v>
      </c>
      <c r="C20" s="36">
        <v>21</v>
      </c>
      <c r="D20">
        <v>0</v>
      </c>
      <c r="E20" s="53">
        <v>7</v>
      </c>
      <c r="F20" s="42">
        <v>14</v>
      </c>
      <c r="H20" s="35" t="s">
        <v>11</v>
      </c>
      <c r="I20" s="54">
        <v>1</v>
      </c>
      <c r="J20" s="53">
        <v>1.5</v>
      </c>
      <c r="K20" s="42">
        <v>0.6</v>
      </c>
    </row>
    <row r="21" spans="2:13" ht="16" thickBot="1" x14ac:dyDescent="0.4">
      <c r="B21" s="43" t="s">
        <v>87</v>
      </c>
      <c r="C21" s="44">
        <v>21</v>
      </c>
      <c r="D21" s="55">
        <v>0</v>
      </c>
      <c r="E21" s="56">
        <v>9</v>
      </c>
      <c r="F21" s="50">
        <v>12</v>
      </c>
      <c r="H21" s="43" t="s">
        <v>87</v>
      </c>
      <c r="I21" s="57">
        <v>0.16</v>
      </c>
      <c r="J21" s="56">
        <v>2.8</v>
      </c>
      <c r="K21" s="50">
        <v>0.45</v>
      </c>
    </row>
    <row r="23" spans="2:13" x14ac:dyDescent="0.35">
      <c r="B23" s="11" t="s">
        <v>99</v>
      </c>
      <c r="H23" s="11" t="s">
        <v>100</v>
      </c>
    </row>
    <row r="24" spans="2:13" ht="16" thickBot="1" x14ac:dyDescent="0.4"/>
    <row r="25" spans="2:13" ht="16" thickBot="1" x14ac:dyDescent="0.4">
      <c r="C25" s="58">
        <v>8.3333333333333329E-2</v>
      </c>
      <c r="D25" s="59">
        <v>0.70833333333333337</v>
      </c>
      <c r="E25" s="60" t="s">
        <v>101</v>
      </c>
      <c r="I25" s="24" t="s">
        <v>102</v>
      </c>
      <c r="J25" s="25"/>
      <c r="K25" s="25"/>
      <c r="L25" s="26"/>
      <c r="M25" s="23" t="s">
        <v>103</v>
      </c>
    </row>
    <row r="26" spans="2:13" ht="16" thickBot="1" x14ac:dyDescent="0.4">
      <c r="C26" s="61"/>
      <c r="D26" s="62"/>
      <c r="E26" s="63"/>
      <c r="H26" s="27" t="s">
        <v>75</v>
      </c>
      <c r="I26" s="31" t="s">
        <v>104</v>
      </c>
      <c r="J26" s="32"/>
      <c r="K26" s="32"/>
      <c r="L26" s="33"/>
      <c r="M26" s="34">
        <f>103125+183756</f>
        <v>286881</v>
      </c>
    </row>
    <row r="27" spans="2:13" x14ac:dyDescent="0.35">
      <c r="B27" s="27" t="s">
        <v>75</v>
      </c>
      <c r="C27" s="54">
        <v>2</v>
      </c>
      <c r="D27" s="53">
        <v>9</v>
      </c>
      <c r="E27" s="64">
        <f>D27/C27</f>
        <v>4.5</v>
      </c>
      <c r="H27" s="35" t="s">
        <v>78</v>
      </c>
      <c r="I27" s="39" t="s">
        <v>105</v>
      </c>
      <c r="J27" s="40"/>
      <c r="K27" s="40"/>
      <c r="L27" s="41"/>
      <c r="M27" s="42">
        <f>204936+168362</f>
        <v>373298</v>
      </c>
    </row>
    <row r="28" spans="2:13" x14ac:dyDescent="0.35">
      <c r="B28" s="35" t="s">
        <v>78</v>
      </c>
      <c r="C28" s="54">
        <v>2</v>
      </c>
      <c r="D28" s="53">
        <v>3</v>
      </c>
      <c r="E28" s="64">
        <f t="shared" ref="E28:E32" si="0">D28/C28</f>
        <v>1.5</v>
      </c>
      <c r="H28" s="35" t="s">
        <v>81</v>
      </c>
      <c r="I28" s="39" t="s">
        <v>106</v>
      </c>
      <c r="J28" s="40"/>
      <c r="K28" s="40"/>
      <c r="L28" s="41"/>
      <c r="M28" s="42">
        <v>159955</v>
      </c>
    </row>
    <row r="29" spans="2:13" x14ac:dyDescent="0.35">
      <c r="B29" s="35" t="s">
        <v>81</v>
      </c>
      <c r="C29" s="54">
        <v>1</v>
      </c>
      <c r="D29" s="53">
        <v>1</v>
      </c>
      <c r="E29" s="64">
        <f t="shared" si="0"/>
        <v>1</v>
      </c>
      <c r="H29" s="35" t="s">
        <v>9</v>
      </c>
      <c r="I29" s="39" t="s">
        <v>107</v>
      </c>
      <c r="J29" s="40"/>
      <c r="K29" s="40"/>
      <c r="L29" s="41"/>
      <c r="M29" s="42">
        <f>283294+172500</f>
        <v>455794</v>
      </c>
    </row>
    <row r="30" spans="2:13" x14ac:dyDescent="0.35">
      <c r="B30" s="35" t="s">
        <v>9</v>
      </c>
      <c r="C30" s="54">
        <v>2</v>
      </c>
      <c r="D30" s="53">
        <v>3</v>
      </c>
      <c r="E30" s="64">
        <f t="shared" si="0"/>
        <v>1.5</v>
      </c>
      <c r="H30" s="35" t="s">
        <v>11</v>
      </c>
      <c r="I30" s="39" t="s">
        <v>108</v>
      </c>
      <c r="J30" s="40"/>
      <c r="K30" s="40"/>
      <c r="L30" s="41"/>
      <c r="M30" s="42">
        <v>103125</v>
      </c>
    </row>
    <row r="31" spans="2:13" ht="16" thickBot="1" x14ac:dyDescent="0.4">
      <c r="B31" s="35" t="s">
        <v>11</v>
      </c>
      <c r="C31" s="54">
        <v>3</v>
      </c>
      <c r="D31" s="53">
        <v>4</v>
      </c>
      <c r="E31" s="64">
        <f t="shared" si="0"/>
        <v>1.3333333333333333</v>
      </c>
      <c r="H31" s="43" t="s">
        <v>87</v>
      </c>
      <c r="I31" s="47" t="s">
        <v>109</v>
      </c>
      <c r="J31" s="48"/>
      <c r="K31" s="48"/>
      <c r="L31" s="49"/>
      <c r="M31" s="50">
        <v>167293</v>
      </c>
    </row>
    <row r="32" spans="2:13" ht="16" thickBot="1" x14ac:dyDescent="0.4">
      <c r="B32" s="43" t="s">
        <v>87</v>
      </c>
      <c r="C32" s="57">
        <v>2</v>
      </c>
      <c r="D32" s="56">
        <v>3</v>
      </c>
      <c r="E32" s="65">
        <f t="shared" si="0"/>
        <v>1.5</v>
      </c>
    </row>
  </sheetData>
  <mergeCells count="17">
    <mergeCell ref="I27:L27"/>
    <mergeCell ref="I28:L28"/>
    <mergeCell ref="I29:L29"/>
    <mergeCell ref="I30:L30"/>
    <mergeCell ref="I31:L31"/>
    <mergeCell ref="F11:I11"/>
    <mergeCell ref="C25:C26"/>
    <mergeCell ref="D25:D26"/>
    <mergeCell ref="E25:E26"/>
    <mergeCell ref="I25:L25"/>
    <mergeCell ref="I26:L26"/>
    <mergeCell ref="F5:I5"/>
    <mergeCell ref="F6:I6"/>
    <mergeCell ref="F7:I7"/>
    <mergeCell ref="F8:I8"/>
    <mergeCell ref="F9:I9"/>
    <mergeCell ref="F10:I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"/>
  <sheetViews>
    <sheetView workbookViewId="0"/>
  </sheetViews>
  <sheetFormatPr defaultRowHeight="15.5" x14ac:dyDescent="0.35"/>
  <cols>
    <col min="2000" max="2000" width="2.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Task1</vt:lpstr>
      <vt:lpstr>Task2</vt:lpstr>
      <vt:lpstr>Task3 - Data</vt:lpstr>
      <vt:lpstr>Task3 - Analysis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2023-02-03T05:15:14Z</dcterms:modified>
</cp:coreProperties>
</file>