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quizzes\week2\"/>
    </mc:Choice>
  </mc:AlternateContent>
  <xr:revisionPtr revIDLastSave="0" documentId="13_ncr:1_{4527B9E2-6BBA-4F9D-B331-9FDC1FADB13F}" xr6:coauthVersionLast="47" xr6:coauthVersionMax="47" xr10:uidLastSave="{00000000-0000-0000-0000-000000000000}"/>
  <bookViews>
    <workbookView xWindow="-110" yWindow="-110" windowWidth="19420" windowHeight="11620" xr2:uid="{DB8F5A5E-EC7A-41B5-9FFE-66FAF578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0" i="1"/>
  <c r="B24" i="1" s="1"/>
  <c r="C24" i="1" s="1"/>
  <c r="H6" i="1"/>
  <c r="I6" i="1"/>
  <c r="H7" i="1"/>
  <c r="I7" i="1"/>
  <c r="H8" i="1"/>
  <c r="I8" i="1"/>
  <c r="G7" i="1"/>
  <c r="G8" i="1"/>
  <c r="G6" i="1"/>
  <c r="J7" i="1" l="1"/>
  <c r="L6" i="1"/>
  <c r="K6" i="1"/>
  <c r="L7" i="1"/>
  <c r="L8" i="1"/>
  <c r="K8" i="1"/>
  <c r="K7" i="1"/>
  <c r="J6" i="1"/>
  <c r="J8" i="1"/>
  <c r="B12" i="1"/>
  <c r="C12" i="1" s="1" a="1"/>
  <c r="C12" i="1" s="1"/>
  <c r="B13" i="1"/>
  <c r="C13" i="1" s="1" a="1"/>
  <c r="C13" i="1" s="1"/>
  <c r="B14" i="1" l="1"/>
  <c r="C14" i="1" s="1" a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<sst xmlns="http://schemas.openxmlformats.org/spreadsheetml/2006/main" count="23" uniqueCount="18">
  <si>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capital</t>
  </si>
  <si>
    <t>lennox</t>
  </si>
  <si>
    <t>john</t>
  </si>
  <si>
    <t>allowance (km)</t>
  </si>
  <si>
    <t>monthly fee ($)</t>
  </si>
  <si>
    <t>lease length (months)</t>
  </si>
  <si>
    <t>distance travelled per year (kms)</t>
  </si>
  <si>
    <t>minimax regret</t>
  </si>
  <si>
    <t>km surcharge ($)</t>
  </si>
  <si>
    <t>regret</t>
  </si>
  <si>
    <t>Part (a) - payoff table</t>
  </si>
  <si>
    <t>Part (b) - decisions</t>
  </si>
  <si>
    <t>Part (c) - expected value criterion</t>
  </si>
  <si>
    <t>payoff (cost) ($)</t>
  </si>
  <si>
    <t>exp. cost ($)</t>
  </si>
  <si>
    <t>lowest exp. cost</t>
  </si>
  <si>
    <t>optimistic (minimin)</t>
  </si>
  <si>
    <t>conservative (minimax)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</si>
</sst>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0" fontId="0" fillId="0" borderId="10" xfId="0" applyBorder="1"/>
    <xf numFmtId="0" fontId="0" fillId="0" borderId="12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19" xfId="0" applyBorder="1"/>
    <xf numFmtId="0" fontId="0" fillId="0" borderId="14" xfId="0" applyBorder="1"/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A77D-E13B-4417-B3F8-50954588682C}">
  <dimension ref="A1:L24"/>
  <sheetViews>
    <sheetView tabSelected="1" workbookViewId="0">
      <selection activeCell="F11" sqref="F11"/>
    </sheetView>
  </sheetViews>
  <sheetFormatPr defaultRowHeight="14.5" x14ac:dyDescent="0.35"/>
  <cols>
    <col min="1" max="1" width="20.36328125" customWidth="1"/>
    <col min="3" max="3" width="13.26953125" bestFit="1" customWidth="1"/>
    <col min="4" max="4" width="13.6328125" customWidth="1"/>
    <col min="5" max="5" width="13.54296875" customWidth="1"/>
    <col min="6" max="6" width="14.81640625" customWidth="1"/>
    <col min="7" max="7" width="11" bestFit="1" customWidth="1"/>
    <col min="8" max="12" width="9.54296875" customWidth="1"/>
    <col min="13" max="13" width="11.26953125" customWidth="1"/>
  </cols>
  <sheetData>
    <row r="1" spans="1:12" ht="15.5" x14ac:dyDescent="0.35">
      <c r="A1" s="38" t="s">
        <v>10</v>
      </c>
    </row>
    <row r="2" spans="1:12" ht="15" thickBot="1" x14ac:dyDescent="0.4"/>
    <row r="3" spans="1:12" x14ac:dyDescent="0.35">
      <c r="A3" t="s">
        <v>5</v>
      </c>
      <c r="B3">
        <v>36</v>
      </c>
      <c r="G3" s="18" t="s">
        <v>13</v>
      </c>
      <c r="H3" s="19"/>
      <c r="I3" s="20"/>
      <c r="J3" s="18" t="s">
        <v>9</v>
      </c>
      <c r="K3" s="19"/>
      <c r="L3" s="20"/>
    </row>
    <row r="4" spans="1:12" ht="15" thickBot="1" x14ac:dyDescent="0.4">
      <c r="G4" s="21" t="s">
        <v>6</v>
      </c>
      <c r="H4" s="22"/>
      <c r="I4" s="23"/>
      <c r="J4" s="21" t="s">
        <v>6</v>
      </c>
      <c r="K4" s="22"/>
      <c r="L4" s="23"/>
    </row>
    <row r="5" spans="1:12" ht="15" thickBot="1" x14ac:dyDescent="0.4">
      <c r="D5" s="14" t="s">
        <v>4</v>
      </c>
      <c r="E5" s="15" t="s">
        <v>3</v>
      </c>
      <c r="F5" s="16" t="s">
        <v>8</v>
      </c>
      <c r="G5" s="6">
        <v>12000</v>
      </c>
      <c r="H5" s="17">
        <v>15000</v>
      </c>
      <c r="I5" s="7">
        <v>18000</v>
      </c>
      <c r="J5" s="6">
        <v>12000</v>
      </c>
      <c r="K5" s="17">
        <v>15000</v>
      </c>
      <c r="L5" s="7">
        <v>18000</v>
      </c>
    </row>
    <row r="6" spans="1:12" x14ac:dyDescent="0.35">
      <c r="C6" s="11" t="s">
        <v>0</v>
      </c>
      <c r="D6" s="14">
        <v>342</v>
      </c>
      <c r="E6" s="15">
        <v>54000</v>
      </c>
      <c r="F6" s="16">
        <v>0.17</v>
      </c>
      <c r="G6" s="14">
        <f t="shared" ref="G6:I8" si="0">$D6*$B$3 + MAX((G$5*$B$3/12 - $E6)*$F6, 0)</f>
        <v>12312</v>
      </c>
      <c r="H6" s="15">
        <f t="shared" si="0"/>
        <v>12312</v>
      </c>
      <c r="I6" s="16">
        <f t="shared" si="0"/>
        <v>12312</v>
      </c>
      <c r="J6" s="14">
        <f>ABS(MIN(G$6:G$8) - G6)</f>
        <v>1152</v>
      </c>
      <c r="K6" s="15">
        <f t="shared" ref="K6:L8" si="1">ABS(MIN(H$6:H$8) - H6)</f>
        <v>612</v>
      </c>
      <c r="L6" s="16">
        <f t="shared" si="1"/>
        <v>0</v>
      </c>
    </row>
    <row r="7" spans="1:12" x14ac:dyDescent="0.35">
      <c r="C7" s="12" t="s">
        <v>1</v>
      </c>
      <c r="D7" s="6">
        <v>325</v>
      </c>
      <c r="E7" s="4">
        <v>45000</v>
      </c>
      <c r="F7" s="7">
        <v>0.25</v>
      </c>
      <c r="G7" s="6">
        <f t="shared" si="0"/>
        <v>11700</v>
      </c>
      <c r="H7" s="4">
        <f t="shared" si="0"/>
        <v>11700</v>
      </c>
      <c r="I7" s="7">
        <f t="shared" si="0"/>
        <v>13950</v>
      </c>
      <c r="J7" s="6">
        <f t="shared" ref="J7:J8" si="2">ABS(MIN(G$6:G$8) - G7)</f>
        <v>540</v>
      </c>
      <c r="K7" s="4">
        <f t="shared" si="1"/>
        <v>0</v>
      </c>
      <c r="L7" s="7">
        <f t="shared" si="1"/>
        <v>1638</v>
      </c>
    </row>
    <row r="8" spans="1:12" ht="15" thickBot="1" x14ac:dyDescent="0.4">
      <c r="C8" s="13" t="s">
        <v>2</v>
      </c>
      <c r="D8" s="8">
        <v>310</v>
      </c>
      <c r="E8" s="10">
        <v>36000</v>
      </c>
      <c r="F8" s="9">
        <v>0.19</v>
      </c>
      <c r="G8" s="8">
        <f t="shared" si="0"/>
        <v>11160</v>
      </c>
      <c r="H8" s="10">
        <f t="shared" si="0"/>
        <v>12870</v>
      </c>
      <c r="I8" s="9">
        <f t="shared" si="0"/>
        <v>14580</v>
      </c>
      <c r="J8" s="8">
        <f t="shared" si="2"/>
        <v>0</v>
      </c>
      <c r="K8" s="10">
        <f t="shared" si="1"/>
        <v>1170</v>
      </c>
      <c r="L8" s="9">
        <f t="shared" si="1"/>
        <v>2268</v>
      </c>
    </row>
    <row r="10" spans="1:12" ht="15.5" x14ac:dyDescent="0.35">
      <c r="A10" s="38" t="s">
        <v>11</v>
      </c>
    </row>
    <row r="12" spans="1:12" x14ac:dyDescent="0.35">
      <c r="A12" t="s">
        <v>16</v>
      </c>
      <c r="B12">
        <f>MIN(MIN(G6:I6),MIN(G7:I7),MIN(G8:I8))</f>
        <v>11160</v>
      </c>
      <c r="C12" t="str" cm="1">
        <f t="array" ref="C12">_xlfn._xlws.FILTER($C$6:$C$8,($G$6:$G$8=B12)+($H$6:$H$8=B12)+($I$6:$I$8=B12))</f>
        <v>john</v>
      </c>
    </row>
    <row r="13" spans="1:12" x14ac:dyDescent="0.35">
      <c r="A13" t="s">
        <v>17</v>
      </c>
      <c r="B13">
        <f>MIN(MAX(G6:I6), MAX(G7:I7), MAX(G8:H8))</f>
        <v>12312</v>
      </c>
      <c r="C13" t="str" cm="1">
        <f t="array" ref="C13">_xlfn._xlws.FILTER($C$6:$C$8,($G$6:$G$8=B13)+($H$6:$H$8=B13)+($I$6:$I$8=B13))</f>
        <v>capital</v>
      </c>
    </row>
    <row r="14" spans="1:12" x14ac:dyDescent="0.35">
      <c r="A14" t="s">
        <v>7</v>
      </c>
      <c r="B14">
        <f>MIN(MAX(J6:J8), MAX(K6:K8), MAX(L6:L8))</f>
        <v>1152</v>
      </c>
      <c r="C14" t="str" cm="1">
        <f t="array" ref="C14">_xlfn._xlws.FILTER($C$6:$C$8,($J$6:$J$8=B14)+($K$6:$K$8=B14)+($L$6:$L$8=B14))</f>
        <v>capital</v>
      </c>
    </row>
    <row r="16" spans="1:12" ht="16" thickBot="1" x14ac:dyDescent="0.4">
      <c r="A16" s="38" t="s">
        <v>12</v>
      </c>
    </row>
    <row r="17" spans="1:7" x14ac:dyDescent="0.35">
      <c r="C17" s="3"/>
      <c r="D17" s="24" t="s">
        <v>6</v>
      </c>
      <c r="E17" s="25"/>
      <c r="F17" s="26"/>
    </row>
    <row r="18" spans="1:7" ht="15" thickBot="1" x14ac:dyDescent="0.4">
      <c r="D18" s="5">
        <v>12000</v>
      </c>
      <c r="E18" s="2">
        <v>15000</v>
      </c>
      <c r="F18" s="37">
        <v>18000</v>
      </c>
    </row>
    <row r="19" spans="1:7" ht="15" thickBot="1" x14ac:dyDescent="0.4">
      <c r="D19" s="8">
        <v>0.5</v>
      </c>
      <c r="E19" s="10">
        <v>0.4</v>
      </c>
      <c r="F19" s="30">
        <v>0.1</v>
      </c>
      <c r="G19" s="36" t="s">
        <v>14</v>
      </c>
    </row>
    <row r="20" spans="1:7" x14ac:dyDescent="0.35">
      <c r="C20" s="11" t="s">
        <v>0</v>
      </c>
      <c r="D20" s="27">
        <v>12312</v>
      </c>
      <c r="E20" s="34">
        <v>12312</v>
      </c>
      <c r="F20" s="31">
        <v>12312</v>
      </c>
      <c r="G20" s="12">
        <f>SUMPRODUCT($D$19:$F$19,D20:F20)</f>
        <v>12312</v>
      </c>
    </row>
    <row r="21" spans="1:7" x14ac:dyDescent="0.35">
      <c r="C21" s="12" t="s">
        <v>1</v>
      </c>
      <c r="D21" s="28">
        <v>11700</v>
      </c>
      <c r="E21" s="1">
        <v>11700</v>
      </c>
      <c r="F21" s="32">
        <v>13950</v>
      </c>
      <c r="G21" s="12">
        <f t="shared" ref="G21:G22" si="3">SUMPRODUCT($D$19:$F$19,D21:F21)</f>
        <v>11925</v>
      </c>
    </row>
    <row r="22" spans="1:7" ht="15" thickBot="1" x14ac:dyDescent="0.4">
      <c r="C22" s="13" t="s">
        <v>2</v>
      </c>
      <c r="D22" s="29">
        <v>11160</v>
      </c>
      <c r="E22" s="35">
        <v>12870</v>
      </c>
      <c r="F22" s="33">
        <v>14580</v>
      </c>
      <c r="G22" s="13">
        <f t="shared" si="3"/>
        <v>12186</v>
      </c>
    </row>
    <row r="24" spans="1:7" x14ac:dyDescent="0.35">
      <c r="A24" t="s">
        <v>15</v>
      </c>
      <c r="B24">
        <f>MIN(G20:G22)</f>
        <v>11925</v>
      </c>
      <c r="C24" t="str">
        <f>_xlfn.XLOOKUP(B24,G20:G22,C20:C22)</f>
        <v>lennox</v>
      </c>
    </row>
  </sheetData>
  <mergeCells count="5">
    <mergeCell ref="G3:I3"/>
    <mergeCell ref="J3:L3"/>
    <mergeCell ref="J4:L4"/>
    <mergeCell ref="D17:F17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2023-01-21T11:21:25Z</dcterms:created>
  <dcterms:modified xsi:type="dcterms:W3CDTF">2023-01-22T15:12:43Z</dcterms:modified>
</cp:coreProperties>
</file>