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j\ds_projects\unsw\decision_making_6510\quizzes\week5\"/>
    </mc:Choice>
  </mc:AlternateContent>
  <xr:revisionPtr revIDLastSave="0" documentId="13_ncr:1_{FA0D5818-D8ED-475D-B746-ED9094312A9F}" xr6:coauthVersionLast="47" xr6:coauthVersionMax="47" xr10:uidLastSave="{00000000-0000-0000-0000-000000000000}"/>
  <bookViews>
    <workbookView xWindow="-110" yWindow="-110" windowWidth="19420" windowHeight="11620" activeTab="3" xr2:uid="{393A39F3-9B7A-4DB9-B592-AB297DF30000}"/>
  </bookViews>
  <sheets>
    <sheet name="Q1a" sheetId="1" r:id="rId1"/>
    <sheet name="Q1b" sheetId="4" r:id="rId2"/>
    <sheet name="Q2" sheetId="2" r:id="rId3"/>
    <sheet name="Q3" sheetId="3" r:id="rId4"/>
    <sheet name="Report 1a" sheetId="7" r:id="rId5"/>
    <sheet name="Report 1b" sheetId="8" r:id="rId6"/>
    <sheet name="Report 2" sheetId="9" r:id="rId7"/>
  </sheets>
  <definedNames>
    <definedName name="solver_adj" localSheetId="0" hidden="1">Q1a!$B$8:$D$8</definedName>
    <definedName name="solver_adj" localSheetId="1" hidden="1">Q1b!$B$8:$D$8</definedName>
    <definedName name="solver_adj" localSheetId="2" hidden="1">'Q2'!$A$7:$A$26</definedName>
    <definedName name="solver_adj" localSheetId="3" hidden="1">'Q3'!$D$10:$K$17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3" hidden="1">2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0" hidden="1">Q1a!$E$14:$E$16</definedName>
    <definedName name="solver_lhs1" localSheetId="1" hidden="1">Q1b!$E$14:$E$16</definedName>
    <definedName name="solver_lhs1" localSheetId="2" hidden="1">'Q2'!$A$7:$A$26</definedName>
    <definedName name="solver_lhs1" localSheetId="3" hidden="1">'Q3'!$D$50:$H$50</definedName>
    <definedName name="solver_lhs2" localSheetId="1" hidden="1">Q1b!$E$17</definedName>
    <definedName name="solver_lhs2" localSheetId="2" hidden="1">'Q2'!$G$7:$G$16</definedName>
    <definedName name="solver_lhs2" localSheetId="3" hidden="1">'Q3'!$L$35:$L$37</definedName>
    <definedName name="solver_lhs3" localSheetId="3" hidden="1">'Q3'!$L$35:$L$37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0" hidden="1">1</definedName>
    <definedName name="solver_num" localSheetId="1" hidden="1">2</definedName>
    <definedName name="solver_num" localSheetId="2" hidden="1">2</definedName>
    <definedName name="solver_num" localSheetId="3" hidden="1">2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0" hidden="1">Q1a!$D$3</definedName>
    <definedName name="solver_opt" localSheetId="1" hidden="1">Q1b!$D$3</definedName>
    <definedName name="solver_opt" localSheetId="2" hidden="1">'Q2'!$C$3</definedName>
    <definedName name="solver_opt" localSheetId="3" hidden="1">'Q3'!$C$3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3" hidden="1">2</definedName>
    <definedName name="solver_rel1" localSheetId="0" hidden="1">1</definedName>
    <definedName name="solver_rel1" localSheetId="1" hidden="1">1</definedName>
    <definedName name="solver_rel1" localSheetId="2" hidden="1">5</definedName>
    <definedName name="solver_rel1" localSheetId="3" hidden="1">1</definedName>
    <definedName name="solver_rel2" localSheetId="1" hidden="1">2</definedName>
    <definedName name="solver_rel2" localSheetId="2" hidden="1">2</definedName>
    <definedName name="solver_rel2" localSheetId="3" hidden="1">2</definedName>
    <definedName name="solver_rel3" localSheetId="3" hidden="1">2</definedName>
    <definedName name="solver_rhs1" localSheetId="0" hidden="1">Q1a!$F$14:$F$16</definedName>
    <definedName name="solver_rhs1" localSheetId="1" hidden="1">Q1b!$F$14:$F$16</definedName>
    <definedName name="solver_rhs1" localSheetId="2" hidden="1">"binary"</definedName>
    <definedName name="solver_rhs1" localSheetId="3" hidden="1">'Q3'!$D$51:$H$51</definedName>
    <definedName name="solver_rhs2" localSheetId="1" hidden="1">Q1b!$F$17</definedName>
    <definedName name="solver_rhs2" localSheetId="2" hidden="1">'Q2'!$H$7:$H$16</definedName>
    <definedName name="solver_rhs2" localSheetId="3" hidden="1">'Q3'!$M$35:$M$37</definedName>
    <definedName name="solver_rhs3" localSheetId="3" hidden="1">'Q3'!$M$35:$M$37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cl" localSheetId="3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</definedName>
    <definedName name="solver_typ" localSheetId="0" hidden="1">1</definedName>
    <definedName name="solver_typ" localSheetId="1" hidden="1">1</definedName>
    <definedName name="solver_typ" localSheetId="2" hidden="1">2</definedName>
    <definedName name="solver_typ" localSheetId="3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0" i="3" l="1"/>
  <c r="G50" i="3"/>
  <c r="F50" i="3"/>
  <c r="E50" i="3"/>
  <c r="D50" i="3"/>
  <c r="L37" i="3"/>
  <c r="L36" i="3"/>
  <c r="L35" i="3"/>
  <c r="C3" i="3"/>
  <c r="L6" i="2" a="1"/>
  <c r="L6" i="2" s="1"/>
  <c r="C3" i="2"/>
  <c r="G16" i="2"/>
  <c r="G9" i="2"/>
  <c r="G10" i="2"/>
  <c r="G11" i="2"/>
  <c r="G12" i="2"/>
  <c r="G13" i="2"/>
  <c r="G14" i="2"/>
  <c r="G15" i="2"/>
  <c r="G8" i="2"/>
  <c r="G7" i="2"/>
  <c r="E17" i="4"/>
  <c r="E16" i="4"/>
  <c r="E15" i="4"/>
  <c r="E14" i="4"/>
  <c r="D3" i="4"/>
  <c r="E15" i="1"/>
  <c r="E16" i="1"/>
  <c r="E14" i="1"/>
  <c r="D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<sst xmlns="http://schemas.openxmlformats.org/spreadsheetml/2006/main" count="359" uniqueCount="137">
  <si>
    <t>Question 1</t>
  </si>
  <si>
    <t>optimal value (maximise):</t>
  </si>
  <si>
    <t>objective function</t>
  </si>
  <si>
    <t>x1</t>
  </si>
  <si>
    <t>x2</t>
  </si>
  <si>
    <t>x3</t>
  </si>
  <si>
    <t>value</t>
  </si>
  <si>
    <t>coeff</t>
  </si>
  <si>
    <t>constraints</t>
  </si>
  <si>
    <t>optimal value</t>
  </si>
  <si>
    <t>bound</t>
  </si>
  <si>
    <t>fleet</t>
  </si>
  <si>
    <t>crew</t>
  </si>
  <si>
    <t>patrolmen</t>
  </si>
  <si>
    <t>Microsoft Excel 16.0 Answer Report</t>
  </si>
  <si>
    <t>Worksheet: [w5_calcs.xlsx]Q1a</t>
  </si>
  <si>
    <t>Result: Solver found a solution.  All Constraints and optimality conditions are satisfied.</t>
  </si>
  <si>
    <t>Solver Engine</t>
  </si>
  <si>
    <t>Engine: Simplex LP</t>
  </si>
  <si>
    <t>Solution Time: 0 Seconds.</t>
  </si>
  <si>
    <t>Iterations: 2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</si>
  <si>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</si>
  <si>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</si>
  <si>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</si>
  <si>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</si>
  <si>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</si>
  <si>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</si>
  <si>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</si>
  <si>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</si>
  <si>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</si>
  <si>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</si>
  <si>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</si>
  <si>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</si>
  <si>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</si>
  <si>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</si>
  <si>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</si>
  <si>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$D$3</t>
  </si>
  <si>
    <t>$B$8</t>
  </si>
  <si>
    <t>value x1</t>
  </si>
  <si>
    <t>Contin</t>
  </si>
  <si>
    <t>$C$8</t>
  </si>
  <si>
    <t>value x2</t>
  </si>
  <si>
    <t>$D$8</t>
  </si>
  <si>
    <t>value x3</t>
  </si>
  <si>
    <t>$E$14</t>
  </si>
  <si>
    <t>fleet optimal value</t>
  </si>
  <si>
    <t>$E$14&lt;=$F$14</t>
  </si>
  <si>
    <t>Not Binding</t>
  </si>
  <si>
    <t>$E$15</t>
  </si>
  <si>
    <t>crew optimal value</t>
  </si>
  <si>
    <t>$E$15&lt;=$F$15</t>
  </si>
  <si>
    <t>Binding</t>
  </si>
  <si>
    <t>$E$16</t>
  </si>
  <si>
    <t>patrolmen optimal value</t>
  </si>
  <si>
    <t>$E$16&lt;=$F$16</t>
  </si>
  <si>
    <t>bushmaster</t>
  </si>
  <si>
    <t>Worksheet: [w5_calcs.xlsx]Q1b</t>
  </si>
  <si>
    <t>$E$17</t>
  </si>
  <si>
    <t>bushmaster optimal value</t>
  </si>
  <si>
    <t>$E$17=$F$17</t>
  </si>
  <si>
    <t>Report Created: 13/02/2023 1:22:12 PM</t>
  </si>
  <si>
    <t>Report Created: 13/02/2023 1:22:53 PM</t>
  </si>
  <si>
    <t>Question 2</t>
  </si>
  <si>
    <t>in route?</t>
  </si>
  <si>
    <t>from</t>
  </si>
  <si>
    <t>to</t>
  </si>
  <si>
    <t>distance</t>
  </si>
  <si>
    <t>edges</t>
  </si>
  <si>
    <t>nodes</t>
  </si>
  <si>
    <t>node</t>
  </si>
  <si>
    <t>net flow</t>
  </si>
  <si>
    <t>requirement</t>
  </si>
  <si>
    <t>optimal distance:</t>
  </si>
  <si>
    <t>optimal route:</t>
  </si>
  <si>
    <t>Worksheet: [w5_calcs.xlsx]Q2</t>
  </si>
  <si>
    <t>Report Created: 13/02/2023 1:54:26 PM</t>
  </si>
  <si>
    <t>Solution Time: 0.032 Seconds.</t>
  </si>
  <si>
    <t>Iterations: 16 Subproblems: 0</t>
  </si>
  <si>
    <t>Objective Cell (Min)</t>
  </si>
  <si>
    <t>$C$3</t>
  </si>
  <si>
    <t>$A$7</t>
  </si>
  <si>
    <t>$A$8</t>
  </si>
  <si>
    <t>$A$9</t>
  </si>
  <si>
    <t>$A$10</t>
  </si>
  <si>
    <t>$A$11</t>
  </si>
  <si>
    <t>$A$12</t>
  </si>
  <si>
    <t>$A$13</t>
  </si>
  <si>
    <t>$A$14</t>
  </si>
  <si>
    <t>$A$15</t>
  </si>
  <si>
    <t>$A$16</t>
  </si>
  <si>
    <t>$A$17</t>
  </si>
  <si>
    <t>$A$18</t>
  </si>
  <si>
    <t>$A$19</t>
  </si>
  <si>
    <t>$A$20</t>
  </si>
  <si>
    <t>$A$21</t>
  </si>
  <si>
    <t>$A$22</t>
  </si>
  <si>
    <t>$A$23</t>
  </si>
  <si>
    <t>$A$24</t>
  </si>
  <si>
    <t>$A$25</t>
  </si>
  <si>
    <t>$A$26</t>
  </si>
  <si>
    <t>$G$7</t>
  </si>
  <si>
    <t>$G$7=$H$7</t>
  </si>
  <si>
    <t>$G$8</t>
  </si>
  <si>
    <t>$G$8=$H$8</t>
  </si>
  <si>
    <t>$G$9</t>
  </si>
  <si>
    <t>$G$9=$H$9</t>
  </si>
  <si>
    <t>$G$10</t>
  </si>
  <si>
    <t>$G$10=$H$10</t>
  </si>
  <si>
    <t>$G$11</t>
  </si>
  <si>
    <t>$G$11=$H$11</t>
  </si>
  <si>
    <t>$G$12</t>
  </si>
  <si>
    <t>$G$12=$H$12</t>
  </si>
  <si>
    <t>$G$13</t>
  </si>
  <si>
    <t>$G$13=$H$13</t>
  </si>
  <si>
    <t>$G$14</t>
  </si>
  <si>
    <t>$G$14=$H$14</t>
  </si>
  <si>
    <t>$G$15</t>
  </si>
  <si>
    <t>$G$15=$H$15</t>
  </si>
  <si>
    <t>$G$16</t>
  </si>
  <si>
    <t>$G$16=$H$16</t>
  </si>
  <si>
    <t>$A$7:$A$26=Binary</t>
  </si>
  <si>
    <t>Binary</t>
  </si>
  <si>
    <t>Question 3</t>
  </si>
  <si>
    <t>optimal cost:</t>
  </si>
  <si>
    <t>syd</t>
  </si>
  <si>
    <t>mel</t>
  </si>
  <si>
    <t>bris</t>
  </si>
  <si>
    <t>adel</t>
  </si>
  <si>
    <t>per</t>
  </si>
  <si>
    <t>can</t>
  </si>
  <si>
    <t>dar</t>
  </si>
  <si>
    <t>alice</t>
  </si>
  <si>
    <t>transportation costs</t>
  </si>
  <si>
    <t>decision variables</t>
  </si>
  <si>
    <t>supply constraints</t>
  </si>
  <si>
    <t>optimal</t>
  </si>
  <si>
    <t>demand 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</si>
</sst>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2" xfId="0" applyFill="1" applyBorder="1" applyAlignment="1"/>
    <xf numFmtId="0" fontId="2" fillId="0" borderId="1" xfId="0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2" xfId="0" applyNumberFormat="1" applyFill="1" applyBorder="1" applyAlignment="1"/>
    <xf numFmtId="0" fontId="0" fillId="0" borderId="3" xfId="0" applyNumberForma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956D-92A8-422A-8478-3D8E28D52E67}">
  <dimension ref="A1:F16"/>
  <sheetViews>
    <sheetView workbookViewId="0">
      <selection activeCell="G8" sqref="G8"/>
    </sheetView>
  </sheetViews>
  <sheetFormatPr defaultRowHeight="15.5" x14ac:dyDescent="0.35"/>
  <cols>
    <col min="1" max="1" width="10.5" customWidth="1"/>
    <col min="2" max="4" width="6.4140625" customWidth="1"/>
    <col min="5" max="5" width="13.08203125" customWidth="1"/>
  </cols>
  <sheetData>
    <row r="1" spans="1:6" x14ac:dyDescent="0.35">
      <c r="A1" s="1" t="s">
        <v>0</v>
      </c>
    </row>
    <row r="3" spans="1:6" x14ac:dyDescent="0.35">
      <c r="A3" t="s">
        <v>1</v>
      </c>
      <c r="D3">
        <f>SUMPRODUCT(B8:D8,B9:D9)</f>
        <v>438</v>
      </c>
    </row>
    <row r="5" spans="1:6" x14ac:dyDescent="0.35">
      <c r="A5" t="s">
        <v>2</v>
      </c>
    </row>
    <row r="7" spans="1:6" x14ac:dyDescent="0.35">
      <c r="B7" s="2" t="s">
        <v>3</v>
      </c>
      <c r="C7" s="2" t="s">
        <v>4</v>
      </c>
      <c r="D7" s="2" t="s">
        <v>5</v>
      </c>
    </row>
    <row r="8" spans="1:6" x14ac:dyDescent="0.35">
      <c r="A8" t="s">
        <v>6</v>
      </c>
      <c r="B8">
        <v>12</v>
      </c>
      <c r="C8">
        <v>9</v>
      </c>
      <c r="D8">
        <v>0</v>
      </c>
    </row>
    <row r="9" spans="1:6" x14ac:dyDescent="0.35">
      <c r="A9" t="s">
        <v>7</v>
      </c>
      <c r="B9">
        <v>20</v>
      </c>
      <c r="C9">
        <v>22</v>
      </c>
      <c r="D9">
        <v>18</v>
      </c>
    </row>
    <row r="11" spans="1:6" x14ac:dyDescent="0.35">
      <c r="A11" t="s">
        <v>8</v>
      </c>
    </row>
    <row r="13" spans="1:6" x14ac:dyDescent="0.35">
      <c r="B13" s="2" t="s">
        <v>3</v>
      </c>
      <c r="C13" s="2" t="s">
        <v>4</v>
      </c>
      <c r="D13" s="2" t="s">
        <v>5</v>
      </c>
      <c r="E13" s="2" t="s">
        <v>9</v>
      </c>
      <c r="F13" s="2" t="s">
        <v>10</v>
      </c>
    </row>
    <row r="14" spans="1:6" x14ac:dyDescent="0.35">
      <c r="A14" t="s">
        <v>11</v>
      </c>
      <c r="B14">
        <v>1</v>
      </c>
      <c r="C14">
        <v>1</v>
      </c>
      <c r="D14">
        <v>1</v>
      </c>
      <c r="E14">
        <f>SUMPRODUCT($B$8:$D$8,B14:D14)</f>
        <v>21</v>
      </c>
      <c r="F14">
        <v>25</v>
      </c>
    </row>
    <row r="15" spans="1:6" x14ac:dyDescent="0.35">
      <c r="A15" t="s">
        <v>12</v>
      </c>
      <c r="B15">
        <v>2</v>
      </c>
      <c r="C15">
        <v>1</v>
      </c>
      <c r="D15">
        <v>2</v>
      </c>
      <c r="E15">
        <f t="shared" ref="E15:E16" si="0">SUMPRODUCT($B$8:$D$8,B15:D15)</f>
        <v>33</v>
      </c>
      <c r="F15">
        <v>33</v>
      </c>
    </row>
    <row r="16" spans="1:6" x14ac:dyDescent="0.35">
      <c r="A16" t="s">
        <v>13</v>
      </c>
      <c r="B16">
        <v>7</v>
      </c>
      <c r="C16">
        <v>9</v>
      </c>
      <c r="D16">
        <v>11</v>
      </c>
      <c r="E16">
        <f t="shared" si="0"/>
        <v>165</v>
      </c>
      <c r="F16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37613-27F8-427C-8B2F-8CC03AD6D2C6}">
  <dimension ref="A1:F17"/>
  <sheetViews>
    <sheetView workbookViewId="0">
      <selection activeCell="E20" sqref="E20"/>
    </sheetView>
  </sheetViews>
  <sheetFormatPr defaultRowHeight="15.5" x14ac:dyDescent="0.35"/>
  <cols>
    <col min="1" max="1" width="11.08203125" customWidth="1"/>
    <col min="2" max="4" width="6.4140625" customWidth="1"/>
    <col min="5" max="5" width="12.08203125" customWidth="1"/>
  </cols>
  <sheetData>
    <row r="1" spans="1:6" x14ac:dyDescent="0.35">
      <c r="A1" s="1" t="s">
        <v>0</v>
      </c>
    </row>
    <row r="3" spans="1:6" x14ac:dyDescent="0.35">
      <c r="A3" t="s">
        <v>1</v>
      </c>
      <c r="D3">
        <f>SUMPRODUCT(B8:D8,B9:D9)</f>
        <v>390</v>
      </c>
    </row>
    <row r="5" spans="1:6" x14ac:dyDescent="0.35">
      <c r="A5" t="s">
        <v>2</v>
      </c>
    </row>
    <row r="7" spans="1:6" x14ac:dyDescent="0.35">
      <c r="B7" s="2" t="s">
        <v>3</v>
      </c>
      <c r="C7" s="2" t="s">
        <v>4</v>
      </c>
      <c r="D7" s="2" t="s">
        <v>5</v>
      </c>
    </row>
    <row r="8" spans="1:6" x14ac:dyDescent="0.35">
      <c r="A8" t="s">
        <v>6</v>
      </c>
      <c r="B8">
        <v>14</v>
      </c>
      <c r="C8">
        <v>5</v>
      </c>
      <c r="D8">
        <v>0</v>
      </c>
    </row>
    <row r="9" spans="1:6" x14ac:dyDescent="0.35">
      <c r="A9" t="s">
        <v>7</v>
      </c>
      <c r="B9">
        <v>20</v>
      </c>
      <c r="C9">
        <v>22</v>
      </c>
      <c r="D9">
        <v>18</v>
      </c>
    </row>
    <row r="11" spans="1:6" x14ac:dyDescent="0.35">
      <c r="A11" t="s">
        <v>8</v>
      </c>
    </row>
    <row r="13" spans="1:6" x14ac:dyDescent="0.35">
      <c r="B13" s="2" t="s">
        <v>3</v>
      </c>
      <c r="C13" s="2" t="s">
        <v>4</v>
      </c>
      <c r="D13" s="2" t="s">
        <v>5</v>
      </c>
      <c r="E13" s="2" t="s">
        <v>9</v>
      </c>
      <c r="F13" s="2" t="s">
        <v>10</v>
      </c>
    </row>
    <row r="14" spans="1:6" x14ac:dyDescent="0.35">
      <c r="A14" t="s">
        <v>11</v>
      </c>
      <c r="B14">
        <v>1</v>
      </c>
      <c r="C14">
        <v>1</v>
      </c>
      <c r="D14">
        <v>1</v>
      </c>
      <c r="E14">
        <f>SUMPRODUCT($B$8:$D$8,B14:D14)</f>
        <v>19</v>
      </c>
      <c r="F14">
        <v>25</v>
      </c>
    </row>
    <row r="15" spans="1:6" x14ac:dyDescent="0.35">
      <c r="A15" t="s">
        <v>12</v>
      </c>
      <c r="B15">
        <v>2</v>
      </c>
      <c r="C15">
        <v>1</v>
      </c>
      <c r="D15">
        <v>2</v>
      </c>
      <c r="E15">
        <f t="shared" ref="E15:E16" si="0">SUMPRODUCT($B$8:$D$8,B15:D15)</f>
        <v>33</v>
      </c>
      <c r="F15">
        <v>33</v>
      </c>
    </row>
    <row r="16" spans="1:6" x14ac:dyDescent="0.35">
      <c r="A16" t="s">
        <v>13</v>
      </c>
      <c r="B16">
        <v>7</v>
      </c>
      <c r="C16">
        <v>9</v>
      </c>
      <c r="D16">
        <v>11</v>
      </c>
      <c r="E16">
        <f t="shared" si="0"/>
        <v>143</v>
      </c>
      <c r="F16">
        <v>165</v>
      </c>
    </row>
    <row r="17" spans="1:6" x14ac:dyDescent="0.35">
      <c r="A17" t="s">
        <v>55</v>
      </c>
      <c r="B17">
        <v>0</v>
      </c>
      <c r="C17">
        <v>1</v>
      </c>
      <c r="D17">
        <v>0</v>
      </c>
      <c r="E17">
        <f>SUMPRODUCT($B$8:$D$8,B17:D17)</f>
        <v>5</v>
      </c>
      <c r="F1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A2341-939E-446F-9270-96C5C834F5EC}">
  <dimension ref="A1:M26"/>
  <sheetViews>
    <sheetView workbookViewId="0">
      <selection activeCell="G21" sqref="G21"/>
    </sheetView>
  </sheetViews>
  <sheetFormatPr defaultRowHeight="15.5" x14ac:dyDescent="0.35"/>
  <cols>
    <col min="8" max="8" width="11.6640625" customWidth="1"/>
  </cols>
  <sheetData>
    <row r="1" spans="1:13" x14ac:dyDescent="0.35">
      <c r="A1" s="1" t="s">
        <v>62</v>
      </c>
    </row>
    <row r="3" spans="1:13" x14ac:dyDescent="0.35">
      <c r="A3" t="s">
        <v>72</v>
      </c>
      <c r="C3">
        <f>SUMPRODUCT(A7:A26,D7:D26)</f>
        <v>25</v>
      </c>
    </row>
    <row r="5" spans="1:13" x14ac:dyDescent="0.35">
      <c r="A5" s="8" t="s">
        <v>67</v>
      </c>
      <c r="B5" s="8"/>
      <c r="C5" s="8"/>
      <c r="D5" s="8"/>
      <c r="F5" s="8" t="s">
        <v>68</v>
      </c>
      <c r="G5" s="8"/>
      <c r="H5" s="8"/>
      <c r="L5" s="2" t="s">
        <v>64</v>
      </c>
      <c r="M5" s="2" t="s">
        <v>65</v>
      </c>
    </row>
    <row r="6" spans="1:13" x14ac:dyDescent="0.35">
      <c r="A6" s="2" t="s">
        <v>63</v>
      </c>
      <c r="B6" s="2" t="s">
        <v>64</v>
      </c>
      <c r="C6" s="2" t="s">
        <v>65</v>
      </c>
      <c r="D6" s="2" t="s">
        <v>66</v>
      </c>
      <c r="F6" s="2" t="s">
        <v>69</v>
      </c>
      <c r="G6" s="2" t="s">
        <v>70</v>
      </c>
      <c r="H6" s="2" t="s">
        <v>71</v>
      </c>
      <c r="J6" t="s">
        <v>73</v>
      </c>
      <c r="L6" cm="1">
        <f t="array" ref="L6:M10">_xlfn._xlws.FILTER(B7:C26,A7:A26=1)</f>
        <v>1</v>
      </c>
      <c r="M6">
        <v>5</v>
      </c>
    </row>
    <row r="7" spans="1:13" x14ac:dyDescent="0.35">
      <c r="A7">
        <v>0</v>
      </c>
      <c r="B7">
        <v>1</v>
      </c>
      <c r="C7">
        <v>2</v>
      </c>
      <c r="D7">
        <v>8</v>
      </c>
      <c r="F7">
        <v>1</v>
      </c>
      <c r="G7">
        <f>SUMIF(B$7:B$26,F7,A$7:A$26)</f>
        <v>1</v>
      </c>
      <c r="H7">
        <v>1</v>
      </c>
      <c r="L7">
        <v>4</v>
      </c>
      <c r="M7">
        <v>6</v>
      </c>
    </row>
    <row r="8" spans="1:13" x14ac:dyDescent="0.35">
      <c r="A8">
        <v>0</v>
      </c>
      <c r="B8">
        <v>1</v>
      </c>
      <c r="C8">
        <v>3</v>
      </c>
      <c r="D8">
        <v>13</v>
      </c>
      <c r="F8">
        <v>2</v>
      </c>
      <c r="G8">
        <f>SUMIF(C$7:C$26,F8,A$7:A$26) - SUMIF(B$7:B$26,F8,A$7:A$26)</f>
        <v>0</v>
      </c>
      <c r="H8">
        <v>0</v>
      </c>
      <c r="L8">
        <v>5</v>
      </c>
      <c r="M8">
        <v>4</v>
      </c>
    </row>
    <row r="9" spans="1:13" x14ac:dyDescent="0.35">
      <c r="A9">
        <v>0</v>
      </c>
      <c r="B9">
        <v>1</v>
      </c>
      <c r="C9">
        <v>4</v>
      </c>
      <c r="D9">
        <v>15</v>
      </c>
      <c r="F9">
        <v>3</v>
      </c>
      <c r="G9">
        <f t="shared" ref="G9:G15" si="0">SUMIF(C$7:C$26,F9,A$7:A$26) - SUMIF(B$7:B$26,F9,A$7:A$26)</f>
        <v>0</v>
      </c>
      <c r="H9">
        <v>0</v>
      </c>
      <c r="L9">
        <v>6</v>
      </c>
      <c r="M9">
        <v>7</v>
      </c>
    </row>
    <row r="10" spans="1:13" x14ac:dyDescent="0.35">
      <c r="A10">
        <v>1</v>
      </c>
      <c r="B10">
        <v>1</v>
      </c>
      <c r="C10">
        <v>5</v>
      </c>
      <c r="D10">
        <v>10</v>
      </c>
      <c r="F10">
        <v>4</v>
      </c>
      <c r="G10">
        <f t="shared" si="0"/>
        <v>0</v>
      </c>
      <c r="H10">
        <v>0</v>
      </c>
      <c r="L10">
        <v>7</v>
      </c>
      <c r="M10">
        <v>10</v>
      </c>
    </row>
    <row r="11" spans="1:13" x14ac:dyDescent="0.35">
      <c r="A11">
        <v>0</v>
      </c>
      <c r="B11">
        <v>2</v>
      </c>
      <c r="C11">
        <v>3</v>
      </c>
      <c r="D11">
        <v>5</v>
      </c>
      <c r="F11">
        <v>5</v>
      </c>
      <c r="G11">
        <f t="shared" si="0"/>
        <v>0</v>
      </c>
      <c r="H11">
        <v>0</v>
      </c>
    </row>
    <row r="12" spans="1:13" x14ac:dyDescent="0.35">
      <c r="A12">
        <v>0</v>
      </c>
      <c r="B12">
        <v>2</v>
      </c>
      <c r="C12">
        <v>7</v>
      </c>
      <c r="D12">
        <v>15</v>
      </c>
      <c r="F12">
        <v>6</v>
      </c>
      <c r="G12">
        <f t="shared" si="0"/>
        <v>0</v>
      </c>
      <c r="H12">
        <v>0</v>
      </c>
    </row>
    <row r="13" spans="1:13" x14ac:dyDescent="0.35">
      <c r="A13">
        <v>0</v>
      </c>
      <c r="B13">
        <v>3</v>
      </c>
      <c r="C13">
        <v>6</v>
      </c>
      <c r="D13">
        <v>5</v>
      </c>
      <c r="F13">
        <v>7</v>
      </c>
      <c r="G13">
        <f t="shared" si="0"/>
        <v>0</v>
      </c>
      <c r="H13">
        <v>0</v>
      </c>
    </row>
    <row r="14" spans="1:13" x14ac:dyDescent="0.35">
      <c r="A14">
        <v>0</v>
      </c>
      <c r="B14">
        <v>4</v>
      </c>
      <c r="C14">
        <v>5</v>
      </c>
      <c r="D14">
        <v>4</v>
      </c>
      <c r="F14">
        <v>8</v>
      </c>
      <c r="G14">
        <f t="shared" si="0"/>
        <v>0</v>
      </c>
      <c r="H14">
        <v>0</v>
      </c>
    </row>
    <row r="15" spans="1:13" x14ac:dyDescent="0.35">
      <c r="A15">
        <v>1</v>
      </c>
      <c r="B15">
        <v>4</v>
      </c>
      <c r="C15">
        <v>6</v>
      </c>
      <c r="D15">
        <v>3</v>
      </c>
      <c r="F15">
        <v>9</v>
      </c>
      <c r="G15">
        <f t="shared" si="0"/>
        <v>0</v>
      </c>
      <c r="H15">
        <v>0</v>
      </c>
    </row>
    <row r="16" spans="1:13" x14ac:dyDescent="0.35">
      <c r="A16">
        <v>1</v>
      </c>
      <c r="B16">
        <v>5</v>
      </c>
      <c r="C16">
        <v>4</v>
      </c>
      <c r="D16">
        <v>4</v>
      </c>
      <c r="F16">
        <v>10</v>
      </c>
      <c r="G16">
        <f>SUMIF(C$7:C$26,F16,A$7:A$26)</f>
        <v>1</v>
      </c>
      <c r="H16">
        <v>1</v>
      </c>
    </row>
    <row r="17" spans="1:4" x14ac:dyDescent="0.35">
      <c r="A17">
        <v>0</v>
      </c>
      <c r="B17">
        <v>5</v>
      </c>
      <c r="C17">
        <v>9</v>
      </c>
      <c r="D17">
        <v>12</v>
      </c>
    </row>
    <row r="18" spans="1:4" x14ac:dyDescent="0.35">
      <c r="A18">
        <v>1</v>
      </c>
      <c r="B18">
        <v>6</v>
      </c>
      <c r="C18">
        <v>7</v>
      </c>
      <c r="D18">
        <v>4</v>
      </c>
    </row>
    <row r="19" spans="1:4" x14ac:dyDescent="0.35">
      <c r="A19">
        <v>0</v>
      </c>
      <c r="B19">
        <v>6</v>
      </c>
      <c r="C19">
        <v>8</v>
      </c>
      <c r="D19">
        <v>2</v>
      </c>
    </row>
    <row r="20" spans="1:4" x14ac:dyDescent="0.35">
      <c r="A20">
        <v>0</v>
      </c>
      <c r="B20">
        <v>6</v>
      </c>
      <c r="C20">
        <v>9</v>
      </c>
      <c r="D20">
        <v>5</v>
      </c>
    </row>
    <row r="21" spans="1:4" x14ac:dyDescent="0.35">
      <c r="A21">
        <v>0</v>
      </c>
      <c r="B21">
        <v>7</v>
      </c>
      <c r="C21">
        <v>8</v>
      </c>
      <c r="D21">
        <v>2</v>
      </c>
    </row>
    <row r="22" spans="1:4" x14ac:dyDescent="0.35">
      <c r="A22">
        <v>1</v>
      </c>
      <c r="B22">
        <v>7</v>
      </c>
      <c r="C22">
        <v>10</v>
      </c>
      <c r="D22">
        <v>4</v>
      </c>
    </row>
    <row r="23" spans="1:4" x14ac:dyDescent="0.35">
      <c r="A23">
        <v>0</v>
      </c>
      <c r="B23">
        <v>8</v>
      </c>
      <c r="C23">
        <v>9</v>
      </c>
      <c r="D23">
        <v>5</v>
      </c>
    </row>
    <row r="24" spans="1:4" x14ac:dyDescent="0.35">
      <c r="A24">
        <v>0</v>
      </c>
      <c r="B24">
        <v>8</v>
      </c>
      <c r="C24">
        <v>10</v>
      </c>
      <c r="D24">
        <v>7</v>
      </c>
    </row>
    <row r="25" spans="1:4" x14ac:dyDescent="0.35">
      <c r="A25">
        <v>0</v>
      </c>
      <c r="B25">
        <v>9</v>
      </c>
      <c r="C25">
        <v>8</v>
      </c>
      <c r="D25">
        <v>5</v>
      </c>
    </row>
    <row r="26" spans="1:4" x14ac:dyDescent="0.35">
      <c r="A26">
        <v>0</v>
      </c>
      <c r="B26">
        <v>9</v>
      </c>
      <c r="C26">
        <v>10</v>
      </c>
      <c r="D26">
        <v>5</v>
      </c>
    </row>
  </sheetData>
  <mergeCells count="2">
    <mergeCell ref="A5:D5"/>
    <mergeCell ref="F5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0178F-4437-4EB9-8E94-36167070822F}">
  <dimension ref="A1:M51"/>
  <sheetViews>
    <sheetView tabSelected="1" topLeftCell="A45" workbookViewId="0">
      <selection activeCell="E60" sqref="E60"/>
    </sheetView>
  </sheetViews>
  <sheetFormatPr defaultRowHeight="15.5" x14ac:dyDescent="0.35"/>
  <cols>
    <col min="1" max="1" width="6.1640625" customWidth="1"/>
    <col min="2" max="2" width="5.9140625" customWidth="1"/>
    <col min="3" max="3" width="8.58203125" customWidth="1"/>
    <col min="4" max="11" width="5.9140625" customWidth="1"/>
  </cols>
  <sheetData>
    <row r="1" spans="1:11" x14ac:dyDescent="0.35">
      <c r="A1" s="1" t="s">
        <v>122</v>
      </c>
    </row>
    <row r="3" spans="1:11" x14ac:dyDescent="0.35">
      <c r="A3" t="s">
        <v>123</v>
      </c>
      <c r="C3">
        <f>SUMPRODUCT(D10:K17,D23:K30)</f>
        <v>159000</v>
      </c>
    </row>
    <row r="5" spans="1:11" x14ac:dyDescent="0.35">
      <c r="A5" t="s">
        <v>133</v>
      </c>
    </row>
    <row r="7" spans="1:11" x14ac:dyDescent="0.35">
      <c r="D7" s="8" t="s">
        <v>65</v>
      </c>
      <c r="E7" s="8"/>
      <c r="F7" s="8"/>
      <c r="G7" s="8"/>
      <c r="H7" s="8"/>
      <c r="I7" s="8"/>
      <c r="J7" s="8"/>
      <c r="K7" s="8"/>
    </row>
    <row r="8" spans="1:11" x14ac:dyDescent="0.35">
      <c r="D8" s="2">
        <v>1</v>
      </c>
      <c r="E8" s="2">
        <v>2</v>
      </c>
      <c r="F8" s="2">
        <v>3</v>
      </c>
      <c r="G8" s="2">
        <v>4</v>
      </c>
      <c r="H8" s="2">
        <v>5</v>
      </c>
      <c r="I8" s="2">
        <v>6</v>
      </c>
      <c r="J8" s="2">
        <v>7</v>
      </c>
      <c r="K8" s="2">
        <v>8</v>
      </c>
    </row>
    <row r="9" spans="1:11" x14ac:dyDescent="0.35">
      <c r="D9" s="2" t="s">
        <v>124</v>
      </c>
      <c r="E9" s="2" t="s">
        <v>127</v>
      </c>
      <c r="F9" s="2" t="s">
        <v>128</v>
      </c>
      <c r="G9" s="2" t="s">
        <v>125</v>
      </c>
      <c r="H9" s="2" t="s">
        <v>129</v>
      </c>
      <c r="I9" s="2" t="s">
        <v>126</v>
      </c>
      <c r="J9" s="2" t="s">
        <v>131</v>
      </c>
      <c r="K9" s="2" t="s">
        <v>130</v>
      </c>
    </row>
    <row r="10" spans="1:11" x14ac:dyDescent="0.35">
      <c r="A10" s="9" t="s">
        <v>64</v>
      </c>
      <c r="B10">
        <v>1</v>
      </c>
      <c r="C10" t="s">
        <v>124</v>
      </c>
      <c r="D10">
        <v>0</v>
      </c>
      <c r="E10">
        <v>0</v>
      </c>
      <c r="F10">
        <v>0</v>
      </c>
      <c r="G10">
        <v>0</v>
      </c>
      <c r="H10">
        <v>40</v>
      </c>
      <c r="I10">
        <v>0</v>
      </c>
      <c r="J10">
        <v>0</v>
      </c>
      <c r="K10">
        <v>40</v>
      </c>
    </row>
    <row r="11" spans="1:11" x14ac:dyDescent="0.35">
      <c r="A11" s="9"/>
      <c r="B11">
        <v>2</v>
      </c>
      <c r="C11" t="s">
        <v>127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s="9"/>
      <c r="B12">
        <v>3</v>
      </c>
      <c r="C12" t="s">
        <v>128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s="9"/>
      <c r="B13">
        <v>4</v>
      </c>
      <c r="C13" t="s">
        <v>125</v>
      </c>
      <c r="D13">
        <v>0</v>
      </c>
      <c r="E13">
        <v>80</v>
      </c>
      <c r="F13">
        <v>20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s="9"/>
      <c r="B14">
        <v>5</v>
      </c>
      <c r="C14" t="s">
        <v>129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 s="9"/>
      <c r="B15">
        <v>6</v>
      </c>
      <c r="C15" t="s">
        <v>126</v>
      </c>
      <c r="D15">
        <v>0</v>
      </c>
      <c r="E15">
        <v>0</v>
      </c>
      <c r="F15">
        <v>0</v>
      </c>
      <c r="G15">
        <v>0</v>
      </c>
      <c r="H15">
        <v>30</v>
      </c>
      <c r="I15">
        <v>0</v>
      </c>
      <c r="J15">
        <v>0</v>
      </c>
      <c r="K15">
        <v>0</v>
      </c>
    </row>
    <row r="16" spans="1:11" x14ac:dyDescent="0.35">
      <c r="A16" s="9"/>
      <c r="B16">
        <v>7</v>
      </c>
      <c r="C16" t="s">
        <v>131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5">
      <c r="A17" s="9"/>
      <c r="B17">
        <v>8</v>
      </c>
      <c r="C17" t="s">
        <v>130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20" spans="1:11" x14ac:dyDescent="0.35">
      <c r="A20" t="s">
        <v>132</v>
      </c>
      <c r="D20" s="8" t="s">
        <v>65</v>
      </c>
      <c r="E20" s="8"/>
      <c r="F20" s="8"/>
      <c r="G20" s="8"/>
      <c r="H20" s="8"/>
      <c r="I20" s="8"/>
      <c r="J20" s="8"/>
      <c r="K20" s="8"/>
    </row>
    <row r="21" spans="1:11" x14ac:dyDescent="0.35">
      <c r="D21" s="2">
        <v>1</v>
      </c>
      <c r="E21" s="2">
        <v>2</v>
      </c>
      <c r="F21" s="2">
        <v>3</v>
      </c>
      <c r="G21" s="2">
        <v>4</v>
      </c>
      <c r="H21" s="2">
        <v>5</v>
      </c>
      <c r="I21" s="2">
        <v>6</v>
      </c>
      <c r="J21" s="2">
        <v>7</v>
      </c>
      <c r="K21" s="2">
        <v>8</v>
      </c>
    </row>
    <row r="22" spans="1:11" x14ac:dyDescent="0.35">
      <c r="D22" s="2" t="s">
        <v>124</v>
      </c>
      <c r="E22" s="2" t="s">
        <v>127</v>
      </c>
      <c r="F22" s="2" t="s">
        <v>128</v>
      </c>
      <c r="G22" s="2" t="s">
        <v>125</v>
      </c>
      <c r="H22" s="2" t="s">
        <v>129</v>
      </c>
      <c r="I22" s="2" t="s">
        <v>126</v>
      </c>
      <c r="J22" s="2" t="s">
        <v>131</v>
      </c>
      <c r="K22" s="2" t="s">
        <v>130</v>
      </c>
    </row>
    <row r="23" spans="1:11" x14ac:dyDescent="0.35">
      <c r="A23" s="9" t="s">
        <v>64</v>
      </c>
      <c r="B23">
        <v>1</v>
      </c>
      <c r="C23" t="s">
        <v>124</v>
      </c>
      <c r="H23">
        <v>250</v>
      </c>
      <c r="K23">
        <v>1300</v>
      </c>
    </row>
    <row r="24" spans="1:11" x14ac:dyDescent="0.35">
      <c r="A24" s="9"/>
      <c r="B24">
        <v>2</v>
      </c>
      <c r="C24" t="s">
        <v>127</v>
      </c>
      <c r="F24">
        <v>700</v>
      </c>
      <c r="H24">
        <v>800</v>
      </c>
      <c r="J24">
        <v>800</v>
      </c>
    </row>
    <row r="25" spans="1:11" x14ac:dyDescent="0.35">
      <c r="A25" s="9"/>
      <c r="B25">
        <v>3</v>
      </c>
      <c r="C25" t="s">
        <v>128</v>
      </c>
      <c r="E25">
        <v>800</v>
      </c>
      <c r="J25">
        <v>1000</v>
      </c>
      <c r="K25">
        <v>1200</v>
      </c>
    </row>
    <row r="26" spans="1:11" x14ac:dyDescent="0.35">
      <c r="A26" s="9"/>
      <c r="B26">
        <v>4</v>
      </c>
      <c r="C26" t="s">
        <v>125</v>
      </c>
      <c r="E26">
        <v>400</v>
      </c>
      <c r="F26">
        <v>1900</v>
      </c>
      <c r="H26">
        <v>450</v>
      </c>
      <c r="J26">
        <v>800</v>
      </c>
    </row>
    <row r="27" spans="1:11" x14ac:dyDescent="0.35">
      <c r="A27" s="9"/>
      <c r="B27">
        <v>5</v>
      </c>
      <c r="C27" t="s">
        <v>129</v>
      </c>
      <c r="E27">
        <v>600</v>
      </c>
      <c r="J27">
        <v>900</v>
      </c>
      <c r="K27">
        <v>1800</v>
      </c>
    </row>
    <row r="28" spans="1:11" x14ac:dyDescent="0.35">
      <c r="A28" s="9"/>
      <c r="B28">
        <v>6</v>
      </c>
      <c r="C28" t="s">
        <v>126</v>
      </c>
      <c r="H28">
        <v>900</v>
      </c>
      <c r="K28">
        <v>1500</v>
      </c>
    </row>
    <row r="29" spans="1:11" x14ac:dyDescent="0.35">
      <c r="A29" s="9"/>
      <c r="B29">
        <v>7</v>
      </c>
      <c r="C29" t="s">
        <v>131</v>
      </c>
      <c r="E29">
        <v>1000</v>
      </c>
      <c r="F29">
        <v>900</v>
      </c>
      <c r="H29">
        <v>800</v>
      </c>
      <c r="K29">
        <v>1100</v>
      </c>
    </row>
    <row r="30" spans="1:11" x14ac:dyDescent="0.35">
      <c r="A30" s="9"/>
      <c r="B30">
        <v>8</v>
      </c>
      <c r="C30" t="s">
        <v>130</v>
      </c>
      <c r="F30">
        <v>1400</v>
      </c>
      <c r="H30">
        <v>1800</v>
      </c>
      <c r="J30">
        <v>1300</v>
      </c>
    </row>
    <row r="32" spans="1:11" x14ac:dyDescent="0.35">
      <c r="A32" t="s">
        <v>134</v>
      </c>
    </row>
    <row r="33" spans="1:13" x14ac:dyDescent="0.35">
      <c r="D33" s="2">
        <v>1</v>
      </c>
      <c r="E33" s="2">
        <v>2</v>
      </c>
      <c r="F33" s="2">
        <v>3</v>
      </c>
      <c r="G33" s="2">
        <v>4</v>
      </c>
      <c r="H33" s="2">
        <v>5</v>
      </c>
      <c r="I33" s="2">
        <v>6</v>
      </c>
      <c r="J33" s="2">
        <v>7</v>
      </c>
      <c r="K33" s="2">
        <v>8</v>
      </c>
    </row>
    <row r="34" spans="1:13" x14ac:dyDescent="0.35">
      <c r="D34" s="2" t="s">
        <v>124</v>
      </c>
      <c r="E34" s="2" t="s">
        <v>127</v>
      </c>
      <c r="F34" s="2" t="s">
        <v>128</v>
      </c>
      <c r="G34" s="2" t="s">
        <v>125</v>
      </c>
      <c r="H34" s="2" t="s">
        <v>129</v>
      </c>
      <c r="I34" s="2" t="s">
        <v>126</v>
      </c>
      <c r="J34" s="2" t="s">
        <v>131</v>
      </c>
      <c r="K34" s="2" t="s">
        <v>130</v>
      </c>
      <c r="L34" s="2" t="s">
        <v>135</v>
      </c>
      <c r="M34" s="2" t="s">
        <v>10</v>
      </c>
    </row>
    <row r="35" spans="1:13" x14ac:dyDescent="0.35">
      <c r="B35">
        <v>1</v>
      </c>
      <c r="C35" t="s">
        <v>124</v>
      </c>
      <c r="H35">
        <v>1</v>
      </c>
      <c r="K35">
        <v>1</v>
      </c>
      <c r="L35">
        <f>SUMPRODUCT(D35:K35, D10:K10)</f>
        <v>80</v>
      </c>
      <c r="M35">
        <v>80</v>
      </c>
    </row>
    <row r="36" spans="1:13" x14ac:dyDescent="0.35">
      <c r="B36">
        <v>4</v>
      </c>
      <c r="C36" t="s">
        <v>125</v>
      </c>
      <c r="E36">
        <v>1</v>
      </c>
      <c r="F36">
        <v>1</v>
      </c>
      <c r="H36">
        <v>1</v>
      </c>
      <c r="J36">
        <v>1</v>
      </c>
      <c r="L36">
        <f>SUMPRODUCT(D36:K36,D13:K13)</f>
        <v>100</v>
      </c>
      <c r="M36">
        <v>100</v>
      </c>
    </row>
    <row r="37" spans="1:13" x14ac:dyDescent="0.35">
      <c r="B37">
        <v>6</v>
      </c>
      <c r="C37" t="s">
        <v>126</v>
      </c>
      <c r="H37">
        <v>1</v>
      </c>
      <c r="K37">
        <v>1</v>
      </c>
      <c r="L37">
        <f>SUMPRODUCT(D37:K37,D15:K15)</f>
        <v>30</v>
      </c>
      <c r="M37">
        <v>60</v>
      </c>
    </row>
    <row r="39" spans="1:13" x14ac:dyDescent="0.35">
      <c r="A39" t="s">
        <v>136</v>
      </c>
    </row>
    <row r="40" spans="1:13" x14ac:dyDescent="0.35">
      <c r="D40" s="2">
        <v>2</v>
      </c>
      <c r="E40" s="2">
        <v>3</v>
      </c>
      <c r="F40" s="2">
        <v>5</v>
      </c>
      <c r="G40" s="2">
        <v>7</v>
      </c>
      <c r="H40" s="2">
        <v>8</v>
      </c>
      <c r="I40" s="2"/>
      <c r="J40" s="2"/>
      <c r="K40" s="2"/>
    </row>
    <row r="41" spans="1:13" x14ac:dyDescent="0.35">
      <c r="D41" s="2" t="s">
        <v>127</v>
      </c>
      <c r="E41" s="2" t="s">
        <v>128</v>
      </c>
      <c r="F41" s="2" t="s">
        <v>129</v>
      </c>
      <c r="G41" s="2" t="s">
        <v>131</v>
      </c>
      <c r="H41" s="2" t="s">
        <v>130</v>
      </c>
      <c r="I41" s="2"/>
      <c r="J41" s="2"/>
      <c r="K41" s="2"/>
      <c r="L41" s="2"/>
      <c r="M41" s="2"/>
    </row>
    <row r="42" spans="1:13" x14ac:dyDescent="0.35">
      <c r="B42">
        <v>1</v>
      </c>
      <c r="C42" t="s">
        <v>124</v>
      </c>
      <c r="F42">
        <v>1</v>
      </c>
      <c r="H42">
        <v>1</v>
      </c>
    </row>
    <row r="43" spans="1:13" x14ac:dyDescent="0.35">
      <c r="B43">
        <v>2</v>
      </c>
      <c r="C43" t="s">
        <v>127</v>
      </c>
      <c r="E43">
        <v>1</v>
      </c>
      <c r="F43">
        <v>1</v>
      </c>
      <c r="G43">
        <v>1</v>
      </c>
    </row>
    <row r="44" spans="1:13" x14ac:dyDescent="0.35">
      <c r="B44">
        <v>3</v>
      </c>
      <c r="C44" t="s">
        <v>128</v>
      </c>
      <c r="D44">
        <v>1</v>
      </c>
      <c r="G44">
        <v>1</v>
      </c>
      <c r="H44">
        <v>1</v>
      </c>
    </row>
    <row r="45" spans="1:13" x14ac:dyDescent="0.35">
      <c r="B45">
        <v>4</v>
      </c>
      <c r="C45" t="s">
        <v>125</v>
      </c>
      <c r="D45">
        <v>1</v>
      </c>
      <c r="E45">
        <v>1</v>
      </c>
      <c r="F45">
        <v>1</v>
      </c>
      <c r="G45">
        <v>1</v>
      </c>
    </row>
    <row r="46" spans="1:13" x14ac:dyDescent="0.35">
      <c r="B46">
        <v>5</v>
      </c>
      <c r="C46" t="s">
        <v>129</v>
      </c>
      <c r="D46">
        <v>1</v>
      </c>
      <c r="G46">
        <v>1</v>
      </c>
      <c r="H46">
        <v>1</v>
      </c>
    </row>
    <row r="47" spans="1:13" x14ac:dyDescent="0.35">
      <c r="B47">
        <v>6</v>
      </c>
      <c r="C47" t="s">
        <v>126</v>
      </c>
      <c r="F47">
        <v>1</v>
      </c>
      <c r="H47">
        <v>1</v>
      </c>
    </row>
    <row r="48" spans="1:13" x14ac:dyDescent="0.35">
      <c r="B48">
        <v>7</v>
      </c>
      <c r="C48" t="s">
        <v>131</v>
      </c>
      <c r="D48">
        <v>1</v>
      </c>
      <c r="E48">
        <v>1</v>
      </c>
      <c r="F48">
        <v>1</v>
      </c>
      <c r="H48">
        <v>1</v>
      </c>
    </row>
    <row r="49" spans="2:8" x14ac:dyDescent="0.35">
      <c r="B49">
        <v>8</v>
      </c>
      <c r="C49" t="s">
        <v>130</v>
      </c>
      <c r="E49">
        <v>1</v>
      </c>
      <c r="F49">
        <v>1</v>
      </c>
      <c r="G49">
        <v>1</v>
      </c>
    </row>
    <row r="50" spans="2:8" x14ac:dyDescent="0.35">
      <c r="C50" t="s">
        <v>135</v>
      </c>
      <c r="D50">
        <f>SUMPRODUCT(D42:D49,E10:E17)</f>
        <v>80</v>
      </c>
      <c r="E50">
        <f>SUMPRODUCT(E42:E49,F10:F17)</f>
        <v>20</v>
      </c>
      <c r="F50">
        <f>SUMPRODUCT(F42:F49,H10:H17)</f>
        <v>70</v>
      </c>
      <c r="G50">
        <f>SUMPRODUCT(G42:G49,J10:J17)</f>
        <v>0</v>
      </c>
      <c r="H50">
        <f>SUMPRODUCT(H42:H49,K10:K17)</f>
        <v>40</v>
      </c>
    </row>
    <row r="51" spans="2:8" x14ac:dyDescent="0.35">
      <c r="C51" t="s">
        <v>10</v>
      </c>
      <c r="D51">
        <v>80</v>
      </c>
      <c r="E51">
        <v>70</v>
      </c>
      <c r="F51">
        <v>70</v>
      </c>
      <c r="G51">
        <v>40</v>
      </c>
      <c r="H51">
        <v>40</v>
      </c>
    </row>
  </sheetData>
  <mergeCells count="4">
    <mergeCell ref="D20:K20"/>
    <mergeCell ref="A23:A30"/>
    <mergeCell ref="A10:A17"/>
    <mergeCell ref="D7:K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40052-CA9C-44A7-9C64-95FC1E2AD9CD}">
  <dimension ref="A1:G30"/>
  <sheetViews>
    <sheetView showGridLines="0" topLeftCell="A10" workbookViewId="0"/>
  </sheetViews>
  <sheetFormatPr defaultRowHeight="15.5" x14ac:dyDescent="0.35"/>
  <cols>
    <col min="1" max="1" width="2.08203125" customWidth="1"/>
    <col min="2" max="2" width="5.75" bestFit="1" customWidth="1"/>
    <col min="3" max="3" width="22.1640625" bestFit="1" customWidth="1"/>
    <col min="4" max="4" width="12.5" bestFit="1" customWidth="1"/>
    <col min="5" max="5" width="12.6640625" bestFit="1" customWidth="1"/>
    <col min="6" max="6" width="10.5" bestFit="1" customWidth="1"/>
    <col min="7" max="7" width="5" bestFit="1" customWidth="1"/>
  </cols>
  <sheetData>
    <row r="1" spans="1:5" x14ac:dyDescent="0.35">
      <c r="A1" s="1" t="s">
        <v>14</v>
      </c>
    </row>
    <row r="2" spans="1:5" x14ac:dyDescent="0.35">
      <c r="A2" s="1" t="s">
        <v>15</v>
      </c>
    </row>
    <row r="3" spans="1:5" x14ac:dyDescent="0.35">
      <c r="A3" s="1" t="s">
        <v>60</v>
      </c>
    </row>
    <row r="4" spans="1:5" x14ac:dyDescent="0.35">
      <c r="A4" s="1" t="s">
        <v>16</v>
      </c>
    </row>
    <row r="5" spans="1:5" x14ac:dyDescent="0.35">
      <c r="A5" s="1" t="s">
        <v>17</v>
      </c>
    </row>
    <row r="6" spans="1:5" x14ac:dyDescent="0.35">
      <c r="A6" s="1"/>
      <c r="B6" t="s">
        <v>18</v>
      </c>
    </row>
    <row r="7" spans="1:5" x14ac:dyDescent="0.35">
      <c r="A7" s="1"/>
      <c r="B7" t="s">
        <v>19</v>
      </c>
    </row>
    <row r="8" spans="1:5" x14ac:dyDescent="0.35">
      <c r="A8" s="1"/>
      <c r="B8" t="s">
        <v>20</v>
      </c>
    </row>
    <row r="9" spans="1:5" x14ac:dyDescent="0.35">
      <c r="A9" s="1" t="s">
        <v>21</v>
      </c>
    </row>
    <row r="10" spans="1:5" x14ac:dyDescent="0.35">
      <c r="B10" t="s">
        <v>22</v>
      </c>
    </row>
    <row r="11" spans="1:5" x14ac:dyDescent="0.35">
      <c r="B11" t="s">
        <v>23</v>
      </c>
    </row>
    <row r="14" spans="1:5" ht="16" thickBot="1" x14ac:dyDescent="0.4">
      <c r="A14" t="s">
        <v>24</v>
      </c>
    </row>
    <row r="15" spans="1:5" ht="16" thickBot="1" x14ac:dyDescent="0.4">
      <c r="B15" s="4" t="s">
        <v>25</v>
      </c>
      <c r="C15" s="4" t="s">
        <v>26</v>
      </c>
      <c r="D15" s="4" t="s">
        <v>27</v>
      </c>
      <c r="E15" s="4" t="s">
        <v>28</v>
      </c>
    </row>
    <row r="16" spans="1:5" ht="16" thickBot="1" x14ac:dyDescent="0.4">
      <c r="B16" s="3" t="s">
        <v>36</v>
      </c>
      <c r="C16" s="3" t="s">
        <v>1</v>
      </c>
      <c r="D16" s="6">
        <v>438</v>
      </c>
      <c r="E16" s="6">
        <v>438</v>
      </c>
    </row>
    <row r="19" spans="1:7" ht="16" thickBot="1" x14ac:dyDescent="0.4">
      <c r="A19" t="s">
        <v>29</v>
      </c>
    </row>
    <row r="20" spans="1:7" ht="16" thickBot="1" x14ac:dyDescent="0.4">
      <c r="B20" s="4" t="s">
        <v>25</v>
      </c>
      <c r="C20" s="4" t="s">
        <v>26</v>
      </c>
      <c r="D20" s="4" t="s">
        <v>27</v>
      </c>
      <c r="E20" s="4" t="s">
        <v>28</v>
      </c>
      <c r="F20" s="4" t="s">
        <v>30</v>
      </c>
    </row>
    <row r="21" spans="1:7" x14ac:dyDescent="0.35">
      <c r="B21" s="5" t="s">
        <v>37</v>
      </c>
      <c r="C21" s="5" t="s">
        <v>38</v>
      </c>
      <c r="D21" s="7">
        <v>12</v>
      </c>
      <c r="E21" s="7">
        <v>12</v>
      </c>
      <c r="F21" s="5" t="s">
        <v>39</v>
      </c>
    </row>
    <row r="22" spans="1:7" x14ac:dyDescent="0.35">
      <c r="B22" s="5" t="s">
        <v>40</v>
      </c>
      <c r="C22" s="5" t="s">
        <v>41</v>
      </c>
      <c r="D22" s="7">
        <v>9</v>
      </c>
      <c r="E22" s="7">
        <v>9</v>
      </c>
      <c r="F22" s="5" t="s">
        <v>39</v>
      </c>
    </row>
    <row r="23" spans="1:7" ht="16" thickBot="1" x14ac:dyDescent="0.4">
      <c r="B23" s="3" t="s">
        <v>42</v>
      </c>
      <c r="C23" s="3" t="s">
        <v>43</v>
      </c>
      <c r="D23" s="6">
        <v>0</v>
      </c>
      <c r="E23" s="6">
        <v>0</v>
      </c>
      <c r="F23" s="3" t="s">
        <v>39</v>
      </c>
    </row>
    <row r="26" spans="1:7" ht="16" thickBot="1" x14ac:dyDescent="0.4">
      <c r="A26" t="s">
        <v>31</v>
      </c>
    </row>
    <row r="27" spans="1:7" ht="16" thickBot="1" x14ac:dyDescent="0.4">
      <c r="B27" s="4" t="s">
        <v>25</v>
      </c>
      <c r="C27" s="4" t="s">
        <v>26</v>
      </c>
      <c r="D27" s="4" t="s">
        <v>32</v>
      </c>
      <c r="E27" s="4" t="s">
        <v>33</v>
      </c>
      <c r="F27" s="4" t="s">
        <v>34</v>
      </c>
      <c r="G27" s="4" t="s">
        <v>35</v>
      </c>
    </row>
    <row r="28" spans="1:7" x14ac:dyDescent="0.35">
      <c r="B28" s="5" t="s">
        <v>44</v>
      </c>
      <c r="C28" s="5" t="s">
        <v>45</v>
      </c>
      <c r="D28" s="7">
        <v>21</v>
      </c>
      <c r="E28" s="5" t="s">
        <v>46</v>
      </c>
      <c r="F28" s="5" t="s">
        <v>47</v>
      </c>
      <c r="G28" s="5">
        <v>4</v>
      </c>
    </row>
    <row r="29" spans="1:7" x14ac:dyDescent="0.35">
      <c r="B29" s="5" t="s">
        <v>48</v>
      </c>
      <c r="C29" s="5" t="s">
        <v>49</v>
      </c>
      <c r="D29" s="7">
        <v>33</v>
      </c>
      <c r="E29" s="5" t="s">
        <v>50</v>
      </c>
      <c r="F29" s="5" t="s">
        <v>51</v>
      </c>
      <c r="G29" s="5">
        <v>0</v>
      </c>
    </row>
    <row r="30" spans="1:7" ht="16" thickBot="1" x14ac:dyDescent="0.4">
      <c r="B30" s="3" t="s">
        <v>52</v>
      </c>
      <c r="C30" s="3" t="s">
        <v>53</v>
      </c>
      <c r="D30" s="6">
        <v>165</v>
      </c>
      <c r="E30" s="3" t="s">
        <v>54</v>
      </c>
      <c r="F30" s="3" t="s">
        <v>51</v>
      </c>
      <c r="G30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2999-3868-4350-BBEC-60DEBA48DE59}">
  <dimension ref="A1:G31"/>
  <sheetViews>
    <sheetView showGridLines="0" workbookViewId="0"/>
  </sheetViews>
  <sheetFormatPr defaultRowHeight="15.5" x14ac:dyDescent="0.35"/>
  <cols>
    <col min="1" max="1" width="2.08203125" customWidth="1"/>
    <col min="2" max="2" width="5.75" bestFit="1" customWidth="1"/>
    <col min="3" max="3" width="22.4140625" bestFit="1" customWidth="1"/>
    <col min="4" max="4" width="12.5" bestFit="1" customWidth="1"/>
    <col min="5" max="5" width="12.6640625" bestFit="1" customWidth="1"/>
    <col min="6" max="6" width="10.5" bestFit="1" customWidth="1"/>
    <col min="7" max="7" width="5" bestFit="1" customWidth="1"/>
  </cols>
  <sheetData>
    <row r="1" spans="1:5" x14ac:dyDescent="0.35">
      <c r="A1" s="1" t="s">
        <v>14</v>
      </c>
    </row>
    <row r="2" spans="1:5" x14ac:dyDescent="0.35">
      <c r="A2" s="1" t="s">
        <v>56</v>
      </c>
    </row>
    <row r="3" spans="1:5" x14ac:dyDescent="0.35">
      <c r="A3" s="1" t="s">
        <v>61</v>
      </c>
    </row>
    <row r="4" spans="1:5" x14ac:dyDescent="0.35">
      <c r="A4" s="1" t="s">
        <v>16</v>
      </c>
    </row>
    <row r="5" spans="1:5" x14ac:dyDescent="0.35">
      <c r="A5" s="1" t="s">
        <v>17</v>
      </c>
    </row>
    <row r="6" spans="1:5" x14ac:dyDescent="0.35">
      <c r="A6" s="1"/>
      <c r="B6" t="s">
        <v>18</v>
      </c>
    </row>
    <row r="7" spans="1:5" x14ac:dyDescent="0.35">
      <c r="A7" s="1"/>
      <c r="B7" t="s">
        <v>19</v>
      </c>
    </row>
    <row r="8" spans="1:5" x14ac:dyDescent="0.35">
      <c r="A8" s="1"/>
      <c r="B8" t="s">
        <v>20</v>
      </c>
    </row>
    <row r="9" spans="1:5" x14ac:dyDescent="0.35">
      <c r="A9" s="1" t="s">
        <v>21</v>
      </c>
    </row>
    <row r="10" spans="1:5" x14ac:dyDescent="0.35">
      <c r="B10" t="s">
        <v>22</v>
      </c>
    </row>
    <row r="11" spans="1:5" x14ac:dyDescent="0.35">
      <c r="B11" t="s">
        <v>23</v>
      </c>
    </row>
    <row r="14" spans="1:5" ht="16" thickBot="1" x14ac:dyDescent="0.4">
      <c r="A14" t="s">
        <v>24</v>
      </c>
    </row>
    <row r="15" spans="1:5" ht="16" thickBot="1" x14ac:dyDescent="0.4">
      <c r="B15" s="4" t="s">
        <v>25</v>
      </c>
      <c r="C15" s="4" t="s">
        <v>26</v>
      </c>
      <c r="D15" s="4" t="s">
        <v>27</v>
      </c>
      <c r="E15" s="4" t="s">
        <v>28</v>
      </c>
    </row>
    <row r="16" spans="1:5" ht="16" thickBot="1" x14ac:dyDescent="0.4">
      <c r="B16" s="3" t="s">
        <v>36</v>
      </c>
      <c r="C16" s="3" t="s">
        <v>1</v>
      </c>
      <c r="D16" s="6">
        <v>390</v>
      </c>
      <c r="E16" s="6">
        <v>390</v>
      </c>
    </row>
    <row r="19" spans="1:7" ht="16" thickBot="1" x14ac:dyDescent="0.4">
      <c r="A19" t="s">
        <v>29</v>
      </c>
    </row>
    <row r="20" spans="1:7" ht="16" thickBot="1" x14ac:dyDescent="0.4">
      <c r="B20" s="4" t="s">
        <v>25</v>
      </c>
      <c r="C20" s="4" t="s">
        <v>26</v>
      </c>
      <c r="D20" s="4" t="s">
        <v>27</v>
      </c>
      <c r="E20" s="4" t="s">
        <v>28</v>
      </c>
      <c r="F20" s="4" t="s">
        <v>30</v>
      </c>
    </row>
    <row r="21" spans="1:7" x14ac:dyDescent="0.35">
      <c r="B21" s="5" t="s">
        <v>37</v>
      </c>
      <c r="C21" s="5" t="s">
        <v>38</v>
      </c>
      <c r="D21" s="7">
        <v>14</v>
      </c>
      <c r="E21" s="7">
        <v>14</v>
      </c>
      <c r="F21" s="5" t="s">
        <v>39</v>
      </c>
    </row>
    <row r="22" spans="1:7" x14ac:dyDescent="0.35">
      <c r="B22" s="5" t="s">
        <v>40</v>
      </c>
      <c r="C22" s="5" t="s">
        <v>41</v>
      </c>
      <c r="D22" s="7">
        <v>5</v>
      </c>
      <c r="E22" s="7">
        <v>5</v>
      </c>
      <c r="F22" s="5" t="s">
        <v>39</v>
      </c>
    </row>
    <row r="23" spans="1:7" ht="16" thickBot="1" x14ac:dyDescent="0.4">
      <c r="B23" s="3" t="s">
        <v>42</v>
      </c>
      <c r="C23" s="3" t="s">
        <v>43</v>
      </c>
      <c r="D23" s="6">
        <v>0</v>
      </c>
      <c r="E23" s="6">
        <v>0</v>
      </c>
      <c r="F23" s="3" t="s">
        <v>39</v>
      </c>
    </row>
    <row r="26" spans="1:7" ht="16" thickBot="1" x14ac:dyDescent="0.4">
      <c r="A26" t="s">
        <v>31</v>
      </c>
    </row>
    <row r="27" spans="1:7" ht="16" thickBot="1" x14ac:dyDescent="0.4">
      <c r="B27" s="4" t="s">
        <v>25</v>
      </c>
      <c r="C27" s="4" t="s">
        <v>26</v>
      </c>
      <c r="D27" s="4" t="s">
        <v>32</v>
      </c>
      <c r="E27" s="4" t="s">
        <v>33</v>
      </c>
      <c r="F27" s="4" t="s">
        <v>34</v>
      </c>
      <c r="G27" s="4" t="s">
        <v>35</v>
      </c>
    </row>
    <row r="28" spans="1:7" x14ac:dyDescent="0.35">
      <c r="B28" s="5" t="s">
        <v>44</v>
      </c>
      <c r="C28" s="5" t="s">
        <v>45</v>
      </c>
      <c r="D28" s="7">
        <v>19</v>
      </c>
      <c r="E28" s="5" t="s">
        <v>46</v>
      </c>
      <c r="F28" s="5" t="s">
        <v>47</v>
      </c>
      <c r="G28" s="5">
        <v>6</v>
      </c>
    </row>
    <row r="29" spans="1:7" x14ac:dyDescent="0.35">
      <c r="B29" s="5" t="s">
        <v>48</v>
      </c>
      <c r="C29" s="5" t="s">
        <v>49</v>
      </c>
      <c r="D29" s="7">
        <v>33</v>
      </c>
      <c r="E29" s="5" t="s">
        <v>50</v>
      </c>
      <c r="F29" s="5" t="s">
        <v>51</v>
      </c>
      <c r="G29" s="5">
        <v>0</v>
      </c>
    </row>
    <row r="30" spans="1:7" x14ac:dyDescent="0.35">
      <c r="B30" s="5" t="s">
        <v>52</v>
      </c>
      <c r="C30" s="5" t="s">
        <v>53</v>
      </c>
      <c r="D30" s="7">
        <v>143</v>
      </c>
      <c r="E30" s="5" t="s">
        <v>54</v>
      </c>
      <c r="F30" s="5" t="s">
        <v>47</v>
      </c>
      <c r="G30" s="5">
        <v>22</v>
      </c>
    </row>
    <row r="31" spans="1:7" ht="16" thickBot="1" x14ac:dyDescent="0.4">
      <c r="B31" s="3" t="s">
        <v>57</v>
      </c>
      <c r="C31" s="3" t="s">
        <v>58</v>
      </c>
      <c r="D31" s="6">
        <v>5</v>
      </c>
      <c r="E31" s="3" t="s">
        <v>59</v>
      </c>
      <c r="F31" s="3" t="s">
        <v>51</v>
      </c>
      <c r="G31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F7B5-BF78-4DA9-840E-0C12678377AF}">
  <dimension ref="A1:G55"/>
  <sheetViews>
    <sheetView showGridLines="0" workbookViewId="0"/>
  </sheetViews>
  <sheetFormatPr defaultRowHeight="15.5" x14ac:dyDescent="0.35"/>
  <cols>
    <col min="1" max="1" width="2.08203125" customWidth="1"/>
    <col min="2" max="2" width="17" bestFit="1" customWidth="1"/>
    <col min="3" max="3" width="15.08203125" bestFit="1" customWidth="1"/>
    <col min="4" max="4" width="12.5" bestFit="1" customWidth="1"/>
    <col min="5" max="5" width="12.25" bestFit="1" customWidth="1"/>
    <col min="6" max="6" width="7" bestFit="1" customWidth="1"/>
    <col min="7" max="7" width="5" bestFit="1" customWidth="1"/>
  </cols>
  <sheetData>
    <row r="1" spans="1:5" x14ac:dyDescent="0.35">
      <c r="A1" s="1" t="s">
        <v>14</v>
      </c>
    </row>
    <row r="2" spans="1:5" x14ac:dyDescent="0.35">
      <c r="A2" s="1" t="s">
        <v>74</v>
      </c>
    </row>
    <row r="3" spans="1:5" x14ac:dyDescent="0.35">
      <c r="A3" s="1" t="s">
        <v>75</v>
      </c>
    </row>
    <row r="4" spans="1:5" x14ac:dyDescent="0.35">
      <c r="A4" s="1" t="s">
        <v>16</v>
      </c>
    </row>
    <row r="5" spans="1:5" x14ac:dyDescent="0.35">
      <c r="A5" s="1" t="s">
        <v>17</v>
      </c>
    </row>
    <row r="6" spans="1:5" x14ac:dyDescent="0.35">
      <c r="A6" s="1"/>
      <c r="B6" t="s">
        <v>18</v>
      </c>
    </row>
    <row r="7" spans="1:5" x14ac:dyDescent="0.35">
      <c r="A7" s="1"/>
      <c r="B7" t="s">
        <v>76</v>
      </c>
    </row>
    <row r="8" spans="1:5" x14ac:dyDescent="0.35">
      <c r="A8" s="1"/>
      <c r="B8" t="s">
        <v>77</v>
      </c>
    </row>
    <row r="9" spans="1:5" x14ac:dyDescent="0.35">
      <c r="A9" s="1" t="s">
        <v>21</v>
      </c>
    </row>
    <row r="10" spans="1:5" x14ac:dyDescent="0.35">
      <c r="B10" t="s">
        <v>22</v>
      </c>
    </row>
    <row r="11" spans="1:5" x14ac:dyDescent="0.35">
      <c r="B11" t="s">
        <v>23</v>
      </c>
    </row>
    <row r="14" spans="1:5" ht="16" thickBot="1" x14ac:dyDescent="0.4">
      <c r="A14" t="s">
        <v>78</v>
      </c>
    </row>
    <row r="15" spans="1:5" ht="16" thickBot="1" x14ac:dyDescent="0.4">
      <c r="B15" s="4" t="s">
        <v>25</v>
      </c>
      <c r="C15" s="4" t="s">
        <v>26</v>
      </c>
      <c r="D15" s="4" t="s">
        <v>27</v>
      </c>
      <c r="E15" s="4" t="s">
        <v>28</v>
      </c>
    </row>
    <row r="16" spans="1:5" ht="16" thickBot="1" x14ac:dyDescent="0.4">
      <c r="B16" s="3" t="s">
        <v>79</v>
      </c>
      <c r="C16" s="3" t="s">
        <v>72</v>
      </c>
      <c r="D16" s="6">
        <v>25</v>
      </c>
      <c r="E16" s="6">
        <v>25</v>
      </c>
    </row>
    <row r="19" spans="1:6" ht="16" thickBot="1" x14ac:dyDescent="0.4">
      <c r="A19" t="s">
        <v>29</v>
      </c>
    </row>
    <row r="20" spans="1:6" ht="16" thickBot="1" x14ac:dyDescent="0.4">
      <c r="B20" s="4" t="s">
        <v>25</v>
      </c>
      <c r="C20" s="4" t="s">
        <v>26</v>
      </c>
      <c r="D20" s="4" t="s">
        <v>27</v>
      </c>
      <c r="E20" s="4" t="s">
        <v>28</v>
      </c>
      <c r="F20" s="4" t="s">
        <v>30</v>
      </c>
    </row>
    <row r="21" spans="1:6" x14ac:dyDescent="0.35">
      <c r="B21" s="5" t="s">
        <v>80</v>
      </c>
      <c r="C21" s="5" t="s">
        <v>63</v>
      </c>
      <c r="D21" s="7">
        <v>0</v>
      </c>
      <c r="E21" s="7">
        <v>0</v>
      </c>
      <c r="F21" s="5" t="s">
        <v>121</v>
      </c>
    </row>
    <row r="22" spans="1:6" x14ac:dyDescent="0.35">
      <c r="B22" s="5" t="s">
        <v>81</v>
      </c>
      <c r="C22" s="5" t="s">
        <v>63</v>
      </c>
      <c r="D22" s="7">
        <v>0</v>
      </c>
      <c r="E22" s="7">
        <v>0</v>
      </c>
      <c r="F22" s="5" t="s">
        <v>121</v>
      </c>
    </row>
    <row r="23" spans="1:6" x14ac:dyDescent="0.35">
      <c r="B23" s="5" t="s">
        <v>82</v>
      </c>
      <c r="C23" s="5" t="s">
        <v>63</v>
      </c>
      <c r="D23" s="7">
        <v>0</v>
      </c>
      <c r="E23" s="7">
        <v>0</v>
      </c>
      <c r="F23" s="5" t="s">
        <v>121</v>
      </c>
    </row>
    <row r="24" spans="1:6" x14ac:dyDescent="0.35">
      <c r="B24" s="5" t="s">
        <v>83</v>
      </c>
      <c r="C24" s="5" t="s">
        <v>63</v>
      </c>
      <c r="D24" s="7">
        <v>1</v>
      </c>
      <c r="E24" s="7">
        <v>1</v>
      </c>
      <c r="F24" s="5" t="s">
        <v>121</v>
      </c>
    </row>
    <row r="25" spans="1:6" x14ac:dyDescent="0.35">
      <c r="B25" s="5" t="s">
        <v>84</v>
      </c>
      <c r="C25" s="5" t="s">
        <v>63</v>
      </c>
      <c r="D25" s="7">
        <v>0</v>
      </c>
      <c r="E25" s="7">
        <v>0</v>
      </c>
      <c r="F25" s="5" t="s">
        <v>121</v>
      </c>
    </row>
    <row r="26" spans="1:6" x14ac:dyDescent="0.35">
      <c r="B26" s="5" t="s">
        <v>85</v>
      </c>
      <c r="C26" s="5" t="s">
        <v>63</v>
      </c>
      <c r="D26" s="7">
        <v>0</v>
      </c>
      <c r="E26" s="7">
        <v>0</v>
      </c>
      <c r="F26" s="5" t="s">
        <v>121</v>
      </c>
    </row>
    <row r="27" spans="1:6" x14ac:dyDescent="0.35">
      <c r="B27" s="5" t="s">
        <v>86</v>
      </c>
      <c r="C27" s="5" t="s">
        <v>63</v>
      </c>
      <c r="D27" s="7">
        <v>0</v>
      </c>
      <c r="E27" s="7">
        <v>0</v>
      </c>
      <c r="F27" s="5" t="s">
        <v>121</v>
      </c>
    </row>
    <row r="28" spans="1:6" x14ac:dyDescent="0.35">
      <c r="B28" s="5" t="s">
        <v>87</v>
      </c>
      <c r="C28" s="5" t="s">
        <v>63</v>
      </c>
      <c r="D28" s="7">
        <v>0</v>
      </c>
      <c r="E28" s="7">
        <v>0</v>
      </c>
      <c r="F28" s="5" t="s">
        <v>121</v>
      </c>
    </row>
    <row r="29" spans="1:6" x14ac:dyDescent="0.35">
      <c r="B29" s="5" t="s">
        <v>88</v>
      </c>
      <c r="C29" s="5" t="s">
        <v>63</v>
      </c>
      <c r="D29" s="7">
        <v>1</v>
      </c>
      <c r="E29" s="7">
        <v>1</v>
      </c>
      <c r="F29" s="5" t="s">
        <v>121</v>
      </c>
    </row>
    <row r="30" spans="1:6" x14ac:dyDescent="0.35">
      <c r="B30" s="5" t="s">
        <v>89</v>
      </c>
      <c r="C30" s="5" t="s">
        <v>63</v>
      </c>
      <c r="D30" s="7">
        <v>1</v>
      </c>
      <c r="E30" s="7">
        <v>1</v>
      </c>
      <c r="F30" s="5" t="s">
        <v>121</v>
      </c>
    </row>
    <row r="31" spans="1:6" x14ac:dyDescent="0.35">
      <c r="B31" s="5" t="s">
        <v>90</v>
      </c>
      <c r="C31" s="5" t="s">
        <v>63</v>
      </c>
      <c r="D31" s="7">
        <v>0</v>
      </c>
      <c r="E31" s="7">
        <v>0</v>
      </c>
      <c r="F31" s="5" t="s">
        <v>121</v>
      </c>
    </row>
    <row r="32" spans="1:6" x14ac:dyDescent="0.35">
      <c r="B32" s="5" t="s">
        <v>91</v>
      </c>
      <c r="C32" s="5" t="s">
        <v>63</v>
      </c>
      <c r="D32" s="7">
        <v>1</v>
      </c>
      <c r="E32" s="7">
        <v>1</v>
      </c>
      <c r="F32" s="5" t="s">
        <v>121</v>
      </c>
    </row>
    <row r="33" spans="1:7" x14ac:dyDescent="0.35">
      <c r="B33" s="5" t="s">
        <v>92</v>
      </c>
      <c r="C33" s="5" t="s">
        <v>63</v>
      </c>
      <c r="D33" s="7">
        <v>0</v>
      </c>
      <c r="E33" s="7">
        <v>0</v>
      </c>
      <c r="F33" s="5" t="s">
        <v>121</v>
      </c>
    </row>
    <row r="34" spans="1:7" x14ac:dyDescent="0.35">
      <c r="B34" s="5" t="s">
        <v>93</v>
      </c>
      <c r="C34" s="5" t="s">
        <v>63</v>
      </c>
      <c r="D34" s="7">
        <v>0</v>
      </c>
      <c r="E34" s="7">
        <v>0</v>
      </c>
      <c r="F34" s="5" t="s">
        <v>121</v>
      </c>
    </row>
    <row r="35" spans="1:7" x14ac:dyDescent="0.35">
      <c r="B35" s="5" t="s">
        <v>94</v>
      </c>
      <c r="C35" s="5" t="s">
        <v>63</v>
      </c>
      <c r="D35" s="7">
        <v>0</v>
      </c>
      <c r="E35" s="7">
        <v>0</v>
      </c>
      <c r="F35" s="5" t="s">
        <v>121</v>
      </c>
    </row>
    <row r="36" spans="1:7" x14ac:dyDescent="0.35">
      <c r="B36" s="5" t="s">
        <v>95</v>
      </c>
      <c r="C36" s="5" t="s">
        <v>63</v>
      </c>
      <c r="D36" s="7">
        <v>1</v>
      </c>
      <c r="E36" s="7">
        <v>1</v>
      </c>
      <c r="F36" s="5" t="s">
        <v>121</v>
      </c>
    </row>
    <row r="37" spans="1:7" x14ac:dyDescent="0.35">
      <c r="B37" s="5" t="s">
        <v>96</v>
      </c>
      <c r="C37" s="5" t="s">
        <v>63</v>
      </c>
      <c r="D37" s="7">
        <v>0</v>
      </c>
      <c r="E37" s="7">
        <v>0</v>
      </c>
      <c r="F37" s="5" t="s">
        <v>121</v>
      </c>
    </row>
    <row r="38" spans="1:7" x14ac:dyDescent="0.35">
      <c r="B38" s="5" t="s">
        <v>97</v>
      </c>
      <c r="C38" s="5" t="s">
        <v>63</v>
      </c>
      <c r="D38" s="7">
        <v>0</v>
      </c>
      <c r="E38" s="7">
        <v>0</v>
      </c>
      <c r="F38" s="5" t="s">
        <v>121</v>
      </c>
    </row>
    <row r="39" spans="1:7" x14ac:dyDescent="0.35">
      <c r="B39" s="5" t="s">
        <v>98</v>
      </c>
      <c r="C39" s="5" t="s">
        <v>63</v>
      </c>
      <c r="D39" s="7">
        <v>0</v>
      </c>
      <c r="E39" s="7">
        <v>0</v>
      </c>
      <c r="F39" s="5" t="s">
        <v>121</v>
      </c>
    </row>
    <row r="40" spans="1:7" ht="16" thickBot="1" x14ac:dyDescent="0.4">
      <c r="B40" s="3" t="s">
        <v>99</v>
      </c>
      <c r="C40" s="3" t="s">
        <v>63</v>
      </c>
      <c r="D40" s="6">
        <v>0</v>
      </c>
      <c r="E40" s="6">
        <v>0</v>
      </c>
      <c r="F40" s="3" t="s">
        <v>121</v>
      </c>
    </row>
    <row r="43" spans="1:7" ht="16" thickBot="1" x14ac:dyDescent="0.4">
      <c r="A43" t="s">
        <v>31</v>
      </c>
    </row>
    <row r="44" spans="1:7" ht="16" thickBot="1" x14ac:dyDescent="0.4">
      <c r="B44" s="4" t="s">
        <v>25</v>
      </c>
      <c r="C44" s="4" t="s">
        <v>26</v>
      </c>
      <c r="D44" s="4" t="s">
        <v>32</v>
      </c>
      <c r="E44" s="4" t="s">
        <v>33</v>
      </c>
      <c r="F44" s="4" t="s">
        <v>34</v>
      </c>
      <c r="G44" s="4" t="s">
        <v>35</v>
      </c>
    </row>
    <row r="45" spans="1:7" x14ac:dyDescent="0.35">
      <c r="B45" s="5" t="s">
        <v>100</v>
      </c>
      <c r="C45" s="5" t="s">
        <v>70</v>
      </c>
      <c r="D45" s="7">
        <v>1</v>
      </c>
      <c r="E45" s="5" t="s">
        <v>101</v>
      </c>
      <c r="F45" s="5" t="s">
        <v>51</v>
      </c>
      <c r="G45" s="5">
        <v>0</v>
      </c>
    </row>
    <row r="46" spans="1:7" x14ac:dyDescent="0.35">
      <c r="B46" s="5" t="s">
        <v>102</v>
      </c>
      <c r="C46" s="5" t="s">
        <v>70</v>
      </c>
      <c r="D46" s="7">
        <v>0</v>
      </c>
      <c r="E46" s="5" t="s">
        <v>103</v>
      </c>
      <c r="F46" s="5" t="s">
        <v>51</v>
      </c>
      <c r="G46" s="5">
        <v>0</v>
      </c>
    </row>
    <row r="47" spans="1:7" x14ac:dyDescent="0.35">
      <c r="B47" s="5" t="s">
        <v>104</v>
      </c>
      <c r="C47" s="5" t="s">
        <v>70</v>
      </c>
      <c r="D47" s="7">
        <v>0</v>
      </c>
      <c r="E47" s="5" t="s">
        <v>105</v>
      </c>
      <c r="F47" s="5" t="s">
        <v>51</v>
      </c>
      <c r="G47" s="5">
        <v>0</v>
      </c>
    </row>
    <row r="48" spans="1:7" x14ac:dyDescent="0.35">
      <c r="B48" s="5" t="s">
        <v>106</v>
      </c>
      <c r="C48" s="5" t="s">
        <v>70</v>
      </c>
      <c r="D48" s="7">
        <v>0</v>
      </c>
      <c r="E48" s="5" t="s">
        <v>107</v>
      </c>
      <c r="F48" s="5" t="s">
        <v>51</v>
      </c>
      <c r="G48" s="5">
        <v>0</v>
      </c>
    </row>
    <row r="49" spans="2:7" x14ac:dyDescent="0.35">
      <c r="B49" s="5" t="s">
        <v>108</v>
      </c>
      <c r="C49" s="5" t="s">
        <v>70</v>
      </c>
      <c r="D49" s="7">
        <v>0</v>
      </c>
      <c r="E49" s="5" t="s">
        <v>109</v>
      </c>
      <c r="F49" s="5" t="s">
        <v>51</v>
      </c>
      <c r="G49" s="5">
        <v>0</v>
      </c>
    </row>
    <row r="50" spans="2:7" x14ac:dyDescent="0.35">
      <c r="B50" s="5" t="s">
        <v>110</v>
      </c>
      <c r="C50" s="5" t="s">
        <v>70</v>
      </c>
      <c r="D50" s="7">
        <v>0</v>
      </c>
      <c r="E50" s="5" t="s">
        <v>111</v>
      </c>
      <c r="F50" s="5" t="s">
        <v>51</v>
      </c>
      <c r="G50" s="5">
        <v>0</v>
      </c>
    </row>
    <row r="51" spans="2:7" x14ac:dyDescent="0.35">
      <c r="B51" s="5" t="s">
        <v>112</v>
      </c>
      <c r="C51" s="5" t="s">
        <v>70</v>
      </c>
      <c r="D51" s="7">
        <v>0</v>
      </c>
      <c r="E51" s="5" t="s">
        <v>113</v>
      </c>
      <c r="F51" s="5" t="s">
        <v>51</v>
      </c>
      <c r="G51" s="5">
        <v>0</v>
      </c>
    </row>
    <row r="52" spans="2:7" x14ac:dyDescent="0.35">
      <c r="B52" s="5" t="s">
        <v>114</v>
      </c>
      <c r="C52" s="5" t="s">
        <v>70</v>
      </c>
      <c r="D52" s="7">
        <v>0</v>
      </c>
      <c r="E52" s="5" t="s">
        <v>115</v>
      </c>
      <c r="F52" s="5" t="s">
        <v>51</v>
      </c>
      <c r="G52" s="5">
        <v>0</v>
      </c>
    </row>
    <row r="53" spans="2:7" x14ac:dyDescent="0.35">
      <c r="B53" s="5" t="s">
        <v>116</v>
      </c>
      <c r="C53" s="5" t="s">
        <v>70</v>
      </c>
      <c r="D53" s="7">
        <v>0</v>
      </c>
      <c r="E53" s="5" t="s">
        <v>117</v>
      </c>
      <c r="F53" s="5" t="s">
        <v>51</v>
      </c>
      <c r="G53" s="5">
        <v>0</v>
      </c>
    </row>
    <row r="54" spans="2:7" x14ac:dyDescent="0.35">
      <c r="B54" s="5" t="s">
        <v>118</v>
      </c>
      <c r="C54" s="5" t="s">
        <v>70</v>
      </c>
      <c r="D54" s="7">
        <v>1</v>
      </c>
      <c r="E54" s="5" t="s">
        <v>119</v>
      </c>
      <c r="F54" s="5" t="s">
        <v>51</v>
      </c>
      <c r="G54" s="5">
        <v>0</v>
      </c>
    </row>
    <row r="55" spans="2:7" ht="16" thickBot="1" x14ac:dyDescent="0.4">
      <c r="B55" s="3" t="s">
        <v>120</v>
      </c>
      <c r="C55" s="3"/>
      <c r="D55" s="3"/>
      <c r="E55" s="3"/>
      <c r="F55" s="3"/>
      <c r="G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Q1a</vt:lpstr>
      <vt:lpstr>Q1b</vt:lpstr>
      <vt:lpstr>Q2</vt:lpstr>
      <vt:lpstr>Q3</vt:lpstr>
      <vt:lpstr>Report 1a</vt:lpstr>
      <vt:lpstr>Report 1b</vt:lpstr>
      <vt:lpstr>Report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Amanjit Gill</dc:creator>
  <cp:lastModifiedBy>Amanjit Gill</cp:lastModifiedBy>
  <dcterms:created xsi:type="dcterms:W3CDTF">2023-02-13T02:06:35Z</dcterms:created>
  <dcterms:modified xsi:type="dcterms:W3CDTF">2023-02-13T04:07:19Z</dcterms:modified>
</cp:coreProperties>
</file>