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j\ds_projects\unsw\decision_making_6510\assessment3\submission\"/>
    </mc:Choice>
  </mc:AlternateContent>
  <xr:revisionPtr revIDLastSave="0" documentId="13_ncr:1_{3540589F-DB83-4448-A46A-4461BD4B71CB}" xr6:coauthVersionLast="47" xr6:coauthVersionMax="47" xr10:uidLastSave="{00000000-0000-0000-0000-000000000000}"/>
  <bookViews>
    <workbookView xWindow="-110" yWindow="-110" windowWidth="19420" windowHeight="11620" activeTab="3" xr2:uid="{25568C85-006A-4435-9ED5-7F79BE0423F4}"/>
  </bookViews>
  <sheets>
    <sheet name="Task1" sheetId="1" r:id="rId1"/>
    <sheet name="Answer Report 1" sheetId="9" r:id="rId2"/>
    <sheet name="Sensitivity Report 1" sheetId="10" r:id="rId3"/>
    <sheet name="Limits Report 1" sheetId="11" r:id="rId4"/>
    <sheet name="Task2" sheetId="7" r:id="rId5"/>
    <sheet name="Answer Report 2" sheetId="8" r:id="rId6"/>
  </sheets>
  <definedNames>
    <definedName name="solver_adj" localSheetId="0" hidden="1">Task1!$B$8:$D$8</definedName>
    <definedName name="solver_adj" localSheetId="4" hidden="1">Task2!$B$8:$H$8</definedName>
    <definedName name="solver_cvg" localSheetId="0" hidden="1">0.0001</definedName>
    <definedName name="solver_cvg" localSheetId="4" hidden="1">0.0001</definedName>
    <definedName name="solver_drv" localSheetId="0" hidden="1">2</definedName>
    <definedName name="solver_drv" localSheetId="4" hidden="1">2</definedName>
    <definedName name="solver_eng" localSheetId="0" hidden="1">2</definedName>
    <definedName name="solver_eng" localSheetId="4" hidden="1">2</definedName>
    <definedName name="solver_est" localSheetId="0" hidden="1">1</definedName>
    <definedName name="solver_est" localSheetId="4" hidden="1">1</definedName>
    <definedName name="solver_itr" localSheetId="0" hidden="1">2147483647</definedName>
    <definedName name="solver_itr" localSheetId="4" hidden="1">2147483647</definedName>
    <definedName name="solver_lhs1" localSheetId="0" hidden="1">Task1!$E$14:$E$19</definedName>
    <definedName name="solver_lhs1" localSheetId="4" hidden="1">Task2!$B$8:$H$8</definedName>
    <definedName name="solver_lhs2" localSheetId="0" hidden="1">Task1!$E$14:$E$19</definedName>
    <definedName name="solver_lhs2" localSheetId="4" hidden="1">Task2!$B$8:$H$8</definedName>
    <definedName name="solver_lhs3" localSheetId="4" hidden="1">Task2!$I$14:$I$20</definedName>
    <definedName name="solver_mip" localSheetId="0" hidden="1">2147483647</definedName>
    <definedName name="solver_mip" localSheetId="4" hidden="1">2147483647</definedName>
    <definedName name="solver_mni" localSheetId="0" hidden="1">30</definedName>
    <definedName name="solver_mni" localSheetId="4" hidden="1">30</definedName>
    <definedName name="solver_mrt" localSheetId="0" hidden="1">0.075</definedName>
    <definedName name="solver_mrt" localSheetId="4" hidden="1">0.075</definedName>
    <definedName name="solver_msl" localSheetId="0" hidden="1">2</definedName>
    <definedName name="solver_msl" localSheetId="4" hidden="1">2</definedName>
    <definedName name="solver_neg" localSheetId="0" hidden="1">1</definedName>
    <definedName name="solver_neg" localSheetId="4" hidden="1">1</definedName>
    <definedName name="solver_nod" localSheetId="0" hidden="1">2147483647</definedName>
    <definedName name="solver_nod" localSheetId="4" hidden="1">2147483647</definedName>
    <definedName name="solver_num" localSheetId="0" hidden="1">1</definedName>
    <definedName name="solver_num" localSheetId="4" hidden="1">3</definedName>
    <definedName name="solver_nwt" localSheetId="0" hidden="1">1</definedName>
    <definedName name="solver_nwt" localSheetId="4" hidden="1">1</definedName>
    <definedName name="solver_opt" localSheetId="0" hidden="1">Task1!$C$3</definedName>
    <definedName name="solver_opt" localSheetId="4" hidden="1">Task2!$C$3</definedName>
    <definedName name="solver_pre" localSheetId="0" hidden="1">0.000001</definedName>
    <definedName name="solver_pre" localSheetId="4" hidden="1">0.000001</definedName>
    <definedName name="solver_rbv" localSheetId="0" hidden="1">2</definedName>
    <definedName name="solver_rbv" localSheetId="4" hidden="1">2</definedName>
    <definedName name="solver_rel1" localSheetId="0" hidden="1">1</definedName>
    <definedName name="solver_rel1" localSheetId="4" hidden="1">4</definedName>
    <definedName name="solver_rel2" localSheetId="0" hidden="1">1</definedName>
    <definedName name="solver_rel2" localSheetId="4" hidden="1">3</definedName>
    <definedName name="solver_rel3" localSheetId="4" hidden="1">3</definedName>
    <definedName name="solver_rhs1" localSheetId="0" hidden="1">Task1!$F$14:$F$19</definedName>
    <definedName name="solver_rhs1" localSheetId="4" hidden="1">"integer"</definedName>
    <definedName name="solver_rhs2" localSheetId="0" hidden="1">Task1!$F$14:$F$19</definedName>
    <definedName name="solver_rhs2" localSheetId="4" hidden="1">1</definedName>
    <definedName name="solver_rhs3" localSheetId="4" hidden="1">Task2!$J$14:$J$20</definedName>
    <definedName name="solver_rlx" localSheetId="0" hidden="1">2</definedName>
    <definedName name="solver_rlx" localSheetId="4" hidden="1">2</definedName>
    <definedName name="solver_rsd" localSheetId="0" hidden="1">0</definedName>
    <definedName name="solver_rsd" localSheetId="4" hidden="1">0</definedName>
    <definedName name="solver_scl" localSheetId="0" hidden="1">2</definedName>
    <definedName name="solver_scl" localSheetId="4" hidden="1">2</definedName>
    <definedName name="solver_sho" localSheetId="3" hidden="1">2</definedName>
    <definedName name="solver_sho" localSheetId="0" hidden="1">2</definedName>
    <definedName name="solver_sho" localSheetId="4" hidden="1">2</definedName>
    <definedName name="solver_ssz" localSheetId="0" hidden="1">100</definedName>
    <definedName name="solver_ssz" localSheetId="4" hidden="1">100</definedName>
    <definedName name="solver_tim" localSheetId="0" hidden="1">2147483647</definedName>
    <definedName name="solver_tim" localSheetId="4" hidden="1">2147483647</definedName>
    <definedName name="solver_tol" localSheetId="0" hidden="1">0</definedName>
    <definedName name="solver_tol" localSheetId="4" hidden="1">0</definedName>
    <definedName name="solver_typ" localSheetId="0" hidden="1">2</definedName>
    <definedName name="solver_typ" localSheetId="4" hidden="1">2</definedName>
    <definedName name="solver_val" localSheetId="0" hidden="1">0</definedName>
    <definedName name="solver_val" localSheetId="4" hidden="1">0</definedName>
    <definedName name="solver_ver" localSheetId="0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7" l="1"/>
  <c r="I16" i="7"/>
  <c r="I17" i="7"/>
  <c r="I18" i="7"/>
  <c r="I19" i="7"/>
  <c r="I20" i="7"/>
  <c r="I14" i="7"/>
  <c r="C3" i="7"/>
  <c r="E15" i="1" l="1"/>
  <c r="E19" i="1"/>
  <c r="E16" i="1"/>
  <c r="E17" i="1"/>
  <c r="C3" i="1"/>
  <c r="B18" i="1"/>
  <c r="E18" i="1" s="1"/>
  <c r="C14" i="1"/>
  <c r="B14" i="1"/>
  <c r="E14" i="1" s="1"/>
</calcChain>
</file>

<file path=xl/sharedStrings.xml><?xml version="1.0" encoding="utf-8"?>
<sst xmlns="http://schemas.openxmlformats.org/spreadsheetml/2006/main" count="295" uniqueCount="142">
  <si>
    <t>objective function</t>
  </si>
  <si>
    <t>optimal cost:</t>
  </si>
  <si>
    <t>x1</t>
  </si>
  <si>
    <t>x2</t>
  </si>
  <si>
    <t>x3</t>
  </si>
  <si>
    <t>value</t>
  </si>
  <si>
    <t>coeff</t>
  </si>
  <si>
    <t>constraints</t>
  </si>
  <si>
    <t>optimal value</t>
  </si>
  <si>
    <t>bound</t>
  </si>
  <si>
    <t>volume</t>
  </si>
  <si>
    <t>calories</t>
  </si>
  <si>
    <t>fat</t>
  </si>
  <si>
    <t>puff rice</t>
  </si>
  <si>
    <t>nuts</t>
  </si>
  <si>
    <t>Microsoft Excel 16.0 Answer Report</t>
  </si>
  <si>
    <t>Worksheet: [assessment3_calcs.xlsx]Task1</t>
  </si>
  <si>
    <t>Result: Solver found a solution.  All Constraints and optimality conditions are satisfied.</t>
  </si>
  <si>
    <t>Solver Engine</t>
  </si>
  <si>
    <t>Engine: Simplex LP</t>
  </si>
  <si>
    <t>Iterations: 2 Subproblems: 0</t>
  </si>
  <si>
    <t>Solver Options</t>
  </si>
  <si>
    <t>Max Time Unlimited,  Iterations Unlimited, Precision 0.000001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</si>
  <si>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</si>
  <si>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</si>
  <si>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</si>
  <si>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</si>
  <si>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</si>
  <si>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</si>
  <si>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</si>
  <si>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</si>
  <si>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</si>
  <si>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</si>
  <si>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</si>
  <si>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</si>
  <si>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$C$3</t>
  </si>
  <si>
    <t>$B$8</t>
  </si>
  <si>
    <t>value x1</t>
  </si>
  <si>
    <t>Contin</t>
  </si>
  <si>
    <t>$C$8</t>
  </si>
  <si>
    <t>value x2</t>
  </si>
  <si>
    <t>$D$8</t>
  </si>
  <si>
    <t>value x3</t>
  </si>
  <si>
    <t>$E$14</t>
  </si>
  <si>
    <t>volume optimal value</t>
  </si>
  <si>
    <t>$E$14&lt;=$F$14</t>
  </si>
  <si>
    <t>Binding</t>
  </si>
  <si>
    <t>$E$15</t>
  </si>
  <si>
    <t>$E$15&lt;=$F$15</t>
  </si>
  <si>
    <t>Not Binding</t>
  </si>
  <si>
    <t>$E$16</t>
  </si>
  <si>
    <t>puff rice optimal value</t>
  </si>
  <si>
    <t>$E$16&lt;=$F$16</t>
  </si>
  <si>
    <t>$E$17</t>
  </si>
  <si>
    <t>nuts optimal value</t>
  </si>
  <si>
    <t>$E$17&lt;=$F$17</t>
  </si>
  <si>
    <t>$E$18</t>
  </si>
  <si>
    <t>calories optimal value</t>
  </si>
  <si>
    <t>$E$18&lt;=$F$18</t>
  </si>
  <si>
    <t>$E$19</t>
  </si>
  <si>
    <t>fat optimal value</t>
  </si>
  <si>
    <t>$E$19&lt;=$F$19</t>
  </si>
  <si>
    <t>Task 1 - Chanachur - Linear Programming</t>
  </si>
  <si>
    <t>Task 2 - Staff Roster - Integer Programming</t>
  </si>
  <si>
    <t>x4</t>
  </si>
  <si>
    <t>x5</t>
  </si>
  <si>
    <t>x6</t>
  </si>
  <si>
    <t>x7</t>
  </si>
  <si>
    <t>optimal cost =</t>
  </si>
  <si>
    <t>min</t>
  </si>
  <si>
    <t>optimal</t>
  </si>
  <si>
    <t>sun</t>
  </si>
  <si>
    <t>mon</t>
  </si>
  <si>
    <t>tue</t>
  </si>
  <si>
    <t>wed</t>
  </si>
  <si>
    <t>thu</t>
  </si>
  <si>
    <t>fri</t>
  </si>
  <si>
    <t>sat</t>
  </si>
  <si>
    <t>Worksheet: [assessment3_calcs.xlsx]Task2</t>
  </si>
  <si>
    <t>Report Created: 14/02/2023 8:54:37 PM</t>
  </si>
  <si>
    <t>Solution Time: 0.031 Seconds.</t>
  </si>
  <si>
    <t>Iterations: 2 Subproblems: 16</t>
  </si>
  <si>
    <t>Max Subproblems Unlimited, Max Integer Sols Unlimited, Integer Tolerance 0%, Assume NonNegative</t>
  </si>
  <si>
    <t>$E$8</t>
  </si>
  <si>
    <t>value x4</t>
  </si>
  <si>
    <t>$F$8</t>
  </si>
  <si>
    <t>value x5</t>
  </si>
  <si>
    <t>$G$8</t>
  </si>
  <si>
    <t>value x6</t>
  </si>
  <si>
    <t>$H$8</t>
  </si>
  <si>
    <t>value x7</t>
  </si>
  <si>
    <t>$I$14</t>
  </si>
  <si>
    <t>sun optimal</t>
  </si>
  <si>
    <t>$I$14&gt;=$J$14</t>
  </si>
  <si>
    <t>$I$15</t>
  </si>
  <si>
    <t>mon optimal</t>
  </si>
  <si>
    <t>$I$15&gt;=$J$15</t>
  </si>
  <si>
    <t>$I$16</t>
  </si>
  <si>
    <t>tue optimal</t>
  </si>
  <si>
    <t>$I$16&gt;=$J$16</t>
  </si>
  <si>
    <t>$I$17</t>
  </si>
  <si>
    <t>wed optimal</t>
  </si>
  <si>
    <t>$I$17&gt;=$J$17</t>
  </si>
  <si>
    <t>$I$18</t>
  </si>
  <si>
    <t>thu optimal</t>
  </si>
  <si>
    <t>$I$18&gt;=$J$18</t>
  </si>
  <si>
    <t>$I$19</t>
  </si>
  <si>
    <t>fri optimal</t>
  </si>
  <si>
    <t>$I$19&gt;=$J$19</t>
  </si>
  <si>
    <t>$I$20</t>
  </si>
  <si>
    <t>sat optimal</t>
  </si>
  <si>
    <t>$I$20&gt;=$J$20</t>
  </si>
  <si>
    <t>$B$8&gt;=1</t>
  </si>
  <si>
    <t>$C$8&gt;=1</t>
  </si>
  <si>
    <t>$D$8&gt;=1</t>
  </si>
  <si>
    <t>$E$8&gt;=1</t>
  </si>
  <si>
    <t>$F$8&gt;=1</t>
  </si>
  <si>
    <t>$G$8&gt;=1</t>
  </si>
  <si>
    <t>$H$8&gt;=1</t>
  </si>
  <si>
    <t>$B$8:$H$8=Integer</t>
  </si>
  <si>
    <t>Report Created: 14/02/2023 8:59:40 PM</t>
  </si>
  <si>
    <t>Solution Time: 0.016 Seconds.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</si>
  <si>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</si>
  <si>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</si>
  <si>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</si>
  <si>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</si>
  <si>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</si>
  <si>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</si>
  <si>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</si>
  <si>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</si>
  <si>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</si>
  <si>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</si>
  <si>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</si>
  <si>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</si>
  <si>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</si>
  <si>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</si>
  <si>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16.0 Limits Report</t>
  </si>
  <si>
    <t>Variable</t>
  </si>
  <si>
    <t>Lower</t>
  </si>
  <si>
    <t>Limit</t>
  </si>
  <si>
    <t>Result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</si>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</sst>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E19D-C445-470E-963A-FE34E7B1E4D2}">
  <dimension ref="A1:F19"/>
  <sheetViews>
    <sheetView workbookViewId="0">
      <selection activeCell="I11" sqref="I11"/>
    </sheetView>
  </sheetViews>
  <sheetFormatPr defaultRowHeight="15.5" x14ac:dyDescent="0.35"/>
  <cols>
    <col min="2" max="4" width="6.4140625" customWidth="1"/>
    <col min="5" max="5" width="12.33203125" customWidth="1"/>
    <col min="6" max="6" width="7.58203125" customWidth="1"/>
  </cols>
  <sheetData>
    <row r="1" spans="1:6" x14ac:dyDescent="0.35">
      <c r="A1" s="1" t="s">
        <v>62</v>
      </c>
    </row>
    <row r="3" spans="1:6" x14ac:dyDescent="0.35">
      <c r="A3" t="s">
        <v>1</v>
      </c>
      <c r="C3">
        <f>SUMPRODUCT(B8:D8,B9:D9)</f>
        <v>1.3200000000000003</v>
      </c>
    </row>
    <row r="5" spans="1:6" x14ac:dyDescent="0.35">
      <c r="A5" t="s">
        <v>0</v>
      </c>
    </row>
    <row r="7" spans="1:6" x14ac:dyDescent="0.35">
      <c r="B7" s="2" t="s">
        <v>2</v>
      </c>
      <c r="C7" s="2" t="s">
        <v>3</v>
      </c>
      <c r="D7" s="2" t="s">
        <v>4</v>
      </c>
    </row>
    <row r="8" spans="1:6" x14ac:dyDescent="0.35">
      <c r="A8" t="s">
        <v>5</v>
      </c>
      <c r="B8">
        <v>2.4000000000000004</v>
      </c>
      <c r="C8">
        <v>0</v>
      </c>
      <c r="D8">
        <v>2.4000000000000004</v>
      </c>
    </row>
    <row r="9" spans="1:6" x14ac:dyDescent="0.35">
      <c r="A9" t="s">
        <v>6</v>
      </c>
      <c r="B9">
        <v>0.35</v>
      </c>
      <c r="C9">
        <v>0.5</v>
      </c>
      <c r="D9">
        <v>0.2</v>
      </c>
    </row>
    <row r="11" spans="1:6" x14ac:dyDescent="0.35">
      <c r="A11" t="s">
        <v>7</v>
      </c>
    </row>
    <row r="13" spans="1:6" x14ac:dyDescent="0.35">
      <c r="B13" s="2" t="s">
        <v>2</v>
      </c>
      <c r="C13" s="2" t="s">
        <v>3</v>
      </c>
      <c r="D13" s="2" t="s">
        <v>4</v>
      </c>
      <c r="E13" s="2" t="s">
        <v>8</v>
      </c>
      <c r="F13" s="2" t="s">
        <v>9</v>
      </c>
    </row>
    <row r="14" spans="1:6" x14ac:dyDescent="0.35">
      <c r="A14" t="s">
        <v>10</v>
      </c>
      <c r="B14" s="3">
        <f>-1/4</f>
        <v>-0.25</v>
      </c>
      <c r="C14" s="5">
        <f>-3/8</f>
        <v>-0.375</v>
      </c>
      <c r="D14" s="4">
        <v>-1</v>
      </c>
      <c r="E14">
        <f>SUMPRODUCT($B$8:$D$8, B14:D14)</f>
        <v>-3.0000000000000004</v>
      </c>
      <c r="F14" s="4">
        <v>-3</v>
      </c>
    </row>
    <row r="15" spans="1:6" x14ac:dyDescent="0.35">
      <c r="B15" s="3">
        <v>0.25</v>
      </c>
      <c r="C15" s="5">
        <v>0.375</v>
      </c>
      <c r="D15" s="4">
        <v>1</v>
      </c>
      <c r="E15">
        <f t="shared" ref="E15:E21" si="0">SUMPRODUCT($B$8:$D$8, B15:D15)</f>
        <v>3.0000000000000004</v>
      </c>
      <c r="F15" s="4">
        <v>4</v>
      </c>
    </row>
    <row r="16" spans="1:6" x14ac:dyDescent="0.35">
      <c r="A16" t="s">
        <v>11</v>
      </c>
      <c r="B16">
        <v>150</v>
      </c>
      <c r="C16">
        <v>400</v>
      </c>
      <c r="D16">
        <v>50</v>
      </c>
      <c r="E16">
        <f>SUMPRODUCT($B$8:$D$8, B16:D16)</f>
        <v>480.00000000000006</v>
      </c>
      <c r="F16">
        <v>1000</v>
      </c>
    </row>
    <row r="17" spans="1:6" x14ac:dyDescent="0.35">
      <c r="A17" t="s">
        <v>12</v>
      </c>
      <c r="C17">
        <v>10</v>
      </c>
      <c r="D17">
        <v>1</v>
      </c>
      <c r="E17">
        <f>SUMPRODUCT($B$8:$D$8, B17:D17)</f>
        <v>2.4000000000000004</v>
      </c>
      <c r="F17">
        <v>25</v>
      </c>
    </row>
    <row r="18" spans="1:6" x14ac:dyDescent="0.35">
      <c r="A18" t="s">
        <v>13</v>
      </c>
      <c r="B18" s="3">
        <f>-1/5</f>
        <v>-0.2</v>
      </c>
      <c r="C18" s="5">
        <v>7.4999999999999997E-2</v>
      </c>
      <c r="D18" s="3">
        <v>0.2</v>
      </c>
      <c r="E18">
        <f>SUMPRODUCT($B$8:$D$8, B18:D18)</f>
        <v>0</v>
      </c>
      <c r="F18">
        <v>0</v>
      </c>
    </row>
    <row r="19" spans="1:6" x14ac:dyDescent="0.35">
      <c r="A19" t="s">
        <v>14</v>
      </c>
      <c r="B19" s="3">
        <v>-0.15</v>
      </c>
      <c r="C19" s="5">
        <v>0.85</v>
      </c>
      <c r="D19" s="3">
        <v>-0.15</v>
      </c>
      <c r="E19">
        <f>SUMPRODUCT($B$8:$D$8, B19:D19)</f>
        <v>-0.72000000000000008</v>
      </c>
      <c r="F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F9B0-65AC-42D6-865C-698C26A6F652}">
  <dimension ref="A1:G33"/>
  <sheetViews>
    <sheetView showGridLines="0" workbookViewId="0"/>
  </sheetViews>
  <sheetFormatPr defaultRowHeight="15.5" x14ac:dyDescent="0.35"/>
  <cols>
    <col min="1" max="1" width="2.08203125" customWidth="1"/>
    <col min="2" max="2" width="5.75" bestFit="1" customWidth="1"/>
    <col min="3" max="3" width="19.4140625" bestFit="1" customWidth="1"/>
    <col min="4" max="4" width="12.5" bestFit="1" customWidth="1"/>
    <col min="5" max="5" width="12.6640625" bestFit="1" customWidth="1"/>
    <col min="6" max="6" width="10.5" bestFit="1" customWidth="1"/>
    <col min="7" max="7" width="5" bestFit="1" customWidth="1"/>
  </cols>
  <sheetData>
    <row r="1" spans="1:5" x14ac:dyDescent="0.35">
      <c r="A1" s="1" t="s">
        <v>15</v>
      </c>
    </row>
    <row r="2" spans="1:5" x14ac:dyDescent="0.35">
      <c r="A2" s="1" t="s">
        <v>16</v>
      </c>
    </row>
    <row r="3" spans="1:5" x14ac:dyDescent="0.35">
      <c r="A3" s="1" t="s">
        <v>120</v>
      </c>
    </row>
    <row r="4" spans="1:5" x14ac:dyDescent="0.35">
      <c r="A4" s="1" t="s">
        <v>17</v>
      </c>
    </row>
    <row r="5" spans="1:5" x14ac:dyDescent="0.35">
      <c r="A5" s="1" t="s">
        <v>18</v>
      </c>
    </row>
    <row r="6" spans="1:5" x14ac:dyDescent="0.35">
      <c r="A6" s="1"/>
      <c r="B6" t="s">
        <v>19</v>
      </c>
    </row>
    <row r="7" spans="1:5" x14ac:dyDescent="0.35">
      <c r="A7" s="1"/>
      <c r="B7" t="s">
        <v>121</v>
      </c>
    </row>
    <row r="8" spans="1:5" x14ac:dyDescent="0.35">
      <c r="A8" s="1"/>
      <c r="B8" t="s">
        <v>20</v>
      </c>
    </row>
    <row r="9" spans="1:5" x14ac:dyDescent="0.35">
      <c r="A9" s="1" t="s">
        <v>21</v>
      </c>
    </row>
    <row r="10" spans="1:5" x14ac:dyDescent="0.35">
      <c r="B10" t="s">
        <v>22</v>
      </c>
    </row>
    <row r="11" spans="1:5" x14ac:dyDescent="0.35">
      <c r="B11" t="s">
        <v>82</v>
      </c>
    </row>
    <row r="14" spans="1:5" ht="16" thickBot="1" x14ac:dyDescent="0.4">
      <c r="A14" t="s">
        <v>23</v>
      </c>
    </row>
    <row r="15" spans="1:5" ht="16" thickBot="1" x14ac:dyDescent="0.4">
      <c r="B15" s="8" t="s">
        <v>24</v>
      </c>
      <c r="C15" s="8" t="s">
        <v>25</v>
      </c>
      <c r="D15" s="8" t="s">
        <v>26</v>
      </c>
      <c r="E15" s="8" t="s">
        <v>27</v>
      </c>
    </row>
    <row r="16" spans="1:5" ht="16" thickBot="1" x14ac:dyDescent="0.4">
      <c r="B16" s="7" t="s">
        <v>35</v>
      </c>
      <c r="C16" s="7" t="s">
        <v>1</v>
      </c>
      <c r="D16" s="10">
        <v>0</v>
      </c>
      <c r="E16" s="10">
        <v>1.3200000000000003</v>
      </c>
    </row>
    <row r="19" spans="1:7" ht="16" thickBot="1" x14ac:dyDescent="0.4">
      <c r="A19" t="s">
        <v>28</v>
      </c>
    </row>
    <row r="20" spans="1:7" ht="16" thickBot="1" x14ac:dyDescent="0.4">
      <c r="B20" s="8" t="s">
        <v>24</v>
      </c>
      <c r="C20" s="8" t="s">
        <v>25</v>
      </c>
      <c r="D20" s="8" t="s">
        <v>26</v>
      </c>
      <c r="E20" s="8" t="s">
        <v>27</v>
      </c>
      <c r="F20" s="8" t="s">
        <v>29</v>
      </c>
    </row>
    <row r="21" spans="1:7" x14ac:dyDescent="0.35">
      <c r="B21" s="9" t="s">
        <v>36</v>
      </c>
      <c r="C21" s="9" t="s">
        <v>37</v>
      </c>
      <c r="D21" s="11">
        <v>0</v>
      </c>
      <c r="E21" s="11">
        <v>2.4000000000000004</v>
      </c>
      <c r="F21" s="9" t="s">
        <v>38</v>
      </c>
    </row>
    <row r="22" spans="1:7" x14ac:dyDescent="0.35">
      <c r="B22" s="9" t="s">
        <v>39</v>
      </c>
      <c r="C22" s="9" t="s">
        <v>40</v>
      </c>
      <c r="D22" s="11">
        <v>0</v>
      </c>
      <c r="E22" s="11">
        <v>0</v>
      </c>
      <c r="F22" s="9" t="s">
        <v>38</v>
      </c>
    </row>
    <row r="23" spans="1:7" ht="16" thickBot="1" x14ac:dyDescent="0.4">
      <c r="B23" s="7" t="s">
        <v>41</v>
      </c>
      <c r="C23" s="7" t="s">
        <v>42</v>
      </c>
      <c r="D23" s="10">
        <v>0</v>
      </c>
      <c r="E23" s="10">
        <v>2.4000000000000004</v>
      </c>
      <c r="F23" s="7" t="s">
        <v>38</v>
      </c>
    </row>
    <row r="26" spans="1:7" ht="16" thickBot="1" x14ac:dyDescent="0.4">
      <c r="A26" t="s">
        <v>30</v>
      </c>
    </row>
    <row r="27" spans="1:7" ht="16" thickBot="1" x14ac:dyDescent="0.4">
      <c r="B27" s="8" t="s">
        <v>24</v>
      </c>
      <c r="C27" s="8" t="s">
        <v>25</v>
      </c>
      <c r="D27" s="8" t="s">
        <v>31</v>
      </c>
      <c r="E27" s="8" t="s">
        <v>32</v>
      </c>
      <c r="F27" s="8" t="s">
        <v>33</v>
      </c>
      <c r="G27" s="8" t="s">
        <v>34</v>
      </c>
    </row>
    <row r="28" spans="1:7" x14ac:dyDescent="0.35">
      <c r="B28" s="9" t="s">
        <v>43</v>
      </c>
      <c r="C28" s="9" t="s">
        <v>44</v>
      </c>
      <c r="D28" s="11">
        <v>-3.0000000000000004</v>
      </c>
      <c r="E28" s="9" t="s">
        <v>45</v>
      </c>
      <c r="F28" s="9" t="s">
        <v>46</v>
      </c>
      <c r="G28" s="9">
        <v>0</v>
      </c>
    </row>
    <row r="29" spans="1:7" x14ac:dyDescent="0.35">
      <c r="B29" s="9" t="s">
        <v>47</v>
      </c>
      <c r="C29" s="9" t="s">
        <v>8</v>
      </c>
      <c r="D29" s="11">
        <v>3.0000000000000004</v>
      </c>
      <c r="E29" s="9" t="s">
        <v>48</v>
      </c>
      <c r="F29" s="9" t="s">
        <v>49</v>
      </c>
      <c r="G29" s="9">
        <v>0.99999999999999956</v>
      </c>
    </row>
    <row r="30" spans="1:7" x14ac:dyDescent="0.35">
      <c r="B30" s="9" t="s">
        <v>50</v>
      </c>
      <c r="C30" s="9" t="s">
        <v>57</v>
      </c>
      <c r="D30" s="11">
        <v>480.00000000000006</v>
      </c>
      <c r="E30" s="9" t="s">
        <v>52</v>
      </c>
      <c r="F30" s="9" t="s">
        <v>49</v>
      </c>
      <c r="G30" s="9">
        <v>520</v>
      </c>
    </row>
    <row r="31" spans="1:7" x14ac:dyDescent="0.35">
      <c r="B31" s="9" t="s">
        <v>53</v>
      </c>
      <c r="C31" s="9" t="s">
        <v>60</v>
      </c>
      <c r="D31" s="11">
        <v>2.4000000000000004</v>
      </c>
      <c r="E31" s="9" t="s">
        <v>55</v>
      </c>
      <c r="F31" s="9" t="s">
        <v>49</v>
      </c>
      <c r="G31" s="9">
        <v>22.6</v>
      </c>
    </row>
    <row r="32" spans="1:7" x14ac:dyDescent="0.35">
      <c r="B32" s="9" t="s">
        <v>56</v>
      </c>
      <c r="C32" s="9" t="s">
        <v>51</v>
      </c>
      <c r="D32" s="11">
        <v>0</v>
      </c>
      <c r="E32" s="9" t="s">
        <v>58</v>
      </c>
      <c r="F32" s="9" t="s">
        <v>46</v>
      </c>
      <c r="G32" s="9">
        <v>0</v>
      </c>
    </row>
    <row r="33" spans="2:7" ht="16" thickBot="1" x14ac:dyDescent="0.4">
      <c r="B33" s="7" t="s">
        <v>59</v>
      </c>
      <c r="C33" s="7" t="s">
        <v>54</v>
      </c>
      <c r="D33" s="10">
        <v>-0.72000000000000008</v>
      </c>
      <c r="E33" s="7" t="s">
        <v>61</v>
      </c>
      <c r="F33" s="7" t="s">
        <v>49</v>
      </c>
      <c r="G33" s="7">
        <v>0.72000000000000008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D70E-CA22-4686-99BD-A8BA266502AE}">
  <dimension ref="A1:H21"/>
  <sheetViews>
    <sheetView showGridLines="0" workbookViewId="0"/>
  </sheetViews>
  <sheetFormatPr defaultRowHeight="15.5" x14ac:dyDescent="0.35"/>
  <cols>
    <col min="1" max="1" width="2.08203125" customWidth="1"/>
    <col min="2" max="2" width="5.75" bestFit="1" customWidth="1"/>
    <col min="3" max="3" width="19.4140625" bestFit="1" customWidth="1"/>
    <col min="4" max="4" width="5.5" bestFit="1" customWidth="1"/>
    <col min="5" max="5" width="8" bestFit="1" customWidth="1"/>
    <col min="6" max="6" width="9.83203125" bestFit="1" customWidth="1"/>
    <col min="7" max="8" width="11.75" bestFit="1" customWidth="1"/>
  </cols>
  <sheetData>
    <row r="1" spans="1:8" x14ac:dyDescent="0.35">
      <c r="A1" s="1" t="s">
        <v>122</v>
      </c>
    </row>
    <row r="2" spans="1:8" x14ac:dyDescent="0.35">
      <c r="A2" s="1" t="s">
        <v>16</v>
      </c>
    </row>
    <row r="3" spans="1:8" x14ac:dyDescent="0.35">
      <c r="A3" s="1" t="s">
        <v>120</v>
      </c>
    </row>
    <row r="6" spans="1:8" ht="16" thickBot="1" x14ac:dyDescent="0.4">
      <c r="A6" t="s">
        <v>28</v>
      </c>
    </row>
    <row r="7" spans="1:8" x14ac:dyDescent="0.35">
      <c r="B7" s="12"/>
      <c r="C7" s="12"/>
      <c r="D7" s="12" t="s">
        <v>123</v>
      </c>
      <c r="E7" s="12" t="s">
        <v>125</v>
      </c>
      <c r="F7" s="12" t="s">
        <v>127</v>
      </c>
      <c r="G7" s="12" t="s">
        <v>129</v>
      </c>
      <c r="H7" s="12" t="s">
        <v>129</v>
      </c>
    </row>
    <row r="8" spans="1:8" ht="16" thickBot="1" x14ac:dyDescent="0.4">
      <c r="B8" s="13" t="s">
        <v>24</v>
      </c>
      <c r="C8" s="13" t="s">
        <v>25</v>
      </c>
      <c r="D8" s="13" t="s">
        <v>124</v>
      </c>
      <c r="E8" s="13" t="s">
        <v>126</v>
      </c>
      <c r="F8" s="13" t="s">
        <v>128</v>
      </c>
      <c r="G8" s="13" t="s">
        <v>130</v>
      </c>
      <c r="H8" s="13" t="s">
        <v>131</v>
      </c>
    </row>
    <row r="9" spans="1:8" x14ac:dyDescent="0.35">
      <c r="B9" s="9" t="s">
        <v>36</v>
      </c>
      <c r="C9" s="9" t="s">
        <v>37</v>
      </c>
      <c r="D9" s="9">
        <v>2.4000000000000004</v>
      </c>
      <c r="E9" s="9">
        <v>0</v>
      </c>
      <c r="F9" s="9">
        <v>0.35</v>
      </c>
      <c r="G9" s="9">
        <v>1E+30</v>
      </c>
      <c r="H9" s="9">
        <v>0.29999999999999993</v>
      </c>
    </row>
    <row r="10" spans="1:8" x14ac:dyDescent="0.35">
      <c r="B10" s="9" t="s">
        <v>39</v>
      </c>
      <c r="C10" s="9" t="s">
        <v>40</v>
      </c>
      <c r="D10" s="9">
        <v>0</v>
      </c>
      <c r="E10" s="9">
        <v>0.42499999999999993</v>
      </c>
      <c r="F10" s="9">
        <v>0.5</v>
      </c>
      <c r="G10" s="9">
        <v>1E+30</v>
      </c>
      <c r="H10" s="9">
        <v>0.42499999999999993</v>
      </c>
    </row>
    <row r="11" spans="1:8" ht="16" thickBot="1" x14ac:dyDescent="0.4">
      <c r="B11" s="7" t="s">
        <v>41</v>
      </c>
      <c r="C11" s="7" t="s">
        <v>42</v>
      </c>
      <c r="D11" s="7">
        <v>2.4000000000000004</v>
      </c>
      <c r="E11" s="7">
        <v>0</v>
      </c>
      <c r="F11" s="7">
        <v>0.20000000000000007</v>
      </c>
      <c r="G11" s="7">
        <v>1.1333333333333331</v>
      </c>
      <c r="H11" s="7">
        <v>0.55000000000000004</v>
      </c>
    </row>
    <row r="13" spans="1:8" ht="16" thickBot="1" x14ac:dyDescent="0.4">
      <c r="A13" t="s">
        <v>30</v>
      </c>
    </row>
    <row r="14" spans="1:8" x14ac:dyDescent="0.35">
      <c r="B14" s="12"/>
      <c r="C14" s="12"/>
      <c r="D14" s="12" t="s">
        <v>123</v>
      </c>
      <c r="E14" s="12" t="s">
        <v>132</v>
      </c>
      <c r="F14" s="12" t="s">
        <v>134</v>
      </c>
      <c r="G14" s="12" t="s">
        <v>129</v>
      </c>
      <c r="H14" s="12" t="s">
        <v>129</v>
      </c>
    </row>
    <row r="15" spans="1:8" ht="16" thickBot="1" x14ac:dyDescent="0.4">
      <c r="B15" s="13" t="s">
        <v>24</v>
      </c>
      <c r="C15" s="13" t="s">
        <v>25</v>
      </c>
      <c r="D15" s="13" t="s">
        <v>124</v>
      </c>
      <c r="E15" s="13" t="s">
        <v>133</v>
      </c>
      <c r="F15" s="13" t="s">
        <v>135</v>
      </c>
      <c r="G15" s="13" t="s">
        <v>130</v>
      </c>
      <c r="H15" s="13" t="s">
        <v>131</v>
      </c>
    </row>
    <row r="16" spans="1:8" x14ac:dyDescent="0.35">
      <c r="B16" s="9" t="s">
        <v>43</v>
      </c>
      <c r="C16" s="9" t="s">
        <v>44</v>
      </c>
      <c r="D16" s="9">
        <v>-3.0000000000000004</v>
      </c>
      <c r="E16" s="9">
        <v>-0.44000000000000006</v>
      </c>
      <c r="F16" s="9">
        <v>-3</v>
      </c>
      <c r="G16" s="9">
        <v>3.0000000000000004</v>
      </c>
      <c r="H16" s="9">
        <v>0.99999999999999956</v>
      </c>
    </row>
    <row r="17" spans="2:8" x14ac:dyDescent="0.35">
      <c r="B17" s="9" t="s">
        <v>47</v>
      </c>
      <c r="C17" s="9" t="s">
        <v>8</v>
      </c>
      <c r="D17" s="9">
        <v>3.0000000000000004</v>
      </c>
      <c r="E17" s="9">
        <v>0</v>
      </c>
      <c r="F17" s="9">
        <v>4</v>
      </c>
      <c r="G17" s="9">
        <v>1E+30</v>
      </c>
      <c r="H17" s="9">
        <v>0.99999999999999956</v>
      </c>
    </row>
    <row r="18" spans="2:8" x14ac:dyDescent="0.35">
      <c r="B18" s="9" t="s">
        <v>50</v>
      </c>
      <c r="C18" s="9" t="s">
        <v>57</v>
      </c>
      <c r="D18" s="9">
        <v>480.00000000000006</v>
      </c>
      <c r="E18" s="9">
        <v>0</v>
      </c>
      <c r="F18" s="9">
        <v>1000</v>
      </c>
      <c r="G18" s="9">
        <v>1E+30</v>
      </c>
      <c r="H18" s="9">
        <v>520</v>
      </c>
    </row>
    <row r="19" spans="2:8" x14ac:dyDescent="0.35">
      <c r="B19" s="9" t="s">
        <v>53</v>
      </c>
      <c r="C19" s="9" t="s">
        <v>60</v>
      </c>
      <c r="D19" s="9">
        <v>2.4000000000000004</v>
      </c>
      <c r="E19" s="9">
        <v>0</v>
      </c>
      <c r="F19" s="9">
        <v>25</v>
      </c>
      <c r="G19" s="9">
        <v>1E+30</v>
      </c>
      <c r="H19" s="9">
        <v>22.6</v>
      </c>
    </row>
    <row r="20" spans="2:8" x14ac:dyDescent="0.35">
      <c r="B20" s="9" t="s">
        <v>56</v>
      </c>
      <c r="C20" s="9" t="s">
        <v>51</v>
      </c>
      <c r="D20" s="9">
        <v>0</v>
      </c>
      <c r="E20" s="9">
        <v>-1.1999999999999997</v>
      </c>
      <c r="F20" s="9">
        <v>0</v>
      </c>
      <c r="G20" s="9">
        <v>0.60000000000000009</v>
      </c>
      <c r="H20" s="9">
        <v>0.94545454545454544</v>
      </c>
    </row>
    <row r="21" spans="2:8" ht="16" thickBot="1" x14ac:dyDescent="0.4">
      <c r="B21" s="7" t="s">
        <v>59</v>
      </c>
      <c r="C21" s="7" t="s">
        <v>54</v>
      </c>
      <c r="D21" s="7">
        <v>-0.72000000000000008</v>
      </c>
      <c r="E21" s="7">
        <v>0</v>
      </c>
      <c r="F21" s="7">
        <v>0</v>
      </c>
      <c r="G21" s="7">
        <v>1E+30</v>
      </c>
      <c r="H21" s="7">
        <v>0.7200000000000002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AE38-3AEC-465C-BA5D-4B83214DE6CE}">
  <dimension ref="A1:J15"/>
  <sheetViews>
    <sheetView showGridLines="0" tabSelected="1" workbookViewId="0">
      <selection activeCell="G19" sqref="G19"/>
    </sheetView>
  </sheetViews>
  <sheetFormatPr defaultRowHeight="15.5" x14ac:dyDescent="0.35"/>
  <cols>
    <col min="1" max="1" width="2.08203125" customWidth="1"/>
    <col min="2" max="2" width="5" bestFit="1" customWidth="1"/>
    <col min="3" max="3" width="11.4140625" bestFit="1" customWidth="1"/>
    <col min="4" max="4" width="5.5" bestFit="1" customWidth="1"/>
    <col min="5" max="5" width="2.08203125" customWidth="1"/>
    <col min="6" max="6" width="5.9140625" bestFit="1" customWidth="1"/>
    <col min="7" max="7" width="8.58203125" bestFit="1" customWidth="1"/>
    <col min="8" max="8" width="2.08203125" customWidth="1"/>
    <col min="9" max="10" width="11.75" bestFit="1" customWidth="1"/>
  </cols>
  <sheetData>
    <row r="1" spans="1:10" x14ac:dyDescent="0.35">
      <c r="A1" s="1" t="s">
        <v>136</v>
      </c>
    </row>
    <row r="2" spans="1:10" x14ac:dyDescent="0.35">
      <c r="A2" s="1" t="s">
        <v>16</v>
      </c>
    </row>
    <row r="3" spans="1:10" x14ac:dyDescent="0.35">
      <c r="A3" s="1" t="s">
        <v>120</v>
      </c>
    </row>
    <row r="5" spans="1:10" ht="16" thickBot="1" x14ac:dyDescent="0.4"/>
    <row r="6" spans="1:10" x14ac:dyDescent="0.35">
      <c r="B6" s="12"/>
      <c r="C6" s="12" t="s">
        <v>127</v>
      </c>
      <c r="D6" s="12"/>
    </row>
    <row r="7" spans="1:10" ht="16" thickBot="1" x14ac:dyDescent="0.4">
      <c r="B7" s="13" t="s">
        <v>24</v>
      </c>
      <c r="C7" s="13" t="s">
        <v>25</v>
      </c>
      <c r="D7" s="13" t="s">
        <v>124</v>
      </c>
    </row>
    <row r="8" spans="1:10" ht="16" thickBot="1" x14ac:dyDescent="0.4">
      <c r="B8" s="7" t="s">
        <v>35</v>
      </c>
      <c r="C8" s="7" t="s">
        <v>1</v>
      </c>
      <c r="D8" s="10">
        <v>1.3200000000000003</v>
      </c>
    </row>
    <row r="10" spans="1:10" ht="16" thickBot="1" x14ac:dyDescent="0.4"/>
    <row r="11" spans="1:10" x14ac:dyDescent="0.35">
      <c r="B11" s="12"/>
      <c r="C11" s="12" t="s">
        <v>137</v>
      </c>
      <c r="D11" s="12"/>
      <c r="F11" s="12" t="s">
        <v>138</v>
      </c>
      <c r="G11" s="12" t="s">
        <v>127</v>
      </c>
      <c r="I11" s="12" t="s">
        <v>141</v>
      </c>
      <c r="J11" s="12" t="s">
        <v>127</v>
      </c>
    </row>
    <row r="12" spans="1:10" ht="16" thickBot="1" x14ac:dyDescent="0.4">
      <c r="B12" s="13" t="s">
        <v>24</v>
      </c>
      <c r="C12" s="13" t="s">
        <v>25</v>
      </c>
      <c r="D12" s="13" t="s">
        <v>124</v>
      </c>
      <c r="F12" s="13" t="s">
        <v>139</v>
      </c>
      <c r="G12" s="13" t="s">
        <v>140</v>
      </c>
      <c r="I12" s="13" t="s">
        <v>139</v>
      </c>
      <c r="J12" s="13" t="s">
        <v>140</v>
      </c>
    </row>
    <row r="13" spans="1:10" x14ac:dyDescent="0.35">
      <c r="B13" s="9" t="s">
        <v>36</v>
      </c>
      <c r="C13" s="9" t="s">
        <v>37</v>
      </c>
      <c r="D13" s="11">
        <v>2.4000000000000004</v>
      </c>
      <c r="F13" s="11">
        <v>2.3999999999999986</v>
      </c>
      <c r="G13" s="11">
        <v>1.3199999999999994</v>
      </c>
      <c r="I13" s="11">
        <v>5.8666666666666663</v>
      </c>
      <c r="J13" s="11">
        <v>2.5333333333333332</v>
      </c>
    </row>
    <row r="14" spans="1:10" x14ac:dyDescent="0.35">
      <c r="B14" s="9" t="s">
        <v>39</v>
      </c>
      <c r="C14" s="9" t="s">
        <v>40</v>
      </c>
      <c r="D14" s="11">
        <v>0</v>
      </c>
      <c r="F14" s="11">
        <v>0</v>
      </c>
      <c r="G14" s="11">
        <v>1.3200000000000003</v>
      </c>
      <c r="I14" s="11">
        <v>0</v>
      </c>
      <c r="J14" s="11">
        <v>1.3200000000000003</v>
      </c>
    </row>
    <row r="15" spans="1:10" ht="16" thickBot="1" x14ac:dyDescent="0.4">
      <c r="B15" s="7" t="s">
        <v>41</v>
      </c>
      <c r="C15" s="7" t="s">
        <v>42</v>
      </c>
      <c r="D15" s="10">
        <v>2.4000000000000004</v>
      </c>
      <c r="F15" s="10">
        <v>2.4</v>
      </c>
      <c r="G15" s="10">
        <v>1.32</v>
      </c>
      <c r="I15" s="10">
        <v>2.4</v>
      </c>
      <c r="J15" s="10">
        <v>1.32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A867-E7CD-4E2A-B79B-958F5160BFCC}">
  <dimension ref="A1:O20"/>
  <sheetViews>
    <sheetView workbookViewId="0">
      <selection activeCell="A22" sqref="A22"/>
    </sheetView>
  </sheetViews>
  <sheetFormatPr defaultRowHeight="15.5" x14ac:dyDescent="0.35"/>
  <cols>
    <col min="2" max="8" width="6.08203125" customWidth="1"/>
    <col min="9" max="9" width="7.75" customWidth="1"/>
    <col min="10" max="10" width="6.08203125" customWidth="1"/>
  </cols>
  <sheetData>
    <row r="1" spans="1:15" x14ac:dyDescent="0.35">
      <c r="A1" s="1" t="s">
        <v>63</v>
      </c>
    </row>
    <row r="3" spans="1:15" x14ac:dyDescent="0.35">
      <c r="A3" t="s">
        <v>68</v>
      </c>
      <c r="C3">
        <f>SUMPRODUCT(B8:H8,B9:H9)</f>
        <v>22410</v>
      </c>
    </row>
    <row r="5" spans="1:15" x14ac:dyDescent="0.35">
      <c r="A5" t="s">
        <v>0</v>
      </c>
    </row>
    <row r="7" spans="1:15" x14ac:dyDescent="0.35">
      <c r="B7" s="2" t="s">
        <v>2</v>
      </c>
      <c r="C7" s="2" t="s">
        <v>3</v>
      </c>
      <c r="D7" s="2" t="s">
        <v>4</v>
      </c>
      <c r="E7" s="2" t="s">
        <v>64</v>
      </c>
      <c r="F7" s="2" t="s">
        <v>65</v>
      </c>
      <c r="G7" s="2" t="s">
        <v>66</v>
      </c>
      <c r="H7" s="2" t="s">
        <v>67</v>
      </c>
    </row>
    <row r="8" spans="1:15" x14ac:dyDescent="0.35">
      <c r="A8" t="s">
        <v>5</v>
      </c>
      <c r="B8">
        <v>5</v>
      </c>
      <c r="C8">
        <v>8</v>
      </c>
      <c r="D8">
        <v>3</v>
      </c>
      <c r="E8">
        <v>1</v>
      </c>
      <c r="F8">
        <v>4</v>
      </c>
      <c r="G8">
        <v>2</v>
      </c>
      <c r="H8">
        <v>3</v>
      </c>
    </row>
    <row r="9" spans="1:15" x14ac:dyDescent="0.35">
      <c r="A9" t="s">
        <v>6</v>
      </c>
      <c r="B9">
        <v>900</v>
      </c>
      <c r="C9">
        <v>850</v>
      </c>
      <c r="D9">
        <v>920</v>
      </c>
      <c r="E9">
        <v>860</v>
      </c>
      <c r="F9">
        <v>780</v>
      </c>
      <c r="G9">
        <v>910</v>
      </c>
      <c r="H9">
        <v>850</v>
      </c>
    </row>
    <row r="11" spans="1:15" x14ac:dyDescent="0.35">
      <c r="A11" t="s">
        <v>7</v>
      </c>
    </row>
    <row r="12" spans="1:15" x14ac:dyDescent="0.35">
      <c r="O12" s="6"/>
    </row>
    <row r="13" spans="1:15" x14ac:dyDescent="0.35">
      <c r="B13" s="2" t="s">
        <v>2</v>
      </c>
      <c r="C13" s="2" t="s">
        <v>3</v>
      </c>
      <c r="D13" s="2" t="s">
        <v>4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70</v>
      </c>
      <c r="J13" s="2" t="s">
        <v>69</v>
      </c>
      <c r="O13" s="6"/>
    </row>
    <row r="14" spans="1:15" x14ac:dyDescent="0.35">
      <c r="A14" t="s">
        <v>71</v>
      </c>
      <c r="C14">
        <v>1</v>
      </c>
      <c r="D14">
        <v>1</v>
      </c>
      <c r="E14">
        <v>1</v>
      </c>
      <c r="F14">
        <v>1</v>
      </c>
      <c r="G14">
        <v>1</v>
      </c>
      <c r="I14">
        <f>SUMPRODUCT($B$8:$H$8,B14:H14)</f>
        <v>18</v>
      </c>
      <c r="J14">
        <v>18</v>
      </c>
      <c r="O14" s="6"/>
    </row>
    <row r="15" spans="1:15" x14ac:dyDescent="0.35">
      <c r="A15" t="s">
        <v>72</v>
      </c>
      <c r="D15">
        <v>1</v>
      </c>
      <c r="E15">
        <v>1</v>
      </c>
      <c r="F15">
        <v>1</v>
      </c>
      <c r="G15">
        <v>1</v>
      </c>
      <c r="H15">
        <v>1</v>
      </c>
      <c r="I15">
        <f t="shared" ref="I15:I20" si="0">SUMPRODUCT($B$8:$H$8,B15:H15)</f>
        <v>13</v>
      </c>
      <c r="J15">
        <v>13</v>
      </c>
      <c r="O15" s="6"/>
    </row>
    <row r="16" spans="1:15" x14ac:dyDescent="0.35">
      <c r="A16" t="s">
        <v>73</v>
      </c>
      <c r="B16">
        <v>1</v>
      </c>
      <c r="E16">
        <v>1</v>
      </c>
      <c r="F16">
        <v>1</v>
      </c>
      <c r="G16">
        <v>1</v>
      </c>
      <c r="H16">
        <v>1</v>
      </c>
      <c r="I16">
        <f t="shared" si="0"/>
        <v>15</v>
      </c>
      <c r="J16">
        <v>15</v>
      </c>
      <c r="O16" s="6"/>
    </row>
    <row r="17" spans="1:15" x14ac:dyDescent="0.35">
      <c r="A17" t="s">
        <v>74</v>
      </c>
      <c r="B17">
        <v>1</v>
      </c>
      <c r="C17">
        <v>1</v>
      </c>
      <c r="F17">
        <v>1</v>
      </c>
      <c r="G17">
        <v>1</v>
      </c>
      <c r="H17">
        <v>1</v>
      </c>
      <c r="I17">
        <f t="shared" si="0"/>
        <v>22</v>
      </c>
      <c r="J17">
        <v>18</v>
      </c>
      <c r="O17" s="6"/>
    </row>
    <row r="18" spans="1:15" x14ac:dyDescent="0.35">
      <c r="A18" t="s">
        <v>75</v>
      </c>
      <c r="B18">
        <v>1</v>
      </c>
      <c r="C18">
        <v>1</v>
      </c>
      <c r="D18">
        <v>1</v>
      </c>
      <c r="G18">
        <v>1</v>
      </c>
      <c r="H18">
        <v>1</v>
      </c>
      <c r="I18">
        <f t="shared" si="0"/>
        <v>21</v>
      </c>
      <c r="J18">
        <v>21</v>
      </c>
      <c r="O18" s="6"/>
    </row>
    <row r="19" spans="1:15" x14ac:dyDescent="0.35">
      <c r="A19" t="s">
        <v>76</v>
      </c>
      <c r="B19">
        <v>1</v>
      </c>
      <c r="C19">
        <v>1</v>
      </c>
      <c r="D19">
        <v>1</v>
      </c>
      <c r="E19">
        <v>1</v>
      </c>
      <c r="H19">
        <v>1</v>
      </c>
      <c r="I19">
        <f t="shared" si="0"/>
        <v>20</v>
      </c>
      <c r="J19">
        <v>18</v>
      </c>
    </row>
    <row r="20" spans="1:15" x14ac:dyDescent="0.35">
      <c r="A20" t="s">
        <v>77</v>
      </c>
      <c r="B20">
        <v>1</v>
      </c>
      <c r="C20">
        <v>1</v>
      </c>
      <c r="D20">
        <v>1</v>
      </c>
      <c r="E20">
        <v>1</v>
      </c>
      <c r="F20">
        <v>1</v>
      </c>
      <c r="I20">
        <f t="shared" si="0"/>
        <v>21</v>
      </c>
      <c r="J20">
        <v>21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E27E3-99CF-4EDC-A4A8-33FCA6991B68}">
  <dimension ref="A1:G46"/>
  <sheetViews>
    <sheetView showGridLines="0" workbookViewId="0">
      <selection activeCell="G15" sqref="G15"/>
    </sheetView>
  </sheetViews>
  <sheetFormatPr defaultRowHeight="15.5" x14ac:dyDescent="0.35"/>
  <cols>
    <col min="1" max="1" width="2.08203125" customWidth="1"/>
    <col min="2" max="2" width="16.5" bestFit="1" customWidth="1"/>
    <col min="3" max="3" width="12.33203125" bestFit="1" customWidth="1"/>
    <col min="4" max="4" width="12.5" bestFit="1" customWidth="1"/>
    <col min="5" max="5" width="11.9140625" bestFit="1" customWidth="1"/>
    <col min="6" max="6" width="10.5" bestFit="1" customWidth="1"/>
    <col min="7" max="7" width="5" bestFit="1" customWidth="1"/>
  </cols>
  <sheetData>
    <row r="1" spans="1:5" x14ac:dyDescent="0.35">
      <c r="A1" s="1" t="s">
        <v>15</v>
      </c>
    </row>
    <row r="2" spans="1:5" x14ac:dyDescent="0.35">
      <c r="A2" s="1" t="s">
        <v>78</v>
      </c>
    </row>
    <row r="3" spans="1:5" x14ac:dyDescent="0.35">
      <c r="A3" s="1" t="s">
        <v>79</v>
      </c>
    </row>
    <row r="4" spans="1:5" x14ac:dyDescent="0.35">
      <c r="A4" s="1" t="s">
        <v>17</v>
      </c>
    </row>
    <row r="5" spans="1:5" x14ac:dyDescent="0.35">
      <c r="A5" s="1" t="s">
        <v>18</v>
      </c>
    </row>
    <row r="6" spans="1:5" x14ac:dyDescent="0.35">
      <c r="A6" s="1"/>
      <c r="B6" t="s">
        <v>19</v>
      </c>
    </row>
    <row r="7" spans="1:5" x14ac:dyDescent="0.35">
      <c r="A7" s="1"/>
      <c r="B7" t="s">
        <v>80</v>
      </c>
    </row>
    <row r="8" spans="1:5" x14ac:dyDescent="0.35">
      <c r="A8" s="1"/>
      <c r="B8" t="s">
        <v>81</v>
      </c>
    </row>
    <row r="9" spans="1:5" x14ac:dyDescent="0.35">
      <c r="A9" s="1" t="s">
        <v>21</v>
      </c>
    </row>
    <row r="10" spans="1:5" x14ac:dyDescent="0.35">
      <c r="B10" t="s">
        <v>22</v>
      </c>
    </row>
    <row r="11" spans="1:5" x14ac:dyDescent="0.35">
      <c r="B11" t="s">
        <v>82</v>
      </c>
    </row>
    <row r="14" spans="1:5" ht="16" thickBot="1" x14ac:dyDescent="0.4">
      <c r="A14" t="s">
        <v>23</v>
      </c>
    </row>
    <row r="15" spans="1:5" ht="16" thickBot="1" x14ac:dyDescent="0.4">
      <c r="B15" s="8" t="s">
        <v>24</v>
      </c>
      <c r="C15" s="8" t="s">
        <v>25</v>
      </c>
      <c r="D15" s="8" t="s">
        <v>26</v>
      </c>
      <c r="E15" s="8" t="s">
        <v>27</v>
      </c>
    </row>
    <row r="16" spans="1:5" ht="16" thickBot="1" x14ac:dyDescent="0.4">
      <c r="B16" s="7" t="s">
        <v>35</v>
      </c>
      <c r="C16" s="7" t="s">
        <v>68</v>
      </c>
      <c r="D16" s="10">
        <v>0</v>
      </c>
      <c r="E16" s="10">
        <v>22410</v>
      </c>
    </row>
    <row r="19" spans="1:7" ht="16" thickBot="1" x14ac:dyDescent="0.4">
      <c r="A19" t="s">
        <v>28</v>
      </c>
    </row>
    <row r="20" spans="1:7" ht="16" thickBot="1" x14ac:dyDescent="0.4">
      <c r="B20" s="8" t="s">
        <v>24</v>
      </c>
      <c r="C20" s="8" t="s">
        <v>25</v>
      </c>
      <c r="D20" s="8" t="s">
        <v>26</v>
      </c>
      <c r="E20" s="8" t="s">
        <v>27</v>
      </c>
      <c r="F20" s="8" t="s">
        <v>29</v>
      </c>
    </row>
    <row r="21" spans="1:7" x14ac:dyDescent="0.35">
      <c r="B21" s="9" t="s">
        <v>36</v>
      </c>
      <c r="C21" s="9" t="s">
        <v>37</v>
      </c>
      <c r="D21" s="11">
        <v>0</v>
      </c>
      <c r="E21" s="11">
        <v>5</v>
      </c>
      <c r="F21" s="9" t="s">
        <v>29</v>
      </c>
    </row>
    <row r="22" spans="1:7" x14ac:dyDescent="0.35">
      <c r="B22" s="9" t="s">
        <v>39</v>
      </c>
      <c r="C22" s="9" t="s">
        <v>40</v>
      </c>
      <c r="D22" s="11">
        <v>0</v>
      </c>
      <c r="E22" s="11">
        <v>8</v>
      </c>
      <c r="F22" s="9" t="s">
        <v>29</v>
      </c>
    </row>
    <row r="23" spans="1:7" x14ac:dyDescent="0.35">
      <c r="B23" s="9" t="s">
        <v>41</v>
      </c>
      <c r="C23" s="9" t="s">
        <v>42</v>
      </c>
      <c r="D23" s="11">
        <v>0</v>
      </c>
      <c r="E23" s="11">
        <v>3</v>
      </c>
      <c r="F23" s="9" t="s">
        <v>29</v>
      </c>
    </row>
    <row r="24" spans="1:7" x14ac:dyDescent="0.35">
      <c r="B24" s="9" t="s">
        <v>83</v>
      </c>
      <c r="C24" s="9" t="s">
        <v>84</v>
      </c>
      <c r="D24" s="11">
        <v>0</v>
      </c>
      <c r="E24" s="11">
        <v>1</v>
      </c>
      <c r="F24" s="9" t="s">
        <v>29</v>
      </c>
    </row>
    <row r="25" spans="1:7" x14ac:dyDescent="0.35">
      <c r="B25" s="9" t="s">
        <v>85</v>
      </c>
      <c r="C25" s="9" t="s">
        <v>86</v>
      </c>
      <c r="D25" s="11">
        <v>0</v>
      </c>
      <c r="E25" s="11">
        <v>4</v>
      </c>
      <c r="F25" s="9" t="s">
        <v>29</v>
      </c>
    </row>
    <row r="26" spans="1:7" x14ac:dyDescent="0.35">
      <c r="B26" s="9" t="s">
        <v>87</v>
      </c>
      <c r="C26" s="9" t="s">
        <v>88</v>
      </c>
      <c r="D26" s="11">
        <v>0</v>
      </c>
      <c r="E26" s="11">
        <v>2</v>
      </c>
      <c r="F26" s="9" t="s">
        <v>29</v>
      </c>
    </row>
    <row r="27" spans="1:7" ht="16" thickBot="1" x14ac:dyDescent="0.4">
      <c r="B27" s="7" t="s">
        <v>89</v>
      </c>
      <c r="C27" s="7" t="s">
        <v>90</v>
      </c>
      <c r="D27" s="10">
        <v>0</v>
      </c>
      <c r="E27" s="10">
        <v>3</v>
      </c>
      <c r="F27" s="7" t="s">
        <v>29</v>
      </c>
    </row>
    <row r="30" spans="1:7" ht="16" thickBot="1" x14ac:dyDescent="0.4">
      <c r="A30" t="s">
        <v>30</v>
      </c>
    </row>
    <row r="31" spans="1:7" ht="16" thickBot="1" x14ac:dyDescent="0.4">
      <c r="B31" s="8" t="s">
        <v>24</v>
      </c>
      <c r="C31" s="8" t="s">
        <v>25</v>
      </c>
      <c r="D31" s="8" t="s">
        <v>31</v>
      </c>
      <c r="E31" s="8" t="s">
        <v>32</v>
      </c>
      <c r="F31" s="8" t="s">
        <v>33</v>
      </c>
      <c r="G31" s="8" t="s">
        <v>34</v>
      </c>
    </row>
    <row r="32" spans="1:7" x14ac:dyDescent="0.35">
      <c r="B32" s="9" t="s">
        <v>91</v>
      </c>
      <c r="C32" s="9" t="s">
        <v>92</v>
      </c>
      <c r="D32" s="11">
        <v>18</v>
      </c>
      <c r="E32" s="9" t="s">
        <v>93</v>
      </c>
      <c r="F32" s="9" t="s">
        <v>46</v>
      </c>
      <c r="G32" s="11">
        <v>0</v>
      </c>
    </row>
    <row r="33" spans="2:7" x14ac:dyDescent="0.35">
      <c r="B33" s="9" t="s">
        <v>94</v>
      </c>
      <c r="C33" s="9" t="s">
        <v>95</v>
      </c>
      <c r="D33" s="11">
        <v>13</v>
      </c>
      <c r="E33" s="9" t="s">
        <v>96</v>
      </c>
      <c r="F33" s="9" t="s">
        <v>46</v>
      </c>
      <c r="G33" s="11">
        <v>0</v>
      </c>
    </row>
    <row r="34" spans="2:7" x14ac:dyDescent="0.35">
      <c r="B34" s="9" t="s">
        <v>97</v>
      </c>
      <c r="C34" s="9" t="s">
        <v>98</v>
      </c>
      <c r="D34" s="11">
        <v>15</v>
      </c>
      <c r="E34" s="9" t="s">
        <v>99</v>
      </c>
      <c r="F34" s="9" t="s">
        <v>46</v>
      </c>
      <c r="G34" s="11">
        <v>0</v>
      </c>
    </row>
    <row r="35" spans="2:7" x14ac:dyDescent="0.35">
      <c r="B35" s="9" t="s">
        <v>100</v>
      </c>
      <c r="C35" s="9" t="s">
        <v>101</v>
      </c>
      <c r="D35" s="11">
        <v>22</v>
      </c>
      <c r="E35" s="9" t="s">
        <v>102</v>
      </c>
      <c r="F35" s="9" t="s">
        <v>49</v>
      </c>
      <c r="G35" s="11">
        <v>4</v>
      </c>
    </row>
    <row r="36" spans="2:7" x14ac:dyDescent="0.35">
      <c r="B36" s="9" t="s">
        <v>103</v>
      </c>
      <c r="C36" s="9" t="s">
        <v>104</v>
      </c>
      <c r="D36" s="11">
        <v>21</v>
      </c>
      <c r="E36" s="9" t="s">
        <v>105</v>
      </c>
      <c r="F36" s="9" t="s">
        <v>46</v>
      </c>
      <c r="G36" s="11">
        <v>0</v>
      </c>
    </row>
    <row r="37" spans="2:7" x14ac:dyDescent="0.35">
      <c r="B37" s="9" t="s">
        <v>106</v>
      </c>
      <c r="C37" s="9" t="s">
        <v>107</v>
      </c>
      <c r="D37" s="11">
        <v>20</v>
      </c>
      <c r="E37" s="9" t="s">
        <v>108</v>
      </c>
      <c r="F37" s="9" t="s">
        <v>49</v>
      </c>
      <c r="G37" s="11">
        <v>2</v>
      </c>
    </row>
    <row r="38" spans="2:7" x14ac:dyDescent="0.35">
      <c r="B38" s="9" t="s">
        <v>109</v>
      </c>
      <c r="C38" s="9" t="s">
        <v>110</v>
      </c>
      <c r="D38" s="11">
        <v>21</v>
      </c>
      <c r="E38" s="9" t="s">
        <v>111</v>
      </c>
      <c r="F38" s="9" t="s">
        <v>46</v>
      </c>
      <c r="G38" s="11">
        <v>0</v>
      </c>
    </row>
    <row r="39" spans="2:7" x14ac:dyDescent="0.35">
      <c r="B39" s="9" t="s">
        <v>36</v>
      </c>
      <c r="C39" s="9" t="s">
        <v>37</v>
      </c>
      <c r="D39" s="11">
        <v>5</v>
      </c>
      <c r="E39" s="9" t="s">
        <v>112</v>
      </c>
      <c r="F39" s="9" t="s">
        <v>49</v>
      </c>
      <c r="G39" s="11">
        <v>4</v>
      </c>
    </row>
    <row r="40" spans="2:7" x14ac:dyDescent="0.35">
      <c r="B40" s="9" t="s">
        <v>39</v>
      </c>
      <c r="C40" s="9" t="s">
        <v>40</v>
      </c>
      <c r="D40" s="11">
        <v>8</v>
      </c>
      <c r="E40" s="9" t="s">
        <v>113</v>
      </c>
      <c r="F40" s="9" t="s">
        <v>49</v>
      </c>
      <c r="G40" s="11">
        <v>1</v>
      </c>
    </row>
    <row r="41" spans="2:7" x14ac:dyDescent="0.35">
      <c r="B41" s="9" t="s">
        <v>41</v>
      </c>
      <c r="C41" s="9" t="s">
        <v>42</v>
      </c>
      <c r="D41" s="11">
        <v>3</v>
      </c>
      <c r="E41" s="9" t="s">
        <v>114</v>
      </c>
      <c r="F41" s="9" t="s">
        <v>49</v>
      </c>
      <c r="G41" s="11">
        <v>2</v>
      </c>
    </row>
    <row r="42" spans="2:7" x14ac:dyDescent="0.35">
      <c r="B42" s="9" t="s">
        <v>83</v>
      </c>
      <c r="C42" s="9" t="s">
        <v>84</v>
      </c>
      <c r="D42" s="11">
        <v>1</v>
      </c>
      <c r="E42" s="9" t="s">
        <v>115</v>
      </c>
      <c r="F42" s="9" t="s">
        <v>46</v>
      </c>
      <c r="G42" s="11">
        <v>0</v>
      </c>
    </row>
    <row r="43" spans="2:7" x14ac:dyDescent="0.35">
      <c r="B43" s="9" t="s">
        <v>85</v>
      </c>
      <c r="C43" s="9" t="s">
        <v>86</v>
      </c>
      <c r="D43" s="11">
        <v>4</v>
      </c>
      <c r="E43" s="9" t="s">
        <v>116</v>
      </c>
      <c r="F43" s="9" t="s">
        <v>49</v>
      </c>
      <c r="G43" s="11">
        <v>3</v>
      </c>
    </row>
    <row r="44" spans="2:7" x14ac:dyDescent="0.35">
      <c r="B44" s="9" t="s">
        <v>87</v>
      </c>
      <c r="C44" s="9" t="s">
        <v>88</v>
      </c>
      <c r="D44" s="11">
        <v>2</v>
      </c>
      <c r="E44" s="9" t="s">
        <v>117</v>
      </c>
      <c r="F44" s="9" t="s">
        <v>49</v>
      </c>
      <c r="G44" s="11">
        <v>1</v>
      </c>
    </row>
    <row r="45" spans="2:7" x14ac:dyDescent="0.35">
      <c r="B45" s="9" t="s">
        <v>89</v>
      </c>
      <c r="C45" s="9" t="s">
        <v>90</v>
      </c>
      <c r="D45" s="11">
        <v>3</v>
      </c>
      <c r="E45" s="9" t="s">
        <v>118</v>
      </c>
      <c r="F45" s="9" t="s">
        <v>49</v>
      </c>
      <c r="G45" s="11">
        <v>2</v>
      </c>
    </row>
    <row r="46" spans="2:7" ht="16" thickBot="1" x14ac:dyDescent="0.4">
      <c r="B46" s="7" t="s">
        <v>119</v>
      </c>
      <c r="C46" s="7"/>
      <c r="D46" s="7"/>
      <c r="E46" s="7"/>
      <c r="F46" s="7"/>
      <c r="G4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Task1</vt:lpstr>
      <vt:lpstr>Answer Report 1</vt:lpstr>
      <vt:lpstr>Sensitivity Report 1</vt:lpstr>
      <vt:lpstr>Limits Report 1</vt:lpstr>
      <vt:lpstr>Task2</vt:lpstr>
      <vt:lpstr>Answer Report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Amanjit Gill</dc:creator>
  <cp:lastModifiedBy>Amanjit Gill</cp:lastModifiedBy>
  <dcterms:created xsi:type="dcterms:W3CDTF">2023-02-13T12:08:46Z</dcterms:created>
  <dcterms:modified xsi:type="dcterms:W3CDTF">2023-02-14T10:01:27Z</dcterms:modified>
</cp:coreProperties>
</file>