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Sheet1!$B$2:$H$19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<sst xmlns="http://schemas.openxmlformats.org/spreadsheetml/2006/main" count="88" uniqueCount="44">
  <si>
    <t xml:space="preserve">Order No.</t>
  </si>
  <si>
    <t xml:space="preserve">Date</t>
  </si>
  <si>
    <t xml:space="preserve">Driver’s Name</t>
  </si>
  <si>
    <t xml:space="preserve">Item</t>
  </si>
  <si>
    <t xml:space="preserve">Number of Items</t>
  </si>
  <si>
    <t xml:space="preserve">Transport</t>
  </si>
  <si>
    <t xml:space="preserve">Destination</t>
  </si>
  <si>
    <t xml:space="preserve">John May</t>
  </si>
  <si>
    <t xml:space="preserve">TV</t>
  </si>
  <si>
    <t xml:space="preserve">Truck 4</t>
  </si>
  <si>
    <t xml:space="preserve">Boston</t>
  </si>
  <si>
    <t xml:space="preserve">Peter White</t>
  </si>
  <si>
    <t xml:space="preserve">Washing Machine</t>
  </si>
  <si>
    <t xml:space="preserve">Truck 3</t>
  </si>
  <si>
    <t xml:space="preserve">NY</t>
  </si>
  <si>
    <t xml:space="preserve">Carl Nowak</t>
  </si>
  <si>
    <t xml:space="preserve">Phiadelphia</t>
  </si>
  <si>
    <t xml:space="preserve">PeterWhite</t>
  </si>
  <si>
    <t xml:space="preserve">George Ramsay</t>
  </si>
  <si>
    <t xml:space="preserve">Refrigerator</t>
  </si>
  <si>
    <t xml:space="preserve">Truck 1</t>
  </si>
  <si>
    <t xml:space="preserve">Baltimore</t>
  </si>
  <si>
    <t xml:space="preserve">Truck 2</t>
  </si>
  <si>
    <t xml:space="preserve">Pittsburgh</t>
  </si>
  <si>
    <t xml:space="preserve">Mertl Pavel</t>
  </si>
  <si>
    <t xml:space="preserve">Microwave</t>
  </si>
  <si>
    <t xml:space="preserve">Airplane</t>
  </si>
  <si>
    <t xml:space="preserve">number of order in Boston</t>
  </si>
  <si>
    <t xml:space="preserve">number of Microwave order</t>
  </si>
  <si>
    <t xml:space="preserve">number of journeys with truck 3</t>
  </si>
  <si>
    <t xml:space="preserve">number of Peter White journeys</t>
  </si>
  <si>
    <t xml:space="preserve">no. of items less than 20</t>
  </si>
  <si>
    <t xml:space="preserve">sum of refrigerator items</t>
  </si>
  <si>
    <t xml:space="preserve">sum of washing machine items:</t>
  </si>
  <si>
    <t xml:space="preserve">sum of items transported by truck 4:</t>
  </si>
  <si>
    <t xml:space="preserve">sum of items transported by trucks:</t>
  </si>
  <si>
    <t xml:space="preserve">number of microwave orders in Boston</t>
  </si>
  <si>
    <t xml:space="preserve">number of Peter White journeys with
Truck 1:</t>
  </si>
  <si>
    <t xml:space="preserve">number of orders in Boston after
2/3/2013:</t>
  </si>
  <si>
    <t xml:space="preserve">number of orders between 2/3/2013 and
2/6/2013</t>
  </si>
  <si>
    <t xml:space="preserve">sum of microwaves transported to NY</t>
  </si>
  <si>
    <t xml:space="preserve">sum of items transported to Pittsburgh by
Truck 1:</t>
  </si>
  <si>
    <t xml:space="preserve">sum of items ordered between 2/3/2013
And 2/6/2013:</t>
  </si>
  <si>
    <t xml:space="preserve">sum of items transported to NY, Baltimore
and Philadelphia: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</si>
</sst>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double"/>
      <right style="double"/>
      <top style="medium"/>
      <bottom style="medium"/>
      <diagonal/>
    </border>
    <border diagonalUp="false" diagonalDown="false">
      <left style="double"/>
      <right style="medium"/>
      <top style="medium"/>
      <bottom style="medium"/>
      <diagonal/>
    </border>
    <border diagonalUp="false" diagonalDown="false"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 diagonalUp="false" diagonalDown="false"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729FC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8.5625" defaultRowHeight="13.8" zeroHeight="false" outlineLevelRow="0" outlineLevelCol="0"/>
  <cols>
    <col collapsed="false" customWidth="false" hidden="false" outlineLevel="0" max="1" min="1" style="1" width="8.55"/>
    <col collapsed="false" customWidth="true" hidden="false" outlineLevel="0" max="2" min="2" style="2" width="9.13"/>
    <col collapsed="false" customWidth="true" hidden="false" outlineLevel="0" max="3" min="3" style="2" width="11.99"/>
    <col collapsed="false" customWidth="true" hidden="false" outlineLevel="0" max="4" min="4" style="2" width="18.4"/>
    <col collapsed="false" customWidth="true" hidden="false" outlineLevel="0" max="5" min="5" style="3" width="24.71"/>
    <col collapsed="false" customWidth="true" hidden="false" outlineLevel="0" max="6" min="6" style="2" width="9.13"/>
    <col collapsed="false" customWidth="true" hidden="false" outlineLevel="0" max="7" min="7" style="2" width="11.14"/>
    <col collapsed="false" customWidth="true" hidden="false" outlineLevel="0" max="8" min="8" style="2" width="15.57"/>
  </cols>
  <sheetData>
    <row r="2" s="3" customFormat="true" ht="47.25" hidden="false" customHeight="true" outlineLevel="0" collapsed="false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customFormat="false" ht="13.8" hidden="false" customHeight="false" outlineLevel="0" collapsed="false">
      <c r="B3" s="7" t="n">
        <v>100001</v>
      </c>
      <c r="C3" s="8" t="n">
        <v>41276</v>
      </c>
      <c r="D3" s="9" t="s">
        <v>7</v>
      </c>
      <c r="E3" s="10" t="s">
        <v>8</v>
      </c>
      <c r="F3" s="9" t="n">
        <v>25</v>
      </c>
      <c r="G3" s="9" t="s">
        <v>9</v>
      </c>
      <c r="H3" s="9" t="s">
        <v>10</v>
      </c>
    </row>
    <row r="4" customFormat="false" ht="13.8" hidden="false" customHeight="false" outlineLevel="0" collapsed="false">
      <c r="B4" s="11" t="n">
        <v>100002</v>
      </c>
      <c r="C4" s="12" t="n">
        <v>41276</v>
      </c>
      <c r="D4" s="13" t="s">
        <v>11</v>
      </c>
      <c r="E4" s="14" t="s">
        <v>12</v>
      </c>
      <c r="F4" s="13" t="n">
        <v>30</v>
      </c>
      <c r="G4" s="13" t="s">
        <v>13</v>
      </c>
      <c r="H4" s="13" t="s">
        <v>14</v>
      </c>
    </row>
    <row r="5" customFormat="false" ht="13.8" hidden="false" customHeight="false" outlineLevel="0" collapsed="false">
      <c r="B5" s="11" t="n">
        <v>100003</v>
      </c>
      <c r="C5" s="12" t="n">
        <v>41307</v>
      </c>
      <c r="D5" s="13" t="s">
        <v>15</v>
      </c>
      <c r="E5" s="14" t="s">
        <v>12</v>
      </c>
      <c r="F5" s="13" t="n">
        <v>15</v>
      </c>
      <c r="G5" s="13" t="s">
        <v>13</v>
      </c>
      <c r="H5" s="13" t="s">
        <v>16</v>
      </c>
    </row>
    <row r="6" customFormat="false" ht="13.8" hidden="false" customHeight="false" outlineLevel="0" collapsed="false">
      <c r="B6" s="11" t="n">
        <v>100004</v>
      </c>
      <c r="C6" s="12" t="n">
        <v>41335</v>
      </c>
      <c r="D6" s="13" t="s">
        <v>17</v>
      </c>
      <c r="E6" s="14" t="s">
        <v>8</v>
      </c>
      <c r="F6" s="13" t="n">
        <v>32</v>
      </c>
      <c r="G6" s="13" t="s">
        <v>9</v>
      </c>
      <c r="H6" s="13" t="s">
        <v>14</v>
      </c>
    </row>
    <row r="7" customFormat="false" ht="13.8" hidden="false" customHeight="false" outlineLevel="0" collapsed="false">
      <c r="B7" s="11" t="n">
        <v>100005</v>
      </c>
      <c r="C7" s="12" t="n">
        <v>41335</v>
      </c>
      <c r="D7" s="13" t="s">
        <v>18</v>
      </c>
      <c r="E7" s="14" t="s">
        <v>19</v>
      </c>
      <c r="F7" s="13" t="n">
        <v>25</v>
      </c>
      <c r="G7" s="13" t="s">
        <v>13</v>
      </c>
      <c r="H7" s="13" t="s">
        <v>10</v>
      </c>
      <c r="L7" s="15"/>
    </row>
    <row r="8" customFormat="false" ht="13.8" hidden="false" customHeight="false" outlineLevel="0" collapsed="false">
      <c r="B8" s="11" t="n">
        <v>100006</v>
      </c>
      <c r="C8" s="12" t="n">
        <v>41335</v>
      </c>
      <c r="D8" s="13" t="s">
        <v>15</v>
      </c>
      <c r="E8" s="14" t="s">
        <v>12</v>
      </c>
      <c r="F8" s="13" t="n">
        <v>18</v>
      </c>
      <c r="G8" s="13" t="s">
        <v>20</v>
      </c>
      <c r="H8" s="13" t="s">
        <v>21</v>
      </c>
    </row>
    <row r="9" customFormat="false" ht="13.8" hidden="false" customHeight="false" outlineLevel="0" collapsed="false">
      <c r="B9" s="11" t="n">
        <v>100007</v>
      </c>
      <c r="C9" s="12" t="n">
        <v>41366</v>
      </c>
      <c r="D9" s="13" t="s">
        <v>7</v>
      </c>
      <c r="E9" s="14" t="s">
        <v>19</v>
      </c>
      <c r="F9" s="13" t="n">
        <v>15</v>
      </c>
      <c r="G9" s="13" t="s">
        <v>22</v>
      </c>
      <c r="H9" s="13" t="s">
        <v>16</v>
      </c>
    </row>
    <row r="10" customFormat="false" ht="13.8" hidden="false" customHeight="false" outlineLevel="0" collapsed="false">
      <c r="B10" s="11" t="n">
        <v>100008</v>
      </c>
      <c r="C10" s="12" t="n">
        <v>41366</v>
      </c>
      <c r="D10" s="13" t="s">
        <v>15</v>
      </c>
      <c r="E10" s="14" t="s">
        <v>19</v>
      </c>
      <c r="F10" s="13" t="n">
        <v>25</v>
      </c>
      <c r="G10" s="13" t="s">
        <v>13</v>
      </c>
      <c r="H10" s="13" t="s">
        <v>21</v>
      </c>
    </row>
    <row r="11" customFormat="false" ht="13.8" hidden="false" customHeight="false" outlineLevel="0" collapsed="false">
      <c r="B11" s="11" t="n">
        <v>100009</v>
      </c>
      <c r="C11" s="12" t="n">
        <v>41366</v>
      </c>
      <c r="D11" s="13" t="s">
        <v>11</v>
      </c>
      <c r="E11" s="14" t="s">
        <v>8</v>
      </c>
      <c r="F11" s="13" t="n">
        <v>30</v>
      </c>
      <c r="G11" s="13" t="s">
        <v>20</v>
      </c>
      <c r="H11" s="13" t="s">
        <v>23</v>
      </c>
    </row>
    <row r="12" customFormat="false" ht="13.8" hidden="false" customHeight="false" outlineLevel="0" collapsed="false">
      <c r="B12" s="11" t="n">
        <v>100010</v>
      </c>
      <c r="C12" s="12" t="n">
        <v>41366</v>
      </c>
      <c r="D12" s="13" t="s">
        <v>18</v>
      </c>
      <c r="E12" s="14" t="s">
        <v>19</v>
      </c>
      <c r="F12" s="13" t="n">
        <v>15</v>
      </c>
      <c r="G12" s="13" t="s">
        <v>22</v>
      </c>
      <c r="H12" s="13" t="s">
        <v>14</v>
      </c>
    </row>
    <row r="13" customFormat="false" ht="13.8" hidden="false" customHeight="false" outlineLevel="0" collapsed="false">
      <c r="B13" s="11" t="n">
        <v>100011</v>
      </c>
      <c r="C13" s="12" t="n">
        <v>41366</v>
      </c>
      <c r="D13" s="13" t="s">
        <v>24</v>
      </c>
      <c r="E13" s="14" t="s">
        <v>25</v>
      </c>
      <c r="F13" s="13" t="n">
        <v>25</v>
      </c>
      <c r="G13" s="13" t="s">
        <v>13</v>
      </c>
      <c r="H13" s="13" t="s">
        <v>16</v>
      </c>
    </row>
    <row r="14" customFormat="false" ht="13.8" hidden="false" customHeight="false" outlineLevel="0" collapsed="false">
      <c r="B14" s="11" t="n">
        <v>100012</v>
      </c>
      <c r="C14" s="12" t="n">
        <v>41396</v>
      </c>
      <c r="D14" s="13" t="s">
        <v>7</v>
      </c>
      <c r="E14" s="14" t="s">
        <v>12</v>
      </c>
      <c r="F14" s="13" t="n">
        <v>14</v>
      </c>
      <c r="G14" s="13" t="s">
        <v>9</v>
      </c>
      <c r="H14" s="13" t="s">
        <v>14</v>
      </c>
    </row>
    <row r="15" customFormat="false" ht="13.8" hidden="false" customHeight="false" outlineLevel="0" collapsed="false">
      <c r="B15" s="11" t="n">
        <v>100013</v>
      </c>
      <c r="C15" s="12" t="n">
        <v>41396</v>
      </c>
      <c r="D15" s="13" t="s">
        <v>7</v>
      </c>
      <c r="E15" s="14" t="s">
        <v>12</v>
      </c>
      <c r="F15" s="13" t="n">
        <v>25</v>
      </c>
      <c r="G15" s="13" t="s">
        <v>26</v>
      </c>
      <c r="H15" s="13" t="s">
        <v>21</v>
      </c>
    </row>
    <row r="16" customFormat="false" ht="13.8" hidden="false" customHeight="false" outlineLevel="0" collapsed="false">
      <c r="B16" s="11" t="n">
        <v>100014</v>
      </c>
      <c r="C16" s="12" t="n">
        <v>41396</v>
      </c>
      <c r="D16" s="13" t="s">
        <v>15</v>
      </c>
      <c r="E16" s="14" t="s">
        <v>8</v>
      </c>
      <c r="F16" s="13" t="n">
        <v>30</v>
      </c>
      <c r="G16" s="13" t="s">
        <v>9</v>
      </c>
      <c r="H16" s="13" t="s">
        <v>16</v>
      </c>
    </row>
    <row r="17" customFormat="false" ht="13.8" hidden="false" customHeight="false" outlineLevel="0" collapsed="false">
      <c r="B17" s="11" t="n">
        <v>100015</v>
      </c>
      <c r="C17" s="12" t="n">
        <v>41396</v>
      </c>
      <c r="D17" s="13" t="s">
        <v>18</v>
      </c>
      <c r="E17" s="14" t="s">
        <v>25</v>
      </c>
      <c r="F17" s="13" t="n">
        <v>15</v>
      </c>
      <c r="G17" s="13" t="s">
        <v>13</v>
      </c>
      <c r="H17" s="13" t="s">
        <v>10</v>
      </c>
    </row>
    <row r="18" customFormat="false" ht="13.8" hidden="false" customHeight="false" outlineLevel="0" collapsed="false">
      <c r="B18" s="11" t="n">
        <v>100016</v>
      </c>
      <c r="C18" s="12" t="n">
        <v>41396</v>
      </c>
      <c r="D18" s="13" t="s">
        <v>11</v>
      </c>
      <c r="E18" s="14" t="s">
        <v>8</v>
      </c>
      <c r="F18" s="13" t="n">
        <v>15</v>
      </c>
      <c r="G18" s="13" t="s">
        <v>20</v>
      </c>
      <c r="H18" s="13" t="s">
        <v>23</v>
      </c>
    </row>
    <row r="19" customFormat="false" ht="13.8" hidden="false" customHeight="false" outlineLevel="0" collapsed="false">
      <c r="E19" s="3" t="n">
        <f aca="false">COUNT(E3:E18,tv)</f>
        <v>0</v>
      </c>
      <c r="F19" s="2" t="n">
        <f aca="false">COUNT(F7:F18)</f>
        <v>12</v>
      </c>
    </row>
    <row r="20" customFormat="false" ht="13.8" hidden="false" customHeight="false" outlineLevel="0" collapsed="false">
      <c r="F20" s="2" t="n">
        <f aca="false">SUM(F6:F18)</f>
        <v>284</v>
      </c>
    </row>
    <row r="22" customFormat="false" ht="15" hidden="false" customHeight="false" outlineLevel="0" collapsed="false">
      <c r="A22" s="16" t="n">
        <v>1</v>
      </c>
      <c r="B22" s="17" t="s">
        <v>27</v>
      </c>
      <c r="C22" s="17"/>
      <c r="D22" s="17"/>
      <c r="E22" s="18" t="n">
        <f aca="false">COUNTIF(H3:H18,"Boston")</f>
        <v>3</v>
      </c>
    </row>
    <row r="23" customFormat="false" ht="15" hidden="false" customHeight="false" outlineLevel="0" collapsed="false">
      <c r="A23" s="16" t="n">
        <v>2</v>
      </c>
      <c r="B23" s="17" t="s">
        <v>28</v>
      </c>
      <c r="C23" s="17"/>
      <c r="D23" s="17"/>
      <c r="E23" s="18" t="n">
        <f aca="false">COUNTIF(E3:E18,"Microwave")</f>
        <v>2</v>
      </c>
    </row>
    <row r="24" customFormat="false" ht="15" hidden="false" customHeight="false" outlineLevel="0" collapsed="false">
      <c r="A24" s="16" t="n">
        <v>3</v>
      </c>
      <c r="B24" s="17" t="s">
        <v>29</v>
      </c>
      <c r="C24" s="17"/>
      <c r="D24" s="17"/>
      <c r="E24" s="18" t="n">
        <f aca="false">COUNTIF(G3:G18,"Truck 3")</f>
        <v>6</v>
      </c>
    </row>
    <row r="25" customFormat="false" ht="15" hidden="false" customHeight="false" outlineLevel="0" collapsed="false">
      <c r="A25" s="16" t="n">
        <v>4</v>
      </c>
      <c r="B25" s="17" t="s">
        <v>30</v>
      </c>
      <c r="C25" s="17"/>
      <c r="D25" s="17"/>
      <c r="E25" s="18" t="n">
        <f aca="false">COUNTIF(D3:D18,"Peter White")</f>
        <v>3</v>
      </c>
    </row>
    <row r="26" customFormat="false" ht="15" hidden="false" customHeight="false" outlineLevel="0" collapsed="false">
      <c r="A26" s="16" t="n">
        <v>5</v>
      </c>
      <c r="B26" s="17" t="s">
        <v>31</v>
      </c>
      <c r="C26" s="17"/>
      <c r="D26" s="17"/>
      <c r="E26" s="18" t="n">
        <f aca="false">COUNTIF(F3:F18,"&lt;20")</f>
        <v>7</v>
      </c>
    </row>
    <row r="27" customFormat="false" ht="15" hidden="false" customHeight="false" outlineLevel="0" collapsed="false">
      <c r="A27" s="16" t="n">
        <v>6</v>
      </c>
      <c r="B27" s="17" t="s">
        <v>32</v>
      </c>
      <c r="C27" s="17"/>
      <c r="D27" s="17"/>
      <c r="E27" s="18" t="n">
        <f aca="false">SUMIFS(F3:F18,E3:E18,"Refrigerator")</f>
        <v>80</v>
      </c>
    </row>
    <row r="28" customFormat="false" ht="15" hidden="false" customHeight="false" outlineLevel="0" collapsed="false">
      <c r="A28" s="16" t="n">
        <v>7</v>
      </c>
      <c r="B28" s="17" t="s">
        <v>33</v>
      </c>
      <c r="C28" s="17"/>
      <c r="D28" s="17"/>
      <c r="E28" s="18" t="n">
        <f aca="false">SUMIFS(F3:F18,E3:E18,"Washing Machine")</f>
        <v>102</v>
      </c>
    </row>
    <row r="29" customFormat="false" ht="15" hidden="false" customHeight="false" outlineLevel="0" collapsed="false">
      <c r="A29" s="16" t="n">
        <v>8</v>
      </c>
      <c r="B29" s="17" t="s">
        <v>34</v>
      </c>
      <c r="C29" s="17"/>
      <c r="D29" s="17"/>
      <c r="E29" s="18" t="n">
        <f aca="false">SUMIFS(F3:F18,G3:G18,"Truck 4")</f>
        <v>101</v>
      </c>
    </row>
    <row r="30" customFormat="false" ht="15" hidden="false" customHeight="false" outlineLevel="0" collapsed="false">
      <c r="A30" s="16" t="n">
        <v>9</v>
      </c>
      <c r="B30" s="17" t="s">
        <v>35</v>
      </c>
      <c r="C30" s="17"/>
      <c r="D30" s="17"/>
      <c r="E30" s="18" t="n">
        <f aca="false">SUMIFS(F3:F18,G3:G18,"Truck *")</f>
        <v>329</v>
      </c>
    </row>
    <row r="31" customFormat="false" ht="15" hidden="false" customHeight="false" outlineLevel="0" collapsed="false">
      <c r="A31" s="16" t="n">
        <v>10</v>
      </c>
      <c r="B31" s="17" t="s">
        <v>36</v>
      </c>
      <c r="C31" s="17"/>
      <c r="D31" s="17"/>
      <c r="E31" s="18" t="n">
        <f aca="false">COUNTIFS(E4:E18,"Microwave",H4:H18,"Boston")</f>
        <v>1</v>
      </c>
    </row>
    <row r="32" customFormat="false" ht="25.3" hidden="false" customHeight="true" outlineLevel="0" collapsed="false">
      <c r="A32" s="16" t="n">
        <v>11</v>
      </c>
      <c r="B32" s="19" t="s">
        <v>37</v>
      </c>
      <c r="C32" s="19"/>
      <c r="D32" s="19"/>
      <c r="E32" s="18" t="n">
        <f aca="false">COUNTIFS(D4:D18,"Peter White",G4:G18,"Truck 1")</f>
        <v>2</v>
      </c>
    </row>
    <row r="33" customFormat="false" ht="25.3" hidden="false" customHeight="true" outlineLevel="0" collapsed="false">
      <c r="A33" s="16" t="n">
        <v>12</v>
      </c>
      <c r="B33" s="19" t="s">
        <v>38</v>
      </c>
      <c r="C33" s="19"/>
      <c r="D33" s="19"/>
      <c r="E33" s="18" t="n">
        <f aca="false">COUNTIFS(H4:H18,"Boston",C4:C18,"&gt;02/03/2013")</f>
        <v>1</v>
      </c>
    </row>
    <row r="34" customFormat="false" ht="25.3" hidden="false" customHeight="true" outlineLevel="0" collapsed="false">
      <c r="A34" s="16" t="n">
        <v>13</v>
      </c>
      <c r="B34" s="19" t="s">
        <v>39</v>
      </c>
      <c r="C34" s="19"/>
      <c r="D34" s="19"/>
      <c r="E34" s="18" t="e">
        <f aca="false">counifs(F3:F18,C3:C18,"&gt;=02/03/2013",C3:C18,"&gt;=02/06/2013")</f>
        <v>#NAME?</v>
      </c>
    </row>
    <row r="35" customFormat="false" ht="15" hidden="false" customHeight="false" outlineLevel="0" collapsed="false">
      <c r="A35" s="16" t="n">
        <v>14</v>
      </c>
      <c r="B35" s="17" t="s">
        <v>40</v>
      </c>
      <c r="C35" s="17"/>
      <c r="D35" s="17"/>
      <c r="E35" s="18" t="n">
        <f aca="false">SUMIFS(F3:F18,E3:E18,"Microwave",H3:H18,"NY")</f>
        <v>0</v>
      </c>
    </row>
    <row r="36" customFormat="false" ht="25.3" hidden="false" customHeight="true" outlineLevel="0" collapsed="false">
      <c r="A36" s="16" t="n">
        <v>15</v>
      </c>
      <c r="B36" s="19" t="s">
        <v>41</v>
      </c>
      <c r="C36" s="19"/>
      <c r="D36" s="19"/>
      <c r="E36" s="18" t="n">
        <f aca="false">SUMIFS(F3:F18,H3:H18,"Pittsburgh",G3:G18,"Truck 1")</f>
        <v>45</v>
      </c>
    </row>
    <row r="37" customFormat="false" ht="25.3" hidden="false" customHeight="true" outlineLevel="0" collapsed="false">
      <c r="A37" s="16" t="n">
        <v>16</v>
      </c>
      <c r="B37" s="19" t="s">
        <v>42</v>
      </c>
      <c r="C37" s="19"/>
      <c r="D37" s="19"/>
      <c r="E37" s="18" t="n">
        <f aca="false">SUMIFS(F3:F18,C3:C18,"&gt;=02/03/2013",C3:C18,"&lt;=02/06/2013")</f>
        <v>284</v>
      </c>
    </row>
    <row r="38" customFormat="false" ht="25.3" hidden="false" customHeight="true" outlineLevel="0" collapsed="false">
      <c r="A38" s="16" t="n">
        <v>17</v>
      </c>
      <c r="B38" s="19" t="s">
        <v>43</v>
      </c>
      <c r="C38" s="19"/>
      <c r="D38" s="19"/>
      <c r="E38" s="18" t="n">
        <f aca="false">SUMIFS(F3:F18,H3:H18,"NY",H3:H18,"Baltimore")</f>
        <v>0</v>
      </c>
    </row>
  </sheetData>
  <autoFilter ref="B2:H19"/>
  <mergeCells count="17"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</mergeCells>
  <conditionalFormatting sqref="E2">
    <cfRule type="containsText" priority="2" operator="containsText" aboveAverage="0" equalAverage="0" bottom="0" percent="0" rank="0" text="TV" dxfId="0">
      <formula>NOT(ISERROR(SEARCH("TV",E2)))</formula>
    </cfRule>
  </conditionalFormatting>
  <conditionalFormatting sqref="E1:E1048576">
    <cfRule type="containsText" priority="3" operator="containsText" aboveAverage="0" equalAverage="0" bottom="0" percent="0" rank="0" text="TV" dxfId="1">
      <formula>NOT(ISERROR(SEARCH("TV",E1)))</formula>
    </cfRule>
  </conditionalFormatting>
  <conditionalFormatting sqref="E1:E1048576">
    <cfRule type="containsText" priority="4" operator="containsText" aboveAverage="0" equalAverage="0" bottom="0" percent="0" rank="0" text="Washing" dxfId="2">
      <formula>NOT(ISERROR(SEARCH("Washing",E1)))</formula>
    </cfRule>
  </conditionalFormatting>
  <conditionalFormatting sqref="E1:E1048576">
    <cfRule type="containsText" priority="5" operator="containsText" aboveAverage="0" equalAverage="0" bottom="0" percent="0" rank="0" text="Refrigerator " dxfId="3">
      <formula>NOT(ISERROR(SEARCH("Refrigerator ",E1)))</formula>
    </cfRule>
  </conditionalFormatting>
  <conditionalFormatting sqref="E1:E1048576">
    <cfRule type="containsText" priority="6" operator="containsText" aboveAverage="0" equalAverage="0" bottom="0" percent="0" rank="0" text="Refrigerator" dxfId="4">
      <formula>NOT(ISERROR(SEARCH("Refrigerator",E1)))</formula>
    </cfRule>
  </conditionalFormatting>
  <conditionalFormatting sqref="F2">
    <cfRule type="duplicateValues" priority="7" aboveAverage="0" equalAverage="0" bottom="0" percent="0" rank="0" text="" dxfId="5"/>
  </conditionalFormatting>
  <conditionalFormatting sqref="F1:F1048576">
    <cfRule type="duplicateValues" priority="8" aboveAverage="0" equalAverage="0" bottom="0" percent="0" rank="0" text="" dxfId="6"/>
  </conditionalFormatting>
  <conditionalFormatting sqref="C27:C1048576 C1:C21">
    <cfRule type="timePeriod" priority="9" timePeriod="today" dxfId="7"/>
  </conditionalFormatting>
  <conditionalFormatting sqref="G3:G18">
    <cfRule type="cellIs" priority="10" operator="equal" aboveAverage="0" equalAverage="0" bottom="0" percent="0" rank="0" text="" dxfId="8">
      <formula>"Truck 3"</formula>
    </cfRule>
  </conditionalFormatting>
  <conditionalFormatting sqref="H1:H1048576">
    <cfRule type="containsText" priority="11" operator="containsText" aboveAverage="0" equalAverage="0" bottom="0" percent="0" rank="0" text="Boston" dxfId="9">
      <formula>NOT(ISERROR(SEARCH("Boston",H1)))</formula>
    </cfRule>
  </conditionalFormatting>
  <conditionalFormatting sqref="D1:D1048576">
    <cfRule type="containsText" priority="12" operator="containsText" aboveAverage="0" equalAverage="0" bottom="0" percent="0" rank="0" text="John May" dxfId="10">
      <formula>NOT(ISERROR(SEARCH("John May",D1)))</formula>
    </cfRule>
  </conditionalFormatting>
  <conditionalFormatting sqref="D2:D18">
    <cfRule type="containsText" priority="13" operator="containsText" aboveAverage="0" equalAverage="0" bottom="0" percent="0" rank="0" text="Peter White" dxfId="11">
      <formula>NOT(ISERROR(SEARCH("Peter White",D2)))</formula>
    </cfRule>
  </conditionalFormatting>
  <conditionalFormatting sqref="C27:C1048576 C1:C21">
    <cfRule type="timePeriod" priority="14" timePeriod="today" dxfId="12"/>
  </conditionalFormatting>
  <conditionalFormatting sqref="C27:C1048576 C1:C21">
    <cfRule type="timePeriod" priority="15" timePeriod="today" dxfId="13"/>
  </conditionalFormatting>
  <conditionalFormatting sqref="H1:H1048576">
    <cfRule type="containsText" priority="16" operator="containsText" aboveAverage="0" equalAverage="0" bottom="0" percent="0" rank="0" text="Pittsburgh" dxfId="14">
      <formula>NOT(ISERROR(SEARCH("Pittsburgh",H1)))</formula>
    </cfRule>
  </conditionalFormatting>
  <conditionalFormatting sqref="H3:H18">
    <cfRule type="containsText" priority="17" operator="containsText" aboveAverage="0" equalAverage="0" bottom="0" percent="0" rank="0" text="Boston" dxfId="15">
      <formula>NOT(ISERROR(SEARCH("Boston",H3)))</formula>
    </cfRule>
  </conditionalFormatting>
  <conditionalFormatting sqref="C26">
    <cfRule type="timePeriod" priority="18" timePeriod="today" dxfId="7"/>
  </conditionalFormatting>
  <conditionalFormatting sqref="C26">
    <cfRule type="timePeriod" priority="19" timePeriod="today" dxfId="12"/>
  </conditionalFormatting>
  <conditionalFormatting sqref="C26">
    <cfRule type="timePeriod" priority="20" timePeriod="today" dxfId="13"/>
  </conditionalFormatting>
  <conditionalFormatting sqref="C25">
    <cfRule type="timePeriod" priority="21" timePeriod="today" dxfId="7"/>
  </conditionalFormatting>
  <conditionalFormatting sqref="C25">
    <cfRule type="timePeriod" priority="22" timePeriod="today" dxfId="12"/>
  </conditionalFormatting>
  <conditionalFormatting sqref="C25">
    <cfRule type="timePeriod" priority="23" timePeriod="today" dxfId="13"/>
  </conditionalFormatting>
  <conditionalFormatting sqref="C24">
    <cfRule type="timePeriod" priority="24" timePeriod="today" dxfId="7"/>
  </conditionalFormatting>
  <conditionalFormatting sqref="C24">
    <cfRule type="timePeriod" priority="25" timePeriod="today" dxfId="12"/>
  </conditionalFormatting>
  <conditionalFormatting sqref="C24">
    <cfRule type="timePeriod" priority="26" timePeriod="today" dxfId="13"/>
  </conditionalFormatting>
  <conditionalFormatting sqref="C23">
    <cfRule type="timePeriod" priority="27" timePeriod="today" dxfId="7"/>
  </conditionalFormatting>
  <conditionalFormatting sqref="C23">
    <cfRule type="timePeriod" priority="28" timePeriod="today" dxfId="12"/>
  </conditionalFormatting>
  <conditionalFormatting sqref="C23">
    <cfRule type="timePeriod" priority="29" timePeriod="today" dxfId="13"/>
  </conditionalFormatting>
  <conditionalFormatting sqref="C22">
    <cfRule type="timePeriod" priority="30" timePeriod="today" dxfId="7"/>
  </conditionalFormatting>
  <conditionalFormatting sqref="C22">
    <cfRule type="timePeriod" priority="31" timePeriod="today" dxfId="12"/>
  </conditionalFormatting>
  <conditionalFormatting sqref="C22">
    <cfRule type="timePeriod" priority="32" timePeriod="today" dxfId="1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2020-12-29T08:01:34Z</dcterms:created>
  <dc:creator/>
  <dc:description/>
  <dc:language>en-IN</dc:language>
  <cp:lastModifiedBy/>
  <dcterms:modified xsi:type="dcterms:W3CDTF">2021-01-05T14:25:17Z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