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Pushpanjali Gupta\OneDrive\Desktop\US Clients\Pfister\Cost Selections\"/>
    </mc:Choice>
  </mc:AlternateContent>
  <xr:revisionPtr revIDLastSave="0" documentId="13_ncr:1_{14842B39-58D4-4D58-9A47-B00F7989E960}" xr6:coauthVersionLast="47" xr6:coauthVersionMax="47" xr10:uidLastSave="{00000000-0000-0000-0000-000000000000}"/>
  <bookViews>
    <workbookView xWindow="-110" yWindow="-110" windowWidth="19420" windowHeight="10300" xr2:uid="{00000000-000D-0000-FFFF-FFFF00000000}"/>
  </bookViews>
  <sheets>
    <sheet name="2022" sheetId="3" r:id="rId1"/>
    <sheet name="Direct Materials" sheetId="2" state="hidden" r:id="rId2"/>
  </sheets>
  <definedNames>
    <definedName name="_xlnm._FilterDatabase" localSheetId="1" hidden="1">'Direct Materials'!$B$32:$T$129</definedName>
    <definedName name="AF_WP_3a07232d81af4f15b1839d67ebfceef9_36348">'Direct Materials'!$H$101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6" i="2" l="1"/>
  <c r="A68" i="2"/>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J37" i="2"/>
  <c r="A36" i="2"/>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G63" i="2"/>
  <c r="G101" i="2"/>
  <c r="I110" i="2" s="1"/>
  <c r="I108" i="2" l="1"/>
  <c r="I111" i="2" s="1"/>
</calcChain>
</file>

<file path=xl/sharedStrings.xml><?xml version="1.0" encoding="utf-8"?>
<sst xmlns="http://schemas.openxmlformats.org/spreadsheetml/2006/main" count="904" uniqueCount="321">
  <si>
    <t>Invoice #</t>
  </si>
  <si>
    <t>Invoice Date</t>
  </si>
  <si>
    <t>Invoice Total</t>
  </si>
  <si>
    <t>Traced to Job Cost Detail Report</t>
  </si>
  <si>
    <t>General Ledger Detail</t>
  </si>
  <si>
    <t>PB Magone</t>
  </si>
  <si>
    <t>Direct Materials Cost Testing</t>
  </si>
  <si>
    <t>Pfister Energy, Inc.</t>
  </si>
  <si>
    <t>GEH Solar I, LLC:S20102 Cedar Creek</t>
  </si>
  <si>
    <t>NJR Clean Energy Ventures:S20126 CP East Hampton</t>
  </si>
  <si>
    <t>Racking Hardware</t>
  </si>
  <si>
    <t>Eco-Top-HD™ panel mounting hardware</t>
  </si>
  <si>
    <t>Second Wayne, LLC:S19125 Electronics Expo</t>
  </si>
  <si>
    <t>OYA Solar:S20125 Constable Solar</t>
  </si>
  <si>
    <t>Project # / Name</t>
  </si>
  <si>
    <t>Signed Check / Wire Transfer Deposit</t>
  </si>
  <si>
    <t>B</t>
  </si>
  <si>
    <t>C</t>
  </si>
  <si>
    <t>December 31, 2021</t>
  </si>
  <si>
    <t>11404-0</t>
  </si>
  <si>
    <t>11403-0</t>
  </si>
  <si>
    <t>822893</t>
  </si>
  <si>
    <t>822906</t>
  </si>
  <si>
    <t>823441</t>
  </si>
  <si>
    <t>823487</t>
  </si>
  <si>
    <t>ZW211105</t>
  </si>
  <si>
    <t>5887-1000701</t>
  </si>
  <si>
    <t>5887-1004398</t>
  </si>
  <si>
    <t>20 2059-1</t>
  </si>
  <si>
    <t>ORD01848-2</t>
  </si>
  <si>
    <t>2070078-02</t>
  </si>
  <si>
    <t>20 2059-4</t>
  </si>
  <si>
    <t>2070078-03</t>
  </si>
  <si>
    <t>ORD01896-01</t>
  </si>
  <si>
    <t>210261-1</t>
  </si>
  <si>
    <t>5887-1004043</t>
  </si>
  <si>
    <t>2070078-04</t>
  </si>
  <si>
    <t>210261-2</t>
  </si>
  <si>
    <t>21 2114-1</t>
  </si>
  <si>
    <t>21 2115-1</t>
  </si>
  <si>
    <t>21 2114-2.1</t>
  </si>
  <si>
    <t>ORD01911-2</t>
  </si>
  <si>
    <t>Route 52 - APP 1</t>
  </si>
  <si>
    <t>Route 52 - APP 2</t>
  </si>
  <si>
    <t>212115-2</t>
  </si>
  <si>
    <t>Route 52 - APP 3</t>
  </si>
  <si>
    <t>PINE BUSH - App 3</t>
  </si>
  <si>
    <t>Sunwealth Power, Inc:S20137 Blue Army</t>
  </si>
  <si>
    <t>Colgate Palmolive:S20132 Colgate-Palmolive Burlington</t>
  </si>
  <si>
    <t>Bendheim Architectural Glass:S21124 Bendheim Architectural Glass</t>
  </si>
  <si>
    <t>Greenskies Clean Energy LLC:S20105 West Windsor High School-North</t>
  </si>
  <si>
    <t>Greenskies Clean Energy LLC:S20138 Wakefern Food Corp:Wakefern Solar</t>
  </si>
  <si>
    <t>Altus Power, Inc:S21119 Forest Road</t>
  </si>
  <si>
    <t>Greenskies Clean Energy LLC:S21113 Hannah Caldwell Elementary School</t>
  </si>
  <si>
    <t>Greenskies Clean Energy LLC:S21106 Union High School</t>
  </si>
  <si>
    <t>State Route 52 LLC:S21123 RT 52 Pine Bush</t>
  </si>
  <si>
    <t>410W DE15M(II) PERC  -Trina Solar 410W Modules</t>
  </si>
  <si>
    <t>410W DE15M(II) PERC-Trina Solar 410W Modules</t>
  </si>
  <si>
    <t>410W DE15M(II) PERC -Trina Solar 410W Modules</t>
  </si>
  <si>
    <t>Znshine Branded Modules ZXM6-NH144-450/M</t>
  </si>
  <si>
    <t>P860 OPTIMIZER</t>
  </si>
  <si>
    <t>SOLED P960 2:1 DUAL INPUT</t>
  </si>
  <si>
    <t>5° Fixed Tilt 2 column Area Cover, per watt</t>
  </si>
  <si>
    <t>Canopy Materials (incl. freight)</t>
  </si>
  <si>
    <t>Furnish and deliver racking for the Wakefern Food Corp. project, per the attached proposal.</t>
  </si>
  <si>
    <t>Hardware</t>
  </si>
  <si>
    <t>P860 Optimizers</t>
  </si>
  <si>
    <t>5° Fixed Tilt 14'-0" Clear Structures ready to Receive 504 450w modules-Design, fabricate, galva...</t>
  </si>
  <si>
    <t>5° Fixed Tilt 14'-0" Clear Structures ready to Receive 1,794 450w modules-Design, fabricate, gal...</t>
  </si>
  <si>
    <t>Furnish and deliver racking for the Union High School project, per the attached proposal.</t>
  </si>
  <si>
    <t>73" Ground Screws</t>
  </si>
  <si>
    <t>Additional Selections = 32</t>
  </si>
  <si>
    <t>Inspected 2021 Fiscal Year Invoice</t>
  </si>
  <si>
    <t>50100 - Solar Modules</t>
  </si>
  <si>
    <t>Colgate Palmolive</t>
  </si>
  <si>
    <t>Sunwealth Power</t>
  </si>
  <si>
    <t>Bendheim Architectural Glass</t>
  </si>
  <si>
    <t>Greenskies Clean Energy LLC</t>
  </si>
  <si>
    <t>50200 - Invertors</t>
  </si>
  <si>
    <t>Sunwealth Power, Inc</t>
  </si>
  <si>
    <t>50400 - Racking</t>
  </si>
  <si>
    <t>Altus Power, Inc</t>
  </si>
  <si>
    <t>State Route 52 LLC</t>
  </si>
  <si>
    <t>51400 - Job Material</t>
  </si>
  <si>
    <t>IN9929</t>
  </si>
  <si>
    <t>5887-1004325</t>
  </si>
  <si>
    <t>5887-1004871</t>
  </si>
  <si>
    <t>5887-1004600</t>
  </si>
  <si>
    <t>IN14325</t>
  </si>
  <si>
    <t>7020647</t>
  </si>
  <si>
    <t>421711693</t>
  </si>
  <si>
    <t>ORD01910-2</t>
  </si>
  <si>
    <t>JF74104</t>
  </si>
  <si>
    <t>S043000465.001</t>
  </si>
  <si>
    <t>01231374</t>
  </si>
  <si>
    <t>S043086014.001</t>
  </si>
  <si>
    <t>1022-457838</t>
  </si>
  <si>
    <t>5887-1000345</t>
  </si>
  <si>
    <t>INV56820</t>
  </si>
  <si>
    <t>1022-1002164</t>
  </si>
  <si>
    <t>INV61208</t>
  </si>
  <si>
    <t>1022-1003927</t>
  </si>
  <si>
    <t>01243655</t>
  </si>
  <si>
    <t>S100279177.001</t>
  </si>
  <si>
    <t>INV-81324</t>
  </si>
  <si>
    <t>644399</t>
  </si>
  <si>
    <t>1022-1005365</t>
  </si>
  <si>
    <t>4796137-00</t>
  </si>
  <si>
    <t>INV66954</t>
  </si>
  <si>
    <t>S045703074.003</t>
  </si>
  <si>
    <t>16807</t>
  </si>
  <si>
    <t>S100350848.003</t>
  </si>
  <si>
    <t>Greenskies Clean Energy LLC:S21117 Haskell Elementary School</t>
  </si>
  <si>
    <t>Greenskies Clean Energy LLC:S21108 Kawameeh Middle School</t>
  </si>
  <si>
    <t>Greenskies Clean Energy LLC:S21114 Livingston Elementary School</t>
  </si>
  <si>
    <t>Greenskies Clean Energy LLC:S20109 Maurice Hawk Elementary</t>
  </si>
  <si>
    <t>Greenskies Clean Energy LLC:S20108 West Windsor High School-South</t>
  </si>
  <si>
    <t>Greenskies Clean Energy LLC:S20133 Lafayette College</t>
  </si>
  <si>
    <t>ACE WIRE &amp; CABLE CO., INC</t>
  </si>
  <si>
    <t>Clean.Tech:S21102 P.C. Richard &amp; Son I</t>
  </si>
  <si>
    <t>100kW with Centralized Wirebox</t>
  </si>
  <si>
    <t>125kW with Centralized Wirebox</t>
  </si>
  <si>
    <t>SECONDARY UNIT</t>
  </si>
  <si>
    <t>IRONR XR-100-168A XR100, RAIL 168" (14 FEET) CLEAR</t>
  </si>
  <si>
    <t>8.8% Tariff Surcharge on Inverters</t>
  </si>
  <si>
    <t>Delivery</t>
  </si>
  <si>
    <t>Powder Coated Steel Super Structure</t>
  </si>
  <si>
    <t>Wood Pallets</t>
  </si>
  <si>
    <t>Furnish and deliver racking for the Kawameeh Middle School project, per the attached proposal.</t>
  </si>
  <si>
    <t>Anchor Products U?Anchor&amp;trade; U2400 Plate with PVC Cover White ItemNumber:602406 ** SIKA-SARNA...</t>
  </si>
  <si>
    <t>Shipping from APA (Ohio)</t>
  </si>
  <si>
    <t>BELDEN 3106A RS485 (1PR) 22 AWG (7X30) TC &amp; (1) 22 AWG (7X30) TC FHDPE/PVC FOIL+TC BRAID SHLD CM...</t>
  </si>
  <si>
    <t>VPAR-302 3WIRE MANUFACTURER PARALLEL MD</t>
  </si>
  <si>
    <t>WIC. THHN 500MCM STR YEL MR Cuts: 6 @ 50 ft</t>
  </si>
  <si>
    <t>EATON DH366NDKW 600A 3 PL 4W FSD N12</t>
  </si>
  <si>
    <t>Panelboards to POI - Wire/Conduit/Cable Tray Materials:  CB-1 THROUGH CB-27:  MISC CB15-400U-24X...</t>
  </si>
  <si>
    <t>DAS Hardware</t>
  </si>
  <si>
    <t>2" - EMT (1200')</t>
  </si>
  <si>
    <t>DAS Software &amp; Service</t>
  </si>
  <si>
    <t>1KV/2KV 19 STRAND CU</t>
  </si>
  <si>
    <t>THHN1/0OR 1/0 THHN ORANGE</t>
  </si>
  <si>
    <t>4" PVC CONDUIT SCH40</t>
  </si>
  <si>
    <t>3-Phase Padmount Transformer</t>
  </si>
  <si>
    <t>CONDUIT 1-1/2-EMT ELEC METALLIC T</t>
  </si>
  <si>
    <t>WIRE XHHW1STRGRN-AL</t>
  </si>
  <si>
    <t>Recloser</t>
  </si>
  <si>
    <t>Furnish and deliver DAS system, for the Haskell ES project, per the attached proposal and drawings.</t>
  </si>
  <si>
    <t>PVC 300P80 3IN SCH80 PVC PIPE</t>
  </si>
  <si>
    <t>ACC800-5-200-N4 600VAC, 800A AC Combiner per the following specifications (listed to UL-508A): •...</t>
  </si>
  <si>
    <t>Main PV Disco to POI - Wire/Conduit/Cable Tray Materials</t>
  </si>
  <si>
    <t>GEH Solar I, LLC</t>
  </si>
  <si>
    <t>NJR Clean Energy Ventures</t>
  </si>
  <si>
    <t>OYA Solar</t>
  </si>
  <si>
    <t>Second Wayne, LLC</t>
  </si>
  <si>
    <t>Clean.Tech</t>
  </si>
  <si>
    <t>A</t>
  </si>
  <si>
    <t>Items over 46,000 = 28</t>
  </si>
  <si>
    <t>D</t>
  </si>
  <si>
    <t>E</t>
  </si>
  <si>
    <t>F</t>
  </si>
  <si>
    <t>Total testing population</t>
  </si>
  <si>
    <t>Total population</t>
  </si>
  <si>
    <t>Total untesting population</t>
  </si>
  <si>
    <t xml:space="preserve">Selection amount </t>
  </si>
  <si>
    <t>Extrapolated  amount</t>
  </si>
  <si>
    <t>A/B</t>
  </si>
  <si>
    <t xml:space="preserve">E  </t>
  </si>
  <si>
    <t>E*D</t>
  </si>
  <si>
    <t>P-5</t>
  </si>
  <si>
    <t>immaterial</t>
  </si>
  <si>
    <t>Date</t>
  </si>
  <si>
    <t>Name</t>
  </si>
  <si>
    <t>Memo</t>
  </si>
  <si>
    <t>Debit</t>
  </si>
  <si>
    <t>Y22-157</t>
  </si>
  <si>
    <t>Sunwealth Power, Inc:S20140 General A&amp;E</t>
  </si>
  <si>
    <t>INV# ZW211105 - (New East Solar Energy) ZNSHINE 14 pallets x 31 modules = 434M x 193.50 per M</t>
  </si>
  <si>
    <t>50100 · Solar Modules</t>
  </si>
  <si>
    <t>1400000406-DEP</t>
  </si>
  <si>
    <t>Y22-16</t>
  </si>
  <si>
    <t>Canadian Solar Great Circle Piscataway</t>
  </si>
  <si>
    <t>Y22-17</t>
  </si>
  <si>
    <t>Canadian Solar Module Great Circle BT7</t>
  </si>
  <si>
    <t>Y22-16R</t>
  </si>
  <si>
    <t>Y22-17R</t>
  </si>
  <si>
    <t>1400000407-2</t>
  </si>
  <si>
    <t>PC Richard &amp; Son:S21127 P.C. Richard &amp; Son (Wayne)</t>
  </si>
  <si>
    <t>Solar Modules</t>
  </si>
  <si>
    <t>PC Richard &amp; Son:S21132 P.C. Richard &amp; Son (Whippany)</t>
  </si>
  <si>
    <t>Great Circle Solar:S22104 - 301 Middlesex A&amp;B</t>
  </si>
  <si>
    <t>Great Circle Solar:S22105 - Piscataway A &amp; B</t>
  </si>
  <si>
    <t>Great Circle Solar:S22115 BTC 7A</t>
  </si>
  <si>
    <t>1400000407-3</t>
  </si>
  <si>
    <t>PP301148</t>
  </si>
  <si>
    <t>Dimension RE LLC.:S22112 - Somers -17 Veronica Ave Franklin</t>
  </si>
  <si>
    <t>Clear; 1500 V 9 BB Renhe, MC4 Staubili, 1.2m cable, None</t>
  </si>
  <si>
    <t>Dimension RE LLC.:S22110 - Franklin Solar 1- Cabot Jensen</t>
  </si>
  <si>
    <t>Clear; 1500 V 9BB, Renhe, MC4 Staubli, 1.2m cable, None (QNTY 8316)</t>
  </si>
  <si>
    <t>Dimension RE LLC.:S22111 - Franklin Solar 2 - BGO022</t>
  </si>
  <si>
    <t>Clear; 1500 V 9BB, Renhe, MC4 Staubli, 1.2m cable, None (Qnty 11124)</t>
  </si>
  <si>
    <t>Dimension RE LLC.:S22114 - 5 Henderson Dr. West Caldwell</t>
  </si>
  <si>
    <t>Clear; 1500 V 9BB, Renhe, MC4 Staubli, 1.2m cable, None (Qnty 2160)</t>
  </si>
  <si>
    <t>Dimension RE LLC.:S22108 - Moorestown Solar 1-550 Glen Ave</t>
  </si>
  <si>
    <t>Clear; 1500 V 9BB, Renhe, MC4 Staubli, 1.2m cable, None (Qnty 1809)</t>
  </si>
  <si>
    <t>Dimension RE LLC.:S22113 - Moorestown Solar 2-600 Glen Ave</t>
  </si>
  <si>
    <t>Clear; 1500 V 9BB, Renhe, MC4 Staubli, 1.2m cable, None (qnty 1404)</t>
  </si>
  <si>
    <t>Dimension RE LLC.:S22107 - Mayhill -301 Mayhill Street</t>
  </si>
  <si>
    <t>Clear; 1500 V 9BB, Renhe, MC4 Staubli, 1.2m cable, None (Qnty 3618)</t>
  </si>
  <si>
    <t>Dimension RE LLC.:S22109 - Newark Ballantine AB</t>
  </si>
  <si>
    <t>Clear; 1500 V 9BB, Renhe, MC4 Staubli, 1.2m cable, None (Qnty 6291)</t>
  </si>
  <si>
    <t>PI301148_2</t>
  </si>
  <si>
    <t>Clear; 1500 V 9BB, Renhe, MC4 Staubli, 1.2m cable, None</t>
  </si>
  <si>
    <t>PI301148_1</t>
  </si>
  <si>
    <t>PI301148_3</t>
  </si>
  <si>
    <t>PI301148_4</t>
  </si>
  <si>
    <t>PI301148_5</t>
  </si>
  <si>
    <t>PI301148_6</t>
  </si>
  <si>
    <t>PI301148_7</t>
  </si>
  <si>
    <t>PI301148_8</t>
  </si>
  <si>
    <t>PI301148_9</t>
  </si>
  <si>
    <t>PI301148_10</t>
  </si>
  <si>
    <t>PI301148_11</t>
  </si>
  <si>
    <t>PI301148_12</t>
  </si>
  <si>
    <t>IN14782</t>
  </si>
  <si>
    <t>Altus Power, Inc:S21119 - Forest Road</t>
  </si>
  <si>
    <t>CPS 100kW-480Vac Inverter with Centralized Wirebox</t>
  </si>
  <si>
    <t>50200 · Inverters</t>
  </si>
  <si>
    <t>5887-1016238</t>
  </si>
  <si>
    <t>SOLED P1101-1100W/125V</t>
  </si>
  <si>
    <t>5887-1020630</t>
  </si>
  <si>
    <t>SOLED P1101-1100W/125v, PVRSS COMPLIANT</t>
  </si>
  <si>
    <t>Forest Road - APP 3</t>
  </si>
  <si>
    <t>50400 · Racking</t>
  </si>
  <si>
    <t>INV2368</t>
  </si>
  <si>
    <t>REC Solar Commercial Corporation:S22101 CES Heuvelton</t>
  </si>
  <si>
    <t>Posts</t>
  </si>
  <si>
    <t>Tracker</t>
  </si>
  <si>
    <t>Deposit Inv 16028</t>
  </si>
  <si>
    <t>Furnish racking materials for Franklin I project, per attached proposal.</t>
  </si>
  <si>
    <t>Deposit Inv 16029</t>
  </si>
  <si>
    <t>Furnish racking materials for Franklin II project, per attached proposal.</t>
  </si>
  <si>
    <t>SIV000860</t>
  </si>
  <si>
    <t>Furnish racking materials for Henderson project, per attached proposal.</t>
  </si>
  <si>
    <t>SIV000881</t>
  </si>
  <si>
    <t>SIV000900</t>
  </si>
  <si>
    <t>Furnish racking materials for Somers project, per attached proposal.</t>
  </si>
  <si>
    <t>SIV000999</t>
  </si>
  <si>
    <t>Furnish racking materials for Mayhill project, per attached proposal.</t>
  </si>
  <si>
    <t>SIV001011</t>
  </si>
  <si>
    <t>INV2927</t>
  </si>
  <si>
    <t>Services - Shipping - Tracker</t>
  </si>
  <si>
    <t>S100345954.002</t>
  </si>
  <si>
    <t>Furnish and deliver equipment for North Branford/Forest Rd project, per the attached proposal.</t>
  </si>
  <si>
    <t>51400 · Job Materials Purchased</t>
  </si>
  <si>
    <t>5076728</t>
  </si>
  <si>
    <t>**00002A65X8BA** 2000 kVA 13200Y/7620 480Y/277 Franklin II, Transformer MVT1</t>
  </si>
  <si>
    <t>5076598</t>
  </si>
  <si>
    <t>**00002A65X8AA** 2000 kVA 13200Y/7620 480Y/277 Franklin II, Transformer MVT2</t>
  </si>
  <si>
    <t>Number</t>
  </si>
  <si>
    <t>Sub-Account code and name</t>
  </si>
  <si>
    <t>SIV000852</t>
  </si>
  <si>
    <t>Furnish racking materials for Moorestown I project, per attached proposal.</t>
  </si>
  <si>
    <t>5887-1021417</t>
  </si>
  <si>
    <t>SOLED SESUK-SYNERGY UNIT</t>
  </si>
  <si>
    <t>5887-1016235</t>
  </si>
  <si>
    <t>SOLED P1101-110W/125V</t>
  </si>
  <si>
    <t>2330662</t>
  </si>
  <si>
    <t>Furnish and deliver equipment for the Forest Road, per the attached proposal and submittals.</t>
  </si>
  <si>
    <t>21773</t>
  </si>
  <si>
    <t>Furnish meter cabinet for Forest Road/North Branford project, per the attached proposal.</t>
  </si>
  <si>
    <t>5887-1017522C</t>
  </si>
  <si>
    <t>Altus Power, Inc:S22102 Englewood Rooftop</t>
  </si>
  <si>
    <t>SOLED P960-2:1 DUAL INPUT OPTIMIZER</t>
  </si>
  <si>
    <t>SIV000894</t>
  </si>
  <si>
    <t>Furnish racking materials for Moorestown II project, per attached proposal.</t>
  </si>
  <si>
    <t>5887-1016236</t>
  </si>
  <si>
    <t>5887-1016241</t>
  </si>
  <si>
    <t>SOLED SE120K-3P SYNERGY MANAGER</t>
  </si>
  <si>
    <t>INV3090</t>
  </si>
  <si>
    <t>Deposit Inv 16032</t>
  </si>
  <si>
    <t>PC Richard &amp; Son:S21128 P.C. Richard &amp; Son (West NY)</t>
  </si>
  <si>
    <t>17721</t>
  </si>
  <si>
    <t>CSFT400-22-20-N4 WITH SURGE INSTALLED</t>
  </si>
  <si>
    <t>SIV000822</t>
  </si>
  <si>
    <t>Racking Materials per the attached quotation</t>
  </si>
  <si>
    <t>1022-1012486</t>
  </si>
  <si>
    <t>EATON SWITCHBOARD</t>
  </si>
  <si>
    <t>Racking Materials</t>
  </si>
  <si>
    <t>5887-1016240</t>
  </si>
  <si>
    <t>Forest Road - App 4</t>
  </si>
  <si>
    <t>Deposit Inv 16030</t>
  </si>
  <si>
    <t>SIV000102</t>
  </si>
  <si>
    <t>SIV001196</t>
  </si>
  <si>
    <t>Wire Management per attached quotation</t>
  </si>
  <si>
    <t>Y22-106</t>
  </si>
  <si>
    <t>INVOICE #01122021PFEUSAINV-CI  GINLONG</t>
  </si>
  <si>
    <t>Y22-06</t>
  </si>
  <si>
    <t>CED Inv #5887-1010607 to cost to jobs</t>
  </si>
  <si>
    <t>SIV000288</t>
  </si>
  <si>
    <t>Furnish and deliver racking for PCR Whippany project per the attached proposal.</t>
  </si>
  <si>
    <t>SIV001389</t>
  </si>
  <si>
    <t>Cable Clip Part# 5000226-kit, Wire Clip - per attached quotation</t>
  </si>
  <si>
    <t>Debit Samples</t>
  </si>
  <si>
    <t>Credit Samples</t>
  </si>
  <si>
    <t>Please provide the details for these credit transactions and related supporting document</t>
  </si>
  <si>
    <t>21988</t>
  </si>
  <si>
    <t>Grid Edge DTT System Design, Configuration and test</t>
  </si>
  <si>
    <t>SIV00312</t>
  </si>
  <si>
    <t>Furnish and deliver racking for PCR West NY project, per the attached Panel Claw proposal dated ...</t>
  </si>
  <si>
    <t>870010198477</t>
  </si>
  <si>
    <t>Custom Met Sensor Package</t>
  </si>
  <si>
    <t>20212646</t>
  </si>
  <si>
    <t>Zenith MET System</t>
  </si>
  <si>
    <t>S046986459.001</t>
  </si>
  <si>
    <t>Special Order* Negotiated Price-LOT/ Wire</t>
  </si>
  <si>
    <t>Y22-155</t>
  </si>
  <si>
    <t>Dan W - ACE WIRE INV 01267400 18 Rolls Red #10 FRANKLIN II</t>
  </si>
  <si>
    <t>INV-911</t>
  </si>
  <si>
    <t>PC Richard &amp; Son:S21129 P.C. Richard &amp; Son (Brick)</t>
  </si>
  <si>
    <t>CSI, CS3W-405P, 405W - Canadian Solar, CS3W-405P, HIku High Power</t>
  </si>
  <si>
    <t>INV83069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</si>
</sst>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mm\/dd\/yy"/>
    <numFmt numFmtId="169" formatCode="mm/dd/yyyy"/>
    <numFmt numFmtId="170" formatCode="0.000%"/>
    <numFmt numFmtId="171" formatCode="_(* #,##0.0_);_(* \(#,##0.0\);_(* &quot;-&quot;??_);_(@_)"/>
    <numFmt numFmtId="172" formatCode="_(* #,##0_);_(* \(#,##0\);_(* &quot;-&quot;??_);_(@_)"/>
  </numFmts>
  <fonts count="19">
    <font>
      <sz val="11"/>
      <color theme="1"/>
      <name val="Calibri"/>
      <family val="2"/>
      <scheme val="minor"/>
    </font>
    <font>
      <sz val="10"/>
      <color theme="1"/>
      <name val="Arial"/>
      <family val="2"/>
    </font>
    <font>
      <sz val="10"/>
      <color theme="1"/>
      <name val="Arial"/>
      <family val="2"/>
    </font>
    <font>
      <b/>
      <sz val="10"/>
      <color rgb="FFFF0000"/>
      <name val="Arial"/>
      <family val="2"/>
    </font>
    <font>
      <sz val="10"/>
      <color theme="1"/>
      <name val="Arial"/>
      <family val="2"/>
    </font>
    <font>
      <sz val="10"/>
      <color indexed="8"/>
      <name val="Arial"/>
      <family val="2"/>
    </font>
    <font>
      <b/>
      <sz val="10"/>
      <color theme="1"/>
      <name val="Arial"/>
      <family val="2"/>
    </font>
    <font>
      <sz val="8"/>
      <name val="Calibri"/>
      <family val="2"/>
      <scheme val="minor"/>
    </font>
    <font>
      <sz val="10"/>
      <color indexed="8"/>
      <name val="Arial"/>
      <family val="2"/>
    </font>
    <font>
      <sz val="10"/>
      <color theme="1"/>
      <name val="DengXian Light"/>
      <family val="2"/>
    </font>
    <font>
      <sz val="10"/>
      <color rgb="FF323232"/>
      <name val="Arial"/>
      <family val="2"/>
    </font>
    <font>
      <sz val="11"/>
      <color theme="1"/>
      <name val="Calibri"/>
      <family val="2"/>
      <scheme val="minor"/>
    </font>
    <font>
      <sz val="10"/>
      <name val="Arial"/>
      <family val="2"/>
    </font>
    <font>
      <sz val="10"/>
      <name val="Arial"/>
    </font>
    <font>
      <sz val="11"/>
      <color rgb="FF000000"/>
      <name val="Calibri"/>
      <family val="2"/>
    </font>
    <font>
      <b/>
      <sz val="10"/>
      <color indexed="8"/>
      <name val="Arial"/>
      <family val="2"/>
    </font>
    <font>
      <sz val="12"/>
      <name val="Arial MT"/>
    </font>
    <font>
      <sz val="8"/>
      <name val="Arial"/>
      <family val="2"/>
    </font>
    <font>
      <u/>
      <sz val="11"/>
      <color theme="1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s>
  <borders count="14">
    <border>
      <left/>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477">
    <xf numFmtId="0" fontId="0" fillId="0" borderId="0"/>
    <xf numFmtId="0" fontId="8" fillId="0" borderId="0">
      <alignment vertical="top"/>
    </xf>
    <xf numFmtId="0" fontId="9" fillId="0" borderId="0"/>
    <xf numFmtId="167" fontId="9" fillId="0" borderId="0" applyFont="0" applyFill="0" applyBorder="0" applyAlignment="0" applyProtection="0"/>
    <xf numFmtId="167" fontId="11" fillId="0" borderId="0" applyFont="0" applyFill="0" applyBorder="0" applyAlignment="0" applyProtection="0"/>
    <xf numFmtId="0" fontId="12" fillId="0" borderId="0"/>
    <xf numFmtId="0" fontId="13" fillId="0" borderId="0"/>
    <xf numFmtId="0" fontId="11" fillId="0" borderId="0"/>
    <xf numFmtId="0" fontId="11" fillId="0" borderId="0"/>
    <xf numFmtId="167" fontId="11" fillId="0" borderId="0" applyFont="0" applyFill="0" applyBorder="0" applyAlignment="0" applyProtection="0"/>
    <xf numFmtId="0" fontId="14" fillId="0" borderId="0" applyBorder="0"/>
    <xf numFmtId="0" fontId="5" fillId="0" borderId="0">
      <alignment vertical="top"/>
    </xf>
    <xf numFmtId="167" fontId="14" fillId="0" borderId="0" applyFont="0" applyFill="0" applyBorder="0" applyAlignment="0" applyProtection="0"/>
    <xf numFmtId="0" fontId="13" fillId="0" borderId="0"/>
    <xf numFmtId="167" fontId="1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6" fontId="13"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0" fontId="12" fillId="0" borderId="0"/>
    <xf numFmtId="0" fontId="11" fillId="0" borderId="0"/>
    <xf numFmtId="9" fontId="13" fillId="0" borderId="0" applyFont="0" applyFill="0" applyBorder="0" applyAlignment="0" applyProtection="0"/>
    <xf numFmtId="0" fontId="9" fillId="0" borderId="0"/>
    <xf numFmtId="167" fontId="9"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0" fontId="13" fillId="0" borderId="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1" fillId="0" borderId="0" applyFont="0" applyFill="0" applyBorder="0" applyAlignment="0" applyProtection="0"/>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xf numFmtId="167"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1" fillId="0" borderId="0" applyFont="0" applyFill="0" applyBorder="0" applyAlignment="0" applyProtection="0"/>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37" fontId="16" fillId="0" borderId="0"/>
    <xf numFmtId="0" fontId="11" fillId="0" borderId="0"/>
    <xf numFmtId="0" fontId="11" fillId="0" borderId="0"/>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xf numFmtId="0" fontId="12" fillId="0" borderId="0"/>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xf numFmtId="0" fontId="12" fillId="0" borderId="0"/>
    <xf numFmtId="37" fontId="17" fillId="0" borderId="0"/>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applyAlignment="0">
      <alignment vertical="top" wrapText="1"/>
      <protection locked="0"/>
    </xf>
    <xf numFmtId="0" fontId="12" fillId="0" borderId="0"/>
    <xf numFmtId="0" fontId="12" fillId="0" borderId="0" applyAlignment="0">
      <alignment vertical="top" wrapText="1"/>
      <protection locked="0"/>
    </xf>
    <xf numFmtId="0" fontId="12" fillId="0" borderId="0" applyAlignment="0">
      <alignment vertical="top" wrapText="1"/>
      <protection locked="0"/>
    </xf>
    <xf numFmtId="9" fontId="11" fillId="0" borderId="0" applyFont="0" applyFill="0" applyBorder="0" applyAlignment="0" applyProtection="0"/>
    <xf numFmtId="0" fontId="12" fillId="0" borderId="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0" fontId="12" fillId="0" borderId="0"/>
    <xf numFmtId="167" fontId="12" fillId="0" borderId="0" applyFont="0" applyFill="0" applyBorder="0" applyAlignment="0" applyProtection="0"/>
    <xf numFmtId="0" fontId="12" fillId="0" borderId="0"/>
    <xf numFmtId="0" fontId="12" fillId="0" borderId="0"/>
    <xf numFmtId="167" fontId="12" fillId="0" borderId="0" applyFont="0" applyFill="0" applyBorder="0" applyAlignment="0" applyProtection="0"/>
    <xf numFmtId="0" fontId="12" fillId="0" borderId="0"/>
    <xf numFmtId="167" fontId="12" fillId="0" borderId="0" applyFont="0" applyFill="0" applyBorder="0" applyAlignment="0" applyProtection="0"/>
    <xf numFmtId="0" fontId="12" fillId="0" borderId="0"/>
    <xf numFmtId="167" fontId="12" fillId="0" borderId="0" applyFont="0" applyFill="0" applyBorder="0" applyAlignment="0" applyProtection="0"/>
    <xf numFmtId="0" fontId="12" fillId="0" borderId="0"/>
    <xf numFmtId="167" fontId="12" fillId="0" borderId="0" applyFont="0" applyFill="0" applyBorder="0" applyAlignment="0" applyProtection="0"/>
    <xf numFmtId="0" fontId="12" fillId="0" borderId="0"/>
    <xf numFmtId="167" fontId="12" fillId="0" borderId="0" applyFont="0" applyFill="0" applyBorder="0" applyAlignment="0" applyProtection="0"/>
    <xf numFmtId="0" fontId="12" fillId="0" borderId="0"/>
    <xf numFmtId="167" fontId="12" fillId="0" borderId="0" applyFont="0" applyFill="0" applyBorder="0" applyAlignment="0" applyProtection="0"/>
    <xf numFmtId="0" fontId="12" fillId="0" borderId="0"/>
    <xf numFmtId="167" fontId="12" fillId="0" borderId="0" applyFont="0" applyFill="0" applyBorder="0" applyAlignment="0" applyProtection="0"/>
    <xf numFmtId="0" fontId="12" fillId="0" borderId="0"/>
    <xf numFmtId="167" fontId="12" fillId="0" borderId="0" applyFont="0" applyFill="0" applyBorder="0" applyAlignment="0" applyProtection="0"/>
    <xf numFmtId="0" fontId="12" fillId="0" borderId="0"/>
    <xf numFmtId="167" fontId="12" fillId="0" borderId="0" applyFont="0" applyFill="0" applyBorder="0" applyAlignment="0" applyProtection="0"/>
    <xf numFmtId="0" fontId="12" fillId="0" borderId="0"/>
    <xf numFmtId="0" fontId="12" fillId="0" borderId="0"/>
    <xf numFmtId="167" fontId="12"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7" fontId="11" fillId="0" borderId="0" applyFont="0" applyFill="0" applyBorder="0" applyAlignment="0" applyProtection="0"/>
    <xf numFmtId="166" fontId="12"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0" fontId="11" fillId="0" borderId="0"/>
    <xf numFmtId="0" fontId="11" fillId="0" borderId="0"/>
    <xf numFmtId="167" fontId="12" fillId="0" borderId="0" applyFont="0" applyFill="0" applyBorder="0" applyAlignment="0" applyProtection="0"/>
    <xf numFmtId="0" fontId="12" fillId="0" borderId="0"/>
    <xf numFmtId="9" fontId="11" fillId="0" borderId="0" applyFont="0" applyFill="0" applyBorder="0" applyAlignment="0" applyProtection="0"/>
    <xf numFmtId="0" fontId="11" fillId="0" borderId="0"/>
    <xf numFmtId="167" fontId="11" fillId="0" borderId="0" applyFont="0" applyFill="0" applyBorder="0" applyAlignment="0" applyProtection="0"/>
    <xf numFmtId="0" fontId="11" fillId="0" borderId="0"/>
    <xf numFmtId="165" fontId="11" fillId="0" borderId="0" applyFont="0" applyFill="0" applyBorder="0" applyAlignment="0" applyProtection="0"/>
    <xf numFmtId="165" fontId="11"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0" fontId="11" fillId="0" borderId="0"/>
    <xf numFmtId="167" fontId="11" fillId="0" borderId="0" applyFont="0" applyFill="0" applyBorder="0" applyAlignment="0" applyProtection="0"/>
    <xf numFmtId="0" fontId="11" fillId="0" borderId="0"/>
    <xf numFmtId="37" fontId="17" fillId="0" borderId="0"/>
    <xf numFmtId="165" fontId="12" fillId="0" borderId="0" applyFont="0" applyFill="0" applyBorder="0" applyAlignment="0" applyProtection="0"/>
    <xf numFmtId="165" fontId="11"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alignment vertical="top" wrapText="1"/>
      <protection locked="0"/>
    </xf>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alignment vertical="top" wrapText="1"/>
      <protection locked="0"/>
    </xf>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alignment vertical="top" wrapText="1"/>
      <protection locked="0"/>
    </xf>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alignment vertical="top" wrapText="1"/>
      <protection locked="0"/>
    </xf>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alignment vertical="top" wrapText="1"/>
      <protection locked="0"/>
    </xf>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alignment vertical="top" wrapText="1"/>
      <protection locked="0"/>
    </xf>
    <xf numFmtId="166" fontId="12" fillId="0" borderId="0" applyFont="0" applyFill="0" applyBorder="0" applyAlignment="0" applyProtection="0"/>
    <xf numFmtId="166" fontId="12" fillId="0" borderId="0" applyFont="0" applyFill="0" applyBorder="0" applyAlignment="0" applyProtection="0">
      <alignment vertical="top" wrapText="1"/>
      <protection locked="0"/>
    </xf>
    <xf numFmtId="0" fontId="12" fillId="0" borderId="0"/>
    <xf numFmtId="0" fontId="12" fillId="0" borderId="0"/>
    <xf numFmtId="0" fontId="12" fillId="0" borderId="0"/>
    <xf numFmtId="0" fontId="12" fillId="0" borderId="0"/>
    <xf numFmtId="0" fontId="12" fillId="0" borderId="0" applyAlignment="0">
      <alignment vertical="top" wrapText="1"/>
      <protection locked="0"/>
    </xf>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1" fillId="0" borderId="0"/>
    <xf numFmtId="167" fontId="12" fillId="0" borderId="0" applyFont="0" applyFill="0" applyBorder="0" applyAlignment="0" applyProtection="0"/>
    <xf numFmtId="0" fontId="12" fillId="0" borderId="0"/>
    <xf numFmtId="0" fontId="9" fillId="0" borderId="0"/>
    <xf numFmtId="167" fontId="9" fillId="0" borderId="0" applyFont="0" applyFill="0" applyBorder="0" applyAlignment="0" applyProtection="0"/>
    <xf numFmtId="167" fontId="9" fillId="0" borderId="0" applyFont="0" applyFill="0" applyBorder="0" applyAlignment="0" applyProtection="0"/>
    <xf numFmtId="0" fontId="11" fillId="0" borderId="0"/>
    <xf numFmtId="167"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0" fontId="9" fillId="0" borderId="0"/>
    <xf numFmtId="9" fontId="9" fillId="0" borderId="0" applyFont="0" applyFill="0" applyBorder="0" applyAlignment="0" applyProtection="0"/>
    <xf numFmtId="0" fontId="11" fillId="0" borderId="0"/>
    <xf numFmtId="167"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0" fontId="9" fillId="0" borderId="0"/>
    <xf numFmtId="167" fontId="9" fillId="0" borderId="0" applyFont="0" applyFill="0" applyBorder="0" applyAlignment="0" applyProtection="0"/>
    <xf numFmtId="0" fontId="11" fillId="0" borderId="0"/>
    <xf numFmtId="167" fontId="11" fillId="0" borderId="0" applyFont="0" applyFill="0" applyBorder="0" applyAlignment="0" applyProtection="0"/>
    <xf numFmtId="9" fontId="11" fillId="0" borderId="0" applyFont="0" applyFill="0" applyBorder="0" applyAlignment="0" applyProtection="0"/>
    <xf numFmtId="167" fontId="9" fillId="0" borderId="0" applyFont="0" applyFill="0" applyBorder="0" applyAlignment="0" applyProtection="0"/>
    <xf numFmtId="0" fontId="9" fillId="0" borderId="0"/>
    <xf numFmtId="167" fontId="9" fillId="0" borderId="0" applyFont="0" applyFill="0" applyBorder="0" applyAlignment="0" applyProtection="0"/>
    <xf numFmtId="167"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167" fontId="9" fillId="0" borderId="0" applyFont="0" applyFill="0" applyBorder="0" applyAlignment="0" applyProtection="0"/>
    <xf numFmtId="0" fontId="9" fillId="0" borderId="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0" fontId="9" fillId="0" borderId="0"/>
    <xf numFmtId="167" fontId="9" fillId="0" borderId="0" applyFont="0" applyFill="0" applyBorder="0" applyAlignment="0" applyProtection="0"/>
    <xf numFmtId="167"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167" fontId="9" fillId="0" borderId="0" applyFont="0" applyFill="0" applyBorder="0" applyAlignment="0" applyProtection="0"/>
    <xf numFmtId="0" fontId="9" fillId="0" borderId="0"/>
    <xf numFmtId="0" fontId="11" fillId="0" borderId="0"/>
    <xf numFmtId="0" fontId="11" fillId="0" borderId="0"/>
    <xf numFmtId="167"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0" fontId="9" fillId="0" borderId="0"/>
    <xf numFmtId="167" fontId="9"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9" fillId="0" borderId="0"/>
    <xf numFmtId="167" fontId="9" fillId="0" borderId="0" applyFont="0" applyFill="0" applyBorder="0" applyAlignment="0" applyProtection="0"/>
    <xf numFmtId="0" fontId="11" fillId="0" borderId="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0" fontId="9" fillId="0" borderId="0"/>
    <xf numFmtId="167" fontId="9"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0" fontId="12" fillId="0" borderId="0"/>
    <xf numFmtId="167" fontId="12"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7" fontId="11" fillId="0" borderId="0" applyFont="0" applyFill="0" applyBorder="0" applyAlignment="0" applyProtection="0"/>
    <xf numFmtId="166" fontId="12"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0" fontId="11" fillId="0" borderId="0"/>
    <xf numFmtId="167" fontId="12" fillId="0" borderId="0" applyFont="0" applyFill="0" applyBorder="0" applyAlignment="0" applyProtection="0"/>
    <xf numFmtId="0" fontId="12" fillId="0" borderId="0"/>
    <xf numFmtId="9" fontId="11" fillId="0" borderId="0" applyFont="0" applyFill="0" applyBorder="0" applyAlignment="0" applyProtection="0"/>
    <xf numFmtId="0" fontId="11" fillId="0" borderId="0"/>
    <xf numFmtId="0" fontId="11" fillId="0" borderId="0"/>
    <xf numFmtId="0" fontId="11" fillId="0" borderId="0"/>
    <xf numFmtId="0" fontId="14" fillId="0" borderId="0" applyBorder="0"/>
    <xf numFmtId="0" fontId="18" fillId="0" borderId="0" applyNumberFormat="0" applyFill="0" applyBorder="0" applyAlignment="0" applyProtection="0"/>
  </cellStyleXfs>
  <cellXfs count="104">
    <xf numFmtId="0" fontId="0" fillId="0" borderId="0" xfId="0"/>
    <xf numFmtId="0" fontId="3" fillId="0" borderId="0" xfId="0" applyFont="1"/>
    <xf numFmtId="0" fontId="4" fillId="0" borderId="0" xfId="0" applyFont="1"/>
    <xf numFmtId="0" fontId="4" fillId="0" borderId="0" xfId="0" applyFont="1" applyAlignment="1">
      <alignment horizontal="center"/>
    </xf>
    <xf numFmtId="4" fontId="3" fillId="0" borderId="0" xfId="0" applyNumberFormat="1" applyFont="1" applyAlignment="1">
      <alignment horizontal="center" vertical="top"/>
    </xf>
    <xf numFmtId="0" fontId="3" fillId="0" borderId="0" xfId="0" applyFont="1" applyAlignment="1">
      <alignment horizontal="center" vertical="top"/>
    </xf>
    <xf numFmtId="0" fontId="3" fillId="0" borderId="0" xfId="0" applyFont="1" applyAlignment="1">
      <alignment horizontal="center"/>
    </xf>
    <xf numFmtId="49" fontId="4" fillId="0" borderId="0" xfId="0" applyNumberFormat="1" applyFont="1" applyAlignment="1">
      <alignment horizontal="center"/>
    </xf>
    <xf numFmtId="4" fontId="5" fillId="0" borderId="0" xfId="0" applyNumberFormat="1" applyFont="1" applyAlignment="1">
      <alignment horizontal="center" vertical="top"/>
    </xf>
    <xf numFmtId="49" fontId="5" fillId="0" borderId="0" xfId="0" applyNumberFormat="1" applyFont="1" applyAlignment="1">
      <alignment horizontal="center" vertical="top"/>
    </xf>
    <xf numFmtId="0" fontId="5" fillId="0" borderId="0" xfId="0" applyFont="1" applyAlignment="1">
      <alignment horizontal="center" vertical="top"/>
    </xf>
    <xf numFmtId="49" fontId="3" fillId="0" borderId="0" xfId="0" applyNumberFormat="1" applyFont="1" applyAlignment="1">
      <alignment horizontal="center" vertical="top"/>
    </xf>
    <xf numFmtId="49" fontId="3" fillId="0" borderId="0" xfId="0" applyNumberFormat="1" applyFont="1" applyAlignment="1">
      <alignment horizontal="center"/>
    </xf>
    <xf numFmtId="0" fontId="4" fillId="0" borderId="0" xfId="0" applyFont="1" applyAlignment="1">
      <alignment horizontal="center" wrapText="1"/>
    </xf>
    <xf numFmtId="49" fontId="4" fillId="0" borderId="0" xfId="0" applyNumberFormat="1" applyFont="1" applyAlignment="1">
      <alignment horizontal="center" wrapText="1"/>
    </xf>
    <xf numFmtId="0" fontId="6" fillId="0" borderId="0" xfId="0" applyFont="1"/>
    <xf numFmtId="1" fontId="5" fillId="0" borderId="0" xfId="0" applyNumberFormat="1" applyFont="1" applyAlignment="1">
      <alignment horizontal="right" vertical="top"/>
    </xf>
    <xf numFmtId="4" fontId="5" fillId="0" borderId="0" xfId="0" applyNumberFormat="1" applyFont="1" applyAlignment="1">
      <alignment vertical="top"/>
    </xf>
    <xf numFmtId="0" fontId="5" fillId="0" borderId="0" xfId="0" applyFont="1" applyAlignment="1">
      <alignment horizontal="left" vertical="top"/>
    </xf>
    <xf numFmtId="0" fontId="4" fillId="0" borderId="0" xfId="0" applyFont="1" applyAlignment="1">
      <alignment vertical="top"/>
    </xf>
    <xf numFmtId="168" fontId="5" fillId="0" borderId="0" xfId="0" applyNumberFormat="1" applyFont="1" applyAlignment="1">
      <alignment horizontal="left" vertical="top"/>
    </xf>
    <xf numFmtId="15" fontId="6" fillId="0" borderId="0" xfId="0" quotePrefix="1" applyNumberFormat="1" applyFont="1"/>
    <xf numFmtId="39" fontId="4" fillId="0" borderId="0" xfId="0" applyNumberFormat="1" applyFont="1" applyAlignment="1">
      <alignment vertical="top"/>
    </xf>
    <xf numFmtId="169" fontId="10" fillId="0" borderId="0" xfId="2" applyNumberFormat="1" applyFont="1"/>
    <xf numFmtId="49" fontId="10" fillId="0" borderId="0" xfId="2" applyNumberFormat="1" applyFont="1"/>
    <xf numFmtId="167" fontId="5" fillId="0" borderId="0" xfId="4" applyFont="1" applyFill="1" applyAlignment="1">
      <alignment horizontal="center" vertical="top"/>
    </xf>
    <xf numFmtId="167" fontId="10" fillId="0" borderId="0" xfId="4" applyFont="1" applyFill="1"/>
    <xf numFmtId="167" fontId="5" fillId="0" borderId="0" xfId="4" applyFont="1" applyFill="1" applyAlignment="1">
      <alignment vertical="top"/>
    </xf>
    <xf numFmtId="167" fontId="5" fillId="0" borderId="0" xfId="4" applyFont="1" applyFill="1" applyAlignment="1">
      <alignment horizontal="left" vertical="top"/>
    </xf>
    <xf numFmtId="167" fontId="5" fillId="0" borderId="0" xfId="4" quotePrefix="1" applyFont="1" applyFill="1" applyAlignment="1">
      <alignment horizontal="center" vertical="top"/>
    </xf>
    <xf numFmtId="167" fontId="4" fillId="0" borderId="0" xfId="4" applyFont="1" applyFill="1"/>
    <xf numFmtId="169" fontId="10" fillId="0" borderId="0" xfId="0" applyNumberFormat="1" applyFont="1"/>
    <xf numFmtId="49" fontId="10" fillId="0" borderId="0" xfId="0" applyNumberFormat="1" applyFont="1"/>
    <xf numFmtId="39" fontId="10" fillId="0" borderId="0" xfId="0" applyNumberFormat="1" applyFont="1"/>
    <xf numFmtId="49" fontId="10" fillId="0" borderId="0" xfId="0" applyNumberFormat="1" applyFont="1" applyAlignment="1">
      <alignment wrapText="1"/>
    </xf>
    <xf numFmtId="49" fontId="5" fillId="0" borderId="0" xfId="0" applyNumberFormat="1" applyFont="1" applyAlignment="1">
      <alignment horizontal="left" vertical="top"/>
    </xf>
    <xf numFmtId="169" fontId="10" fillId="0" borderId="0" xfId="8" applyNumberFormat="1" applyFont="1"/>
    <xf numFmtId="4" fontId="5" fillId="0" borderId="0" xfId="0" applyNumberFormat="1" applyFont="1" applyAlignment="1">
      <alignment horizontal="left" vertical="top"/>
    </xf>
    <xf numFmtId="49" fontId="10" fillId="0" borderId="0" xfId="8" applyNumberFormat="1" applyFont="1"/>
    <xf numFmtId="49" fontId="10" fillId="0" borderId="0" xfId="8" applyNumberFormat="1" applyFont="1" applyAlignment="1">
      <alignment wrapText="1"/>
    </xf>
    <xf numFmtId="0" fontId="3" fillId="0" borderId="0" xfId="0" applyFont="1" applyAlignment="1">
      <alignment horizontal="center" vertical="center"/>
    </xf>
    <xf numFmtId="39" fontId="10" fillId="0" borderId="0" xfId="8" applyNumberFormat="1" applyFont="1"/>
    <xf numFmtId="49" fontId="5" fillId="0" borderId="0" xfId="0" applyNumberFormat="1" applyFont="1" applyAlignment="1">
      <alignment horizontal="left" vertical="center"/>
    </xf>
    <xf numFmtId="4" fontId="5" fillId="0" borderId="0" xfId="0" applyNumberFormat="1" applyFont="1" applyAlignment="1">
      <alignment horizontal="center" vertical="center"/>
    </xf>
    <xf numFmtId="4" fontId="3" fillId="0" borderId="0" xfId="0" applyNumberFormat="1" applyFont="1" applyAlignment="1">
      <alignment horizontal="center" vertical="center"/>
    </xf>
    <xf numFmtId="49" fontId="4" fillId="0" borderId="0" xfId="0" applyNumberFormat="1" applyFont="1" applyAlignment="1">
      <alignment horizontal="left"/>
    </xf>
    <xf numFmtId="49" fontId="10" fillId="0" borderId="0" xfId="8" applyNumberFormat="1" applyFont="1" applyAlignment="1">
      <alignment horizontal="left"/>
    </xf>
    <xf numFmtId="0" fontId="6" fillId="2" borderId="2" xfId="0" applyFont="1" applyFill="1" applyBorder="1"/>
    <xf numFmtId="0" fontId="6" fillId="2" borderId="3" xfId="0" applyFont="1" applyFill="1" applyBorder="1"/>
    <xf numFmtId="0" fontId="6" fillId="2" borderId="3" xfId="0" applyFont="1" applyFill="1" applyBorder="1" applyAlignment="1">
      <alignment horizontal="center"/>
    </xf>
    <xf numFmtId="49" fontId="6" fillId="2" borderId="3" xfId="0" applyNumberFormat="1" applyFont="1" applyFill="1" applyBorder="1" applyAlignment="1">
      <alignment horizontal="center"/>
    </xf>
    <xf numFmtId="49" fontId="6" fillId="2" borderId="3" xfId="0" applyNumberFormat="1" applyFont="1" applyFill="1" applyBorder="1" applyAlignment="1">
      <alignment horizontal="left"/>
    </xf>
    <xf numFmtId="0" fontId="6" fillId="2" borderId="5" xfId="0" applyFont="1" applyFill="1" applyBorder="1"/>
    <xf numFmtId="0" fontId="6" fillId="2" borderId="0" xfId="0" applyFont="1" applyFill="1"/>
    <xf numFmtId="0" fontId="6" fillId="2" borderId="0" xfId="0" applyFont="1" applyFill="1" applyAlignment="1">
      <alignment horizontal="center"/>
    </xf>
    <xf numFmtId="49" fontId="6" fillId="2" borderId="0" xfId="0" applyNumberFormat="1" applyFont="1" applyFill="1" applyAlignment="1">
      <alignment horizontal="center"/>
    </xf>
    <xf numFmtId="49" fontId="6" fillId="2" borderId="0" xfId="0" applyNumberFormat="1" applyFont="1" applyFill="1" applyAlignment="1">
      <alignment horizontal="left"/>
    </xf>
    <xf numFmtId="0" fontId="6" fillId="2" borderId="8" xfId="0" applyFont="1" applyFill="1" applyBorder="1"/>
    <xf numFmtId="0" fontId="6" fillId="2" borderId="8" xfId="0" applyFont="1" applyFill="1" applyBorder="1" applyAlignment="1">
      <alignment horizontal="center"/>
    </xf>
    <xf numFmtId="49" fontId="6" fillId="2" borderId="8" xfId="0" applyNumberFormat="1" applyFont="1" applyFill="1" applyBorder="1" applyAlignment="1">
      <alignment horizontal="center"/>
    </xf>
    <xf numFmtId="49" fontId="6" fillId="2" borderId="8" xfId="0" applyNumberFormat="1" applyFont="1" applyFill="1" applyBorder="1" applyAlignment="1">
      <alignment horizontal="left"/>
    </xf>
    <xf numFmtId="4" fontId="15" fillId="0" borderId="1" xfId="0" applyNumberFormat="1" applyFont="1" applyBorder="1" applyAlignment="1">
      <alignment horizontal="right" vertical="top"/>
    </xf>
    <xf numFmtId="4" fontId="6" fillId="0" borderId="1" xfId="0" applyNumberFormat="1" applyFont="1" applyBorder="1"/>
    <xf numFmtId="14" fontId="4" fillId="0" borderId="0" xfId="0" applyNumberFormat="1" applyFont="1" applyAlignment="1">
      <alignment horizontal="left"/>
    </xf>
    <xf numFmtId="14" fontId="6" fillId="2" borderId="3" xfId="0" applyNumberFormat="1" applyFont="1" applyFill="1" applyBorder="1" applyAlignment="1">
      <alignment horizontal="left"/>
    </xf>
    <xf numFmtId="14" fontId="6" fillId="2" borderId="0" xfId="0" applyNumberFormat="1" applyFont="1" applyFill="1" applyAlignment="1">
      <alignment horizontal="left"/>
    </xf>
    <xf numFmtId="14" fontId="6" fillId="2" borderId="8" xfId="0" applyNumberFormat="1" applyFont="1" applyFill="1" applyBorder="1" applyAlignment="1">
      <alignment horizontal="left"/>
    </xf>
    <xf numFmtId="14" fontId="5" fillId="0" borderId="0" xfId="0" applyNumberFormat="1" applyFont="1" applyAlignment="1">
      <alignment horizontal="left" vertical="top"/>
    </xf>
    <xf numFmtId="169" fontId="10" fillId="0" borderId="0" xfId="0" applyNumberFormat="1" applyFont="1" applyAlignment="1">
      <alignment horizontal="left"/>
    </xf>
    <xf numFmtId="169" fontId="10" fillId="0" borderId="0" xfId="8" applyNumberFormat="1" applyFont="1" applyAlignment="1">
      <alignment horizontal="left"/>
    </xf>
    <xf numFmtId="167" fontId="2" fillId="0" borderId="0" xfId="4" applyFont="1" applyFill="1" applyBorder="1"/>
    <xf numFmtId="4" fontId="4" fillId="0" borderId="0" xfId="0" applyNumberFormat="1" applyFont="1" applyAlignment="1">
      <alignment horizontal="center"/>
    </xf>
    <xf numFmtId="49" fontId="3" fillId="0" borderId="0" xfId="2" applyNumberFormat="1" applyFont="1" applyAlignment="1">
      <alignment horizontal="center"/>
    </xf>
    <xf numFmtId="0" fontId="1" fillId="0" borderId="0" xfId="0" applyFont="1" applyAlignment="1">
      <alignment horizontal="left"/>
    </xf>
    <xf numFmtId="4" fontId="4" fillId="0" borderId="10" xfId="0" applyNumberFormat="1" applyFont="1" applyBorder="1" applyAlignment="1">
      <alignment horizontal="center"/>
    </xf>
    <xf numFmtId="39" fontId="10" fillId="0" borderId="0" xfId="8" applyNumberFormat="1" applyFont="1" applyAlignment="1">
      <alignment horizontal="center"/>
    </xf>
    <xf numFmtId="170" fontId="4" fillId="0" borderId="0" xfId="4" applyNumberFormat="1" applyFont="1" applyFill="1" applyAlignment="1">
      <alignment horizontal="center"/>
    </xf>
    <xf numFmtId="167" fontId="1" fillId="0" borderId="0" xfId="0" applyNumberFormat="1" applyFont="1" applyAlignment="1">
      <alignment horizontal="left"/>
    </xf>
    <xf numFmtId="167" fontId="4" fillId="0" borderId="0" xfId="4" applyFont="1" applyFill="1" applyAlignment="1"/>
    <xf numFmtId="0" fontId="1" fillId="0" borderId="0" xfId="0" applyFont="1"/>
    <xf numFmtId="0" fontId="1" fillId="0" borderId="0" xfId="0" applyFont="1" applyAlignment="1">
      <alignment horizontal="center"/>
    </xf>
    <xf numFmtId="0" fontId="18" fillId="0" borderId="0" xfId="476" quotePrefix="1" applyNumberFormat="1" applyFill="1" applyAlignment="1">
      <alignment horizontal="left" vertical="top"/>
    </xf>
    <xf numFmtId="0" fontId="6" fillId="2" borderId="11" xfId="0" applyFont="1" applyFill="1" applyBorder="1" applyAlignment="1">
      <alignment horizontal="center" vertical="center"/>
    </xf>
    <xf numFmtId="0" fontId="0" fillId="0" borderId="11" xfId="0" applyBorder="1"/>
    <xf numFmtId="0" fontId="0" fillId="0" borderId="11" xfId="0" applyBorder="1" applyAlignment="1">
      <alignment wrapText="1"/>
    </xf>
    <xf numFmtId="171" fontId="0" fillId="0" borderId="11" xfId="4" applyNumberFormat="1" applyFont="1" applyBorder="1"/>
    <xf numFmtId="172" fontId="0" fillId="0" borderId="11" xfId="4" applyNumberFormat="1" applyFont="1" applyBorder="1"/>
    <xf numFmtId="172" fontId="0" fillId="0" borderId="0" xfId="4" applyNumberFormat="1" applyFont="1" applyFill="1" applyBorder="1"/>
    <xf numFmtId="14" fontId="0" fillId="0" borderId="11" xfId="0" applyNumberFormat="1" applyBorder="1"/>
    <xf numFmtId="0" fontId="6" fillId="2" borderId="11" xfId="0" applyFont="1" applyFill="1" applyBorder="1" applyAlignment="1">
      <alignment horizontal="center" vertical="center"/>
    </xf>
    <xf numFmtId="0" fontId="0" fillId="3" borderId="13" xfId="0" applyFill="1" applyBorder="1" applyAlignment="1">
      <alignment horizontal="left" vertical="center"/>
    </xf>
    <xf numFmtId="0" fontId="0" fillId="3" borderId="12" xfId="0" applyFill="1" applyBorder="1" applyAlignment="1">
      <alignment horizontal="left" vertical="center"/>
    </xf>
    <xf numFmtId="0" fontId="6" fillId="2" borderId="3" xfId="0" applyFont="1" applyFill="1" applyBorder="1" applyAlignment="1">
      <alignment horizontal="center" wrapText="1"/>
    </xf>
    <xf numFmtId="0" fontId="6" fillId="2" borderId="0" xfId="0" applyFont="1" applyFill="1" applyAlignment="1">
      <alignment horizontal="center" wrapText="1"/>
    </xf>
    <xf numFmtId="0" fontId="6" fillId="2" borderId="8" xfId="0" applyFont="1" applyFill="1" applyBorder="1" applyAlignment="1">
      <alignment horizontal="center" wrapText="1"/>
    </xf>
    <xf numFmtId="0" fontId="6" fillId="2" borderId="4" xfId="0" applyFont="1" applyFill="1" applyBorder="1" applyAlignment="1">
      <alignment horizontal="center" wrapText="1"/>
    </xf>
    <xf numFmtId="0" fontId="6" fillId="2" borderId="6" xfId="0" applyFont="1" applyFill="1" applyBorder="1" applyAlignment="1">
      <alignment horizontal="center" wrapText="1"/>
    </xf>
    <xf numFmtId="0" fontId="6" fillId="2" borderId="9" xfId="0" applyFont="1" applyFill="1" applyBorder="1" applyAlignment="1">
      <alignment horizontal="center" wrapText="1"/>
    </xf>
    <xf numFmtId="0" fontId="6" fillId="2" borderId="7" xfId="0" applyFont="1" applyFill="1" applyBorder="1" applyAlignment="1">
      <alignment horizontal="center"/>
    </xf>
    <xf numFmtId="0" fontId="6" fillId="2" borderId="8" xfId="0" applyFont="1" applyFill="1" applyBorder="1" applyAlignment="1">
      <alignment horizontal="center"/>
    </xf>
    <xf numFmtId="49" fontId="6" fillId="2" borderId="3" xfId="0" applyNumberFormat="1" applyFont="1" applyFill="1" applyBorder="1" applyAlignment="1">
      <alignment horizontal="center" wrapText="1"/>
    </xf>
    <xf numFmtId="49" fontId="6" fillId="2" borderId="0" xfId="0" applyNumberFormat="1" applyFont="1" applyFill="1" applyAlignment="1">
      <alignment horizontal="center" wrapText="1"/>
    </xf>
    <xf numFmtId="49" fontId="6" fillId="2" borderId="8" xfId="0" applyNumberFormat="1" applyFont="1" applyFill="1" applyBorder="1" applyAlignment="1">
      <alignment horizontal="center" wrapText="1"/>
    </xf>
    <xf numFmtId="49" fontId="3" fillId="0" borderId="0" xfId="0" applyNumberFormat="1" applyFont="1" applyAlignment="1">
      <alignment horizontal="center" vertical="center"/>
    </xf>
  </cellXfs>
  <cellStyles count="477">
    <cellStyle name="Comma" xfId="4" builtinId="3"/>
    <cellStyle name="Comma [0] 2" xfId="15" xr:uid="{00000000-0005-0000-0000-000001000000}"/>
    <cellStyle name="Comma [0] 2 2" xfId="83" xr:uid="{00000000-0005-0000-0000-000002000000}"/>
    <cellStyle name="Comma [0] 2 3" xfId="82" xr:uid="{00000000-0005-0000-0000-000003000000}"/>
    <cellStyle name="Comma [0] 2 3 2" xfId="267" xr:uid="{00000000-0005-0000-0000-000004000000}"/>
    <cellStyle name="Comma [0] 2 4" xfId="253" xr:uid="{00000000-0005-0000-0000-000005000000}"/>
    <cellStyle name="Comma [0] 2 5" xfId="454" xr:uid="{00000000-0005-0000-0000-000006000000}"/>
    <cellStyle name="Comma [0] 2 6" xfId="462" xr:uid="{00000000-0005-0000-0000-000007000000}"/>
    <cellStyle name="Comma [0] 3" xfId="16" xr:uid="{00000000-0005-0000-0000-000008000000}"/>
    <cellStyle name="Comma [0] 3 2" xfId="17" xr:uid="{00000000-0005-0000-0000-000009000000}"/>
    <cellStyle name="Comma [0] 3 2 2" xfId="268" xr:uid="{00000000-0005-0000-0000-00000A000000}"/>
    <cellStyle name="Comma [0] 3 3" xfId="84" xr:uid="{00000000-0005-0000-0000-00000B000000}"/>
    <cellStyle name="Comma [0] 3 3 2" xfId="277" xr:uid="{00000000-0005-0000-0000-00000C000000}"/>
    <cellStyle name="Comma [0] 3 4" xfId="254" xr:uid="{00000000-0005-0000-0000-00000D000000}"/>
    <cellStyle name="Comma [0] 3 5" xfId="455" xr:uid="{00000000-0005-0000-0000-00000E000000}"/>
    <cellStyle name="Comma [0] 3 6" xfId="463" xr:uid="{00000000-0005-0000-0000-00000F000000}"/>
    <cellStyle name="Comma [0] 4" xfId="18" xr:uid="{00000000-0005-0000-0000-000010000000}"/>
    <cellStyle name="Comma [0] 4 2" xfId="85" xr:uid="{00000000-0005-0000-0000-000011000000}"/>
    <cellStyle name="Comma [0] 4 2 2" xfId="278" xr:uid="{00000000-0005-0000-0000-000012000000}"/>
    <cellStyle name="Comma [0] 4 3" xfId="429" xr:uid="{00000000-0005-0000-0000-000013000000}"/>
    <cellStyle name="Comma [0] 5" xfId="19" xr:uid="{00000000-0005-0000-0000-000014000000}"/>
    <cellStyle name="Comma [0] 6" xfId="428" xr:uid="{00000000-0005-0000-0000-000015000000}"/>
    <cellStyle name="Comma 10" xfId="20" xr:uid="{00000000-0005-0000-0000-000016000000}"/>
    <cellStyle name="Comma 10 2" xfId="279" xr:uid="{00000000-0005-0000-0000-000017000000}"/>
    <cellStyle name="Comma 11" xfId="21" xr:uid="{00000000-0005-0000-0000-000018000000}"/>
    <cellStyle name="Comma 11 2" xfId="86" xr:uid="{00000000-0005-0000-0000-000019000000}"/>
    <cellStyle name="Comma 11 2 2" xfId="280" xr:uid="{00000000-0005-0000-0000-00001A000000}"/>
    <cellStyle name="Comma 12" xfId="22" xr:uid="{00000000-0005-0000-0000-00001B000000}"/>
    <cellStyle name="Comma 12 2" xfId="87" xr:uid="{00000000-0005-0000-0000-00001C000000}"/>
    <cellStyle name="Comma 12 2 2" xfId="281" xr:uid="{00000000-0005-0000-0000-00001D000000}"/>
    <cellStyle name="Comma 13" xfId="23" xr:uid="{00000000-0005-0000-0000-00001E000000}"/>
    <cellStyle name="Comma 13 2" xfId="88" xr:uid="{00000000-0005-0000-0000-00001F000000}"/>
    <cellStyle name="Comma 13 2 2" xfId="282" xr:uid="{00000000-0005-0000-0000-000020000000}"/>
    <cellStyle name="Comma 14" xfId="24" xr:uid="{00000000-0005-0000-0000-000021000000}"/>
    <cellStyle name="Comma 14 2" xfId="25" xr:uid="{00000000-0005-0000-0000-000022000000}"/>
    <cellStyle name="Comma 14 3" xfId="89" xr:uid="{00000000-0005-0000-0000-000023000000}"/>
    <cellStyle name="Comma 15" xfId="26" xr:uid="{00000000-0005-0000-0000-000024000000}"/>
    <cellStyle name="Comma 15 2" xfId="27" xr:uid="{00000000-0005-0000-0000-000025000000}"/>
    <cellStyle name="Comma 15 3" xfId="90" xr:uid="{00000000-0005-0000-0000-000026000000}"/>
    <cellStyle name="Comma 16" xfId="28" xr:uid="{00000000-0005-0000-0000-000027000000}"/>
    <cellStyle name="Comma 16 2" xfId="29" xr:uid="{00000000-0005-0000-0000-000028000000}"/>
    <cellStyle name="Comma 16 3" xfId="91" xr:uid="{00000000-0005-0000-0000-000029000000}"/>
    <cellStyle name="Comma 17" xfId="30" xr:uid="{00000000-0005-0000-0000-00002A000000}"/>
    <cellStyle name="Comma 17 2" xfId="31" xr:uid="{00000000-0005-0000-0000-00002B000000}"/>
    <cellStyle name="Comma 17 3" xfId="92" xr:uid="{00000000-0005-0000-0000-00002C000000}"/>
    <cellStyle name="Comma 18" xfId="32" xr:uid="{00000000-0005-0000-0000-00002D000000}"/>
    <cellStyle name="Comma 18 2" xfId="33" xr:uid="{00000000-0005-0000-0000-00002E000000}"/>
    <cellStyle name="Comma 18 3" xfId="93" xr:uid="{00000000-0005-0000-0000-00002F000000}"/>
    <cellStyle name="Comma 19" xfId="34" xr:uid="{00000000-0005-0000-0000-000030000000}"/>
    <cellStyle name="Comma 19 2" xfId="35" xr:uid="{00000000-0005-0000-0000-000031000000}"/>
    <cellStyle name="Comma 19 2 2" xfId="269" xr:uid="{00000000-0005-0000-0000-000032000000}"/>
    <cellStyle name="Comma 19 3" xfId="94" xr:uid="{00000000-0005-0000-0000-000033000000}"/>
    <cellStyle name="Comma 19 3 2" xfId="283" xr:uid="{00000000-0005-0000-0000-000034000000}"/>
    <cellStyle name="Comma 19 4" xfId="255" xr:uid="{00000000-0005-0000-0000-000035000000}"/>
    <cellStyle name="Comma 19 5" xfId="456" xr:uid="{00000000-0005-0000-0000-000036000000}"/>
    <cellStyle name="Comma 19 6" xfId="464" xr:uid="{00000000-0005-0000-0000-000037000000}"/>
    <cellStyle name="Comma 2" xfId="3" xr:uid="{00000000-0005-0000-0000-000038000000}"/>
    <cellStyle name="Comma 2 10" xfId="95" xr:uid="{00000000-0005-0000-0000-000039000000}"/>
    <cellStyle name="Comma 2 11" xfId="96" xr:uid="{00000000-0005-0000-0000-00003A000000}"/>
    <cellStyle name="Comma 2 12" xfId="97" xr:uid="{00000000-0005-0000-0000-00003B000000}"/>
    <cellStyle name="Comma 2 13" xfId="98" xr:uid="{00000000-0005-0000-0000-00003C000000}"/>
    <cellStyle name="Comma 2 14" xfId="99" xr:uid="{00000000-0005-0000-0000-00003D000000}"/>
    <cellStyle name="Comma 2 15" xfId="100" xr:uid="{00000000-0005-0000-0000-00003E000000}"/>
    <cellStyle name="Comma 2 16" xfId="101" xr:uid="{00000000-0005-0000-0000-00003F000000}"/>
    <cellStyle name="Comma 2 17" xfId="284" xr:uid="{00000000-0005-0000-0000-000040000000}"/>
    <cellStyle name="Comma 2 18" xfId="357" xr:uid="{00000000-0005-0000-0000-000041000000}"/>
    <cellStyle name="Comma 2 2" xfId="9" xr:uid="{00000000-0005-0000-0000-000042000000}"/>
    <cellStyle name="Comma 2 2 2" xfId="102" xr:uid="{00000000-0005-0000-0000-000043000000}"/>
    <cellStyle name="Comma 2 2 2 2" xfId="285" xr:uid="{00000000-0005-0000-0000-000044000000}"/>
    <cellStyle name="Comma 2 2 3" xfId="369" xr:uid="{00000000-0005-0000-0000-000045000000}"/>
    <cellStyle name="Comma 2 2 4" xfId="36" xr:uid="{00000000-0005-0000-0000-000046000000}"/>
    <cellStyle name="Comma 2 3" xfId="103" xr:uid="{00000000-0005-0000-0000-000047000000}"/>
    <cellStyle name="Comma 2 4" xfId="104" xr:uid="{00000000-0005-0000-0000-000048000000}"/>
    <cellStyle name="Comma 2 5" xfId="105" xr:uid="{00000000-0005-0000-0000-000049000000}"/>
    <cellStyle name="Comma 2 6" xfId="106" xr:uid="{00000000-0005-0000-0000-00004A000000}"/>
    <cellStyle name="Comma 2 7" xfId="107" xr:uid="{00000000-0005-0000-0000-00004B000000}"/>
    <cellStyle name="Comma 2 8" xfId="108" xr:uid="{00000000-0005-0000-0000-00004C000000}"/>
    <cellStyle name="Comma 2 9" xfId="109" xr:uid="{00000000-0005-0000-0000-00004D000000}"/>
    <cellStyle name="Comma 20" xfId="37" xr:uid="{00000000-0005-0000-0000-00004E000000}"/>
    <cellStyle name="Comma 20 2" xfId="38" xr:uid="{00000000-0005-0000-0000-00004F000000}"/>
    <cellStyle name="Comma 20 3" xfId="286" xr:uid="{00000000-0005-0000-0000-000050000000}"/>
    <cellStyle name="Comma 20 4" xfId="287" xr:uid="{00000000-0005-0000-0000-000051000000}"/>
    <cellStyle name="Comma 20 5" xfId="288" xr:uid="{00000000-0005-0000-0000-000052000000}"/>
    <cellStyle name="Comma 21" xfId="39" xr:uid="{00000000-0005-0000-0000-000053000000}"/>
    <cellStyle name="Comma 21 2" xfId="40" xr:uid="{00000000-0005-0000-0000-000054000000}"/>
    <cellStyle name="Comma 22" xfId="41" xr:uid="{00000000-0005-0000-0000-000055000000}"/>
    <cellStyle name="Comma 22 2" xfId="42" xr:uid="{00000000-0005-0000-0000-000056000000}"/>
    <cellStyle name="Comma 23" xfId="43" xr:uid="{00000000-0005-0000-0000-000057000000}"/>
    <cellStyle name="Comma 23 2" xfId="44" xr:uid="{00000000-0005-0000-0000-000058000000}"/>
    <cellStyle name="Comma 24" xfId="45" xr:uid="{00000000-0005-0000-0000-000059000000}"/>
    <cellStyle name="Comma 24 2" xfId="46" xr:uid="{00000000-0005-0000-0000-00005A000000}"/>
    <cellStyle name="Comma 25" xfId="47" xr:uid="{00000000-0005-0000-0000-00005B000000}"/>
    <cellStyle name="Comma 25 2" xfId="432" xr:uid="{00000000-0005-0000-0000-00005C000000}"/>
    <cellStyle name="Comma 26" xfId="48" xr:uid="{00000000-0005-0000-0000-00005D000000}"/>
    <cellStyle name="Comma 26 2" xfId="433" xr:uid="{00000000-0005-0000-0000-00005E000000}"/>
    <cellStyle name="Comma 27" xfId="49" xr:uid="{00000000-0005-0000-0000-00005F000000}"/>
    <cellStyle name="Comma 27 2" xfId="434" xr:uid="{00000000-0005-0000-0000-000060000000}"/>
    <cellStyle name="Comma 28" xfId="50" xr:uid="{00000000-0005-0000-0000-000061000000}"/>
    <cellStyle name="Comma 29" xfId="51" xr:uid="{00000000-0005-0000-0000-000062000000}"/>
    <cellStyle name="Comma 3" xfId="70" xr:uid="{00000000-0005-0000-0000-000063000000}"/>
    <cellStyle name="Comma 3 10" xfId="110" xr:uid="{00000000-0005-0000-0000-000064000000}"/>
    <cellStyle name="Comma 3 11" xfId="111" xr:uid="{00000000-0005-0000-0000-000065000000}"/>
    <cellStyle name="Comma 3 12" xfId="112" xr:uid="{00000000-0005-0000-0000-000066000000}"/>
    <cellStyle name="Comma 3 13" xfId="113" xr:uid="{00000000-0005-0000-0000-000067000000}"/>
    <cellStyle name="Comma 3 14" xfId="114" xr:uid="{00000000-0005-0000-0000-000068000000}"/>
    <cellStyle name="Comma 3 15" xfId="115" xr:uid="{00000000-0005-0000-0000-000069000000}"/>
    <cellStyle name="Comma 3 16" xfId="274" xr:uid="{00000000-0005-0000-0000-00006A000000}"/>
    <cellStyle name="Comma 3 16 2" xfId="289" xr:uid="{00000000-0005-0000-0000-00006B000000}"/>
    <cellStyle name="Comma 3 17" xfId="265" xr:uid="{00000000-0005-0000-0000-00006C000000}"/>
    <cellStyle name="Comma 3 2" xfId="52" xr:uid="{00000000-0005-0000-0000-00006D000000}"/>
    <cellStyle name="Comma 3 2 2" xfId="116" xr:uid="{00000000-0005-0000-0000-00006E000000}"/>
    <cellStyle name="Comma 3 3" xfId="117" xr:uid="{00000000-0005-0000-0000-00006F000000}"/>
    <cellStyle name="Comma 3 4" xfId="118" xr:uid="{00000000-0005-0000-0000-000070000000}"/>
    <cellStyle name="Comma 3 5" xfId="119" xr:uid="{00000000-0005-0000-0000-000071000000}"/>
    <cellStyle name="Comma 3 6" xfId="120" xr:uid="{00000000-0005-0000-0000-000072000000}"/>
    <cellStyle name="Comma 3 7" xfId="121" xr:uid="{00000000-0005-0000-0000-000073000000}"/>
    <cellStyle name="Comma 3 8" xfId="122" xr:uid="{00000000-0005-0000-0000-000074000000}"/>
    <cellStyle name="Comma 3 9" xfId="123" xr:uid="{00000000-0005-0000-0000-000075000000}"/>
    <cellStyle name="Comma 30" xfId="53" xr:uid="{00000000-0005-0000-0000-000076000000}"/>
    <cellStyle name="Comma 31" xfId="54" xr:uid="{00000000-0005-0000-0000-000077000000}"/>
    <cellStyle name="Comma 32" xfId="55" xr:uid="{00000000-0005-0000-0000-000078000000}"/>
    <cellStyle name="Comma 33" xfId="78" xr:uid="{00000000-0005-0000-0000-000079000000}"/>
    <cellStyle name="Comma 34" xfId="80" xr:uid="{00000000-0005-0000-0000-00007A000000}"/>
    <cellStyle name="Comma 35" xfId="81" xr:uid="{00000000-0005-0000-0000-00007B000000}"/>
    <cellStyle name="Comma 36" xfId="226" xr:uid="{00000000-0005-0000-0000-00007C000000}"/>
    <cellStyle name="Comma 37" xfId="228" xr:uid="{00000000-0005-0000-0000-00007D000000}"/>
    <cellStyle name="Comma 38" xfId="230" xr:uid="{00000000-0005-0000-0000-00007E000000}"/>
    <cellStyle name="Comma 39" xfId="227" xr:uid="{00000000-0005-0000-0000-00007F000000}"/>
    <cellStyle name="Comma 4" xfId="73" xr:uid="{00000000-0005-0000-0000-000080000000}"/>
    <cellStyle name="Comma 4 2" xfId="56" xr:uid="{00000000-0005-0000-0000-000081000000}"/>
    <cellStyle name="Comma 4 2 2" xfId="124" xr:uid="{00000000-0005-0000-0000-000082000000}"/>
    <cellStyle name="Comma 4 2 2 2" xfId="290" xr:uid="{00000000-0005-0000-0000-000083000000}"/>
    <cellStyle name="Comma 4 2 3" xfId="291" xr:uid="{00000000-0005-0000-0000-000084000000}"/>
    <cellStyle name="Comma 4 2 4" xfId="292" xr:uid="{00000000-0005-0000-0000-000085000000}"/>
    <cellStyle name="Comma 4 2 5" xfId="293" xr:uid="{00000000-0005-0000-0000-000086000000}"/>
    <cellStyle name="Comma 4 3" xfId="294" xr:uid="{00000000-0005-0000-0000-000087000000}"/>
    <cellStyle name="Comma 4 4" xfId="295" xr:uid="{00000000-0005-0000-0000-000088000000}"/>
    <cellStyle name="Comma 4 5" xfId="363" xr:uid="{00000000-0005-0000-0000-000089000000}"/>
    <cellStyle name="Comma 40" xfId="233" xr:uid="{00000000-0005-0000-0000-00008A000000}"/>
    <cellStyle name="Comma 41" xfId="235" xr:uid="{00000000-0005-0000-0000-00008B000000}"/>
    <cellStyle name="Comma 42" xfId="237" xr:uid="{00000000-0005-0000-0000-00008C000000}"/>
    <cellStyle name="Comma 43" xfId="239" xr:uid="{00000000-0005-0000-0000-00008D000000}"/>
    <cellStyle name="Comma 44" xfId="241" xr:uid="{00000000-0005-0000-0000-00008E000000}"/>
    <cellStyle name="Comma 45" xfId="243" xr:uid="{00000000-0005-0000-0000-00008F000000}"/>
    <cellStyle name="Comma 46" xfId="245" xr:uid="{00000000-0005-0000-0000-000090000000}"/>
    <cellStyle name="Comma 47" xfId="247" xr:uid="{00000000-0005-0000-0000-000091000000}"/>
    <cellStyle name="Comma 48" xfId="249" xr:uid="{00000000-0005-0000-0000-000092000000}"/>
    <cellStyle name="Comma 49" xfId="252" xr:uid="{00000000-0005-0000-0000-000093000000}"/>
    <cellStyle name="Comma 5" xfId="57" xr:uid="{00000000-0005-0000-0000-000094000000}"/>
    <cellStyle name="Comma 5 10" xfId="125" xr:uid="{00000000-0005-0000-0000-000095000000}"/>
    <cellStyle name="Comma 5 11" xfId="126" xr:uid="{00000000-0005-0000-0000-000096000000}"/>
    <cellStyle name="Comma 5 12" xfId="127" xr:uid="{00000000-0005-0000-0000-000097000000}"/>
    <cellStyle name="Comma 5 13" xfId="128" xr:uid="{00000000-0005-0000-0000-000098000000}"/>
    <cellStyle name="Comma 5 14" xfId="129" xr:uid="{00000000-0005-0000-0000-000099000000}"/>
    <cellStyle name="Comma 5 15" xfId="130" xr:uid="{00000000-0005-0000-0000-00009A000000}"/>
    <cellStyle name="Comma 5 2" xfId="58" xr:uid="{00000000-0005-0000-0000-00009B000000}"/>
    <cellStyle name="Comma 5 2 2" xfId="131" xr:uid="{00000000-0005-0000-0000-00009C000000}"/>
    <cellStyle name="Comma 5 2 2 2" xfId="297" xr:uid="{00000000-0005-0000-0000-00009D000000}"/>
    <cellStyle name="Comma 5 2 2 3" xfId="298" xr:uid="{00000000-0005-0000-0000-00009E000000}"/>
    <cellStyle name="Comma 5 2 2 4" xfId="299" xr:uid="{00000000-0005-0000-0000-00009F000000}"/>
    <cellStyle name="Comma 5 2 2 5" xfId="300" xr:uid="{00000000-0005-0000-0000-0000A0000000}"/>
    <cellStyle name="Comma 5 2 2 6" xfId="296" xr:uid="{00000000-0005-0000-0000-0000A1000000}"/>
    <cellStyle name="Comma 5 2 3" xfId="301" xr:uid="{00000000-0005-0000-0000-0000A2000000}"/>
    <cellStyle name="Comma 5 2 4" xfId="302" xr:uid="{00000000-0005-0000-0000-0000A3000000}"/>
    <cellStyle name="Comma 5 2 5" xfId="303" xr:uid="{00000000-0005-0000-0000-0000A4000000}"/>
    <cellStyle name="Comma 5 3" xfId="132" xr:uid="{00000000-0005-0000-0000-0000A5000000}"/>
    <cellStyle name="Comma 5 4" xfId="133" xr:uid="{00000000-0005-0000-0000-0000A6000000}"/>
    <cellStyle name="Comma 5 5" xfId="134" xr:uid="{00000000-0005-0000-0000-0000A7000000}"/>
    <cellStyle name="Comma 5 6" xfId="135" xr:uid="{00000000-0005-0000-0000-0000A8000000}"/>
    <cellStyle name="Comma 5 7" xfId="136" xr:uid="{00000000-0005-0000-0000-0000A9000000}"/>
    <cellStyle name="Comma 5 8" xfId="137" xr:uid="{00000000-0005-0000-0000-0000AA000000}"/>
    <cellStyle name="Comma 5 9" xfId="138" xr:uid="{00000000-0005-0000-0000-0000AB000000}"/>
    <cellStyle name="Comma 50" xfId="261" xr:uid="{00000000-0005-0000-0000-0000AC000000}"/>
    <cellStyle name="Comma 51" xfId="351" xr:uid="{00000000-0005-0000-0000-0000AD000000}"/>
    <cellStyle name="Comma 52" xfId="355" xr:uid="{00000000-0005-0000-0000-0000AE000000}"/>
    <cellStyle name="Comma 53" xfId="367" xr:uid="{00000000-0005-0000-0000-0000AF000000}"/>
    <cellStyle name="Comma 54" xfId="373" xr:uid="{00000000-0005-0000-0000-0000B0000000}"/>
    <cellStyle name="Comma 55" xfId="380" xr:uid="{00000000-0005-0000-0000-0000B1000000}"/>
    <cellStyle name="Comma 56" xfId="371" xr:uid="{00000000-0005-0000-0000-0000B2000000}"/>
    <cellStyle name="Comma 57" xfId="374" xr:uid="{00000000-0005-0000-0000-0000B3000000}"/>
    <cellStyle name="Comma 58" xfId="354" xr:uid="{00000000-0005-0000-0000-0000B4000000}"/>
    <cellStyle name="Comma 59" xfId="382" xr:uid="{00000000-0005-0000-0000-0000B5000000}"/>
    <cellStyle name="Comma 6" xfId="74" xr:uid="{00000000-0005-0000-0000-0000B6000000}"/>
    <cellStyle name="Comma 6 2" xfId="59" xr:uid="{00000000-0005-0000-0000-0000B7000000}"/>
    <cellStyle name="Comma 6 2 2" xfId="139" xr:uid="{00000000-0005-0000-0000-0000B8000000}"/>
    <cellStyle name="Comma 6 2 2 2" xfId="304" xr:uid="{00000000-0005-0000-0000-0000B9000000}"/>
    <cellStyle name="Comma 6 2 3" xfId="305" xr:uid="{00000000-0005-0000-0000-0000BA000000}"/>
    <cellStyle name="Comma 6 2 4" xfId="306" xr:uid="{00000000-0005-0000-0000-0000BB000000}"/>
    <cellStyle name="Comma 6 2 5" xfId="307" xr:uid="{00000000-0005-0000-0000-0000BC000000}"/>
    <cellStyle name="Comma 6 3" xfId="308" xr:uid="{00000000-0005-0000-0000-0000BD000000}"/>
    <cellStyle name="Comma 60" xfId="384" xr:uid="{00000000-0005-0000-0000-0000BE000000}"/>
    <cellStyle name="Comma 61" xfId="386" xr:uid="{00000000-0005-0000-0000-0000BF000000}"/>
    <cellStyle name="Comma 62" xfId="388" xr:uid="{00000000-0005-0000-0000-0000C0000000}"/>
    <cellStyle name="Comma 63" xfId="390" xr:uid="{00000000-0005-0000-0000-0000C1000000}"/>
    <cellStyle name="Comma 64" xfId="392" xr:uid="{00000000-0005-0000-0000-0000C2000000}"/>
    <cellStyle name="Comma 65" xfId="394" xr:uid="{00000000-0005-0000-0000-0000C3000000}"/>
    <cellStyle name="Comma 66" xfId="395" xr:uid="{00000000-0005-0000-0000-0000C4000000}"/>
    <cellStyle name="Comma 67" xfId="398" xr:uid="{00000000-0005-0000-0000-0000C5000000}"/>
    <cellStyle name="Comma 68" xfId="401" xr:uid="{00000000-0005-0000-0000-0000C6000000}"/>
    <cellStyle name="Comma 69" xfId="408" xr:uid="{00000000-0005-0000-0000-0000C7000000}"/>
    <cellStyle name="Comma 7" xfId="75" xr:uid="{00000000-0005-0000-0000-0000C8000000}"/>
    <cellStyle name="Comma 7 2" xfId="140" xr:uid="{00000000-0005-0000-0000-0000C9000000}"/>
    <cellStyle name="Comma 70" xfId="399" xr:uid="{00000000-0005-0000-0000-0000CA000000}"/>
    <cellStyle name="Comma 71" xfId="402" xr:uid="{00000000-0005-0000-0000-0000CB000000}"/>
    <cellStyle name="Comma 72" xfId="397" xr:uid="{00000000-0005-0000-0000-0000CC000000}"/>
    <cellStyle name="Comma 73" xfId="410" xr:uid="{00000000-0005-0000-0000-0000CD000000}"/>
    <cellStyle name="Comma 74" xfId="412" xr:uid="{00000000-0005-0000-0000-0000CE000000}"/>
    <cellStyle name="Comma 75" xfId="414" xr:uid="{00000000-0005-0000-0000-0000CF000000}"/>
    <cellStyle name="Comma 76" xfId="416" xr:uid="{00000000-0005-0000-0000-0000D0000000}"/>
    <cellStyle name="Comma 77" xfId="418" xr:uid="{00000000-0005-0000-0000-0000D1000000}"/>
    <cellStyle name="Comma 78" xfId="420" xr:uid="{00000000-0005-0000-0000-0000D2000000}"/>
    <cellStyle name="Comma 79" xfId="422" xr:uid="{00000000-0005-0000-0000-0000D3000000}"/>
    <cellStyle name="Comma 8" xfId="76" xr:uid="{00000000-0005-0000-0000-0000D4000000}"/>
    <cellStyle name="Comma 8 2" xfId="141" xr:uid="{00000000-0005-0000-0000-0000D5000000}"/>
    <cellStyle name="Comma 8 3" xfId="309" xr:uid="{00000000-0005-0000-0000-0000D6000000}"/>
    <cellStyle name="Comma 80" xfId="423" xr:uid="{00000000-0005-0000-0000-0000D7000000}"/>
    <cellStyle name="Comma 81" xfId="427" xr:uid="{00000000-0005-0000-0000-0000D8000000}"/>
    <cellStyle name="Comma 82" xfId="438" xr:uid="{00000000-0005-0000-0000-0000D9000000}"/>
    <cellStyle name="Comma 83" xfId="431" xr:uid="{00000000-0005-0000-0000-0000DA000000}"/>
    <cellStyle name="Comma 84" xfId="441" xr:uid="{00000000-0005-0000-0000-0000DB000000}"/>
    <cellStyle name="Comma 85" xfId="443" xr:uid="{00000000-0005-0000-0000-0000DC000000}"/>
    <cellStyle name="Comma 86" xfId="445" xr:uid="{00000000-0005-0000-0000-0000DD000000}"/>
    <cellStyle name="Comma 87" xfId="447" xr:uid="{00000000-0005-0000-0000-0000DE000000}"/>
    <cellStyle name="Comma 88" xfId="449" xr:uid="{00000000-0005-0000-0000-0000DF000000}"/>
    <cellStyle name="Comma 89" xfId="451" xr:uid="{00000000-0005-0000-0000-0000E0000000}"/>
    <cellStyle name="Comma 9" xfId="79" xr:uid="{00000000-0005-0000-0000-0000E1000000}"/>
    <cellStyle name="Comma 9 2" xfId="311" xr:uid="{00000000-0005-0000-0000-0000E2000000}"/>
    <cellStyle name="Comma 9 3" xfId="310" xr:uid="{00000000-0005-0000-0000-0000E3000000}"/>
    <cellStyle name="Comma 90" xfId="453" xr:uid="{00000000-0005-0000-0000-0000E4000000}"/>
    <cellStyle name="Comma 91" xfId="461" xr:uid="{00000000-0005-0000-0000-0000E5000000}"/>
    <cellStyle name="Comma 92" xfId="469" xr:uid="{00000000-0005-0000-0000-0000E6000000}"/>
    <cellStyle name="Comma 93" xfId="14" xr:uid="{00000000-0005-0000-0000-0000E7000000}"/>
    <cellStyle name="Comma 94" xfId="12" xr:uid="{00000000-0005-0000-0000-0000E8000000}"/>
    <cellStyle name="Currency [0] 2" xfId="312" xr:uid="{00000000-0005-0000-0000-0000E9000000}"/>
    <cellStyle name="Currency 10" xfId="61" xr:uid="{00000000-0005-0000-0000-0000EA000000}"/>
    <cellStyle name="Currency 11" xfId="62" xr:uid="{00000000-0005-0000-0000-0000EB000000}"/>
    <cellStyle name="Currency 11 2" xfId="63" xr:uid="{00000000-0005-0000-0000-0000EC000000}"/>
    <cellStyle name="Currency 11 3" xfId="142" xr:uid="{00000000-0005-0000-0000-0000ED000000}"/>
    <cellStyle name="Currency 12" xfId="64" xr:uid="{00000000-0005-0000-0000-0000EE000000}"/>
    <cellStyle name="Currency 12 2" xfId="71" xr:uid="{00000000-0005-0000-0000-0000EF000000}"/>
    <cellStyle name="Currency 12 2 2" xfId="313" xr:uid="{00000000-0005-0000-0000-0000F0000000}"/>
    <cellStyle name="Currency 12 2 3" xfId="364" xr:uid="{00000000-0005-0000-0000-0000F1000000}"/>
    <cellStyle name="Currency 12 3" xfId="143" xr:uid="{00000000-0005-0000-0000-0000F2000000}"/>
    <cellStyle name="Currency 12 4" xfId="358" xr:uid="{00000000-0005-0000-0000-0000F3000000}"/>
    <cellStyle name="Currency 12 5" xfId="436" xr:uid="{00000000-0005-0000-0000-0000F4000000}"/>
    <cellStyle name="Currency 13" xfId="144" xr:uid="{00000000-0005-0000-0000-0000F5000000}"/>
    <cellStyle name="Currency 14" xfId="145" xr:uid="{00000000-0005-0000-0000-0000F6000000}"/>
    <cellStyle name="Currency 15" xfId="146" xr:uid="{00000000-0005-0000-0000-0000F7000000}"/>
    <cellStyle name="Currency 16" xfId="147" xr:uid="{00000000-0005-0000-0000-0000F8000000}"/>
    <cellStyle name="Currency 17" xfId="148" xr:uid="{00000000-0005-0000-0000-0000F9000000}"/>
    <cellStyle name="Currency 18" xfId="149" xr:uid="{00000000-0005-0000-0000-0000FA000000}"/>
    <cellStyle name="Currency 19" xfId="150" xr:uid="{00000000-0005-0000-0000-0000FB000000}"/>
    <cellStyle name="Currency 19 2" xfId="270" xr:uid="{00000000-0005-0000-0000-0000FC000000}"/>
    <cellStyle name="Currency 19 3" xfId="257" xr:uid="{00000000-0005-0000-0000-0000FD000000}"/>
    <cellStyle name="Currency 19 4" xfId="457" xr:uid="{00000000-0005-0000-0000-0000FE000000}"/>
    <cellStyle name="Currency 19 5" xfId="466" xr:uid="{00000000-0005-0000-0000-0000FF000000}"/>
    <cellStyle name="Currency 2" xfId="258" xr:uid="{00000000-0005-0000-0000-000000010000}"/>
    <cellStyle name="Currency 2 10" xfId="151" xr:uid="{00000000-0005-0000-0000-000001010000}"/>
    <cellStyle name="Currency 2 11" xfId="152" xr:uid="{00000000-0005-0000-0000-000002010000}"/>
    <cellStyle name="Currency 2 12" xfId="153" xr:uid="{00000000-0005-0000-0000-000003010000}"/>
    <cellStyle name="Currency 2 13" xfId="154" xr:uid="{00000000-0005-0000-0000-000004010000}"/>
    <cellStyle name="Currency 2 14" xfId="155" xr:uid="{00000000-0005-0000-0000-000005010000}"/>
    <cellStyle name="Currency 2 15" xfId="156" xr:uid="{00000000-0005-0000-0000-000006010000}"/>
    <cellStyle name="Currency 2 15 2" xfId="157" xr:uid="{00000000-0005-0000-0000-000007010000}"/>
    <cellStyle name="Currency 2 16" xfId="314" xr:uid="{00000000-0005-0000-0000-000008010000}"/>
    <cellStyle name="Currency 2 17" xfId="315" xr:uid="{00000000-0005-0000-0000-000009010000}"/>
    <cellStyle name="Currency 2 2" xfId="65" xr:uid="{00000000-0005-0000-0000-00000A010000}"/>
    <cellStyle name="Currency 2 2 2" xfId="158" xr:uid="{00000000-0005-0000-0000-00000B010000}"/>
    <cellStyle name="Currency 2 2 2 2" xfId="316" xr:uid="{00000000-0005-0000-0000-00000C010000}"/>
    <cellStyle name="Currency 2 3" xfId="159" xr:uid="{00000000-0005-0000-0000-00000D010000}"/>
    <cellStyle name="Currency 2 4" xfId="160" xr:uid="{00000000-0005-0000-0000-00000E010000}"/>
    <cellStyle name="Currency 2 5" xfId="161" xr:uid="{00000000-0005-0000-0000-00000F010000}"/>
    <cellStyle name="Currency 2 6" xfId="162" xr:uid="{00000000-0005-0000-0000-000010010000}"/>
    <cellStyle name="Currency 2 7" xfId="163" xr:uid="{00000000-0005-0000-0000-000011010000}"/>
    <cellStyle name="Currency 2 8" xfId="164" xr:uid="{00000000-0005-0000-0000-000012010000}"/>
    <cellStyle name="Currency 2 9" xfId="165" xr:uid="{00000000-0005-0000-0000-000013010000}"/>
    <cellStyle name="Currency 20" xfId="467" xr:uid="{00000000-0005-0000-0000-000014010000}"/>
    <cellStyle name="Currency 21" xfId="60" xr:uid="{00000000-0005-0000-0000-000015010000}"/>
    <cellStyle name="Currency 3" xfId="256" xr:uid="{00000000-0005-0000-0000-000016010000}"/>
    <cellStyle name="Currency 3 2" xfId="166" xr:uid="{00000000-0005-0000-0000-000017010000}"/>
    <cellStyle name="Currency 3 2 2" xfId="317" xr:uid="{00000000-0005-0000-0000-000018010000}"/>
    <cellStyle name="Currency 3 3" xfId="318" xr:uid="{00000000-0005-0000-0000-000019010000}"/>
    <cellStyle name="Currency 4" xfId="435" xr:uid="{00000000-0005-0000-0000-00001A010000}"/>
    <cellStyle name="Currency 4 2" xfId="167" xr:uid="{00000000-0005-0000-0000-00001B010000}"/>
    <cellStyle name="Currency 4 2 2" xfId="319" xr:uid="{00000000-0005-0000-0000-00001C010000}"/>
    <cellStyle name="Currency 4 3" xfId="320" xr:uid="{00000000-0005-0000-0000-00001D010000}"/>
    <cellStyle name="Currency 4 4" xfId="321" xr:uid="{00000000-0005-0000-0000-00001E010000}"/>
    <cellStyle name="Currency 4 5" xfId="322" xr:uid="{00000000-0005-0000-0000-00001F010000}"/>
    <cellStyle name="Currency 5" xfId="323" xr:uid="{00000000-0005-0000-0000-000020010000}"/>
    <cellStyle name="Currency 5 10" xfId="168" xr:uid="{00000000-0005-0000-0000-000021010000}"/>
    <cellStyle name="Currency 5 11" xfId="169" xr:uid="{00000000-0005-0000-0000-000022010000}"/>
    <cellStyle name="Currency 5 12" xfId="170" xr:uid="{00000000-0005-0000-0000-000023010000}"/>
    <cellStyle name="Currency 5 13" xfId="171" xr:uid="{00000000-0005-0000-0000-000024010000}"/>
    <cellStyle name="Currency 5 14" xfId="172" xr:uid="{00000000-0005-0000-0000-000025010000}"/>
    <cellStyle name="Currency 5 15" xfId="173" xr:uid="{00000000-0005-0000-0000-000026010000}"/>
    <cellStyle name="Currency 5 2" xfId="174" xr:uid="{00000000-0005-0000-0000-000027010000}"/>
    <cellStyle name="Currency 5 2 2" xfId="324" xr:uid="{00000000-0005-0000-0000-000028010000}"/>
    <cellStyle name="Currency 5 2 2 2" xfId="325" xr:uid="{00000000-0005-0000-0000-000029010000}"/>
    <cellStyle name="Currency 5 2 2 3" xfId="326" xr:uid="{00000000-0005-0000-0000-00002A010000}"/>
    <cellStyle name="Currency 5 2 2 4" xfId="327" xr:uid="{00000000-0005-0000-0000-00002B010000}"/>
    <cellStyle name="Currency 5 2 2 5" xfId="328" xr:uid="{00000000-0005-0000-0000-00002C010000}"/>
    <cellStyle name="Currency 5 2 3" xfId="329" xr:uid="{00000000-0005-0000-0000-00002D010000}"/>
    <cellStyle name="Currency 5 2 4" xfId="330" xr:uid="{00000000-0005-0000-0000-00002E010000}"/>
    <cellStyle name="Currency 5 2 5" xfId="331" xr:uid="{00000000-0005-0000-0000-00002F010000}"/>
    <cellStyle name="Currency 5 2 6" xfId="332" xr:uid="{00000000-0005-0000-0000-000030010000}"/>
    <cellStyle name="Currency 5 3" xfId="175" xr:uid="{00000000-0005-0000-0000-000031010000}"/>
    <cellStyle name="Currency 5 4" xfId="176" xr:uid="{00000000-0005-0000-0000-000032010000}"/>
    <cellStyle name="Currency 5 5" xfId="177" xr:uid="{00000000-0005-0000-0000-000033010000}"/>
    <cellStyle name="Currency 5 6" xfId="178" xr:uid="{00000000-0005-0000-0000-000034010000}"/>
    <cellStyle name="Currency 5 7" xfId="179" xr:uid="{00000000-0005-0000-0000-000035010000}"/>
    <cellStyle name="Currency 5 8" xfId="180" xr:uid="{00000000-0005-0000-0000-000036010000}"/>
    <cellStyle name="Currency 5 9" xfId="181" xr:uid="{00000000-0005-0000-0000-000037010000}"/>
    <cellStyle name="Currency 6" xfId="333" xr:uid="{00000000-0005-0000-0000-000038010000}"/>
    <cellStyle name="Currency 6 2" xfId="182" xr:uid="{00000000-0005-0000-0000-000039010000}"/>
    <cellStyle name="Currency 6 2 2" xfId="334" xr:uid="{00000000-0005-0000-0000-00003A010000}"/>
    <cellStyle name="Currency 6 2 3" xfId="335" xr:uid="{00000000-0005-0000-0000-00003B010000}"/>
    <cellStyle name="Currency 6 2 4" xfId="336" xr:uid="{00000000-0005-0000-0000-00003C010000}"/>
    <cellStyle name="Currency 6 2 5" xfId="337" xr:uid="{00000000-0005-0000-0000-00003D010000}"/>
    <cellStyle name="Currency 6 3" xfId="338" xr:uid="{00000000-0005-0000-0000-00003E010000}"/>
    <cellStyle name="Currency 7" xfId="339" xr:uid="{00000000-0005-0000-0000-00003F010000}"/>
    <cellStyle name="Currency 8" xfId="340" xr:uid="{00000000-0005-0000-0000-000040010000}"/>
    <cellStyle name="Currency 8 2" xfId="183" xr:uid="{00000000-0005-0000-0000-000041010000}"/>
    <cellStyle name="Currency 9" xfId="465" xr:uid="{00000000-0005-0000-0000-000042010000}"/>
    <cellStyle name="Hyperlink" xfId="476" builtinId="8"/>
    <cellStyle name="Normal" xfId="0" builtinId="0"/>
    <cellStyle name="Normal 10" xfId="184" xr:uid="{00000000-0005-0000-0000-000045010000}"/>
    <cellStyle name="Normal 11" xfId="185" xr:uid="{00000000-0005-0000-0000-000046010000}"/>
    <cellStyle name="Normal 12" xfId="186" xr:uid="{00000000-0005-0000-0000-000047010000}"/>
    <cellStyle name="Normal 13" xfId="187" xr:uid="{00000000-0005-0000-0000-000048010000}"/>
    <cellStyle name="Normal 14" xfId="188" xr:uid="{00000000-0005-0000-0000-000049010000}"/>
    <cellStyle name="Normal 15" xfId="189" xr:uid="{00000000-0005-0000-0000-00004A010000}"/>
    <cellStyle name="Normal 16" xfId="190" xr:uid="{00000000-0005-0000-0000-00004B010000}"/>
    <cellStyle name="Normal 17" xfId="191" xr:uid="{00000000-0005-0000-0000-00004C010000}"/>
    <cellStyle name="Normal 18" xfId="192" xr:uid="{00000000-0005-0000-0000-00004D010000}"/>
    <cellStyle name="Normal 19" xfId="193" xr:uid="{00000000-0005-0000-0000-00004E010000}"/>
    <cellStyle name="Normal 19 2" xfId="194" xr:uid="{00000000-0005-0000-0000-00004F010000}"/>
    <cellStyle name="Normal 19 2 2" xfId="271" xr:uid="{00000000-0005-0000-0000-000050010000}"/>
    <cellStyle name="Normal 19 2 3" xfId="260" xr:uid="{00000000-0005-0000-0000-000051010000}"/>
    <cellStyle name="Normal 19 2 4" xfId="458" xr:uid="{00000000-0005-0000-0000-000052010000}"/>
    <cellStyle name="Normal 19 2 5" xfId="468" xr:uid="{00000000-0005-0000-0000-000053010000}"/>
    <cellStyle name="Normal 19 2_Completed Contract" xfId="472" xr:uid="{00000000-0005-0000-0000-000054010000}"/>
    <cellStyle name="Normal 19_Cashflow Worksheet" xfId="195" xr:uid="{00000000-0005-0000-0000-000055010000}"/>
    <cellStyle name="Normal 2" xfId="1" xr:uid="{00000000-0005-0000-0000-000056010000}"/>
    <cellStyle name="Normal 2 10" xfId="196" xr:uid="{00000000-0005-0000-0000-000057010000}"/>
    <cellStyle name="Normal 2 11" xfId="197" xr:uid="{00000000-0005-0000-0000-000058010000}"/>
    <cellStyle name="Normal 2 12" xfId="198" xr:uid="{00000000-0005-0000-0000-000059010000}"/>
    <cellStyle name="Normal 2 13" xfId="199" xr:uid="{00000000-0005-0000-0000-00005A010000}"/>
    <cellStyle name="Normal 2 14" xfId="200" xr:uid="{00000000-0005-0000-0000-00005B010000}"/>
    <cellStyle name="Normal 2 15" xfId="201" xr:uid="{00000000-0005-0000-0000-00005C010000}"/>
    <cellStyle name="Normal 2 15 2" xfId="202" xr:uid="{00000000-0005-0000-0000-00005D010000}"/>
    <cellStyle name="Normal 2 15_Cashflow Worksheet" xfId="203" xr:uid="{00000000-0005-0000-0000-00005E010000}"/>
    <cellStyle name="Normal 2 16" xfId="273" xr:uid="{00000000-0005-0000-0000-00005F010000}"/>
    <cellStyle name="Normal 2 17" xfId="264" xr:uid="{00000000-0005-0000-0000-000060010000}"/>
    <cellStyle name="Normal 2 18" xfId="350" xr:uid="{00000000-0005-0000-0000-000061010000}"/>
    <cellStyle name="Normal 2 19" xfId="259" xr:uid="{00000000-0005-0000-0000-000062010000}"/>
    <cellStyle name="Normal 2 2" xfId="5" xr:uid="{00000000-0005-0000-0000-000063010000}"/>
    <cellStyle name="Normal 2 2 2" xfId="77" xr:uid="{00000000-0005-0000-0000-000064010000}"/>
    <cellStyle name="Normal 2 2 3" xfId="204" xr:uid="{00000000-0005-0000-0000-000065010000}"/>
    <cellStyle name="Normal 2 20" xfId="69" xr:uid="{00000000-0005-0000-0000-000066010000}"/>
    <cellStyle name="Normal 2 3" xfId="7" xr:uid="{00000000-0005-0000-0000-000067010000}"/>
    <cellStyle name="Normal 2 3 2" xfId="205" xr:uid="{00000000-0005-0000-0000-000068010000}"/>
    <cellStyle name="Normal 2 4" xfId="11" xr:uid="{00000000-0005-0000-0000-000069010000}"/>
    <cellStyle name="Normal 2 4 2" xfId="206" xr:uid="{00000000-0005-0000-0000-00006A010000}"/>
    <cellStyle name="Normal 2 5" xfId="207" xr:uid="{00000000-0005-0000-0000-00006B010000}"/>
    <cellStyle name="Normal 2 6" xfId="208" xr:uid="{00000000-0005-0000-0000-00006C010000}"/>
    <cellStyle name="Normal 2 6 2" xfId="209" xr:uid="{00000000-0005-0000-0000-00006D010000}"/>
    <cellStyle name="Normal 2 6 3" xfId="210" xr:uid="{00000000-0005-0000-0000-00006E010000}"/>
    <cellStyle name="Normal 2 7" xfId="211" xr:uid="{00000000-0005-0000-0000-00006F010000}"/>
    <cellStyle name="Normal 2 8" xfId="212" xr:uid="{00000000-0005-0000-0000-000070010000}"/>
    <cellStyle name="Normal 2 9" xfId="213" xr:uid="{00000000-0005-0000-0000-000071010000}"/>
    <cellStyle name="Normal 20" xfId="214" xr:uid="{00000000-0005-0000-0000-000072010000}"/>
    <cellStyle name="Normal 20 2" xfId="215" xr:uid="{00000000-0005-0000-0000-000073010000}"/>
    <cellStyle name="Normal 21" xfId="216" xr:uid="{00000000-0005-0000-0000-000074010000}"/>
    <cellStyle name="Normal 22" xfId="231" xr:uid="{00000000-0005-0000-0000-000075010000}"/>
    <cellStyle name="Normal 22 2" xfId="276" xr:uid="{00000000-0005-0000-0000-000076010000}"/>
    <cellStyle name="Normal 23" xfId="232" xr:uid="{00000000-0005-0000-0000-000077010000}"/>
    <cellStyle name="Normal 24" xfId="234" xr:uid="{00000000-0005-0000-0000-000078010000}"/>
    <cellStyle name="Normal 25" xfId="236" xr:uid="{00000000-0005-0000-0000-000079010000}"/>
    <cellStyle name="Normal 26" xfId="238" xr:uid="{00000000-0005-0000-0000-00007A010000}"/>
    <cellStyle name="Normal 27" xfId="240" xr:uid="{00000000-0005-0000-0000-00007B010000}"/>
    <cellStyle name="Normal 28" xfId="242" xr:uid="{00000000-0005-0000-0000-00007C010000}"/>
    <cellStyle name="Normal 29" xfId="244" xr:uid="{00000000-0005-0000-0000-00007D010000}"/>
    <cellStyle name="Normal 3" xfId="2" xr:uid="{00000000-0005-0000-0000-00007E010000}"/>
    <cellStyle name="Normal 3 2" xfId="8" xr:uid="{00000000-0005-0000-0000-00007F010000}"/>
    <cellStyle name="Normal 3 2 2" xfId="341" xr:uid="{00000000-0005-0000-0000-000080010000}"/>
    <cellStyle name="Normal 3 2 3" xfId="342" xr:uid="{00000000-0005-0000-0000-000081010000}"/>
    <cellStyle name="Normal 3 2 4" xfId="343" xr:uid="{00000000-0005-0000-0000-000082010000}"/>
    <cellStyle name="Normal 3 2 5" xfId="344" xr:uid="{00000000-0005-0000-0000-000083010000}"/>
    <cellStyle name="Normal 3 2 6" xfId="368" xr:uid="{00000000-0005-0000-0000-000084010000}"/>
    <cellStyle name="Normal 3 2 7" xfId="217" xr:uid="{00000000-0005-0000-0000-000085010000}"/>
    <cellStyle name="Normal 3 3" xfId="345" xr:uid="{00000000-0005-0000-0000-000086010000}"/>
    <cellStyle name="Normal 3 4" xfId="356" xr:uid="{00000000-0005-0000-0000-000087010000}"/>
    <cellStyle name="Normal 3_Completed Contract" xfId="473" xr:uid="{00000000-0005-0000-0000-000088010000}"/>
    <cellStyle name="Normal 30" xfId="246" xr:uid="{00000000-0005-0000-0000-000089010000}"/>
    <cellStyle name="Normal 31" xfId="248" xr:uid="{00000000-0005-0000-0000-00008A010000}"/>
    <cellStyle name="Normal 32" xfId="250" xr:uid="{00000000-0005-0000-0000-00008B010000}"/>
    <cellStyle name="Normal 33" xfId="251" xr:uid="{00000000-0005-0000-0000-00008C010000}"/>
    <cellStyle name="Normal 34" xfId="262" xr:uid="{00000000-0005-0000-0000-00008D010000}"/>
    <cellStyle name="Normal 35" xfId="352" xr:uid="{00000000-0005-0000-0000-00008E010000}"/>
    <cellStyle name="Normal 36" xfId="353" xr:uid="{00000000-0005-0000-0000-00008F010000}"/>
    <cellStyle name="Normal 37" xfId="360" xr:uid="{00000000-0005-0000-0000-000090010000}"/>
    <cellStyle name="Normal 38" xfId="377" xr:uid="{00000000-0005-0000-0000-000091010000}"/>
    <cellStyle name="Normal 39" xfId="375" xr:uid="{00000000-0005-0000-0000-000092010000}"/>
    <cellStyle name="Normal 4" xfId="6" xr:uid="{00000000-0005-0000-0000-000093010000}"/>
    <cellStyle name="Normal 4 2" xfId="218" xr:uid="{00000000-0005-0000-0000-000094010000}"/>
    <cellStyle name="Normal 4 3" xfId="275" xr:uid="{00000000-0005-0000-0000-000095010000}"/>
    <cellStyle name="Normal 4 4" xfId="266" xr:uid="{00000000-0005-0000-0000-000096010000}"/>
    <cellStyle name="Normal 4 5" xfId="366" xr:uid="{00000000-0005-0000-0000-000097010000}"/>
    <cellStyle name="Normal 4 6" xfId="225" xr:uid="{00000000-0005-0000-0000-000098010000}"/>
    <cellStyle name="Normal 40" xfId="376" xr:uid="{00000000-0005-0000-0000-000099010000}"/>
    <cellStyle name="Normal 41" xfId="372" xr:uid="{00000000-0005-0000-0000-00009A010000}"/>
    <cellStyle name="Normal 42" xfId="378" xr:uid="{00000000-0005-0000-0000-00009B010000}"/>
    <cellStyle name="Normal 43" xfId="379" xr:uid="{00000000-0005-0000-0000-00009C010000}"/>
    <cellStyle name="Normal 44" xfId="381" xr:uid="{00000000-0005-0000-0000-00009D010000}"/>
    <cellStyle name="Normal 45" xfId="383" xr:uid="{00000000-0005-0000-0000-00009E010000}"/>
    <cellStyle name="Normal 46" xfId="385" xr:uid="{00000000-0005-0000-0000-00009F010000}"/>
    <cellStyle name="Normal 47" xfId="387" xr:uid="{00000000-0005-0000-0000-0000A0010000}"/>
    <cellStyle name="Normal 48" xfId="389" xr:uid="{00000000-0005-0000-0000-0000A1010000}"/>
    <cellStyle name="Normal 49" xfId="391" xr:uid="{00000000-0005-0000-0000-0000A2010000}"/>
    <cellStyle name="Normal 5" xfId="10" xr:uid="{00000000-0005-0000-0000-0000A3010000}"/>
    <cellStyle name="Normal 5 2" xfId="219" xr:uid="{00000000-0005-0000-0000-0000A4010000}"/>
    <cellStyle name="Normal 5 3" xfId="362" xr:uid="{00000000-0005-0000-0000-0000A5010000}"/>
    <cellStyle name="Normal 5 4" xfId="229" xr:uid="{00000000-0005-0000-0000-0000A6010000}"/>
    <cellStyle name="Normal 50" xfId="393" xr:uid="{00000000-0005-0000-0000-0000A7010000}"/>
    <cellStyle name="Normal 51" xfId="396" xr:uid="{00000000-0005-0000-0000-0000A8010000}"/>
    <cellStyle name="Normal 52" xfId="405" xr:uid="{00000000-0005-0000-0000-0000A9010000}"/>
    <cellStyle name="Normal 53" xfId="403" xr:uid="{00000000-0005-0000-0000-0000AA010000}"/>
    <cellStyle name="Normal 54" xfId="404" xr:uid="{00000000-0005-0000-0000-0000AB010000}"/>
    <cellStyle name="Normal 55" xfId="400" xr:uid="{00000000-0005-0000-0000-0000AC010000}"/>
    <cellStyle name="Normal 56" xfId="406" xr:uid="{00000000-0005-0000-0000-0000AD010000}"/>
    <cellStyle name="Normal 57" xfId="407" xr:uid="{00000000-0005-0000-0000-0000AE010000}"/>
    <cellStyle name="Normal 58" xfId="409" xr:uid="{00000000-0005-0000-0000-0000AF010000}"/>
    <cellStyle name="Normal 59" xfId="411" xr:uid="{00000000-0005-0000-0000-0000B0010000}"/>
    <cellStyle name="Normal 6" xfId="66" xr:uid="{00000000-0005-0000-0000-0000B1010000}"/>
    <cellStyle name="Normal 6 2" xfId="220" xr:uid="{00000000-0005-0000-0000-0000B2010000}"/>
    <cellStyle name="Normal 60" xfId="413" xr:uid="{00000000-0005-0000-0000-0000B3010000}"/>
    <cellStyle name="Normal 61" xfId="415" xr:uid="{00000000-0005-0000-0000-0000B4010000}"/>
    <cellStyle name="Normal 62" xfId="417" xr:uid="{00000000-0005-0000-0000-0000B5010000}"/>
    <cellStyle name="Normal 63" xfId="419" xr:uid="{00000000-0005-0000-0000-0000B6010000}"/>
    <cellStyle name="Normal 64" xfId="421" xr:uid="{00000000-0005-0000-0000-0000B7010000}"/>
    <cellStyle name="Normal 65" xfId="424" xr:uid="{00000000-0005-0000-0000-0000B8010000}"/>
    <cellStyle name="Normal 66" xfId="425" xr:uid="{00000000-0005-0000-0000-0000B9010000}"/>
    <cellStyle name="Normal 67" xfId="426" xr:uid="{00000000-0005-0000-0000-0000BA010000}"/>
    <cellStyle name="Normal 68" xfId="440" xr:uid="{00000000-0005-0000-0000-0000BB010000}"/>
    <cellStyle name="Normal 69" xfId="437" xr:uid="{00000000-0005-0000-0000-0000BC010000}"/>
    <cellStyle name="Normal 7" xfId="67" xr:uid="{00000000-0005-0000-0000-0000BD010000}"/>
    <cellStyle name="Normal 7 2" xfId="221" xr:uid="{00000000-0005-0000-0000-0000BE010000}"/>
    <cellStyle name="Normal 7 3" xfId="439" xr:uid="{00000000-0005-0000-0000-0000BF010000}"/>
    <cellStyle name="Normal 7_Completed Contract" xfId="474" xr:uid="{00000000-0005-0000-0000-0000C0010000}"/>
    <cellStyle name="Normal 70" xfId="430" xr:uid="{00000000-0005-0000-0000-0000C1010000}"/>
    <cellStyle name="Normal 71" xfId="442" xr:uid="{00000000-0005-0000-0000-0000C2010000}"/>
    <cellStyle name="Normal 72" xfId="444" xr:uid="{00000000-0005-0000-0000-0000C3010000}"/>
    <cellStyle name="Normal 73" xfId="446" xr:uid="{00000000-0005-0000-0000-0000C4010000}"/>
    <cellStyle name="Normal 74" xfId="448" xr:uid="{00000000-0005-0000-0000-0000C5010000}"/>
    <cellStyle name="Normal 75" xfId="450" xr:uid="{00000000-0005-0000-0000-0000C6010000}"/>
    <cellStyle name="Normal 76" xfId="452" xr:uid="{00000000-0005-0000-0000-0000C7010000}"/>
    <cellStyle name="Normal 77" xfId="460" xr:uid="{00000000-0005-0000-0000-0000C8010000}"/>
    <cellStyle name="Normal 78" xfId="470" xr:uid="{00000000-0005-0000-0000-0000C9010000}"/>
    <cellStyle name="Normal 79" xfId="475" xr:uid="{00000000-0005-0000-0000-0000CA010000}"/>
    <cellStyle name="Normal 8" xfId="222" xr:uid="{00000000-0005-0000-0000-0000CB010000}"/>
    <cellStyle name="Normal 80" xfId="13" xr:uid="{00000000-0005-0000-0000-0000CC010000}"/>
    <cellStyle name="Normal 9" xfId="223" xr:uid="{00000000-0005-0000-0000-0000CD010000}"/>
    <cellStyle name="Percent 2" xfId="72" xr:uid="{00000000-0005-0000-0000-0000CE010000}"/>
    <cellStyle name="Percent 2 2" xfId="224" xr:uid="{00000000-0005-0000-0000-0000CF010000}"/>
    <cellStyle name="Percent 2 2 2" xfId="272" xr:uid="{00000000-0005-0000-0000-0000D0010000}"/>
    <cellStyle name="Percent 2 2 3" xfId="370" xr:uid="{00000000-0005-0000-0000-0000D1010000}"/>
    <cellStyle name="Percent 2 3" xfId="346" xr:uid="{00000000-0005-0000-0000-0000D2010000}"/>
    <cellStyle name="Percent 2 4" xfId="263" xr:uid="{00000000-0005-0000-0000-0000D3010000}"/>
    <cellStyle name="Percent 2 5" xfId="359" xr:uid="{00000000-0005-0000-0000-0000D4010000}"/>
    <cellStyle name="Percent 2 6" xfId="459" xr:uid="{00000000-0005-0000-0000-0000D5010000}"/>
    <cellStyle name="Percent 2 7" xfId="471" xr:uid="{00000000-0005-0000-0000-0000D6010000}"/>
    <cellStyle name="Percent 3" xfId="365" xr:uid="{00000000-0005-0000-0000-0000D7010000}"/>
    <cellStyle name="Percent 4" xfId="361" xr:uid="{00000000-0005-0000-0000-0000D8010000}"/>
    <cellStyle name="Percent 5" xfId="68" xr:uid="{00000000-0005-0000-0000-0000D9010000}"/>
    <cellStyle name="Percent 7" xfId="347" xr:uid="{00000000-0005-0000-0000-0000DA010000}"/>
    <cellStyle name="Percent 8" xfId="348" xr:uid="{00000000-0005-0000-0000-0000DB010000}"/>
    <cellStyle name="Percent 8 2" xfId="349" xr:uid="{00000000-0005-0000-0000-0000DC01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1301183</xdr:colOff>
      <xdr:row>0</xdr:row>
      <xdr:rowOff>11907</xdr:rowOff>
    </xdr:from>
    <xdr:to>
      <xdr:col>18</xdr:col>
      <xdr:colOff>473301</xdr:colOff>
      <xdr:row>21</xdr:row>
      <xdr:rowOff>146539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104952" y="11907"/>
          <a:ext cx="18622657" cy="34561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FF0000"/>
              </a:solidFill>
              <a:latin typeface="Arial" panose="020B0604020202020204" pitchFamily="34" charset="0"/>
              <a:cs typeface="Arial" panose="020B0604020202020204" pitchFamily="34" charset="0"/>
            </a:rPr>
            <a:t>Note: </a:t>
          </a:r>
          <a:r>
            <a:rPr lang="en-US" sz="1000">
              <a:latin typeface="Arial" panose="020B0604020202020204" pitchFamily="34" charset="0"/>
              <a:cs typeface="Arial" panose="020B0604020202020204" pitchFamily="34" charset="0"/>
            </a:rPr>
            <a:t>This is the Direct Materials Cost Testing for Pfister Energy</a:t>
          </a:r>
          <a:r>
            <a:rPr lang="en-US" sz="1000" baseline="0">
              <a:latin typeface="Arial" panose="020B0604020202020204" pitchFamily="34" charset="0"/>
              <a:cs typeface="Arial" panose="020B0604020202020204" pitchFamily="34" charset="0"/>
            </a:rPr>
            <a:t>, Inc. as of December 31, 2021.</a:t>
          </a:r>
        </a:p>
        <a:p>
          <a:endParaRPr lang="en-US" sz="1000" baseline="0">
            <a:latin typeface="Arial" panose="020B0604020202020204" pitchFamily="34" charset="0"/>
            <a:cs typeface="Arial" panose="020B0604020202020204" pitchFamily="34" charset="0"/>
          </a:endParaRPr>
        </a:p>
        <a:p>
          <a:r>
            <a:rPr lang="en-US" sz="1000" b="1" baseline="0">
              <a:solidFill>
                <a:srgbClr val="FF0000"/>
              </a:solidFill>
              <a:latin typeface="Arial" panose="020B0604020202020204" pitchFamily="34" charset="0"/>
              <a:cs typeface="Arial" panose="020B0604020202020204" pitchFamily="34" charset="0"/>
            </a:rPr>
            <a:t>Procedures</a:t>
          </a:r>
        </a:p>
        <a:p>
          <a:r>
            <a:rPr lang="en-US" sz="1000" baseline="0">
              <a:latin typeface="Arial" panose="020B0604020202020204" pitchFamily="34" charset="0"/>
              <a:cs typeface="Arial" panose="020B0604020202020204" pitchFamily="34" charset="0"/>
            </a:rPr>
            <a:t>1) We received the general ledger detail from the client.</a:t>
          </a:r>
        </a:p>
        <a:p>
          <a:r>
            <a:rPr lang="en-US" sz="1000" baseline="0">
              <a:latin typeface="Arial" panose="020B0604020202020204" pitchFamily="34" charset="0"/>
              <a:cs typeface="Arial" panose="020B0604020202020204" pitchFamily="34" charset="0"/>
            </a:rPr>
            <a:t>2) We used professional judgement and selected all items greater than our ISI of $46,000, noting 28.</a:t>
          </a:r>
        </a:p>
        <a:p>
          <a:r>
            <a:rPr lang="en-US" sz="1000" baseline="0">
              <a:latin typeface="Arial" panose="020B0604020202020204" pitchFamily="34" charset="0"/>
              <a:cs typeface="Arial" panose="020B0604020202020204" pitchFamily="34" charset="0"/>
            </a:rPr>
            <a:t>3) We then used a PPC sampling form at </a:t>
          </a:r>
          <a:r>
            <a:rPr lang="en-US" sz="1000" b="1" baseline="0">
              <a:solidFill>
                <a:srgbClr val="0000FF"/>
              </a:solidFill>
              <a:latin typeface="Arial" panose="020B0604020202020204" pitchFamily="34" charset="0"/>
              <a:cs typeface="Arial" panose="020B0604020202020204" pitchFamily="34" charset="0"/>
            </a:rPr>
            <a:t>P-5</a:t>
          </a:r>
          <a:r>
            <a:rPr lang="en-US" sz="1000" baseline="0">
              <a:latin typeface="Arial" panose="020B0604020202020204" pitchFamily="34" charset="0"/>
              <a:cs typeface="Arial" panose="020B0604020202020204" pitchFamily="34" charset="0"/>
            </a:rPr>
            <a:t> for the remaining items, noting 32 additional selections.</a:t>
          </a:r>
        </a:p>
        <a:p>
          <a:r>
            <a:rPr lang="en-US" sz="1000" baseline="0">
              <a:latin typeface="Arial" panose="020B0604020202020204" pitchFamily="34" charset="0"/>
              <a:cs typeface="Arial" panose="020B0604020202020204" pitchFamily="34" charset="0"/>
            </a:rPr>
            <a:t>4) We received the invoice and payment support (check / wire transfer deposit) for each of our selections.  We documented the total amount of the invoice, the invoice number, the invoice date, and the project number / name with which the cost is associated.</a:t>
          </a:r>
        </a:p>
        <a:p>
          <a:r>
            <a:rPr lang="en-US" sz="1000" baseline="0">
              <a:latin typeface="Arial" panose="020B0604020202020204" pitchFamily="34" charset="0"/>
              <a:cs typeface="Arial" panose="020B0604020202020204" pitchFamily="34" charset="0"/>
            </a:rPr>
            <a:t>5) For each check / wire transfer deposit, we inspected that there was a signature on any checks and inspected the accuracy of the checks / wire deposits.</a:t>
          </a:r>
        </a:p>
        <a:p>
          <a:r>
            <a:rPr lang="en-US" sz="1000" baseline="0">
              <a:latin typeface="Arial" panose="020B0604020202020204" pitchFamily="34" charset="0"/>
              <a:cs typeface="Arial" panose="020B0604020202020204" pitchFamily="34" charset="0"/>
            </a:rPr>
            <a:t>6) We inspected each invoice for accuracy and to ensure that it agreed to the general ledger entry.  We ensured the cost was for the fiscal year 2021.</a:t>
          </a:r>
        </a:p>
        <a:p>
          <a:r>
            <a:rPr lang="en-US" sz="1000" baseline="0">
              <a:latin typeface="Arial" panose="020B0604020202020204" pitchFamily="34" charset="0"/>
              <a:cs typeface="Arial" panose="020B0604020202020204" pitchFamily="34" charset="0"/>
            </a:rPr>
            <a:t>7) We received the "Job Cost Detail Report" for each job and traced the associated cost for each invoice to the report to ensure that the cost was recorded for the correct job.</a:t>
          </a:r>
        </a:p>
        <a:p>
          <a:endParaRPr lang="en-US" sz="1000" baseline="0">
            <a:latin typeface="Arial" panose="020B0604020202020204" pitchFamily="34" charset="0"/>
            <a:cs typeface="Arial" panose="020B0604020202020204" pitchFamily="34" charset="0"/>
          </a:endParaRPr>
        </a:p>
        <a:p>
          <a:r>
            <a:rPr lang="en-US" sz="1000" b="1" baseline="0">
              <a:solidFill>
                <a:srgbClr val="FF0000"/>
              </a:solidFill>
              <a:latin typeface="Arial" panose="020B0604020202020204" pitchFamily="34" charset="0"/>
              <a:cs typeface="Arial" panose="020B0604020202020204" pitchFamily="34" charset="0"/>
            </a:rPr>
            <a:t>Tick Mark Explanation</a:t>
          </a:r>
        </a:p>
        <a:p>
          <a:r>
            <a:rPr lang="en-US" sz="1000" b="1" baseline="0">
              <a:solidFill>
                <a:srgbClr val="FF0000"/>
              </a:solidFill>
              <a:latin typeface="Arial" panose="020B0604020202020204" pitchFamily="34" charset="0"/>
              <a:cs typeface="Arial" panose="020B0604020202020204" pitchFamily="34" charset="0"/>
            </a:rPr>
            <a:t>A</a:t>
          </a:r>
          <a:r>
            <a:rPr lang="en-US" sz="1000" baseline="0">
              <a:latin typeface="Arial" panose="020B0604020202020204" pitchFamily="34" charset="0"/>
              <a:cs typeface="Arial" panose="020B0604020202020204" pitchFamily="34" charset="0"/>
            </a:rPr>
            <a:t> - Procedure performed without exception.</a:t>
          </a:r>
        </a:p>
        <a:p>
          <a:pPr marL="0" marR="0" lvl="0" indent="0" defTabSz="914400" eaLnBrk="1" fontAlgn="auto" latinLnBrk="0" hangingPunct="1">
            <a:lnSpc>
              <a:spcPct val="100000"/>
            </a:lnSpc>
            <a:spcBef>
              <a:spcPts val="0"/>
            </a:spcBef>
            <a:spcAft>
              <a:spcPts val="0"/>
            </a:spcAft>
            <a:buClrTx/>
            <a:buSzTx/>
            <a:buFontTx/>
            <a:buNone/>
            <a:tabLst/>
            <a:defRPr/>
          </a:pPr>
          <a:r>
            <a:rPr lang="en-US" sz="1000" b="1" baseline="0">
              <a:solidFill>
                <a:srgbClr val="FF0000"/>
              </a:solidFill>
              <a:latin typeface="Arial" panose="020B0604020202020204" pitchFamily="34" charset="0"/>
              <a:cs typeface="Arial" panose="020B0604020202020204" pitchFamily="34" charset="0"/>
            </a:rPr>
            <a:t>B</a:t>
          </a:r>
          <a:r>
            <a:rPr lang="en-US" sz="1000" baseline="0">
              <a:latin typeface="Arial" panose="020B0604020202020204" pitchFamily="34" charset="0"/>
              <a:cs typeface="Arial" panose="020B0604020202020204" pitchFamily="34" charset="0"/>
            </a:rPr>
            <a:t> - </a:t>
          </a:r>
          <a:r>
            <a:rPr lang="en-US" sz="1000" b="0" i="0">
              <a:solidFill>
                <a:schemeClr val="dk1"/>
              </a:solidFill>
              <a:effectLst/>
              <a:latin typeface="Arial" panose="020B0604020202020204" pitchFamily="34" charset="0"/>
              <a:ea typeface="+mn-ea"/>
              <a:cs typeface="Arial" panose="020B0604020202020204" pitchFamily="34" charset="0"/>
            </a:rPr>
            <a:t>For this particular invoice, the amount in Column G is a separate item, which makes up the total invoice amount in Column I. However, the invoice only shows the total amount (Column I). We inspected the job cost detail report and noted both our sample amount (Column G) along with the other amounts which make up the total invoice amount (column I). We also inspected that the payment was made for the total amount in Column (I).  No exceptions noted.</a:t>
          </a:r>
        </a:p>
        <a:p>
          <a:pPr marL="0" marR="0" lvl="0" indent="0" defTabSz="914400" eaLnBrk="1" fontAlgn="auto" latinLnBrk="0" hangingPunct="1">
            <a:lnSpc>
              <a:spcPct val="100000"/>
            </a:lnSpc>
            <a:spcBef>
              <a:spcPts val="0"/>
            </a:spcBef>
            <a:spcAft>
              <a:spcPts val="0"/>
            </a:spcAft>
            <a:buClrTx/>
            <a:buSzTx/>
            <a:buFontTx/>
            <a:buNone/>
            <a:tabLst/>
            <a:defRPr/>
          </a:pPr>
          <a:r>
            <a:rPr lang="en-US" sz="1000" b="1" baseline="0">
              <a:solidFill>
                <a:srgbClr val="FF0000"/>
              </a:solidFill>
              <a:latin typeface="Arial" panose="020B0604020202020204" pitchFamily="34" charset="0"/>
              <a:cs typeface="Arial" panose="020B0604020202020204" pitchFamily="34" charset="0"/>
            </a:rPr>
            <a:t>C</a:t>
          </a:r>
          <a:r>
            <a:rPr lang="en-US" sz="1000" baseline="0">
              <a:latin typeface="Arial" panose="020B0604020202020204" pitchFamily="34" charset="0"/>
              <a:cs typeface="Arial" panose="020B0604020202020204" pitchFamily="34" charset="0"/>
            </a:rPr>
            <a:t> - </a:t>
          </a:r>
          <a:r>
            <a:rPr lang="en-US" sz="1000" b="0" i="0">
              <a:solidFill>
                <a:schemeClr val="dk1"/>
              </a:solidFill>
              <a:effectLst/>
              <a:latin typeface="Arial" panose="020B0604020202020204" pitchFamily="34" charset="0"/>
              <a:ea typeface="+mn-ea"/>
              <a:cs typeface="Arial" panose="020B0604020202020204" pitchFamily="34" charset="0"/>
            </a:rPr>
            <a:t>For this particular invoice, the amount in Column G is a separate item, which makes up the total invoice amount in Column I. We inspected that the amount in Column G agreed to the invoice. Furthermore, we inspected the detailed breakout within the check support or ACH screenshot and verified that the payment amount agreed to our invoice. No exceptions noted.</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rgbClr val="FF0000"/>
              </a:solidFill>
              <a:effectLst/>
              <a:latin typeface="Arial" panose="020B0604020202020204" pitchFamily="34" charset="0"/>
              <a:ea typeface="+mn-ea"/>
              <a:cs typeface="Arial" panose="020B0604020202020204" pitchFamily="34" charset="0"/>
            </a:rPr>
            <a:t>D</a:t>
          </a:r>
          <a:r>
            <a:rPr lang="en-US" sz="1000" b="1" i="0" baseline="0">
              <a:solidFill>
                <a:srgbClr val="FF0000"/>
              </a:solidFill>
              <a:effectLst/>
              <a:latin typeface="Arial" panose="020B0604020202020204" pitchFamily="34" charset="0"/>
              <a:ea typeface="+mn-ea"/>
              <a:cs typeface="Arial" panose="020B0604020202020204" pitchFamily="34" charset="0"/>
            </a:rPr>
            <a:t> </a:t>
          </a:r>
          <a:r>
            <a:rPr lang="en-US" sz="1000" b="0" i="0">
              <a:solidFill>
                <a:schemeClr val="dk1"/>
              </a:solidFill>
              <a:effectLst/>
              <a:latin typeface="Arial" panose="020B0604020202020204" pitchFamily="34" charset="0"/>
              <a:ea typeface="+mn-ea"/>
              <a:cs typeface="Arial" panose="020B0604020202020204" pitchFamily="34" charset="0"/>
            </a:rPr>
            <a:t>- We noted there</a:t>
          </a:r>
          <a:r>
            <a:rPr lang="en-US" sz="1000" b="0" i="0" baseline="0">
              <a:solidFill>
                <a:schemeClr val="dk1"/>
              </a:solidFill>
              <a:effectLst/>
              <a:latin typeface="Arial" panose="020B0604020202020204" pitchFamily="34" charset="0"/>
              <a:ea typeface="+mn-ea"/>
              <a:cs typeface="Arial" panose="020B0604020202020204" pitchFamily="34" charset="0"/>
            </a:rPr>
            <a:t> is a difference of $1,159 between the invoice amount from GL and the invoice total. The difference is regarding freight which would be expensed under a different head</a:t>
          </a:r>
          <a:r>
            <a:rPr kumimoji="0" lang="en-US"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E-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We inquired Shannon Barry regarding the particular selection. As per her this particular selection was not used and should be in inventory. We extrapolated the error and it is below our Trivia. We proposed an adjustment entry for this and waived it off for futher query.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baseline="0">
            <a:solidFill>
              <a:sysClr val="windowText" lastClr="000000"/>
            </a:solidFill>
            <a:latin typeface="Arial" panose="020B0604020202020204" pitchFamily="34" charset="0"/>
            <a:cs typeface="Arial" panose="020B0604020202020204" pitchFamily="34" charset="0"/>
          </a:endParaRPr>
        </a:p>
        <a:p>
          <a:r>
            <a:rPr lang="en-US" sz="1000" b="1" baseline="0">
              <a:solidFill>
                <a:srgbClr val="FF0000"/>
              </a:solidFill>
              <a:latin typeface="Arial" panose="020B0604020202020204" pitchFamily="34" charset="0"/>
              <a:cs typeface="Arial" panose="020B0604020202020204" pitchFamily="34" charset="0"/>
            </a:rPr>
            <a:t>Conclusion</a:t>
          </a:r>
          <a:r>
            <a:rPr lang="en-US" sz="1000" baseline="0">
              <a:latin typeface="Arial" panose="020B0604020202020204" pitchFamily="34" charset="0"/>
              <a:cs typeface="Arial" panose="020B0604020202020204" pitchFamily="34" charset="0"/>
            </a:rPr>
            <a:t>: Based on procedures performed, we believe Direct Materials Cost to be fairly stated as of December 31, 2021.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20D8B-ABC9-4CF6-8A35-BF38BE768762}">
  <dimension ref="B5:J94"/>
  <sheetViews>
    <sheetView tabSelected="1" zoomScale="80" zoomScaleNormal="80" workbookViewId="0">
      <selection activeCell="E79" sqref="E79"/>
    </sheetView>
  </sheetViews>
  <sheetFormatPr defaultRowHeight="14.5"/>
  <cols>
    <col min="2" max="2" width="6.90625" customWidth="1"/>
    <col min="3" max="3" width="18.90625" customWidth="1"/>
    <col min="4" max="4" width="17.08984375" customWidth="1"/>
    <col min="5" max="5" width="53" customWidth="1"/>
    <col min="6" max="6" width="84.90625" bestFit="1" customWidth="1"/>
    <col min="7" max="7" width="38.81640625" customWidth="1"/>
    <col min="8" max="8" width="18.90625" customWidth="1"/>
  </cols>
  <sheetData>
    <row r="5" spans="2:8">
      <c r="C5" s="89" t="s">
        <v>4</v>
      </c>
      <c r="D5" s="89"/>
      <c r="E5" s="89"/>
      <c r="F5" s="89"/>
      <c r="G5" s="89"/>
      <c r="H5" s="89"/>
    </row>
    <row r="6" spans="2:8">
      <c r="C6" s="89"/>
      <c r="D6" s="89"/>
      <c r="E6" s="89"/>
      <c r="F6" s="89"/>
      <c r="G6" s="89"/>
      <c r="H6" s="89"/>
    </row>
    <row r="7" spans="2:8">
      <c r="C7" s="82" t="s">
        <v>170</v>
      </c>
      <c r="D7" s="82" t="s">
        <v>258</v>
      </c>
      <c r="E7" s="82" t="s">
        <v>171</v>
      </c>
      <c r="F7" s="82" t="s">
        <v>172</v>
      </c>
      <c r="G7" s="82" t="s">
        <v>259</v>
      </c>
      <c r="H7" s="82" t="s">
        <v>173</v>
      </c>
    </row>
    <row r="8" spans="2:8" ht="22.5" customHeight="1">
      <c r="C8" s="90" t="s">
        <v>302</v>
      </c>
      <c r="D8" s="91"/>
      <c r="E8" s="91"/>
      <c r="F8" s="91"/>
      <c r="G8" s="91"/>
      <c r="H8" s="91"/>
    </row>
    <row r="9" spans="2:8">
      <c r="B9">
        <v>1</v>
      </c>
      <c r="C9" s="88">
        <v>44628</v>
      </c>
      <c r="D9" s="83" t="s">
        <v>185</v>
      </c>
      <c r="E9" s="84" t="s">
        <v>186</v>
      </c>
      <c r="F9" s="85" t="s">
        <v>187</v>
      </c>
      <c r="G9" s="85" t="s">
        <v>177</v>
      </c>
      <c r="H9" s="86">
        <v>98366.399999999994</v>
      </c>
    </row>
    <row r="10" spans="2:8">
      <c r="B10">
        <v>2</v>
      </c>
      <c r="C10" s="88">
        <v>44628</v>
      </c>
      <c r="D10" s="83" t="s">
        <v>178</v>
      </c>
      <c r="E10" s="83" t="s">
        <v>188</v>
      </c>
      <c r="F10" s="85" t="s">
        <v>187</v>
      </c>
      <c r="G10" s="85" t="s">
        <v>177</v>
      </c>
      <c r="H10" s="86">
        <v>119132.64</v>
      </c>
    </row>
    <row r="11" spans="2:8">
      <c r="B11">
        <v>3</v>
      </c>
      <c r="C11" s="88">
        <v>44628</v>
      </c>
      <c r="D11" s="84" t="s">
        <v>185</v>
      </c>
      <c r="E11" s="83" t="s">
        <v>189</v>
      </c>
      <c r="F11" s="85" t="s">
        <v>187</v>
      </c>
      <c r="G11" s="85" t="s">
        <v>177</v>
      </c>
      <c r="H11" s="86">
        <v>344282.4</v>
      </c>
    </row>
    <row r="12" spans="2:8">
      <c r="B12">
        <v>4</v>
      </c>
      <c r="C12" s="88">
        <v>44628</v>
      </c>
      <c r="D12" s="83" t="s">
        <v>185</v>
      </c>
      <c r="E12" s="83" t="s">
        <v>190</v>
      </c>
      <c r="F12" s="85" t="s">
        <v>187</v>
      </c>
      <c r="G12" s="85" t="s">
        <v>177</v>
      </c>
      <c r="H12" s="86">
        <v>227565.2</v>
      </c>
    </row>
    <row r="13" spans="2:8">
      <c r="B13">
        <v>5</v>
      </c>
      <c r="C13" s="88">
        <v>44637</v>
      </c>
      <c r="D13" s="83" t="s">
        <v>179</v>
      </c>
      <c r="E13" s="84" t="s">
        <v>190</v>
      </c>
      <c r="F13" s="85" t="s">
        <v>180</v>
      </c>
      <c r="G13" s="85" t="s">
        <v>177</v>
      </c>
      <c r="H13" s="86">
        <v>116717.2</v>
      </c>
    </row>
    <row r="14" spans="2:8">
      <c r="B14">
        <v>6</v>
      </c>
      <c r="C14" s="88">
        <v>44637</v>
      </c>
      <c r="D14" s="83" t="s">
        <v>181</v>
      </c>
      <c r="E14" s="84" t="s">
        <v>191</v>
      </c>
      <c r="F14" s="85" t="s">
        <v>182</v>
      </c>
      <c r="G14" s="85" t="s">
        <v>177</v>
      </c>
      <c r="H14" s="86">
        <v>158479.20000000001</v>
      </c>
    </row>
    <row r="15" spans="2:8">
      <c r="B15">
        <v>7</v>
      </c>
      <c r="C15" s="88">
        <v>44652</v>
      </c>
      <c r="D15" s="83" t="s">
        <v>192</v>
      </c>
      <c r="E15" s="83" t="s">
        <v>190</v>
      </c>
      <c r="F15" s="83" t="s">
        <v>187</v>
      </c>
      <c r="G15" s="83" t="s">
        <v>177</v>
      </c>
      <c r="H15" s="86">
        <v>116717.2</v>
      </c>
    </row>
    <row r="16" spans="2:8">
      <c r="B16">
        <v>8</v>
      </c>
      <c r="C16" s="88">
        <v>44652</v>
      </c>
      <c r="D16" s="83" t="s">
        <v>192</v>
      </c>
      <c r="E16" s="83" t="s">
        <v>191</v>
      </c>
      <c r="F16" s="83" t="s">
        <v>187</v>
      </c>
      <c r="G16" s="83" t="s">
        <v>177</v>
      </c>
      <c r="H16" s="86">
        <v>158479.20000000001</v>
      </c>
    </row>
    <row r="17" spans="2:8">
      <c r="B17">
        <v>9</v>
      </c>
      <c r="C17" s="88">
        <v>44658</v>
      </c>
      <c r="D17" s="83" t="s">
        <v>193</v>
      </c>
      <c r="E17" s="83" t="s">
        <v>194</v>
      </c>
      <c r="F17" s="83" t="s">
        <v>195</v>
      </c>
      <c r="G17" s="83" t="s">
        <v>177</v>
      </c>
      <c r="H17" s="86">
        <v>181593.9</v>
      </c>
    </row>
    <row r="18" spans="2:8">
      <c r="B18">
        <v>10</v>
      </c>
      <c r="C18" s="88">
        <v>44658</v>
      </c>
      <c r="D18" s="83" t="s">
        <v>193</v>
      </c>
      <c r="E18" s="83" t="s">
        <v>196</v>
      </c>
      <c r="F18" s="83" t="s">
        <v>197</v>
      </c>
      <c r="G18" s="83" t="s">
        <v>177</v>
      </c>
      <c r="H18" s="86">
        <v>527650.19999999995</v>
      </c>
    </row>
    <row r="19" spans="2:8">
      <c r="B19">
        <v>11</v>
      </c>
      <c r="C19" s="88">
        <v>44658</v>
      </c>
      <c r="D19" s="83" t="s">
        <v>193</v>
      </c>
      <c r="E19" s="83" t="s">
        <v>198</v>
      </c>
      <c r="F19" s="83" t="s">
        <v>199</v>
      </c>
      <c r="G19" s="83" t="s">
        <v>177</v>
      </c>
      <c r="H19" s="86">
        <v>705817.8</v>
      </c>
    </row>
    <row r="20" spans="2:8">
      <c r="B20">
        <v>12</v>
      </c>
      <c r="C20" s="88">
        <v>44658</v>
      </c>
      <c r="D20" s="83" t="s">
        <v>193</v>
      </c>
      <c r="E20" s="83" t="s">
        <v>200</v>
      </c>
      <c r="F20" s="83" t="s">
        <v>201</v>
      </c>
      <c r="G20" s="83" t="s">
        <v>177</v>
      </c>
      <c r="H20" s="86">
        <v>137052</v>
      </c>
    </row>
    <row r="21" spans="2:8">
      <c r="B21">
        <v>13</v>
      </c>
      <c r="C21" s="88">
        <v>44658</v>
      </c>
      <c r="D21" s="83" t="s">
        <v>193</v>
      </c>
      <c r="E21" s="83" t="s">
        <v>202</v>
      </c>
      <c r="F21" s="83" t="s">
        <v>203</v>
      </c>
      <c r="G21" s="83" t="s">
        <v>177</v>
      </c>
      <c r="H21" s="86">
        <v>114781.05</v>
      </c>
    </row>
    <row r="22" spans="2:8">
      <c r="B22">
        <v>14</v>
      </c>
      <c r="C22" s="88">
        <v>44658</v>
      </c>
      <c r="D22" s="83" t="s">
        <v>193</v>
      </c>
      <c r="E22" s="83" t="s">
        <v>204</v>
      </c>
      <c r="F22" s="83" t="s">
        <v>205</v>
      </c>
      <c r="G22" s="83" t="s">
        <v>177</v>
      </c>
      <c r="H22" s="86">
        <v>89083.8</v>
      </c>
    </row>
    <row r="23" spans="2:8">
      <c r="B23">
        <v>15</v>
      </c>
      <c r="C23" s="88">
        <v>44658</v>
      </c>
      <c r="D23" s="83" t="s">
        <v>193</v>
      </c>
      <c r="E23" s="83" t="s">
        <v>206</v>
      </c>
      <c r="F23" s="83" t="s">
        <v>207</v>
      </c>
      <c r="G23" s="83" t="s">
        <v>177</v>
      </c>
      <c r="H23" s="86">
        <v>229562.1</v>
      </c>
    </row>
    <row r="24" spans="2:8">
      <c r="B24">
        <v>16</v>
      </c>
      <c r="C24" s="88">
        <v>44658</v>
      </c>
      <c r="D24" s="83" t="s">
        <v>193</v>
      </c>
      <c r="E24" s="83" t="s">
        <v>208</v>
      </c>
      <c r="F24" s="83" t="s">
        <v>209</v>
      </c>
      <c r="G24" s="83" t="s">
        <v>177</v>
      </c>
      <c r="H24" s="86">
        <v>399163.95</v>
      </c>
    </row>
    <row r="25" spans="2:8">
      <c r="B25">
        <v>17</v>
      </c>
      <c r="C25" s="88">
        <v>44671</v>
      </c>
      <c r="D25" s="83" t="s">
        <v>25</v>
      </c>
      <c r="E25" s="83" t="s">
        <v>49</v>
      </c>
      <c r="F25" s="83" t="s">
        <v>59</v>
      </c>
      <c r="G25" s="83" t="s">
        <v>177</v>
      </c>
      <c r="H25" s="86">
        <v>99850.05</v>
      </c>
    </row>
    <row r="26" spans="2:8">
      <c r="B26">
        <v>18</v>
      </c>
      <c r="C26" s="88">
        <v>44846</v>
      </c>
      <c r="D26" s="83" t="s">
        <v>210</v>
      </c>
      <c r="E26" s="83" t="s">
        <v>196</v>
      </c>
      <c r="F26" s="83" t="s">
        <v>211</v>
      </c>
      <c r="G26" s="83" t="s">
        <v>177</v>
      </c>
      <c r="H26" s="86">
        <v>311793.3</v>
      </c>
    </row>
    <row r="27" spans="2:8">
      <c r="B27">
        <v>19</v>
      </c>
      <c r="C27" s="88">
        <v>44848</v>
      </c>
      <c r="D27" s="83" t="s">
        <v>212</v>
      </c>
      <c r="E27" s="83" t="s">
        <v>194</v>
      </c>
      <c r="F27" s="83" t="s">
        <v>195</v>
      </c>
      <c r="G27" s="83" t="s">
        <v>177</v>
      </c>
      <c r="H27" s="86">
        <v>423719.1</v>
      </c>
    </row>
    <row r="28" spans="2:8">
      <c r="B28">
        <v>20</v>
      </c>
      <c r="C28" s="88">
        <v>44848</v>
      </c>
      <c r="D28" s="83" t="s">
        <v>213</v>
      </c>
      <c r="E28" s="83" t="s">
        <v>196</v>
      </c>
      <c r="F28" s="83" t="s">
        <v>211</v>
      </c>
      <c r="G28" s="83" t="s">
        <v>177</v>
      </c>
      <c r="H28" s="86">
        <v>207862.2</v>
      </c>
    </row>
    <row r="29" spans="2:8">
      <c r="B29">
        <v>21</v>
      </c>
      <c r="C29" s="88">
        <v>44855</v>
      </c>
      <c r="D29" s="83" t="s">
        <v>214</v>
      </c>
      <c r="E29" s="83" t="s">
        <v>196</v>
      </c>
      <c r="F29" s="83" t="s">
        <v>211</v>
      </c>
      <c r="G29" s="83" t="s">
        <v>177</v>
      </c>
      <c r="H29" s="86">
        <v>311793.3</v>
      </c>
    </row>
    <row r="30" spans="2:8">
      <c r="B30">
        <v>22</v>
      </c>
      <c r="C30" s="88">
        <v>44862</v>
      </c>
      <c r="D30" s="83" t="s">
        <v>215</v>
      </c>
      <c r="E30" s="83" t="s">
        <v>196</v>
      </c>
      <c r="F30" s="83" t="s">
        <v>211</v>
      </c>
      <c r="G30" s="83" t="s">
        <v>177</v>
      </c>
      <c r="H30" s="86">
        <v>399735</v>
      </c>
    </row>
    <row r="31" spans="2:8">
      <c r="B31">
        <v>23</v>
      </c>
      <c r="C31" s="88">
        <v>44862</v>
      </c>
      <c r="D31" s="83" t="s">
        <v>216</v>
      </c>
      <c r="E31" s="83" t="s">
        <v>198</v>
      </c>
      <c r="F31" s="83" t="s">
        <v>211</v>
      </c>
      <c r="G31" s="83" t="s">
        <v>177</v>
      </c>
      <c r="H31" s="86">
        <v>1646908.2</v>
      </c>
    </row>
    <row r="32" spans="2:8">
      <c r="B32">
        <v>24</v>
      </c>
      <c r="C32" s="88">
        <v>44882</v>
      </c>
      <c r="D32" s="83" t="s">
        <v>217</v>
      </c>
      <c r="E32" s="83" t="s">
        <v>202</v>
      </c>
      <c r="F32" s="83" t="s">
        <v>211</v>
      </c>
      <c r="G32" s="83" t="s">
        <v>177</v>
      </c>
      <c r="H32" s="86">
        <v>267822.45</v>
      </c>
    </row>
    <row r="33" spans="2:8">
      <c r="B33">
        <v>25</v>
      </c>
      <c r="C33" s="88">
        <v>44882</v>
      </c>
      <c r="D33" s="83" t="s">
        <v>218</v>
      </c>
      <c r="E33" s="83" t="s">
        <v>204</v>
      </c>
      <c r="F33" s="83" t="s">
        <v>211</v>
      </c>
      <c r="G33" s="83" t="s">
        <v>177</v>
      </c>
      <c r="H33" s="86">
        <v>207862.2</v>
      </c>
    </row>
    <row r="34" spans="2:8">
      <c r="B34">
        <v>26</v>
      </c>
      <c r="C34" s="88">
        <v>44882</v>
      </c>
      <c r="D34" s="83" t="s">
        <v>219</v>
      </c>
      <c r="E34" s="83" t="s">
        <v>200</v>
      </c>
      <c r="F34" s="83" t="s">
        <v>211</v>
      </c>
      <c r="G34" s="83" t="s">
        <v>177</v>
      </c>
      <c r="H34" s="86">
        <v>111925.8</v>
      </c>
    </row>
    <row r="35" spans="2:8">
      <c r="B35">
        <v>27</v>
      </c>
      <c r="C35" s="88">
        <v>44889</v>
      </c>
      <c r="D35" s="83" t="s">
        <v>220</v>
      </c>
      <c r="E35" s="83" t="s">
        <v>200</v>
      </c>
      <c r="F35" s="83" t="s">
        <v>211</v>
      </c>
      <c r="G35" s="83" t="s">
        <v>177</v>
      </c>
      <c r="H35" s="86">
        <v>207862.2</v>
      </c>
    </row>
    <row r="36" spans="2:8">
      <c r="B36">
        <v>28</v>
      </c>
      <c r="C36" s="88">
        <v>44889</v>
      </c>
      <c r="D36" s="83" t="s">
        <v>221</v>
      </c>
      <c r="E36" s="83" t="s">
        <v>206</v>
      </c>
      <c r="F36" s="83" t="s">
        <v>211</v>
      </c>
      <c r="G36" s="83" t="s">
        <v>177</v>
      </c>
      <c r="H36" s="86">
        <v>207862.2</v>
      </c>
    </row>
    <row r="37" spans="2:8">
      <c r="B37">
        <v>29</v>
      </c>
      <c r="C37" s="88">
        <v>44895</v>
      </c>
      <c r="D37" s="83" t="s">
        <v>222</v>
      </c>
      <c r="E37" s="83" t="s">
        <v>206</v>
      </c>
      <c r="F37" s="83" t="s">
        <v>211</v>
      </c>
      <c r="G37" s="83" t="s">
        <v>177</v>
      </c>
      <c r="H37" s="86">
        <v>327782.7</v>
      </c>
    </row>
    <row r="38" spans="2:8">
      <c r="B38">
        <v>30</v>
      </c>
      <c r="C38" s="88">
        <v>44926</v>
      </c>
      <c r="D38" s="83" t="s">
        <v>174</v>
      </c>
      <c r="E38" s="83" t="s">
        <v>175</v>
      </c>
      <c r="F38" s="83" t="s">
        <v>176</v>
      </c>
      <c r="G38" s="83" t="s">
        <v>177</v>
      </c>
      <c r="H38" s="86">
        <v>84174.3</v>
      </c>
    </row>
    <row r="39" spans="2:8">
      <c r="B39">
        <v>31</v>
      </c>
      <c r="C39" s="88">
        <v>44587</v>
      </c>
      <c r="D39" s="83" t="s">
        <v>223</v>
      </c>
      <c r="E39" s="83" t="s">
        <v>224</v>
      </c>
      <c r="F39" s="83" t="s">
        <v>225</v>
      </c>
      <c r="G39" s="83" t="s">
        <v>226</v>
      </c>
      <c r="H39" s="86">
        <v>103000</v>
      </c>
    </row>
    <row r="40" spans="2:8">
      <c r="B40">
        <v>32</v>
      </c>
      <c r="C40" s="88">
        <v>44803</v>
      </c>
      <c r="D40" s="83" t="s">
        <v>227</v>
      </c>
      <c r="E40" s="83" t="s">
        <v>194</v>
      </c>
      <c r="F40" s="83" t="s">
        <v>228</v>
      </c>
      <c r="G40" s="83" t="s">
        <v>226</v>
      </c>
      <c r="H40" s="86">
        <v>103910.39999999999</v>
      </c>
    </row>
    <row r="41" spans="2:8">
      <c r="B41">
        <v>33</v>
      </c>
      <c r="C41" s="88">
        <v>44847</v>
      </c>
      <c r="D41" s="83" t="s">
        <v>229</v>
      </c>
      <c r="E41" s="83" t="s">
        <v>208</v>
      </c>
      <c r="F41" s="83" t="s">
        <v>230</v>
      </c>
      <c r="G41" s="83" t="s">
        <v>226</v>
      </c>
      <c r="H41" s="86">
        <v>231141.6</v>
      </c>
    </row>
    <row r="42" spans="2:8">
      <c r="B42">
        <v>34</v>
      </c>
      <c r="C42" s="88">
        <v>44622</v>
      </c>
      <c r="D42" s="83" t="s">
        <v>231</v>
      </c>
      <c r="E42" s="83" t="s">
        <v>224</v>
      </c>
      <c r="F42" s="83" t="s">
        <v>65</v>
      </c>
      <c r="G42" s="83" t="s">
        <v>232</v>
      </c>
      <c r="H42" s="86">
        <v>188329.27</v>
      </c>
    </row>
    <row r="43" spans="2:8">
      <c r="B43">
        <v>35</v>
      </c>
      <c r="C43" s="88">
        <v>44649</v>
      </c>
      <c r="D43" s="83" t="s">
        <v>233</v>
      </c>
      <c r="E43" s="83" t="s">
        <v>234</v>
      </c>
      <c r="F43" s="83" t="s">
        <v>235</v>
      </c>
      <c r="G43" s="83" t="s">
        <v>232</v>
      </c>
      <c r="H43" s="86">
        <v>119461.8</v>
      </c>
    </row>
    <row r="44" spans="2:8">
      <c r="B44">
        <v>36</v>
      </c>
      <c r="C44" s="88">
        <v>44649</v>
      </c>
      <c r="D44" s="83" t="s">
        <v>233</v>
      </c>
      <c r="E44" s="83" t="s">
        <v>234</v>
      </c>
      <c r="F44" s="83" t="s">
        <v>236</v>
      </c>
      <c r="G44" s="83" t="s">
        <v>232</v>
      </c>
      <c r="H44" s="86">
        <v>324167.40000000002</v>
      </c>
    </row>
    <row r="45" spans="2:8">
      <c r="B45">
        <v>37</v>
      </c>
      <c r="C45" s="88">
        <v>44712</v>
      </c>
      <c r="D45" s="83" t="s">
        <v>237</v>
      </c>
      <c r="E45" s="83" t="s">
        <v>196</v>
      </c>
      <c r="F45" s="83" t="s">
        <v>238</v>
      </c>
      <c r="G45" s="83" t="s">
        <v>232</v>
      </c>
      <c r="H45" s="86">
        <v>106908.2</v>
      </c>
    </row>
    <row r="46" spans="2:8">
      <c r="B46">
        <v>38</v>
      </c>
      <c r="C46" s="88">
        <v>44712</v>
      </c>
      <c r="D46" s="83" t="s">
        <v>239</v>
      </c>
      <c r="E46" s="83" t="s">
        <v>198</v>
      </c>
      <c r="F46" s="83" t="s">
        <v>240</v>
      </c>
      <c r="G46" s="83" t="s">
        <v>232</v>
      </c>
      <c r="H46" s="86">
        <v>142920.98000000001</v>
      </c>
    </row>
    <row r="47" spans="2:8">
      <c r="B47">
        <v>39</v>
      </c>
      <c r="C47" s="88">
        <v>44763</v>
      </c>
      <c r="D47" s="83" t="s">
        <v>241</v>
      </c>
      <c r="E47" s="83" t="s">
        <v>200</v>
      </c>
      <c r="F47" s="83" t="s">
        <v>242</v>
      </c>
      <c r="G47" s="83" t="s">
        <v>232</v>
      </c>
      <c r="H47" s="86">
        <v>82759.72</v>
      </c>
    </row>
    <row r="48" spans="2:8">
      <c r="B48">
        <v>40</v>
      </c>
      <c r="C48" s="88">
        <v>44770</v>
      </c>
      <c r="D48" s="83" t="s">
        <v>243</v>
      </c>
      <c r="E48" s="83" t="s">
        <v>196</v>
      </c>
      <c r="F48" s="83" t="s">
        <v>238</v>
      </c>
      <c r="G48" s="83" t="s">
        <v>232</v>
      </c>
      <c r="H48" s="86">
        <v>320724.59999999998</v>
      </c>
    </row>
    <row r="49" spans="2:8">
      <c r="B49">
        <v>41</v>
      </c>
      <c r="C49" s="88">
        <v>44774</v>
      </c>
      <c r="D49" s="83" t="s">
        <v>244</v>
      </c>
      <c r="E49" s="83" t="s">
        <v>194</v>
      </c>
      <c r="F49" s="83" t="s">
        <v>245</v>
      </c>
      <c r="G49" s="83" t="s">
        <v>232</v>
      </c>
      <c r="H49" s="86">
        <v>90817</v>
      </c>
    </row>
    <row r="50" spans="2:8">
      <c r="B50">
        <v>42</v>
      </c>
      <c r="C50" s="88">
        <v>44792</v>
      </c>
      <c r="D50" s="83" t="s">
        <v>246</v>
      </c>
      <c r="E50" s="83" t="s">
        <v>206</v>
      </c>
      <c r="F50" s="83" t="s">
        <v>247</v>
      </c>
      <c r="G50" s="83" t="s">
        <v>232</v>
      </c>
      <c r="H50" s="86">
        <v>143037.45000000001</v>
      </c>
    </row>
    <row r="51" spans="2:8">
      <c r="B51">
        <v>43</v>
      </c>
      <c r="C51" s="88">
        <v>44797</v>
      </c>
      <c r="D51" s="83" t="s">
        <v>248</v>
      </c>
      <c r="E51" s="83" t="s">
        <v>198</v>
      </c>
      <c r="F51" s="83" t="s">
        <v>240</v>
      </c>
      <c r="G51" s="83" t="s">
        <v>232</v>
      </c>
      <c r="H51" s="86">
        <v>428762.93</v>
      </c>
    </row>
    <row r="52" spans="2:8">
      <c r="B52">
        <v>44</v>
      </c>
      <c r="C52" s="88">
        <v>44838</v>
      </c>
      <c r="D52" s="83" t="s">
        <v>249</v>
      </c>
      <c r="E52" s="83" t="s">
        <v>234</v>
      </c>
      <c r="F52" s="83" t="s">
        <v>235</v>
      </c>
      <c r="G52" s="83" t="s">
        <v>232</v>
      </c>
      <c r="H52" s="86">
        <v>278744.2</v>
      </c>
    </row>
    <row r="53" spans="2:8">
      <c r="B53">
        <v>45</v>
      </c>
      <c r="C53" s="88">
        <v>44838</v>
      </c>
      <c r="D53" s="83" t="s">
        <v>249</v>
      </c>
      <c r="E53" s="83" t="s">
        <v>234</v>
      </c>
      <c r="F53" s="83" t="s">
        <v>250</v>
      </c>
      <c r="G53" s="83" t="s">
        <v>232</v>
      </c>
      <c r="H53" s="86">
        <v>152235.94</v>
      </c>
    </row>
    <row r="54" spans="2:8">
      <c r="B54">
        <v>46</v>
      </c>
      <c r="C54" s="88">
        <v>44838</v>
      </c>
      <c r="D54" s="83" t="s">
        <v>249</v>
      </c>
      <c r="E54" s="83" t="s">
        <v>234</v>
      </c>
      <c r="F54" s="83" t="s">
        <v>236</v>
      </c>
      <c r="G54" s="83" t="s">
        <v>232</v>
      </c>
      <c r="H54" s="86">
        <v>693945.15</v>
      </c>
    </row>
    <row r="55" spans="2:8">
      <c r="B55">
        <v>47</v>
      </c>
      <c r="C55" s="88">
        <v>44732</v>
      </c>
      <c r="D55" s="83" t="s">
        <v>251</v>
      </c>
      <c r="E55" s="83" t="s">
        <v>224</v>
      </c>
      <c r="F55" s="83" t="s">
        <v>252</v>
      </c>
      <c r="G55" s="83" t="s">
        <v>253</v>
      </c>
      <c r="H55" s="86">
        <v>83990</v>
      </c>
    </row>
    <row r="56" spans="2:8">
      <c r="B56">
        <v>48</v>
      </c>
      <c r="C56" s="88">
        <v>44865</v>
      </c>
      <c r="D56" s="83" t="s">
        <v>254</v>
      </c>
      <c r="E56" s="83" t="s">
        <v>198</v>
      </c>
      <c r="F56" s="83" t="s">
        <v>255</v>
      </c>
      <c r="G56" s="83" t="s">
        <v>253</v>
      </c>
      <c r="H56" s="86">
        <v>76513</v>
      </c>
    </row>
    <row r="57" spans="2:8">
      <c r="B57">
        <v>49</v>
      </c>
      <c r="C57" s="88">
        <v>44865</v>
      </c>
      <c r="D57" s="83" t="s">
        <v>256</v>
      </c>
      <c r="E57" s="83" t="s">
        <v>198</v>
      </c>
      <c r="F57" s="83" t="s">
        <v>257</v>
      </c>
      <c r="G57" s="83" t="s">
        <v>253</v>
      </c>
      <c r="H57" s="86">
        <v>76320</v>
      </c>
    </row>
    <row r="58" spans="2:8">
      <c r="B58">
        <v>50</v>
      </c>
      <c r="C58" s="88">
        <v>44729</v>
      </c>
      <c r="D58" s="83" t="s">
        <v>305</v>
      </c>
      <c r="E58" s="83" t="s">
        <v>234</v>
      </c>
      <c r="F58" s="83" t="s">
        <v>306</v>
      </c>
      <c r="G58" s="83" t="s">
        <v>253</v>
      </c>
      <c r="H58" s="86">
        <v>21000</v>
      </c>
    </row>
    <row r="59" spans="2:8">
      <c r="B59">
        <v>51</v>
      </c>
      <c r="C59" s="88">
        <v>44763</v>
      </c>
      <c r="D59" s="83" t="s">
        <v>260</v>
      </c>
      <c r="E59" s="83" t="s">
        <v>202</v>
      </c>
      <c r="F59" s="83" t="s">
        <v>261</v>
      </c>
      <c r="G59" s="83" t="s">
        <v>232</v>
      </c>
      <c r="H59" s="86">
        <v>70183.570000000007</v>
      </c>
    </row>
    <row r="60" spans="2:8">
      <c r="B60">
        <v>52</v>
      </c>
      <c r="C60" s="88">
        <v>44904</v>
      </c>
      <c r="D60" s="83" t="s">
        <v>262</v>
      </c>
      <c r="E60" s="83" t="s">
        <v>208</v>
      </c>
      <c r="F60" s="83" t="s">
        <v>263</v>
      </c>
      <c r="G60" s="83" t="s">
        <v>226</v>
      </c>
      <c r="H60" s="86">
        <v>67166.28</v>
      </c>
    </row>
    <row r="61" spans="2:8">
      <c r="B61">
        <v>53</v>
      </c>
      <c r="C61" s="88">
        <v>44811</v>
      </c>
      <c r="D61" s="83" t="s">
        <v>264</v>
      </c>
      <c r="E61" s="83" t="s">
        <v>202</v>
      </c>
      <c r="F61" s="83" t="s">
        <v>265</v>
      </c>
      <c r="G61" s="83" t="s">
        <v>226</v>
      </c>
      <c r="H61" s="86">
        <v>64206</v>
      </c>
    </row>
    <row r="62" spans="2:8">
      <c r="B62">
        <v>54</v>
      </c>
      <c r="C62" s="88">
        <v>44648</v>
      </c>
      <c r="D62" s="83" t="s">
        <v>266</v>
      </c>
      <c r="E62" s="83" t="s">
        <v>224</v>
      </c>
      <c r="F62" s="83" t="s">
        <v>267</v>
      </c>
      <c r="G62" s="83" t="s">
        <v>253</v>
      </c>
      <c r="H62" s="86">
        <v>60182</v>
      </c>
    </row>
    <row r="63" spans="2:8">
      <c r="B63">
        <v>55</v>
      </c>
      <c r="C63" s="88">
        <v>44643</v>
      </c>
      <c r="D63" s="83" t="s">
        <v>307</v>
      </c>
      <c r="E63" s="83" t="s">
        <v>280</v>
      </c>
      <c r="F63" s="83" t="s">
        <v>308</v>
      </c>
      <c r="G63" s="83" t="s">
        <v>232</v>
      </c>
      <c r="H63" s="86">
        <v>16400.689999999999</v>
      </c>
    </row>
    <row r="64" spans="2:8">
      <c r="B64">
        <v>56</v>
      </c>
      <c r="C64" s="88">
        <v>44694</v>
      </c>
      <c r="D64" s="83" t="s">
        <v>268</v>
      </c>
      <c r="E64" s="83" t="s">
        <v>224</v>
      </c>
      <c r="F64" s="83" t="s">
        <v>269</v>
      </c>
      <c r="G64" s="83" t="s">
        <v>253</v>
      </c>
      <c r="H64" s="86">
        <v>59766</v>
      </c>
    </row>
    <row r="65" spans="2:8">
      <c r="B65">
        <v>57</v>
      </c>
      <c r="C65" s="88">
        <v>44762</v>
      </c>
      <c r="D65" s="83" t="s">
        <v>270</v>
      </c>
      <c r="E65" s="83" t="s">
        <v>271</v>
      </c>
      <c r="F65" s="83" t="s">
        <v>272</v>
      </c>
      <c r="G65" s="83" t="s">
        <v>226</v>
      </c>
      <c r="H65" s="86">
        <v>57619.88</v>
      </c>
    </row>
    <row r="66" spans="2:8">
      <c r="B66">
        <v>58</v>
      </c>
      <c r="C66" s="88">
        <v>44774</v>
      </c>
      <c r="D66" s="83" t="s">
        <v>273</v>
      </c>
      <c r="E66" s="83" t="s">
        <v>204</v>
      </c>
      <c r="F66" s="83" t="s">
        <v>274</v>
      </c>
      <c r="G66" s="83" t="s">
        <v>232</v>
      </c>
      <c r="H66" s="86">
        <v>55540.2</v>
      </c>
    </row>
    <row r="67" spans="2:8">
      <c r="B67">
        <v>59</v>
      </c>
      <c r="C67" s="88">
        <v>44810</v>
      </c>
      <c r="D67" s="83" t="s">
        <v>275</v>
      </c>
      <c r="E67" s="83" t="s">
        <v>204</v>
      </c>
      <c r="F67" s="83" t="s">
        <v>265</v>
      </c>
      <c r="G67" s="83" t="s">
        <v>226</v>
      </c>
      <c r="H67" s="86">
        <v>51069.599999999999</v>
      </c>
    </row>
    <row r="68" spans="2:8">
      <c r="B68">
        <v>60</v>
      </c>
      <c r="C68" s="88">
        <v>44832</v>
      </c>
      <c r="D68" s="83" t="s">
        <v>276</v>
      </c>
      <c r="E68" s="83" t="s">
        <v>198</v>
      </c>
      <c r="F68" s="83" t="s">
        <v>277</v>
      </c>
      <c r="G68" s="83" t="s">
        <v>226</v>
      </c>
      <c r="H68" s="86">
        <v>50472.32</v>
      </c>
    </row>
    <row r="69" spans="2:8">
      <c r="B69">
        <v>61</v>
      </c>
      <c r="C69" s="88">
        <v>44897</v>
      </c>
      <c r="D69" s="83" t="s">
        <v>278</v>
      </c>
      <c r="E69" s="83" t="s">
        <v>234</v>
      </c>
      <c r="F69" s="83" t="s">
        <v>236</v>
      </c>
      <c r="G69" s="83" t="s">
        <v>232</v>
      </c>
      <c r="H69" s="86">
        <v>49143.78</v>
      </c>
    </row>
    <row r="70" spans="2:8">
      <c r="B70">
        <v>62</v>
      </c>
      <c r="C70" s="88">
        <v>44712</v>
      </c>
      <c r="D70" s="83" t="s">
        <v>279</v>
      </c>
      <c r="E70" s="83" t="s">
        <v>206</v>
      </c>
      <c r="F70" s="83" t="s">
        <v>247</v>
      </c>
      <c r="G70" s="83" t="s">
        <v>232</v>
      </c>
      <c r="H70" s="86">
        <v>47679.15</v>
      </c>
    </row>
    <row r="71" spans="2:8">
      <c r="B71">
        <v>63</v>
      </c>
      <c r="C71" s="88">
        <v>44882</v>
      </c>
      <c r="D71" s="83" t="s">
        <v>309</v>
      </c>
      <c r="E71" s="83" t="s">
        <v>234</v>
      </c>
      <c r="F71" s="83" t="s">
        <v>310</v>
      </c>
      <c r="G71" s="83" t="s">
        <v>253</v>
      </c>
      <c r="H71" s="86">
        <v>10700</v>
      </c>
    </row>
    <row r="72" spans="2:8">
      <c r="B72">
        <v>64</v>
      </c>
      <c r="C72" s="88">
        <v>44918</v>
      </c>
      <c r="D72" s="83" t="s">
        <v>311</v>
      </c>
      <c r="E72" s="83" t="s">
        <v>204</v>
      </c>
      <c r="F72" s="83" t="s">
        <v>312</v>
      </c>
      <c r="G72" s="83" t="s">
        <v>253</v>
      </c>
      <c r="H72" s="86">
        <v>11525</v>
      </c>
    </row>
    <row r="73" spans="2:8">
      <c r="B73">
        <v>65</v>
      </c>
      <c r="C73" s="88">
        <v>44784</v>
      </c>
      <c r="D73" s="83" t="s">
        <v>281</v>
      </c>
      <c r="E73" s="83" t="s">
        <v>234</v>
      </c>
      <c r="F73" s="83" t="s">
        <v>282</v>
      </c>
      <c r="G73" s="83" t="s">
        <v>253</v>
      </c>
      <c r="H73" s="86">
        <v>43317.9</v>
      </c>
    </row>
    <row r="74" spans="2:8">
      <c r="B74">
        <v>66</v>
      </c>
      <c r="C74" s="88">
        <v>44588</v>
      </c>
      <c r="D74" s="83" t="s">
        <v>313</v>
      </c>
      <c r="E74" s="83" t="s">
        <v>54</v>
      </c>
      <c r="F74" s="83" t="s">
        <v>314</v>
      </c>
      <c r="G74" s="83" t="s">
        <v>253</v>
      </c>
      <c r="H74" s="86">
        <v>15659.04</v>
      </c>
    </row>
    <row r="75" spans="2:8">
      <c r="B75">
        <v>67</v>
      </c>
      <c r="C75" s="88">
        <v>44756</v>
      </c>
      <c r="D75" s="83" t="s">
        <v>283</v>
      </c>
      <c r="E75" s="83" t="s">
        <v>191</v>
      </c>
      <c r="F75" s="83" t="s">
        <v>284</v>
      </c>
      <c r="G75" s="83" t="s">
        <v>232</v>
      </c>
      <c r="H75" s="86">
        <v>41767.53</v>
      </c>
    </row>
    <row r="76" spans="2:8">
      <c r="B76">
        <v>68</v>
      </c>
      <c r="C76" s="88">
        <v>44621</v>
      </c>
      <c r="D76" s="83" t="s">
        <v>285</v>
      </c>
      <c r="E76" s="83" t="s">
        <v>51</v>
      </c>
      <c r="F76" s="83" t="s">
        <v>286</v>
      </c>
      <c r="G76" s="83" t="s">
        <v>253</v>
      </c>
      <c r="H76" s="86">
        <v>39700</v>
      </c>
    </row>
    <row r="77" spans="2:8">
      <c r="B77">
        <v>69</v>
      </c>
      <c r="C77" s="88">
        <v>44926</v>
      </c>
      <c r="D77" s="83" t="s">
        <v>315</v>
      </c>
      <c r="E77" s="83" t="s">
        <v>198</v>
      </c>
      <c r="F77" s="83" t="s">
        <v>316</v>
      </c>
      <c r="G77" s="83" t="s">
        <v>253</v>
      </c>
      <c r="H77" s="86">
        <v>16920</v>
      </c>
    </row>
    <row r="78" spans="2:8">
      <c r="B78">
        <v>70</v>
      </c>
      <c r="C78" s="88">
        <v>44824</v>
      </c>
      <c r="D78" s="83" t="s">
        <v>288</v>
      </c>
      <c r="E78" s="83" t="s">
        <v>196</v>
      </c>
      <c r="F78" s="83" t="s">
        <v>277</v>
      </c>
      <c r="G78" s="83" t="s">
        <v>226</v>
      </c>
      <c r="H78" s="86">
        <v>39431.5</v>
      </c>
    </row>
    <row r="79" spans="2:8">
      <c r="B79">
        <v>71</v>
      </c>
      <c r="C79" s="88">
        <v>44651</v>
      </c>
      <c r="D79" s="83" t="s">
        <v>289</v>
      </c>
      <c r="E79" s="83" t="s">
        <v>224</v>
      </c>
      <c r="F79" s="83" t="s">
        <v>65</v>
      </c>
      <c r="G79" s="83" t="s">
        <v>232</v>
      </c>
      <c r="H79" s="86">
        <v>37665.839999999997</v>
      </c>
    </row>
    <row r="80" spans="2:8">
      <c r="B80">
        <v>72</v>
      </c>
      <c r="C80" s="88">
        <v>44712</v>
      </c>
      <c r="D80" s="83" t="s">
        <v>290</v>
      </c>
      <c r="E80" s="83" t="s">
        <v>194</v>
      </c>
      <c r="F80" s="83" t="s">
        <v>245</v>
      </c>
      <c r="G80" s="83" t="s">
        <v>232</v>
      </c>
      <c r="H80" s="86">
        <v>36726.800000000003</v>
      </c>
    </row>
    <row r="81" spans="2:8">
      <c r="B81">
        <v>73</v>
      </c>
      <c r="C81" s="88">
        <v>44602</v>
      </c>
      <c r="D81" s="83" t="s">
        <v>291</v>
      </c>
      <c r="E81" s="83" t="s">
        <v>49</v>
      </c>
      <c r="F81" s="83" t="s">
        <v>287</v>
      </c>
      <c r="G81" s="83" t="s">
        <v>232</v>
      </c>
      <c r="H81" s="86">
        <v>36162.239999999998</v>
      </c>
    </row>
    <row r="82" spans="2:8">
      <c r="B82">
        <v>74</v>
      </c>
      <c r="C82" s="88">
        <v>44847</v>
      </c>
      <c r="D82" s="83" t="s">
        <v>292</v>
      </c>
      <c r="E82" s="83" t="s">
        <v>198</v>
      </c>
      <c r="F82" s="83" t="s">
        <v>293</v>
      </c>
      <c r="G82" s="83" t="s">
        <v>232</v>
      </c>
      <c r="H82" s="86">
        <v>34695.78</v>
      </c>
    </row>
    <row r="83" spans="2:8">
      <c r="B83">
        <v>75</v>
      </c>
      <c r="C83" s="88">
        <v>44773</v>
      </c>
      <c r="D83" s="83" t="s">
        <v>294</v>
      </c>
      <c r="E83" s="83" t="s">
        <v>189</v>
      </c>
      <c r="F83" s="83" t="s">
        <v>295</v>
      </c>
      <c r="G83" s="83" t="s">
        <v>226</v>
      </c>
      <c r="H83" s="86">
        <v>31500</v>
      </c>
    </row>
    <row r="84" spans="2:8">
      <c r="B84">
        <v>76</v>
      </c>
      <c r="C84" s="88">
        <v>44650</v>
      </c>
      <c r="D84" s="83" t="s">
        <v>296</v>
      </c>
      <c r="E84" s="83" t="s">
        <v>190</v>
      </c>
      <c r="F84" s="83" t="s">
        <v>297</v>
      </c>
      <c r="G84" s="83" t="s">
        <v>226</v>
      </c>
      <c r="H84" s="86">
        <v>31259.7</v>
      </c>
    </row>
    <row r="85" spans="2:8">
      <c r="B85">
        <v>77</v>
      </c>
      <c r="C85" s="88">
        <v>44671</v>
      </c>
      <c r="D85" s="83" t="s">
        <v>317</v>
      </c>
      <c r="E85" s="83" t="s">
        <v>318</v>
      </c>
      <c r="F85" s="83" t="s">
        <v>319</v>
      </c>
      <c r="G85" s="83" t="s">
        <v>177</v>
      </c>
      <c r="H85" s="86">
        <v>23236.880000000001</v>
      </c>
    </row>
    <row r="86" spans="2:8">
      <c r="B86">
        <v>78</v>
      </c>
      <c r="C86" s="88">
        <v>44641</v>
      </c>
      <c r="D86" s="83" t="s">
        <v>298</v>
      </c>
      <c r="E86" s="83" t="s">
        <v>188</v>
      </c>
      <c r="F86" s="83" t="s">
        <v>299</v>
      </c>
      <c r="G86" s="83" t="s">
        <v>232</v>
      </c>
      <c r="H86" s="86">
        <v>30510.54</v>
      </c>
    </row>
    <row r="87" spans="2:8">
      <c r="B87">
        <v>79</v>
      </c>
      <c r="C87" s="88">
        <v>44739</v>
      </c>
      <c r="D87" s="83" t="s">
        <v>320</v>
      </c>
      <c r="E87" s="83" t="s">
        <v>271</v>
      </c>
      <c r="F87" s="83" t="s">
        <v>65</v>
      </c>
      <c r="G87" s="83" t="s">
        <v>253</v>
      </c>
      <c r="H87" s="86">
        <v>20137</v>
      </c>
    </row>
    <row r="88" spans="2:8">
      <c r="B88">
        <v>80</v>
      </c>
      <c r="C88" s="88">
        <v>44903</v>
      </c>
      <c r="D88" s="83" t="s">
        <v>300</v>
      </c>
      <c r="E88" s="83" t="s">
        <v>198</v>
      </c>
      <c r="F88" s="83" t="s">
        <v>301</v>
      </c>
      <c r="G88" s="83" t="s">
        <v>232</v>
      </c>
      <c r="H88" s="86">
        <v>28709.98</v>
      </c>
    </row>
    <row r="91" spans="2:8">
      <c r="C91" t="s">
        <v>304</v>
      </c>
      <c r="H91" s="87"/>
    </row>
    <row r="92" spans="2:8">
      <c r="C92" s="90" t="s">
        <v>303</v>
      </c>
      <c r="D92" s="91"/>
      <c r="E92" s="91"/>
      <c r="F92" s="91"/>
      <c r="G92" s="91"/>
      <c r="H92" s="91"/>
    </row>
    <row r="93" spans="2:8">
      <c r="B93">
        <v>1</v>
      </c>
      <c r="C93" s="88">
        <v>44652</v>
      </c>
      <c r="D93" s="83" t="s">
        <v>183</v>
      </c>
      <c r="E93" s="83" t="s">
        <v>190</v>
      </c>
      <c r="F93" s="83" t="s">
        <v>180</v>
      </c>
      <c r="G93" s="83" t="s">
        <v>177</v>
      </c>
      <c r="H93" s="86"/>
    </row>
    <row r="94" spans="2:8">
      <c r="B94">
        <v>2</v>
      </c>
      <c r="C94" s="88">
        <v>44652</v>
      </c>
      <c r="D94" s="83" t="s">
        <v>184</v>
      </c>
      <c r="E94" s="83" t="s">
        <v>191</v>
      </c>
      <c r="F94" s="83" t="s">
        <v>182</v>
      </c>
      <c r="G94" s="83" t="s">
        <v>177</v>
      </c>
      <c r="H94" s="86"/>
    </row>
  </sheetData>
  <mergeCells count="3">
    <mergeCell ref="C5:H6"/>
    <mergeCell ref="C8:H8"/>
    <mergeCell ref="C92:H9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140"/>
  <sheetViews>
    <sheetView topLeftCell="A63" zoomScale="50" zoomScaleNormal="50" workbookViewId="0">
      <selection activeCell="A85" sqref="A85:XFD85"/>
    </sheetView>
  </sheetViews>
  <sheetFormatPr defaultColWidth="8.6328125" defaultRowHeight="12.5"/>
  <cols>
    <col min="1" max="1" width="8.6328125" style="2"/>
    <col min="2" max="2" width="12.453125" style="2" customWidth="1"/>
    <col min="3" max="3" width="19" style="2" customWidth="1"/>
    <col min="4" max="4" width="54.90625" style="2" bestFit="1" customWidth="1"/>
    <col min="5" max="5" width="54.90625" style="2" customWidth="1"/>
    <col min="6" max="6" width="20.90625" style="2" customWidth="1"/>
    <col min="7" max="7" width="14.1796875" style="2" bestFit="1" customWidth="1"/>
    <col min="8" max="8" width="4.90625" style="2" bestFit="1" customWidth="1"/>
    <col min="9" max="9" width="17.81640625" style="3" customWidth="1"/>
    <col min="10" max="10" width="24.54296875" style="3" bestFit="1" customWidth="1"/>
    <col min="11" max="11" width="20.54296875" style="7" bestFit="1" customWidth="1"/>
    <col min="12" max="12" width="2.90625" style="3" customWidth="1"/>
    <col min="13" max="13" width="11.08984375" style="63" customWidth="1"/>
    <col min="14" max="14" width="3.54296875" style="3" customWidth="1"/>
    <col min="15" max="15" width="28.36328125" style="45" bestFit="1" customWidth="1"/>
    <col min="16" max="16" width="3" style="3" customWidth="1"/>
    <col min="17" max="17" width="14.08984375" style="7" customWidth="1"/>
    <col min="18" max="18" width="2.6328125" style="2" customWidth="1"/>
    <col min="19" max="19" width="12" style="2" customWidth="1"/>
    <col min="20" max="20" width="14.08984375" style="2" customWidth="1"/>
    <col min="21" max="21" width="2.54296875" style="2" customWidth="1"/>
    <col min="22" max="22" width="9.453125" style="2" bestFit="1" customWidth="1"/>
    <col min="23" max="16384" width="8.6328125" style="2"/>
  </cols>
  <sheetData>
    <row r="1" spans="1:1" ht="13">
      <c r="A1" s="15" t="s">
        <v>7</v>
      </c>
    </row>
    <row r="2" spans="1:1" ht="13">
      <c r="A2" s="15" t="s">
        <v>6</v>
      </c>
    </row>
    <row r="3" spans="1:1" ht="13">
      <c r="A3" s="21" t="s">
        <v>18</v>
      </c>
    </row>
    <row r="4" spans="1:1" ht="13">
      <c r="A4" s="1" t="s">
        <v>5</v>
      </c>
    </row>
    <row r="27" spans="2:20" ht="13" thickBot="1"/>
    <row r="28" spans="2:20" ht="14.4" customHeight="1">
      <c r="B28" s="47"/>
      <c r="C28" s="48"/>
      <c r="D28" s="48"/>
      <c r="E28" s="48"/>
      <c r="F28" s="48"/>
      <c r="G28" s="48"/>
      <c r="H28" s="48"/>
      <c r="I28" s="49"/>
      <c r="J28" s="49"/>
      <c r="K28" s="50"/>
      <c r="L28" s="49"/>
      <c r="M28" s="64"/>
      <c r="N28" s="49"/>
      <c r="O28" s="51"/>
      <c r="P28" s="49"/>
      <c r="Q28" s="100" t="s">
        <v>15</v>
      </c>
      <c r="R28" s="48"/>
      <c r="S28" s="92" t="s">
        <v>72</v>
      </c>
      <c r="T28" s="95" t="s">
        <v>3</v>
      </c>
    </row>
    <row r="29" spans="2:20" ht="14.4" customHeight="1">
      <c r="B29" s="52"/>
      <c r="C29" s="53"/>
      <c r="D29" s="53"/>
      <c r="E29" s="53"/>
      <c r="F29" s="53"/>
      <c r="G29" s="53"/>
      <c r="H29" s="53"/>
      <c r="I29" s="54"/>
      <c r="J29" s="54"/>
      <c r="K29" s="55"/>
      <c r="L29" s="54"/>
      <c r="M29" s="65"/>
      <c r="N29" s="54"/>
      <c r="O29" s="56"/>
      <c r="P29" s="54"/>
      <c r="Q29" s="101"/>
      <c r="R29" s="53"/>
      <c r="S29" s="93"/>
      <c r="T29" s="96"/>
    </row>
    <row r="30" spans="2:20" ht="13.5" thickBot="1">
      <c r="B30" s="98" t="s">
        <v>4</v>
      </c>
      <c r="C30" s="99"/>
      <c r="D30" s="99"/>
      <c r="E30" s="99"/>
      <c r="F30" s="99"/>
      <c r="G30" s="99"/>
      <c r="H30" s="57"/>
      <c r="I30" s="58" t="s">
        <v>2</v>
      </c>
      <c r="J30" s="58"/>
      <c r="K30" s="59" t="s">
        <v>0</v>
      </c>
      <c r="L30" s="58"/>
      <c r="M30" s="66" t="s">
        <v>1</v>
      </c>
      <c r="N30" s="58"/>
      <c r="O30" s="60" t="s">
        <v>14</v>
      </c>
      <c r="P30" s="58"/>
      <c r="Q30" s="102"/>
      <c r="R30" s="57"/>
      <c r="S30" s="94"/>
      <c r="T30" s="97"/>
    </row>
    <row r="31" spans="2:20" ht="13">
      <c r="B31" s="1" t="s">
        <v>156</v>
      </c>
      <c r="Q31" s="14"/>
      <c r="S31" s="13"/>
      <c r="T31" s="13"/>
    </row>
    <row r="33" spans="1:22" ht="13">
      <c r="A33" s="2">
        <v>1</v>
      </c>
      <c r="B33" s="31">
        <v>44224</v>
      </c>
      <c r="C33" s="32" t="s">
        <v>19</v>
      </c>
      <c r="D33" s="32" t="s">
        <v>47</v>
      </c>
      <c r="E33" s="32" t="s">
        <v>56</v>
      </c>
      <c r="F33" s="24" t="s">
        <v>73</v>
      </c>
      <c r="G33" s="33">
        <v>46572.67</v>
      </c>
      <c r="H33" s="17"/>
      <c r="I33" s="33">
        <v>46572.67</v>
      </c>
      <c r="J33" s="8"/>
      <c r="K33" s="32" t="s">
        <v>19</v>
      </c>
      <c r="L33" s="8"/>
      <c r="M33" s="67">
        <v>44224</v>
      </c>
      <c r="N33" s="8"/>
      <c r="O33" s="35" t="s">
        <v>75</v>
      </c>
      <c r="P33" s="8"/>
      <c r="Q33" s="11" t="s">
        <v>155</v>
      </c>
      <c r="R33" s="4"/>
      <c r="S33" s="4" t="s">
        <v>155</v>
      </c>
      <c r="T33" s="4" t="s">
        <v>155</v>
      </c>
      <c r="U33" s="19"/>
      <c r="V33" s="19"/>
    </row>
    <row r="34" spans="1:22" ht="13">
      <c r="A34" s="2">
        <v>2</v>
      </c>
      <c r="B34" s="31">
        <v>44224</v>
      </c>
      <c r="C34" s="32" t="s">
        <v>20</v>
      </c>
      <c r="D34" s="32" t="s">
        <v>48</v>
      </c>
      <c r="E34" s="32" t="s">
        <v>57</v>
      </c>
      <c r="F34" s="24" t="s">
        <v>73</v>
      </c>
      <c r="G34" s="33">
        <v>50730.94</v>
      </c>
      <c r="H34" s="18"/>
      <c r="I34" s="33">
        <v>253654.72</v>
      </c>
      <c r="K34" s="32" t="s">
        <v>20</v>
      </c>
      <c r="L34" s="8"/>
      <c r="M34" s="68">
        <v>44224</v>
      </c>
      <c r="N34" s="8"/>
      <c r="O34" s="35" t="s">
        <v>74</v>
      </c>
      <c r="P34" s="8"/>
      <c r="Q34" s="4" t="s">
        <v>17</v>
      </c>
      <c r="R34" s="4"/>
      <c r="S34" s="4" t="s">
        <v>16</v>
      </c>
      <c r="T34" s="4" t="s">
        <v>155</v>
      </c>
      <c r="U34" s="18"/>
      <c r="V34" s="19"/>
    </row>
    <row r="35" spans="1:22" ht="13">
      <c r="A35" s="2">
        <v>3</v>
      </c>
      <c r="B35" s="31">
        <v>44274</v>
      </c>
      <c r="C35" s="32" t="s">
        <v>21</v>
      </c>
      <c r="D35" s="32" t="s">
        <v>47</v>
      </c>
      <c r="E35" s="32" t="s">
        <v>58</v>
      </c>
      <c r="F35" s="24" t="s">
        <v>73</v>
      </c>
      <c r="G35" s="33">
        <v>113105.06</v>
      </c>
      <c r="H35" s="17"/>
      <c r="I35" s="33">
        <v>113105.06</v>
      </c>
      <c r="J35" s="8"/>
      <c r="K35" s="32" t="s">
        <v>21</v>
      </c>
      <c r="L35" s="8"/>
      <c r="M35" s="67">
        <v>44274</v>
      </c>
      <c r="N35" s="8"/>
      <c r="O35" s="35" t="s">
        <v>75</v>
      </c>
      <c r="P35" s="8"/>
      <c r="Q35" s="4" t="s">
        <v>155</v>
      </c>
      <c r="R35" s="4"/>
      <c r="S35" s="4" t="s">
        <v>155</v>
      </c>
      <c r="T35" s="4" t="s">
        <v>155</v>
      </c>
      <c r="U35" s="19"/>
    </row>
    <row r="36" spans="1:22" ht="13">
      <c r="A36" s="2">
        <f>A35+1</f>
        <v>4</v>
      </c>
      <c r="B36" s="31">
        <v>44274</v>
      </c>
      <c r="C36" s="32" t="s">
        <v>22</v>
      </c>
      <c r="D36" s="32" t="s">
        <v>47</v>
      </c>
      <c r="E36" s="32" t="s">
        <v>58</v>
      </c>
      <c r="F36" s="24" t="s">
        <v>73</v>
      </c>
      <c r="G36" s="33">
        <v>73185.62</v>
      </c>
      <c r="H36" s="18"/>
      <c r="I36" s="33">
        <v>73185.62</v>
      </c>
      <c r="J36" s="8"/>
      <c r="K36" s="32" t="s">
        <v>22</v>
      </c>
      <c r="L36" s="8"/>
      <c r="M36" s="67">
        <v>44273</v>
      </c>
      <c r="N36" s="8"/>
      <c r="O36" s="35" t="s">
        <v>75</v>
      </c>
      <c r="P36" s="8"/>
      <c r="Q36" s="11" t="s">
        <v>155</v>
      </c>
      <c r="R36" s="4"/>
      <c r="S36" s="4" t="s">
        <v>155</v>
      </c>
      <c r="T36" s="4" t="s">
        <v>155</v>
      </c>
      <c r="U36" s="18"/>
      <c r="V36" s="19"/>
    </row>
    <row r="37" spans="1:22" ht="13">
      <c r="A37" s="2">
        <f t="shared" ref="A37:A60" si="0">A36+1</f>
        <v>5</v>
      </c>
      <c r="B37" s="31">
        <v>44314</v>
      </c>
      <c r="C37" s="32" t="s">
        <v>23</v>
      </c>
      <c r="D37" s="32" t="s">
        <v>48</v>
      </c>
      <c r="E37" s="32" t="s">
        <v>57</v>
      </c>
      <c r="F37" s="24" t="s">
        <v>73</v>
      </c>
      <c r="G37" s="33">
        <v>72953.820000000007</v>
      </c>
      <c r="H37" s="17"/>
      <c r="I37" s="33">
        <v>74112.820000000007</v>
      </c>
      <c r="J37" s="8">
        <f>I37-G37</f>
        <v>1159</v>
      </c>
      <c r="K37" s="32" t="s">
        <v>23</v>
      </c>
      <c r="L37" s="8"/>
      <c r="M37" s="67">
        <v>44314</v>
      </c>
      <c r="N37" s="8"/>
      <c r="O37" s="35" t="s">
        <v>74</v>
      </c>
      <c r="P37" s="8"/>
      <c r="Q37" s="4" t="s">
        <v>17</v>
      </c>
      <c r="R37" s="4"/>
      <c r="S37" s="4" t="s">
        <v>157</v>
      </c>
      <c r="T37" s="4" t="s">
        <v>155</v>
      </c>
      <c r="U37" s="19"/>
      <c r="V37" s="19"/>
    </row>
    <row r="38" spans="1:22" ht="13">
      <c r="A38" s="2">
        <f t="shared" si="0"/>
        <v>6</v>
      </c>
      <c r="B38" s="31">
        <v>44314</v>
      </c>
      <c r="C38" s="32" t="s">
        <v>24</v>
      </c>
      <c r="D38" s="32" t="s">
        <v>48</v>
      </c>
      <c r="E38" s="32" t="s">
        <v>57</v>
      </c>
      <c r="F38" s="24" t="s">
        <v>73</v>
      </c>
      <c r="G38" s="33">
        <v>129738.16</v>
      </c>
      <c r="H38" s="18"/>
      <c r="I38" s="33">
        <v>129738.16</v>
      </c>
      <c r="J38" s="8"/>
      <c r="K38" s="32" t="s">
        <v>24</v>
      </c>
      <c r="L38" s="8"/>
      <c r="M38" s="67">
        <v>44314</v>
      </c>
      <c r="N38" s="8"/>
      <c r="O38" s="35" t="s">
        <v>74</v>
      </c>
      <c r="P38" s="8"/>
      <c r="Q38" s="4" t="s">
        <v>155</v>
      </c>
      <c r="R38" s="4"/>
      <c r="S38" s="4" t="s">
        <v>155</v>
      </c>
      <c r="T38" s="4" t="s">
        <v>155</v>
      </c>
      <c r="U38" s="18"/>
      <c r="V38" s="19"/>
    </row>
    <row r="39" spans="1:22" ht="13">
      <c r="A39" s="2">
        <f t="shared" si="0"/>
        <v>7</v>
      </c>
      <c r="B39" s="31">
        <v>44505</v>
      </c>
      <c r="C39" s="32" t="s">
        <v>25</v>
      </c>
      <c r="D39" s="32" t="s">
        <v>49</v>
      </c>
      <c r="E39" s="32" t="s">
        <v>59</v>
      </c>
      <c r="F39" s="24" t="s">
        <v>73</v>
      </c>
      <c r="G39" s="33">
        <v>52400.7</v>
      </c>
      <c r="H39" s="18"/>
      <c r="I39" s="33">
        <v>52400.7</v>
      </c>
      <c r="J39" s="8"/>
      <c r="K39" s="32" t="s">
        <v>25</v>
      </c>
      <c r="L39" s="8"/>
      <c r="M39" s="68">
        <v>44505</v>
      </c>
      <c r="N39" s="8"/>
      <c r="O39" s="35" t="s">
        <v>76</v>
      </c>
      <c r="P39" s="8"/>
      <c r="Q39" s="4" t="s">
        <v>155</v>
      </c>
      <c r="R39" s="4"/>
      <c r="S39" s="4" t="s">
        <v>155</v>
      </c>
      <c r="T39" s="4" t="s">
        <v>155</v>
      </c>
      <c r="U39" s="19"/>
      <c r="V39" s="19"/>
    </row>
    <row r="40" spans="1:22" ht="13">
      <c r="A40" s="2">
        <f t="shared" si="0"/>
        <v>8</v>
      </c>
      <c r="B40" s="31">
        <v>44273</v>
      </c>
      <c r="C40" s="32" t="s">
        <v>26</v>
      </c>
      <c r="D40" s="32" t="s">
        <v>50</v>
      </c>
      <c r="E40" s="32" t="s">
        <v>60</v>
      </c>
      <c r="F40" s="24" t="s">
        <v>78</v>
      </c>
      <c r="G40" s="33">
        <v>54900</v>
      </c>
      <c r="H40" s="18"/>
      <c r="I40" s="33">
        <v>77450</v>
      </c>
      <c r="J40" s="8"/>
      <c r="K40" s="32" t="s">
        <v>26</v>
      </c>
      <c r="M40" s="68">
        <v>44273</v>
      </c>
      <c r="N40" s="8"/>
      <c r="O40" s="35" t="s">
        <v>77</v>
      </c>
      <c r="P40" s="8"/>
      <c r="Q40" s="4" t="s">
        <v>17</v>
      </c>
      <c r="R40" s="4"/>
      <c r="S40" s="4" t="s">
        <v>16</v>
      </c>
      <c r="T40" s="4" t="s">
        <v>155</v>
      </c>
      <c r="U40" s="18"/>
      <c r="V40" s="19"/>
    </row>
    <row r="41" spans="1:22" ht="13">
      <c r="A41" s="2">
        <f t="shared" si="0"/>
        <v>9</v>
      </c>
      <c r="B41" s="31">
        <v>44434</v>
      </c>
      <c r="C41" s="32" t="s">
        <v>27</v>
      </c>
      <c r="D41" s="32" t="s">
        <v>51</v>
      </c>
      <c r="E41" s="32" t="s">
        <v>61</v>
      </c>
      <c r="F41" s="24" t="s">
        <v>78</v>
      </c>
      <c r="G41" s="33">
        <v>100730.7</v>
      </c>
      <c r="H41" s="18"/>
      <c r="I41" s="33">
        <v>180972</v>
      </c>
      <c r="K41" s="32" t="s">
        <v>27</v>
      </c>
      <c r="L41" s="8"/>
      <c r="M41" s="68">
        <v>44434</v>
      </c>
      <c r="N41" s="8"/>
      <c r="O41" s="35" t="s">
        <v>77</v>
      </c>
      <c r="P41" s="8"/>
      <c r="Q41" s="4" t="s">
        <v>17</v>
      </c>
      <c r="R41" s="4"/>
      <c r="S41" s="4" t="s">
        <v>16</v>
      </c>
      <c r="T41" s="4" t="s">
        <v>155</v>
      </c>
      <c r="U41" s="19"/>
      <c r="V41" s="19"/>
    </row>
    <row r="42" spans="1:22" ht="13">
      <c r="A42" s="2">
        <f t="shared" si="0"/>
        <v>10</v>
      </c>
      <c r="B42" s="31">
        <v>44208</v>
      </c>
      <c r="C42" s="32" t="s">
        <v>28</v>
      </c>
      <c r="D42" s="32" t="s">
        <v>47</v>
      </c>
      <c r="E42" s="32" t="s">
        <v>62</v>
      </c>
      <c r="F42" s="24" t="s">
        <v>80</v>
      </c>
      <c r="G42" s="33">
        <v>100843.6</v>
      </c>
      <c r="H42" s="18"/>
      <c r="I42" s="25">
        <v>149125.6</v>
      </c>
      <c r="K42" s="32" t="s">
        <v>28</v>
      </c>
      <c r="L42" s="8"/>
      <c r="M42" s="68">
        <v>44208</v>
      </c>
      <c r="N42" s="8"/>
      <c r="O42" s="37" t="s">
        <v>79</v>
      </c>
      <c r="Q42" s="4" t="s">
        <v>17</v>
      </c>
      <c r="R42" s="4"/>
      <c r="S42" s="4" t="s">
        <v>16</v>
      </c>
      <c r="T42" s="4" t="s">
        <v>155</v>
      </c>
      <c r="U42" s="18"/>
      <c r="V42" s="19"/>
    </row>
    <row r="43" spans="1:22" ht="13">
      <c r="A43" s="2">
        <f t="shared" si="0"/>
        <v>11</v>
      </c>
      <c r="B43" s="31">
        <v>44263</v>
      </c>
      <c r="C43" s="32" t="s">
        <v>29</v>
      </c>
      <c r="D43" s="32" t="s">
        <v>50</v>
      </c>
      <c r="E43" s="32" t="s">
        <v>11</v>
      </c>
      <c r="F43" s="24" t="s">
        <v>80</v>
      </c>
      <c r="G43" s="33">
        <v>61536.3</v>
      </c>
      <c r="H43" s="17"/>
      <c r="I43" s="33">
        <v>60860</v>
      </c>
      <c r="K43" s="32" t="s">
        <v>29</v>
      </c>
      <c r="L43" s="8"/>
      <c r="M43" s="68">
        <v>44263</v>
      </c>
      <c r="N43" s="8"/>
      <c r="O43" s="35" t="s">
        <v>77</v>
      </c>
      <c r="P43" s="8"/>
      <c r="Q43" s="11" t="s">
        <v>17</v>
      </c>
      <c r="R43" s="4"/>
      <c r="S43" s="4" t="s">
        <v>16</v>
      </c>
      <c r="T43" s="4" t="s">
        <v>155</v>
      </c>
      <c r="U43" s="19"/>
      <c r="V43" s="19"/>
    </row>
    <row r="44" spans="1:22" ht="13">
      <c r="A44" s="2">
        <f t="shared" si="0"/>
        <v>12</v>
      </c>
      <c r="B44" s="31">
        <v>44287</v>
      </c>
      <c r="C44" s="32" t="s">
        <v>30</v>
      </c>
      <c r="D44" s="32" t="s">
        <v>48</v>
      </c>
      <c r="E44" s="32" t="s">
        <v>63</v>
      </c>
      <c r="F44" s="24" t="s">
        <v>80</v>
      </c>
      <c r="G44" s="33">
        <v>85365</v>
      </c>
      <c r="H44" s="18"/>
      <c r="I44" s="25">
        <v>99645</v>
      </c>
      <c r="K44" s="32" t="s">
        <v>30</v>
      </c>
      <c r="L44" s="8"/>
      <c r="M44" s="68">
        <v>44287</v>
      </c>
      <c r="N44" s="8"/>
      <c r="O44" s="35" t="s">
        <v>74</v>
      </c>
      <c r="P44" s="8"/>
      <c r="Q44" s="4" t="s">
        <v>17</v>
      </c>
      <c r="R44" s="4"/>
      <c r="S44" s="4" t="s">
        <v>16</v>
      </c>
      <c r="T44" s="4" t="s">
        <v>155</v>
      </c>
      <c r="U44" s="18"/>
      <c r="V44" s="19"/>
    </row>
    <row r="45" spans="1:22" ht="13">
      <c r="A45" s="2">
        <f t="shared" si="0"/>
        <v>13</v>
      </c>
      <c r="B45" s="31">
        <v>44333</v>
      </c>
      <c r="C45" s="32" t="s">
        <v>31</v>
      </c>
      <c r="D45" s="32" t="s">
        <v>47</v>
      </c>
      <c r="E45" s="32" t="s">
        <v>62</v>
      </c>
      <c r="F45" s="24" t="s">
        <v>80</v>
      </c>
      <c r="G45" s="33">
        <v>147232.6</v>
      </c>
      <c r="H45" s="17"/>
      <c r="I45" s="25">
        <v>149125.6</v>
      </c>
      <c r="K45" s="32" t="s">
        <v>31</v>
      </c>
      <c r="L45" s="8"/>
      <c r="M45" s="68">
        <v>44333</v>
      </c>
      <c r="N45" s="8"/>
      <c r="O45" s="35" t="s">
        <v>79</v>
      </c>
      <c r="P45" s="8"/>
      <c r="Q45" s="11" t="s">
        <v>17</v>
      </c>
      <c r="R45" s="4"/>
      <c r="S45" s="4" t="s">
        <v>16</v>
      </c>
      <c r="T45" s="4" t="s">
        <v>155</v>
      </c>
      <c r="U45" s="19"/>
      <c r="V45" s="19"/>
    </row>
    <row r="46" spans="1:22" ht="13">
      <c r="A46" s="2">
        <f t="shared" si="0"/>
        <v>14</v>
      </c>
      <c r="B46" s="31">
        <v>44333</v>
      </c>
      <c r="C46" s="32" t="s">
        <v>32</v>
      </c>
      <c r="D46" s="32" t="s">
        <v>48</v>
      </c>
      <c r="E46" s="32" t="s">
        <v>63</v>
      </c>
      <c r="F46" s="24" t="s">
        <v>80</v>
      </c>
      <c r="G46" s="33">
        <v>60975</v>
      </c>
      <c r="H46" s="18"/>
      <c r="I46" s="25">
        <v>71175</v>
      </c>
      <c r="K46" s="32" t="s">
        <v>32</v>
      </c>
      <c r="L46" s="8"/>
      <c r="M46" s="68">
        <v>44333</v>
      </c>
      <c r="N46" s="8"/>
      <c r="O46" s="35" t="s">
        <v>74</v>
      </c>
      <c r="P46" s="8"/>
      <c r="Q46" s="11" t="s">
        <v>17</v>
      </c>
      <c r="R46" s="4"/>
      <c r="S46" s="4" t="s">
        <v>155</v>
      </c>
      <c r="T46" s="4" t="s">
        <v>155</v>
      </c>
      <c r="U46" s="18"/>
      <c r="V46" s="19"/>
    </row>
    <row r="47" spans="1:22" ht="25">
      <c r="A47" s="2">
        <f t="shared" si="0"/>
        <v>15</v>
      </c>
      <c r="B47" s="31">
        <v>44347</v>
      </c>
      <c r="C47" s="32" t="s">
        <v>33</v>
      </c>
      <c r="D47" s="32" t="s">
        <v>51</v>
      </c>
      <c r="E47" s="34" t="s">
        <v>64</v>
      </c>
      <c r="F47" s="24" t="s">
        <v>80</v>
      </c>
      <c r="G47" s="33">
        <v>292099</v>
      </c>
      <c r="H47" s="17"/>
      <c r="I47" s="33">
        <v>292099</v>
      </c>
      <c r="K47" s="32" t="s">
        <v>33</v>
      </c>
      <c r="L47" s="8"/>
      <c r="M47" s="68">
        <v>44356</v>
      </c>
      <c r="N47" s="8"/>
      <c r="O47" s="35" t="s">
        <v>77</v>
      </c>
      <c r="P47" s="8"/>
      <c r="Q47" s="4" t="s">
        <v>155</v>
      </c>
      <c r="R47" s="4"/>
      <c r="S47" s="4" t="s">
        <v>155</v>
      </c>
      <c r="T47" s="4" t="s">
        <v>155</v>
      </c>
      <c r="U47" s="19"/>
      <c r="V47" s="19"/>
    </row>
    <row r="48" spans="1:22" ht="13">
      <c r="A48" s="2">
        <f t="shared" si="0"/>
        <v>16</v>
      </c>
      <c r="B48" s="31">
        <v>44368</v>
      </c>
      <c r="C48" s="32" t="s">
        <v>34</v>
      </c>
      <c r="D48" s="32" t="s">
        <v>52</v>
      </c>
      <c r="E48" s="32" t="s">
        <v>65</v>
      </c>
      <c r="F48" s="24" t="s">
        <v>80</v>
      </c>
      <c r="G48" s="33">
        <v>56498.78</v>
      </c>
      <c r="H48" s="18"/>
      <c r="I48" s="25">
        <v>61970.25</v>
      </c>
      <c r="K48" s="32" t="s">
        <v>34</v>
      </c>
      <c r="L48" s="8"/>
      <c r="M48" s="68">
        <v>44368</v>
      </c>
      <c r="N48" s="8"/>
      <c r="O48" s="35" t="s">
        <v>81</v>
      </c>
      <c r="P48" s="8"/>
      <c r="Q48" s="11" t="s">
        <v>155</v>
      </c>
      <c r="R48" s="11"/>
      <c r="S48" s="11" t="s">
        <v>16</v>
      </c>
      <c r="T48" s="4" t="s">
        <v>155</v>
      </c>
      <c r="U48" s="18"/>
      <c r="V48" s="19"/>
    </row>
    <row r="49" spans="1:22" ht="13">
      <c r="A49" s="2">
        <f t="shared" si="0"/>
        <v>17</v>
      </c>
      <c r="B49" s="31">
        <v>44369</v>
      </c>
      <c r="C49" s="32" t="s">
        <v>35</v>
      </c>
      <c r="D49" s="32" t="s">
        <v>51</v>
      </c>
      <c r="E49" s="32" t="s">
        <v>66</v>
      </c>
      <c r="F49" s="24" t="s">
        <v>80</v>
      </c>
      <c r="G49" s="33">
        <v>72540</v>
      </c>
      <c r="H49" s="17"/>
      <c r="I49" s="33">
        <v>72540</v>
      </c>
      <c r="K49" s="32" t="s">
        <v>35</v>
      </c>
      <c r="L49" s="8"/>
      <c r="M49" s="68">
        <v>44369</v>
      </c>
      <c r="N49" s="8"/>
      <c r="O49" s="35" t="s">
        <v>77</v>
      </c>
      <c r="P49" s="8"/>
      <c r="Q49" s="11" t="s">
        <v>155</v>
      </c>
      <c r="R49" s="11"/>
      <c r="S49" s="4" t="s">
        <v>155</v>
      </c>
      <c r="T49" s="4" t="s">
        <v>155</v>
      </c>
      <c r="U49" s="19"/>
      <c r="V49" s="19"/>
    </row>
    <row r="50" spans="1:22" ht="13">
      <c r="A50" s="2">
        <f t="shared" si="0"/>
        <v>18</v>
      </c>
      <c r="B50" s="31">
        <v>44369</v>
      </c>
      <c r="C50" s="32" t="s">
        <v>36</v>
      </c>
      <c r="D50" s="32" t="s">
        <v>48</v>
      </c>
      <c r="E50" s="32" t="s">
        <v>63</v>
      </c>
      <c r="F50" s="24" t="s">
        <v>80</v>
      </c>
      <c r="G50" s="33">
        <v>60975</v>
      </c>
      <c r="H50" s="18"/>
      <c r="I50" s="25">
        <v>71175</v>
      </c>
      <c r="K50" s="32" t="s">
        <v>36</v>
      </c>
      <c r="L50" s="8"/>
      <c r="M50" s="68">
        <v>44369</v>
      </c>
      <c r="N50" s="8"/>
      <c r="O50" s="35" t="s">
        <v>74</v>
      </c>
      <c r="P50" s="8"/>
      <c r="Q50" s="11" t="s">
        <v>155</v>
      </c>
      <c r="R50" s="4"/>
      <c r="S50" s="4" t="s">
        <v>16</v>
      </c>
      <c r="T50" s="4" t="s">
        <v>155</v>
      </c>
      <c r="U50" s="18"/>
      <c r="V50" s="19"/>
    </row>
    <row r="51" spans="1:22" ht="13">
      <c r="A51" s="2">
        <f t="shared" si="0"/>
        <v>19</v>
      </c>
      <c r="B51" s="31">
        <v>44377</v>
      </c>
      <c r="C51" s="32" t="s">
        <v>37</v>
      </c>
      <c r="D51" s="32" t="s">
        <v>52</v>
      </c>
      <c r="E51" s="32" t="s">
        <v>65</v>
      </c>
      <c r="F51" s="24" t="s">
        <v>80</v>
      </c>
      <c r="G51" s="33">
        <v>94164.64</v>
      </c>
      <c r="H51" s="17"/>
      <c r="I51" s="25">
        <v>103283.76</v>
      </c>
      <c r="K51" s="32" t="s">
        <v>37</v>
      </c>
      <c r="L51" s="8"/>
      <c r="M51" s="68">
        <v>44377</v>
      </c>
      <c r="N51" s="8"/>
      <c r="O51" s="35" t="s">
        <v>81</v>
      </c>
      <c r="P51" s="8"/>
      <c r="Q51" s="11" t="s">
        <v>17</v>
      </c>
      <c r="R51" s="4"/>
      <c r="S51" s="4" t="s">
        <v>16</v>
      </c>
      <c r="T51" s="4" t="s">
        <v>155</v>
      </c>
      <c r="U51" s="19"/>
      <c r="V51" s="19"/>
    </row>
    <row r="52" spans="1:22" ht="25">
      <c r="A52" s="2">
        <f t="shared" si="0"/>
        <v>20</v>
      </c>
      <c r="B52" s="31">
        <v>44390</v>
      </c>
      <c r="C52" s="32" t="s">
        <v>38</v>
      </c>
      <c r="D52" s="32" t="s">
        <v>53</v>
      </c>
      <c r="E52" s="34" t="s">
        <v>67</v>
      </c>
      <c r="F52" s="24" t="s">
        <v>80</v>
      </c>
      <c r="G52" s="33">
        <v>58968</v>
      </c>
      <c r="H52" s="18"/>
      <c r="I52" s="33">
        <v>58968</v>
      </c>
      <c r="K52" s="32" t="s">
        <v>38</v>
      </c>
      <c r="L52" s="8"/>
      <c r="M52" s="68">
        <v>44390</v>
      </c>
      <c r="N52" s="8"/>
      <c r="O52" s="35" t="s">
        <v>77</v>
      </c>
      <c r="P52" s="8"/>
      <c r="Q52" s="4" t="s">
        <v>155</v>
      </c>
      <c r="R52" s="4"/>
      <c r="S52" s="4" t="s">
        <v>155</v>
      </c>
      <c r="T52" s="4" t="s">
        <v>155</v>
      </c>
      <c r="U52" s="18"/>
      <c r="V52" s="19"/>
    </row>
    <row r="53" spans="1:22" ht="25">
      <c r="A53" s="2">
        <f t="shared" si="0"/>
        <v>21</v>
      </c>
      <c r="B53" s="31">
        <v>44390</v>
      </c>
      <c r="C53" s="32" t="s">
        <v>39</v>
      </c>
      <c r="D53" s="32" t="s">
        <v>54</v>
      </c>
      <c r="E53" s="34" t="s">
        <v>68</v>
      </c>
      <c r="F53" s="24" t="s">
        <v>80</v>
      </c>
      <c r="G53" s="33">
        <v>209898</v>
      </c>
      <c r="H53" s="17"/>
      <c r="I53" s="33">
        <v>209898</v>
      </c>
      <c r="K53" s="32" t="s">
        <v>39</v>
      </c>
      <c r="L53" s="8"/>
      <c r="M53" s="68">
        <v>44390</v>
      </c>
      <c r="N53" s="8"/>
      <c r="O53" s="35" t="s">
        <v>77</v>
      </c>
      <c r="P53" s="8"/>
      <c r="Q53" s="4" t="s">
        <v>155</v>
      </c>
      <c r="R53" s="4"/>
      <c r="S53" s="4" t="s">
        <v>155</v>
      </c>
      <c r="T53" s="4" t="s">
        <v>155</v>
      </c>
      <c r="U53" s="19"/>
      <c r="V53" s="19"/>
    </row>
    <row r="54" spans="1:22" ht="25">
      <c r="A54" s="2">
        <f t="shared" si="0"/>
        <v>22</v>
      </c>
      <c r="B54" s="31">
        <v>44473</v>
      </c>
      <c r="C54" s="32" t="s">
        <v>40</v>
      </c>
      <c r="D54" s="32" t="s">
        <v>53</v>
      </c>
      <c r="E54" s="34" t="s">
        <v>67</v>
      </c>
      <c r="F54" s="24" t="s">
        <v>80</v>
      </c>
      <c r="G54" s="33">
        <v>58968</v>
      </c>
      <c r="H54" s="18"/>
      <c r="I54" s="33">
        <v>58968</v>
      </c>
      <c r="K54" s="32" t="s">
        <v>40</v>
      </c>
      <c r="L54" s="8"/>
      <c r="M54" s="68">
        <v>44473</v>
      </c>
      <c r="N54" s="8"/>
      <c r="O54" s="35" t="s">
        <v>77</v>
      </c>
      <c r="P54" s="8"/>
      <c r="Q54" s="11" t="s">
        <v>155</v>
      </c>
      <c r="R54" s="4"/>
      <c r="S54" s="4" t="s">
        <v>155</v>
      </c>
      <c r="T54" s="4" t="s">
        <v>155</v>
      </c>
      <c r="U54" s="18"/>
      <c r="V54" s="19"/>
    </row>
    <row r="55" spans="1:22" ht="25">
      <c r="A55" s="2">
        <f t="shared" si="0"/>
        <v>23</v>
      </c>
      <c r="B55" s="31">
        <v>44484</v>
      </c>
      <c r="C55" s="32" t="s">
        <v>41</v>
      </c>
      <c r="D55" s="32" t="s">
        <v>54</v>
      </c>
      <c r="E55" s="34" t="s">
        <v>69</v>
      </c>
      <c r="F55" s="24" t="s">
        <v>80</v>
      </c>
      <c r="G55" s="33">
        <v>46506.400000000001</v>
      </c>
      <c r="H55" s="17"/>
      <c r="I55" s="33">
        <v>46506.400000000001</v>
      </c>
      <c r="K55" s="32" t="s">
        <v>41</v>
      </c>
      <c r="L55" s="8"/>
      <c r="M55" s="68">
        <v>44484</v>
      </c>
      <c r="N55" s="8"/>
      <c r="O55" s="35" t="s">
        <v>77</v>
      </c>
      <c r="P55" s="8"/>
      <c r="Q55" s="11" t="s">
        <v>155</v>
      </c>
      <c r="R55" s="4"/>
      <c r="S55" s="4" t="s">
        <v>155</v>
      </c>
      <c r="T55" s="4" t="s">
        <v>155</v>
      </c>
      <c r="V55" s="19"/>
    </row>
    <row r="56" spans="1:22" ht="13">
      <c r="A56" s="2">
        <f t="shared" si="0"/>
        <v>24</v>
      </c>
      <c r="B56" s="31">
        <v>44488</v>
      </c>
      <c r="C56" s="32" t="s">
        <v>42</v>
      </c>
      <c r="D56" s="32" t="s">
        <v>55</v>
      </c>
      <c r="E56" s="32" t="s">
        <v>10</v>
      </c>
      <c r="F56" s="24" t="s">
        <v>80</v>
      </c>
      <c r="G56" s="33">
        <v>48198</v>
      </c>
      <c r="H56" s="18"/>
      <c r="I56" s="25">
        <v>58607.83</v>
      </c>
      <c r="K56" s="32" t="s">
        <v>42</v>
      </c>
      <c r="L56" s="8"/>
      <c r="M56" s="68">
        <v>44488</v>
      </c>
      <c r="N56" s="8"/>
      <c r="O56" s="35" t="s">
        <v>82</v>
      </c>
      <c r="P56" s="8"/>
      <c r="Q56" s="11" t="s">
        <v>17</v>
      </c>
      <c r="R56" s="4"/>
      <c r="S56" s="4" t="s">
        <v>16</v>
      </c>
      <c r="T56" s="4" t="s">
        <v>155</v>
      </c>
      <c r="V56" s="19"/>
    </row>
    <row r="57" spans="1:22" ht="13">
      <c r="A57" s="2">
        <f t="shared" si="0"/>
        <v>25</v>
      </c>
      <c r="B57" s="31">
        <v>44488</v>
      </c>
      <c r="C57" s="32" t="s">
        <v>43</v>
      </c>
      <c r="D57" s="32" t="s">
        <v>55</v>
      </c>
      <c r="E57" s="32" t="s">
        <v>10</v>
      </c>
      <c r="F57" s="24" t="s">
        <v>80</v>
      </c>
      <c r="G57" s="33">
        <v>80329.990000000005</v>
      </c>
      <c r="H57" s="17"/>
      <c r="I57" s="25">
        <v>97676.72</v>
      </c>
      <c r="K57" s="32" t="s">
        <v>43</v>
      </c>
      <c r="L57" s="8"/>
      <c r="M57" s="68">
        <v>44488</v>
      </c>
      <c r="N57" s="8"/>
      <c r="O57" s="35" t="s">
        <v>82</v>
      </c>
      <c r="P57" s="8"/>
      <c r="Q57" s="11" t="s">
        <v>17</v>
      </c>
      <c r="R57" s="4"/>
      <c r="S57" s="4" t="s">
        <v>16</v>
      </c>
      <c r="T57" s="4" t="s">
        <v>155</v>
      </c>
      <c r="U57" s="18"/>
      <c r="V57" s="19"/>
    </row>
    <row r="58" spans="1:22" ht="25">
      <c r="A58" s="2">
        <f t="shared" si="0"/>
        <v>26</v>
      </c>
      <c r="B58" s="31">
        <v>44505</v>
      </c>
      <c r="C58" s="32" t="s">
        <v>44</v>
      </c>
      <c r="D58" s="32" t="s">
        <v>54</v>
      </c>
      <c r="E58" s="34" t="s">
        <v>68</v>
      </c>
      <c r="F58" s="24" t="s">
        <v>80</v>
      </c>
      <c r="G58" s="33">
        <v>194373.4</v>
      </c>
      <c r="H58" s="18"/>
      <c r="I58" s="33">
        <v>194373.4</v>
      </c>
      <c r="K58" s="32" t="s">
        <v>44</v>
      </c>
      <c r="L58" s="8"/>
      <c r="M58" s="68">
        <v>44505</v>
      </c>
      <c r="N58" s="8"/>
      <c r="O58" s="35" t="s">
        <v>77</v>
      </c>
      <c r="P58" s="8"/>
      <c r="Q58" s="4" t="s">
        <v>155</v>
      </c>
      <c r="R58" s="4"/>
      <c r="S58" s="4" t="s">
        <v>155</v>
      </c>
      <c r="T58" s="4" t="s">
        <v>155</v>
      </c>
      <c r="U58" s="18"/>
      <c r="V58" s="19"/>
    </row>
    <row r="59" spans="1:22" ht="13">
      <c r="A59" s="2">
        <f t="shared" si="0"/>
        <v>27</v>
      </c>
      <c r="B59" s="31">
        <v>44551</v>
      </c>
      <c r="C59" s="32" t="s">
        <v>45</v>
      </c>
      <c r="D59" s="32" t="s">
        <v>55</v>
      </c>
      <c r="E59" s="32" t="s">
        <v>10</v>
      </c>
      <c r="F59" s="24" t="s">
        <v>80</v>
      </c>
      <c r="G59" s="33">
        <v>192791.98</v>
      </c>
      <c r="H59" s="18"/>
      <c r="I59" s="33">
        <v>234431</v>
      </c>
      <c r="K59" s="32" t="s">
        <v>45</v>
      </c>
      <c r="L59" s="8"/>
      <c r="M59" s="68">
        <v>44551</v>
      </c>
      <c r="N59" s="8"/>
      <c r="O59" s="35" t="s">
        <v>82</v>
      </c>
      <c r="P59" s="8"/>
      <c r="Q59" s="103" t="s">
        <v>17</v>
      </c>
      <c r="R59" s="4"/>
      <c r="S59" s="4" t="s">
        <v>16</v>
      </c>
      <c r="T59" s="4" t="s">
        <v>155</v>
      </c>
      <c r="U59" s="19"/>
      <c r="V59" s="19"/>
    </row>
    <row r="60" spans="1:22" ht="13">
      <c r="A60" s="2">
        <f t="shared" si="0"/>
        <v>28</v>
      </c>
      <c r="B60" s="31">
        <v>44551</v>
      </c>
      <c r="C60" s="32" t="s">
        <v>46</v>
      </c>
      <c r="D60" s="32" t="s">
        <v>55</v>
      </c>
      <c r="E60" s="32" t="s">
        <v>70</v>
      </c>
      <c r="F60" s="18" t="s">
        <v>83</v>
      </c>
      <c r="G60" s="33">
        <v>51662.03</v>
      </c>
      <c r="H60" s="18"/>
      <c r="I60" s="33">
        <v>51662.03</v>
      </c>
      <c r="K60" s="32" t="s">
        <v>46</v>
      </c>
      <c r="L60" s="8"/>
      <c r="M60" s="68">
        <v>44551</v>
      </c>
      <c r="N60" s="8"/>
      <c r="O60" s="35"/>
      <c r="P60" s="8"/>
      <c r="Q60" s="103"/>
      <c r="R60" s="4"/>
      <c r="S60" s="4" t="s">
        <v>155</v>
      </c>
      <c r="T60" s="4" t="s">
        <v>155</v>
      </c>
      <c r="U60" s="19"/>
      <c r="V60" s="19"/>
    </row>
    <row r="61" spans="1:22" ht="13">
      <c r="B61" s="18"/>
      <c r="C61" s="16"/>
      <c r="D61" s="20"/>
      <c r="E61" s="18"/>
      <c r="F61" s="18"/>
      <c r="G61" s="17"/>
      <c r="H61" s="18"/>
      <c r="I61" s="10"/>
      <c r="J61" s="8"/>
      <c r="K61" s="9"/>
      <c r="L61" s="8"/>
      <c r="M61" s="67"/>
      <c r="N61" s="8"/>
      <c r="O61" s="35"/>
      <c r="P61" s="8"/>
      <c r="Q61" s="11"/>
      <c r="R61" s="4"/>
      <c r="S61" s="4"/>
      <c r="T61" s="5"/>
      <c r="U61" s="19"/>
      <c r="V61" s="19"/>
    </row>
    <row r="62" spans="1:22" ht="13">
      <c r="B62" s="19"/>
      <c r="C62" s="19"/>
      <c r="D62" s="19"/>
      <c r="E62" s="18"/>
      <c r="F62" s="18"/>
      <c r="G62" s="18"/>
      <c r="H62" s="18"/>
      <c r="I62" s="10"/>
      <c r="J62" s="10"/>
      <c r="K62" s="9"/>
      <c r="L62" s="10"/>
      <c r="M62" s="67"/>
      <c r="N62" s="10"/>
      <c r="O62" s="35"/>
      <c r="P62" s="10"/>
      <c r="Q62" s="11"/>
      <c r="R62" s="5"/>
      <c r="S62" s="5"/>
      <c r="T62" s="5"/>
      <c r="U62" s="18"/>
      <c r="V62" s="19"/>
    </row>
    <row r="63" spans="1:22" ht="15" thickBot="1">
      <c r="B63" s="19"/>
      <c r="C63" s="19"/>
      <c r="D63" s="19"/>
      <c r="E63" s="18"/>
      <c r="F63" s="18"/>
      <c r="G63" s="61">
        <f>SUM(G33:G60)</f>
        <v>2668243.3899999997</v>
      </c>
      <c r="H63" s="81" t="s">
        <v>168</v>
      </c>
      <c r="I63" s="70"/>
      <c r="J63" s="10"/>
      <c r="K63" s="9"/>
      <c r="L63" s="10"/>
      <c r="M63" s="67"/>
      <c r="N63" s="10"/>
      <c r="O63" s="35"/>
      <c r="P63" s="10"/>
      <c r="Q63" s="11"/>
      <c r="R63" s="5"/>
      <c r="S63" s="5"/>
      <c r="T63" s="5"/>
      <c r="U63" s="18"/>
      <c r="V63" s="19"/>
    </row>
    <row r="64" spans="1:22" ht="13.5" thickTop="1">
      <c r="J64" s="8"/>
      <c r="K64" s="9"/>
      <c r="L64" s="8"/>
      <c r="M64" s="67"/>
      <c r="Q64" s="12"/>
      <c r="R64" s="6"/>
      <c r="S64" s="6"/>
      <c r="T64" s="6"/>
    </row>
    <row r="65" spans="1:22" ht="13">
      <c r="B65" s="1" t="s">
        <v>71</v>
      </c>
      <c r="J65" s="10"/>
      <c r="K65" s="9"/>
      <c r="L65" s="10"/>
      <c r="M65" s="67"/>
      <c r="Q65" s="12"/>
      <c r="R65" s="6"/>
      <c r="S65" s="6"/>
      <c r="T65" s="6"/>
    </row>
    <row r="66" spans="1:22" ht="13">
      <c r="J66" s="8"/>
      <c r="K66" s="9"/>
      <c r="L66" s="8"/>
      <c r="M66" s="67"/>
      <c r="Q66" s="12"/>
      <c r="R66" s="6"/>
      <c r="S66" s="6"/>
      <c r="T66" s="6"/>
    </row>
    <row r="67" spans="1:22" ht="13">
      <c r="A67" s="2">
        <v>29</v>
      </c>
      <c r="B67" s="36">
        <v>44286</v>
      </c>
      <c r="C67" s="38" t="s">
        <v>84</v>
      </c>
      <c r="D67" s="38" t="s">
        <v>47</v>
      </c>
      <c r="E67" s="39" t="s">
        <v>120</v>
      </c>
      <c r="F67" s="24" t="s">
        <v>78</v>
      </c>
      <c r="G67" s="41">
        <v>5000</v>
      </c>
      <c r="H67" s="27"/>
      <c r="I67" s="41">
        <v>23253</v>
      </c>
      <c r="K67" s="38" t="s">
        <v>84</v>
      </c>
      <c r="L67" s="10"/>
      <c r="M67" s="69">
        <v>44286</v>
      </c>
      <c r="N67" s="8"/>
      <c r="O67" s="35" t="s">
        <v>79</v>
      </c>
      <c r="P67" s="8"/>
      <c r="Q67" s="6" t="s">
        <v>17</v>
      </c>
      <c r="R67" s="4"/>
      <c r="S67" s="4" t="s">
        <v>16</v>
      </c>
      <c r="T67" s="5" t="s">
        <v>155</v>
      </c>
      <c r="U67" s="18"/>
      <c r="V67" s="19"/>
    </row>
    <row r="68" spans="1:22" ht="13">
      <c r="A68" s="2">
        <f>A67+1</f>
        <v>30</v>
      </c>
      <c r="B68" s="36">
        <v>44286</v>
      </c>
      <c r="C68" s="38" t="s">
        <v>84</v>
      </c>
      <c r="D68" s="38" t="s">
        <v>47</v>
      </c>
      <c r="E68" s="39" t="s">
        <v>121</v>
      </c>
      <c r="F68" s="24" t="s">
        <v>78</v>
      </c>
      <c r="G68" s="41">
        <v>10400</v>
      </c>
      <c r="H68" s="27"/>
      <c r="I68" s="41">
        <v>23253</v>
      </c>
      <c r="J68" s="10"/>
      <c r="K68" s="38" t="s">
        <v>84</v>
      </c>
      <c r="L68" s="10"/>
      <c r="M68" s="69">
        <v>44286</v>
      </c>
      <c r="N68" s="8"/>
      <c r="O68" s="35" t="s">
        <v>79</v>
      </c>
      <c r="P68" s="8"/>
      <c r="Q68" s="6" t="s">
        <v>17</v>
      </c>
      <c r="R68" s="4"/>
      <c r="S68" s="4" t="s">
        <v>16</v>
      </c>
      <c r="T68" s="5" t="s">
        <v>155</v>
      </c>
      <c r="U68" s="18"/>
      <c r="V68" s="19"/>
    </row>
    <row r="69" spans="1:22" ht="13">
      <c r="A69" s="2">
        <f t="shared" ref="A69:A98" si="1">A68+1</f>
        <v>31</v>
      </c>
      <c r="B69" s="36">
        <v>44432</v>
      </c>
      <c r="C69" s="38" t="s">
        <v>85</v>
      </c>
      <c r="D69" s="38" t="s">
        <v>112</v>
      </c>
      <c r="E69" s="39" t="s">
        <v>122</v>
      </c>
      <c r="F69" s="24" t="s">
        <v>78</v>
      </c>
      <c r="G69" s="41">
        <v>2100.8000000000002</v>
      </c>
      <c r="H69" s="27"/>
      <c r="I69" s="41">
        <v>7387</v>
      </c>
      <c r="K69" s="38" t="s">
        <v>85</v>
      </c>
      <c r="L69" s="10"/>
      <c r="M69" s="69">
        <v>44432</v>
      </c>
      <c r="N69" s="8"/>
      <c r="O69" s="35" t="s">
        <v>77</v>
      </c>
      <c r="P69" s="8"/>
      <c r="Q69" s="6" t="s">
        <v>17</v>
      </c>
      <c r="R69" s="4"/>
      <c r="S69" s="4" t="s">
        <v>16</v>
      </c>
      <c r="T69" s="5" t="s">
        <v>155</v>
      </c>
      <c r="U69" s="19"/>
      <c r="V69" s="19"/>
    </row>
    <row r="70" spans="1:22" ht="13">
      <c r="A70" s="2">
        <f t="shared" si="1"/>
        <v>32</v>
      </c>
      <c r="B70" s="36">
        <v>44439</v>
      </c>
      <c r="C70" s="38" t="s">
        <v>86</v>
      </c>
      <c r="D70" s="38" t="s">
        <v>113</v>
      </c>
      <c r="E70" s="38" t="s">
        <v>61</v>
      </c>
      <c r="F70" s="24" t="s">
        <v>78</v>
      </c>
      <c r="G70" s="41">
        <v>16354.8</v>
      </c>
      <c r="H70" s="27"/>
      <c r="I70" s="41">
        <v>24096.14</v>
      </c>
      <c r="K70" s="38" t="s">
        <v>86</v>
      </c>
      <c r="L70" s="10"/>
      <c r="M70" s="69">
        <v>44439</v>
      </c>
      <c r="N70" s="8"/>
      <c r="O70" s="35" t="s">
        <v>77</v>
      </c>
      <c r="P70" s="8"/>
      <c r="Q70" s="6" t="s">
        <v>17</v>
      </c>
      <c r="R70" s="4"/>
      <c r="S70" s="4" t="s">
        <v>16</v>
      </c>
      <c r="T70" s="5" t="s">
        <v>155</v>
      </c>
      <c r="U70" s="19"/>
      <c r="V70" s="19"/>
    </row>
    <row r="71" spans="1:22" ht="13">
      <c r="A71" s="2">
        <f t="shared" si="1"/>
        <v>33</v>
      </c>
      <c r="B71" s="36">
        <v>44454</v>
      </c>
      <c r="C71" s="38" t="s">
        <v>87</v>
      </c>
      <c r="D71" s="38" t="s">
        <v>114</v>
      </c>
      <c r="E71" s="39" t="s">
        <v>123</v>
      </c>
      <c r="F71" s="24" t="s">
        <v>78</v>
      </c>
      <c r="G71" s="41">
        <v>921.18</v>
      </c>
      <c r="H71" s="27"/>
      <c r="I71" s="41">
        <v>8811</v>
      </c>
      <c r="K71" s="38" t="s">
        <v>87</v>
      </c>
      <c r="L71" s="10"/>
      <c r="M71" s="69">
        <v>44454</v>
      </c>
      <c r="N71" s="8"/>
      <c r="O71" s="42" t="s">
        <v>77</v>
      </c>
      <c r="P71" s="8"/>
      <c r="Q71" s="40" t="s">
        <v>17</v>
      </c>
      <c r="R71" s="4"/>
      <c r="S71" s="4" t="s">
        <v>16</v>
      </c>
      <c r="T71" s="5" t="s">
        <v>155</v>
      </c>
      <c r="U71" s="18"/>
      <c r="V71" s="19"/>
    </row>
    <row r="72" spans="1:22" ht="13">
      <c r="A72" s="2">
        <f t="shared" si="1"/>
        <v>34</v>
      </c>
      <c r="B72" s="36">
        <v>44540</v>
      </c>
      <c r="C72" s="38" t="s">
        <v>88</v>
      </c>
      <c r="D72" s="38" t="s">
        <v>54</v>
      </c>
      <c r="E72" s="39" t="s">
        <v>124</v>
      </c>
      <c r="F72" s="24" t="s">
        <v>78</v>
      </c>
      <c r="G72" s="41">
        <v>2772</v>
      </c>
      <c r="H72" s="27"/>
      <c r="I72" s="41">
        <v>35457</v>
      </c>
      <c r="K72" s="38" t="s">
        <v>88</v>
      </c>
      <c r="L72" s="10"/>
      <c r="M72" s="69">
        <v>44540</v>
      </c>
      <c r="N72" s="8"/>
      <c r="O72" s="35" t="s">
        <v>77</v>
      </c>
      <c r="P72" s="8"/>
      <c r="Q72" s="4" t="s">
        <v>17</v>
      </c>
      <c r="R72" s="4"/>
      <c r="S72" s="4" t="s">
        <v>16</v>
      </c>
      <c r="T72" s="5" t="s">
        <v>155</v>
      </c>
      <c r="U72" s="19"/>
      <c r="V72" s="19"/>
    </row>
    <row r="73" spans="1:22" ht="13">
      <c r="A73" s="2">
        <f t="shared" si="1"/>
        <v>35</v>
      </c>
      <c r="B73" s="36">
        <v>44260</v>
      </c>
      <c r="C73" s="38" t="s">
        <v>89</v>
      </c>
      <c r="D73" s="38" t="s">
        <v>115</v>
      </c>
      <c r="E73" s="39" t="s">
        <v>125</v>
      </c>
      <c r="F73" s="24"/>
      <c r="G73" s="41">
        <v>789.52</v>
      </c>
      <c r="H73" s="27"/>
      <c r="I73" s="41">
        <v>10297.52</v>
      </c>
      <c r="K73" s="38" t="s">
        <v>89</v>
      </c>
      <c r="L73" s="10"/>
      <c r="M73" s="69">
        <v>44260</v>
      </c>
      <c r="N73" s="8"/>
      <c r="O73" s="35" t="s">
        <v>77</v>
      </c>
      <c r="P73" s="8"/>
      <c r="Q73" s="4" t="s">
        <v>17</v>
      </c>
      <c r="R73" s="4"/>
      <c r="S73" s="4" t="s">
        <v>16</v>
      </c>
      <c r="T73" s="5" t="s">
        <v>155</v>
      </c>
      <c r="U73" s="19"/>
      <c r="V73" s="19"/>
    </row>
    <row r="74" spans="1:22" ht="13">
      <c r="A74" s="2">
        <f t="shared" si="1"/>
        <v>36</v>
      </c>
      <c r="B74" s="36">
        <v>44287</v>
      </c>
      <c r="C74" s="38" t="s">
        <v>30</v>
      </c>
      <c r="D74" s="38" t="s">
        <v>48</v>
      </c>
      <c r="E74" s="39" t="s">
        <v>126</v>
      </c>
      <c r="F74" s="24" t="s">
        <v>80</v>
      </c>
      <c r="G74" s="41">
        <v>14280</v>
      </c>
      <c r="H74" s="27"/>
      <c r="I74" s="41">
        <v>99645</v>
      </c>
      <c r="K74" s="38" t="s">
        <v>30</v>
      </c>
      <c r="L74" s="10"/>
      <c r="M74" s="69">
        <v>44287</v>
      </c>
      <c r="N74" s="8"/>
      <c r="O74" s="35" t="s">
        <v>74</v>
      </c>
      <c r="P74" s="8"/>
      <c r="Q74" s="4" t="s">
        <v>17</v>
      </c>
      <c r="R74" s="4"/>
      <c r="S74" s="4" t="s">
        <v>16</v>
      </c>
      <c r="T74" s="5" t="s">
        <v>155</v>
      </c>
      <c r="U74" s="19"/>
      <c r="V74" s="19"/>
    </row>
    <row r="75" spans="1:22" ht="13">
      <c r="A75" s="2">
        <f t="shared" si="1"/>
        <v>37</v>
      </c>
      <c r="B75" s="36">
        <v>44293</v>
      </c>
      <c r="C75" s="38" t="s">
        <v>90</v>
      </c>
      <c r="D75" s="38" t="s">
        <v>116</v>
      </c>
      <c r="E75" s="39" t="s">
        <v>127</v>
      </c>
      <c r="F75" s="24" t="s">
        <v>80</v>
      </c>
      <c r="G75" s="41">
        <v>176</v>
      </c>
      <c r="H75" s="27"/>
      <c r="I75" s="41">
        <v>1517.5</v>
      </c>
      <c r="K75" s="38" t="s">
        <v>90</v>
      </c>
      <c r="L75" s="10"/>
      <c r="M75" s="69">
        <v>44293</v>
      </c>
      <c r="N75" s="8"/>
      <c r="O75" s="35" t="s">
        <v>77</v>
      </c>
      <c r="P75" s="8"/>
      <c r="Q75" s="4" t="s">
        <v>17</v>
      </c>
      <c r="R75" s="4"/>
      <c r="S75" s="4" t="s">
        <v>16</v>
      </c>
      <c r="T75" s="5" t="s">
        <v>155</v>
      </c>
      <c r="U75" s="18"/>
      <c r="V75" s="19"/>
    </row>
    <row r="76" spans="1:22" ht="13">
      <c r="A76" s="2">
        <f t="shared" si="1"/>
        <v>38</v>
      </c>
      <c r="B76" s="36">
        <v>44369</v>
      </c>
      <c r="C76" s="38" t="s">
        <v>36</v>
      </c>
      <c r="D76" s="38" t="s">
        <v>48</v>
      </c>
      <c r="E76" s="39" t="s">
        <v>126</v>
      </c>
      <c r="F76" s="24" t="s">
        <v>80</v>
      </c>
      <c r="G76" s="41">
        <v>10200</v>
      </c>
      <c r="H76" s="27"/>
      <c r="I76" s="41">
        <v>71175</v>
      </c>
      <c r="K76" s="38" t="s">
        <v>36</v>
      </c>
      <c r="L76" s="10"/>
      <c r="M76" s="69">
        <v>44369</v>
      </c>
      <c r="N76" s="8"/>
      <c r="O76" s="35" t="s">
        <v>74</v>
      </c>
      <c r="P76" s="8"/>
      <c r="Q76" s="6" t="s">
        <v>17</v>
      </c>
      <c r="R76" s="4"/>
      <c r="S76" s="4" t="s">
        <v>16</v>
      </c>
      <c r="T76" s="5" t="s">
        <v>155</v>
      </c>
      <c r="U76" s="19"/>
      <c r="V76" s="19"/>
    </row>
    <row r="77" spans="1:22" ht="25.5">
      <c r="A77" s="2">
        <f t="shared" si="1"/>
        <v>39</v>
      </c>
      <c r="B77" s="36">
        <v>44438</v>
      </c>
      <c r="C77" s="38" t="s">
        <v>91</v>
      </c>
      <c r="D77" s="38" t="s">
        <v>113</v>
      </c>
      <c r="E77" s="39" t="s">
        <v>128</v>
      </c>
      <c r="F77" s="24" t="s">
        <v>80</v>
      </c>
      <c r="G77" s="41">
        <v>24790.400000000001</v>
      </c>
      <c r="H77" s="28"/>
      <c r="I77" s="41">
        <v>28065.63</v>
      </c>
      <c r="K77" s="38" t="s">
        <v>91</v>
      </c>
      <c r="L77" s="8"/>
      <c r="M77" s="69">
        <v>44438</v>
      </c>
      <c r="N77" s="10"/>
      <c r="O77" s="35" t="s">
        <v>77</v>
      </c>
      <c r="P77" s="10"/>
      <c r="Q77" s="6" t="s">
        <v>17</v>
      </c>
      <c r="R77" s="4"/>
      <c r="S77" s="4" t="s">
        <v>16</v>
      </c>
      <c r="T77" s="5" t="s">
        <v>155</v>
      </c>
      <c r="U77" s="19"/>
      <c r="V77" s="19"/>
    </row>
    <row r="78" spans="1:22" ht="25.5">
      <c r="A78" s="2">
        <f t="shared" si="1"/>
        <v>40</v>
      </c>
      <c r="B78" s="36">
        <v>44461</v>
      </c>
      <c r="C78" s="38" t="s">
        <v>92</v>
      </c>
      <c r="D78" s="38" t="s">
        <v>51</v>
      </c>
      <c r="E78" s="39" t="s">
        <v>129</v>
      </c>
      <c r="F78" s="24" t="s">
        <v>80</v>
      </c>
      <c r="G78" s="41">
        <v>34980</v>
      </c>
      <c r="H78" s="28"/>
      <c r="I78" s="41">
        <v>35330</v>
      </c>
      <c r="K78" s="38" t="s">
        <v>92</v>
      </c>
      <c r="L78" s="8"/>
      <c r="M78" s="69">
        <v>44461</v>
      </c>
      <c r="N78" s="10"/>
      <c r="O78" s="35" t="s">
        <v>77</v>
      </c>
      <c r="P78" s="10"/>
      <c r="Q78" s="6" t="s">
        <v>17</v>
      </c>
      <c r="R78" s="4"/>
      <c r="S78" s="4" t="s">
        <v>16</v>
      </c>
      <c r="T78" s="5" t="s">
        <v>155</v>
      </c>
      <c r="U78" s="19"/>
      <c r="V78" s="19"/>
    </row>
    <row r="79" spans="1:22" ht="13">
      <c r="A79" s="2">
        <f t="shared" si="1"/>
        <v>41</v>
      </c>
      <c r="B79" s="36">
        <v>44488</v>
      </c>
      <c r="C79" s="38" t="s">
        <v>42</v>
      </c>
      <c r="D79" s="38" t="s">
        <v>55</v>
      </c>
      <c r="E79" s="39" t="s">
        <v>130</v>
      </c>
      <c r="F79" s="24" t="s">
        <v>80</v>
      </c>
      <c r="G79" s="41">
        <v>4056.31</v>
      </c>
      <c r="H79" s="28"/>
      <c r="I79" s="41">
        <v>58607</v>
      </c>
      <c r="K79" s="38" t="s">
        <v>42</v>
      </c>
      <c r="L79" s="8"/>
      <c r="M79" s="69">
        <v>44488</v>
      </c>
      <c r="N79" s="10"/>
      <c r="O79" s="35" t="s">
        <v>82</v>
      </c>
      <c r="P79" s="10"/>
      <c r="Q79" s="6" t="s">
        <v>17</v>
      </c>
      <c r="R79" s="4"/>
      <c r="S79" s="4" t="s">
        <v>16</v>
      </c>
      <c r="T79" s="5" t="s">
        <v>155</v>
      </c>
      <c r="U79" s="19"/>
      <c r="V79" s="19"/>
    </row>
    <row r="80" spans="1:22" ht="25.5">
      <c r="A80" s="2">
        <f t="shared" si="1"/>
        <v>42</v>
      </c>
      <c r="B80" s="36">
        <v>44208</v>
      </c>
      <c r="C80" s="38" t="s">
        <v>93</v>
      </c>
      <c r="D80" s="38" t="s">
        <v>8</v>
      </c>
      <c r="E80" s="39" t="s">
        <v>131</v>
      </c>
      <c r="F80" s="18" t="s">
        <v>83</v>
      </c>
      <c r="G80" s="41">
        <v>2350</v>
      </c>
      <c r="H80" s="28"/>
      <c r="I80" s="41">
        <v>3124.63</v>
      </c>
      <c r="K80" s="38" t="s">
        <v>93</v>
      </c>
      <c r="L80" s="8"/>
      <c r="M80" s="69">
        <v>44208</v>
      </c>
      <c r="N80" s="10"/>
      <c r="O80" s="35" t="s">
        <v>150</v>
      </c>
      <c r="P80" s="10"/>
      <c r="Q80" s="6" t="s">
        <v>17</v>
      </c>
      <c r="R80" s="4"/>
      <c r="S80" s="4" t="s">
        <v>16</v>
      </c>
      <c r="T80" s="5" t="s">
        <v>155</v>
      </c>
      <c r="U80" s="19"/>
      <c r="V80" s="19"/>
    </row>
    <row r="81" spans="1:22" ht="13">
      <c r="A81" s="2">
        <f t="shared" si="1"/>
        <v>43</v>
      </c>
      <c r="B81" s="36">
        <v>44211</v>
      </c>
      <c r="C81" s="38" t="s">
        <v>94</v>
      </c>
      <c r="D81" s="38" t="s">
        <v>9</v>
      </c>
      <c r="E81" s="39" t="s">
        <v>132</v>
      </c>
      <c r="F81" s="18" t="s">
        <v>83</v>
      </c>
      <c r="G81" s="41">
        <v>120</v>
      </c>
      <c r="H81" s="28"/>
      <c r="I81" s="41">
        <v>13234.5</v>
      </c>
      <c r="K81" s="38" t="s">
        <v>94</v>
      </c>
      <c r="M81" s="69">
        <v>44211</v>
      </c>
      <c r="O81" s="37" t="s">
        <v>151</v>
      </c>
      <c r="P81" s="8"/>
      <c r="Q81" s="6" t="s">
        <v>17</v>
      </c>
      <c r="R81" s="4"/>
      <c r="S81" s="4" t="s">
        <v>16</v>
      </c>
      <c r="T81" s="5" t="s">
        <v>155</v>
      </c>
      <c r="U81" s="19"/>
      <c r="V81" s="19"/>
    </row>
    <row r="82" spans="1:22" ht="13">
      <c r="A82" s="2">
        <f t="shared" si="1"/>
        <v>44</v>
      </c>
      <c r="B82" s="36">
        <v>44216</v>
      </c>
      <c r="C82" s="38" t="s">
        <v>95</v>
      </c>
      <c r="D82" s="38" t="s">
        <v>8</v>
      </c>
      <c r="E82" s="39" t="s">
        <v>133</v>
      </c>
      <c r="F82" s="18" t="s">
        <v>83</v>
      </c>
      <c r="G82" s="41">
        <v>2342.0500000000002</v>
      </c>
      <c r="H82" s="28"/>
      <c r="I82" s="41">
        <v>10795.7</v>
      </c>
      <c r="K82" s="38" t="s">
        <v>95</v>
      </c>
      <c r="L82" s="10"/>
      <c r="M82" s="69">
        <v>44216</v>
      </c>
      <c r="N82" s="8"/>
      <c r="O82" s="35" t="s">
        <v>150</v>
      </c>
      <c r="P82" s="8"/>
      <c r="Q82" s="6" t="s">
        <v>17</v>
      </c>
      <c r="R82" s="4"/>
      <c r="S82" s="4" t="s">
        <v>16</v>
      </c>
      <c r="T82" s="5" t="s">
        <v>155</v>
      </c>
      <c r="U82" s="19"/>
      <c r="V82" s="19"/>
    </row>
    <row r="83" spans="1:22" ht="13">
      <c r="A83" s="2">
        <f t="shared" si="1"/>
        <v>45</v>
      </c>
      <c r="B83" s="36">
        <v>44218</v>
      </c>
      <c r="C83" s="38" t="s">
        <v>96</v>
      </c>
      <c r="D83" s="38" t="s">
        <v>115</v>
      </c>
      <c r="E83" s="39" t="s">
        <v>134</v>
      </c>
      <c r="F83" s="18" t="s">
        <v>83</v>
      </c>
      <c r="G83" s="41">
        <v>2854.29</v>
      </c>
      <c r="H83" s="28"/>
      <c r="I83" s="41">
        <v>6130</v>
      </c>
      <c r="K83" s="38" t="s">
        <v>96</v>
      </c>
      <c r="L83" s="10"/>
      <c r="M83" s="69">
        <v>44222</v>
      </c>
      <c r="N83" s="8"/>
      <c r="O83" s="35" t="s">
        <v>77</v>
      </c>
      <c r="P83" s="8"/>
      <c r="Q83" s="6" t="s">
        <v>17</v>
      </c>
      <c r="R83" s="4"/>
      <c r="S83" s="4" t="s">
        <v>16</v>
      </c>
      <c r="T83" s="5" t="s">
        <v>155</v>
      </c>
      <c r="U83" s="19"/>
      <c r="V83" s="19"/>
    </row>
    <row r="84" spans="1:22" ht="25">
      <c r="A84" s="2">
        <f t="shared" si="1"/>
        <v>46</v>
      </c>
      <c r="B84" s="36">
        <v>44225</v>
      </c>
      <c r="C84" s="38" t="s">
        <v>97</v>
      </c>
      <c r="D84" s="38" t="s">
        <v>13</v>
      </c>
      <c r="E84" s="39" t="s">
        <v>135</v>
      </c>
      <c r="F84" s="18" t="s">
        <v>83</v>
      </c>
      <c r="G84" s="41">
        <v>30037.5</v>
      </c>
      <c r="H84" s="28"/>
      <c r="I84" s="41">
        <v>32098</v>
      </c>
      <c r="K84" s="38" t="s">
        <v>97</v>
      </c>
      <c r="L84" s="10"/>
      <c r="M84" s="69">
        <v>44225</v>
      </c>
      <c r="N84" s="8"/>
      <c r="O84" s="42" t="s">
        <v>152</v>
      </c>
      <c r="P84" s="43"/>
      <c r="Q84" s="40" t="s">
        <v>17</v>
      </c>
      <c r="R84" s="44"/>
      <c r="S84" s="44" t="s">
        <v>16</v>
      </c>
      <c r="T84" s="5" t="s">
        <v>155</v>
      </c>
      <c r="U84" s="18"/>
      <c r="V84" s="22"/>
    </row>
    <row r="85" spans="1:22" ht="13">
      <c r="A85" s="2">
        <f t="shared" si="1"/>
        <v>47</v>
      </c>
      <c r="B85" s="36">
        <v>44231</v>
      </c>
      <c r="C85" s="38" t="s">
        <v>98</v>
      </c>
      <c r="D85" s="38" t="s">
        <v>12</v>
      </c>
      <c r="E85" s="39" t="s">
        <v>136</v>
      </c>
      <c r="F85" s="18" t="s">
        <v>83</v>
      </c>
      <c r="G85" s="41">
        <v>3145</v>
      </c>
      <c r="H85" s="28"/>
      <c r="I85" s="41">
        <v>4685</v>
      </c>
      <c r="K85" s="38" t="s">
        <v>98</v>
      </c>
      <c r="L85" s="10"/>
      <c r="M85" s="69">
        <v>44231</v>
      </c>
      <c r="N85" s="8"/>
      <c r="O85" s="35" t="s">
        <v>153</v>
      </c>
      <c r="P85" s="8"/>
      <c r="Q85" s="6" t="s">
        <v>17</v>
      </c>
      <c r="R85" s="4"/>
      <c r="S85" s="4" t="s">
        <v>16</v>
      </c>
      <c r="T85" s="5" t="s">
        <v>155</v>
      </c>
      <c r="U85" s="19"/>
      <c r="V85" s="19"/>
    </row>
    <row r="86" spans="1:22" ht="13">
      <c r="A86" s="2">
        <f t="shared" si="1"/>
        <v>48</v>
      </c>
      <c r="B86" s="36">
        <v>44271</v>
      </c>
      <c r="C86" s="38" t="s">
        <v>99</v>
      </c>
      <c r="D86" s="38" t="s">
        <v>50</v>
      </c>
      <c r="E86" s="39" t="s">
        <v>137</v>
      </c>
      <c r="F86" s="18" t="s">
        <v>83</v>
      </c>
      <c r="G86" s="41">
        <v>2467.29</v>
      </c>
      <c r="H86" s="28"/>
      <c r="I86" s="41">
        <v>9893.2099999999991</v>
      </c>
      <c r="K86" s="38" t="s">
        <v>99</v>
      </c>
      <c r="L86" s="10"/>
      <c r="M86" s="69">
        <v>44271</v>
      </c>
      <c r="N86" s="8"/>
      <c r="O86" s="35" t="s">
        <v>77</v>
      </c>
      <c r="P86" s="8"/>
      <c r="Q86" s="6" t="s">
        <v>17</v>
      </c>
      <c r="R86" s="4"/>
      <c r="S86" s="4" t="s">
        <v>16</v>
      </c>
      <c r="T86" s="5" t="s">
        <v>155</v>
      </c>
      <c r="U86" s="19"/>
      <c r="V86" s="19"/>
    </row>
    <row r="87" spans="1:22" ht="13">
      <c r="A87" s="2">
        <f t="shared" si="1"/>
        <v>49</v>
      </c>
      <c r="B87" s="36">
        <v>44328</v>
      </c>
      <c r="C87" s="38" t="s">
        <v>100</v>
      </c>
      <c r="D87" s="38" t="s">
        <v>117</v>
      </c>
      <c r="E87" s="39" t="s">
        <v>138</v>
      </c>
      <c r="F87" s="18" t="s">
        <v>83</v>
      </c>
      <c r="G87" s="41">
        <v>7250</v>
      </c>
      <c r="H87" s="28"/>
      <c r="I87" s="41">
        <v>17330</v>
      </c>
      <c r="K87" s="38" t="s">
        <v>100</v>
      </c>
      <c r="L87" s="10"/>
      <c r="M87" s="69">
        <v>44328</v>
      </c>
      <c r="N87" s="8"/>
      <c r="O87" s="35" t="s">
        <v>77</v>
      </c>
      <c r="P87" s="8"/>
      <c r="Q87" s="6" t="s">
        <v>17</v>
      </c>
      <c r="R87" s="4"/>
      <c r="S87" s="4" t="s">
        <v>16</v>
      </c>
      <c r="T87" s="5" t="s">
        <v>155</v>
      </c>
      <c r="U87" s="19"/>
      <c r="V87" s="19"/>
    </row>
    <row r="88" spans="1:22" ht="13">
      <c r="A88" s="2">
        <f t="shared" si="1"/>
        <v>50</v>
      </c>
      <c r="B88" s="36">
        <v>44329</v>
      </c>
      <c r="C88" s="38" t="s">
        <v>101</v>
      </c>
      <c r="D88" s="38" t="s">
        <v>117</v>
      </c>
      <c r="E88" s="39" t="s">
        <v>139</v>
      </c>
      <c r="F88" s="18" t="s">
        <v>83</v>
      </c>
      <c r="G88" s="41">
        <v>2192.0500000000002</v>
      </c>
      <c r="H88" s="28"/>
      <c r="I88" s="41">
        <v>39456.9</v>
      </c>
      <c r="K88" s="38" t="s">
        <v>101</v>
      </c>
      <c r="L88" s="10"/>
      <c r="M88" s="69">
        <v>44329</v>
      </c>
      <c r="N88" s="8"/>
      <c r="O88" s="35" t="s">
        <v>77</v>
      </c>
      <c r="P88" s="8"/>
      <c r="Q88" s="6" t="s">
        <v>17</v>
      </c>
      <c r="R88" s="4"/>
      <c r="S88" s="4" t="s">
        <v>16</v>
      </c>
      <c r="T88" s="5" t="s">
        <v>155</v>
      </c>
      <c r="U88" s="19"/>
      <c r="V88" s="19"/>
    </row>
    <row r="89" spans="1:22" ht="13">
      <c r="A89" s="2">
        <f t="shared" si="1"/>
        <v>51</v>
      </c>
      <c r="B89" s="36">
        <v>44333</v>
      </c>
      <c r="C89" s="38" t="s">
        <v>102</v>
      </c>
      <c r="D89" s="38" t="s">
        <v>118</v>
      </c>
      <c r="E89" s="39" t="s">
        <v>140</v>
      </c>
      <c r="F89" s="72" t="s">
        <v>159</v>
      </c>
      <c r="G89" s="41">
        <v>3527.27</v>
      </c>
      <c r="H89" s="28"/>
      <c r="I89" s="41">
        <v>15706.52</v>
      </c>
      <c r="K89" s="38" t="s">
        <v>102</v>
      </c>
      <c r="L89" s="10"/>
      <c r="M89" s="69">
        <v>44333</v>
      </c>
      <c r="N89" s="8"/>
      <c r="O89" s="46" t="s">
        <v>118</v>
      </c>
      <c r="P89" s="8"/>
      <c r="Q89" s="6" t="s">
        <v>17</v>
      </c>
      <c r="R89" s="4"/>
      <c r="S89" s="4" t="s">
        <v>16</v>
      </c>
      <c r="T89" s="5" t="s">
        <v>158</v>
      </c>
      <c r="U89" s="19"/>
      <c r="V89" s="19"/>
    </row>
    <row r="90" spans="1:22" ht="13">
      <c r="A90" s="2">
        <f t="shared" si="1"/>
        <v>52</v>
      </c>
      <c r="B90" s="36">
        <v>44344</v>
      </c>
      <c r="C90" s="38" t="s">
        <v>103</v>
      </c>
      <c r="D90" s="38" t="s">
        <v>48</v>
      </c>
      <c r="E90" s="39" t="s">
        <v>141</v>
      </c>
      <c r="F90" s="18" t="s">
        <v>83</v>
      </c>
      <c r="G90" s="41">
        <v>6709.52</v>
      </c>
      <c r="H90" s="28"/>
      <c r="I90" s="41">
        <v>15777.78</v>
      </c>
      <c r="K90" s="38" t="s">
        <v>103</v>
      </c>
      <c r="L90" s="8"/>
      <c r="M90" s="69">
        <v>44344</v>
      </c>
      <c r="N90" s="8"/>
      <c r="O90" s="35" t="s">
        <v>74</v>
      </c>
      <c r="P90" s="8"/>
      <c r="Q90" s="11" t="s">
        <v>155</v>
      </c>
      <c r="R90" s="4"/>
      <c r="S90" s="4" t="s">
        <v>16</v>
      </c>
      <c r="T90" s="5" t="s">
        <v>155</v>
      </c>
      <c r="U90" s="18"/>
      <c r="V90" s="19"/>
    </row>
    <row r="91" spans="1:22" ht="13">
      <c r="A91" s="2">
        <f t="shared" si="1"/>
        <v>53</v>
      </c>
      <c r="B91" s="36">
        <v>44350</v>
      </c>
      <c r="C91" s="38" t="s">
        <v>104</v>
      </c>
      <c r="D91" s="38" t="s">
        <v>47</v>
      </c>
      <c r="E91" s="39" t="s">
        <v>142</v>
      </c>
      <c r="F91" s="18" t="s">
        <v>83</v>
      </c>
      <c r="G91" s="41">
        <v>15525</v>
      </c>
      <c r="H91" s="28"/>
      <c r="I91" s="41">
        <v>15525</v>
      </c>
      <c r="K91" s="38" t="s">
        <v>104</v>
      </c>
      <c r="L91" s="10"/>
      <c r="M91" s="69">
        <v>44350</v>
      </c>
      <c r="N91" s="8"/>
      <c r="O91" s="35" t="s">
        <v>79</v>
      </c>
      <c r="P91" s="8"/>
      <c r="Q91" s="5" t="s">
        <v>155</v>
      </c>
      <c r="R91" s="4"/>
      <c r="S91" s="5" t="s">
        <v>155</v>
      </c>
      <c r="T91" s="5" t="s">
        <v>155</v>
      </c>
      <c r="U91" s="18"/>
      <c r="V91" s="19"/>
    </row>
    <row r="92" spans="1:22" ht="13">
      <c r="A92" s="2">
        <f t="shared" si="1"/>
        <v>54</v>
      </c>
      <c r="B92" s="36">
        <v>44356</v>
      </c>
      <c r="C92" s="38" t="s">
        <v>105</v>
      </c>
      <c r="D92" s="38" t="s">
        <v>119</v>
      </c>
      <c r="E92" s="39" t="s">
        <v>143</v>
      </c>
      <c r="F92" s="18" t="s">
        <v>83</v>
      </c>
      <c r="G92" s="41">
        <v>4049.4</v>
      </c>
      <c r="H92" s="28"/>
      <c r="I92" s="41">
        <v>4854</v>
      </c>
      <c r="K92" s="38" t="s">
        <v>105</v>
      </c>
      <c r="L92" s="10"/>
      <c r="M92" s="69">
        <v>44356</v>
      </c>
      <c r="N92" s="8"/>
      <c r="O92" s="35" t="s">
        <v>154</v>
      </c>
      <c r="P92" s="8"/>
      <c r="Q92" s="11" t="s">
        <v>17</v>
      </c>
      <c r="R92" s="4"/>
      <c r="S92" s="4" t="s">
        <v>16</v>
      </c>
      <c r="T92" s="5" t="s">
        <v>155</v>
      </c>
      <c r="U92" s="18"/>
      <c r="V92" s="19"/>
    </row>
    <row r="93" spans="1:22" ht="13">
      <c r="A93" s="2">
        <f t="shared" si="1"/>
        <v>55</v>
      </c>
      <c r="B93" s="36">
        <v>44364</v>
      </c>
      <c r="C93" s="38" t="s">
        <v>106</v>
      </c>
      <c r="D93" s="38" t="s">
        <v>48</v>
      </c>
      <c r="E93" s="39" t="s">
        <v>144</v>
      </c>
      <c r="F93" s="18" t="s">
        <v>83</v>
      </c>
      <c r="G93" s="41">
        <v>180.6</v>
      </c>
      <c r="H93" s="28"/>
      <c r="I93" s="41">
        <v>8308</v>
      </c>
      <c r="K93" s="38" t="s">
        <v>106</v>
      </c>
      <c r="L93" s="10"/>
      <c r="M93" s="69">
        <v>44364</v>
      </c>
      <c r="N93" s="8"/>
      <c r="O93" s="35" t="s">
        <v>74</v>
      </c>
      <c r="P93" s="8"/>
      <c r="Q93" s="11" t="s">
        <v>17</v>
      </c>
      <c r="R93" s="4"/>
      <c r="S93" s="4" t="s">
        <v>16</v>
      </c>
      <c r="T93" s="5" t="s">
        <v>155</v>
      </c>
      <c r="U93" s="18"/>
      <c r="V93" s="19"/>
    </row>
    <row r="94" spans="1:22" ht="13">
      <c r="A94" s="2">
        <f t="shared" si="1"/>
        <v>56</v>
      </c>
      <c r="B94" s="36">
        <v>44377</v>
      </c>
      <c r="C94" s="38" t="s">
        <v>107</v>
      </c>
      <c r="D94" s="38" t="s">
        <v>47</v>
      </c>
      <c r="E94" s="39" t="s">
        <v>145</v>
      </c>
      <c r="F94" s="18" t="s">
        <v>83</v>
      </c>
      <c r="G94" s="41">
        <v>25000</v>
      </c>
      <c r="H94" s="28"/>
      <c r="I94" s="41">
        <v>25448.01</v>
      </c>
      <c r="K94" s="38" t="s">
        <v>107</v>
      </c>
      <c r="L94" s="10"/>
      <c r="M94" s="69">
        <v>44377</v>
      </c>
      <c r="N94" s="8"/>
      <c r="O94" s="35" t="s">
        <v>79</v>
      </c>
      <c r="P94" s="8"/>
      <c r="Q94" s="11" t="s">
        <v>17</v>
      </c>
      <c r="R94" s="4"/>
      <c r="S94" s="4" t="s">
        <v>16</v>
      </c>
      <c r="T94" s="5" t="s">
        <v>155</v>
      </c>
      <c r="U94" s="18"/>
      <c r="V94" s="19"/>
    </row>
    <row r="95" spans="1:22" ht="25">
      <c r="A95" s="2">
        <f t="shared" si="1"/>
        <v>57</v>
      </c>
      <c r="B95" s="36">
        <v>44439</v>
      </c>
      <c r="C95" s="38" t="s">
        <v>108</v>
      </c>
      <c r="D95" s="38" t="s">
        <v>112</v>
      </c>
      <c r="E95" s="39" t="s">
        <v>146</v>
      </c>
      <c r="F95" s="18" t="s">
        <v>83</v>
      </c>
      <c r="G95" s="41">
        <v>10511</v>
      </c>
      <c r="H95" s="28"/>
      <c r="I95" s="41">
        <v>10511</v>
      </c>
      <c r="K95" s="38" t="s">
        <v>108</v>
      </c>
      <c r="L95" s="8"/>
      <c r="M95" s="69">
        <v>44439</v>
      </c>
      <c r="N95" s="8"/>
      <c r="O95" s="35" t="s">
        <v>77</v>
      </c>
      <c r="P95" s="8"/>
      <c r="Q95" s="5" t="s">
        <v>155</v>
      </c>
      <c r="R95" s="4"/>
      <c r="S95" s="5" t="s">
        <v>155</v>
      </c>
      <c r="T95" s="5" t="s">
        <v>155</v>
      </c>
      <c r="U95" s="18"/>
      <c r="V95" s="19"/>
    </row>
    <row r="96" spans="1:22" ht="13">
      <c r="A96" s="2">
        <f t="shared" si="1"/>
        <v>58</v>
      </c>
      <c r="B96" s="36">
        <v>44462</v>
      </c>
      <c r="C96" s="38" t="s">
        <v>109</v>
      </c>
      <c r="D96" s="38" t="s">
        <v>53</v>
      </c>
      <c r="E96" s="39" t="s">
        <v>147</v>
      </c>
      <c r="F96" s="18" t="s">
        <v>83</v>
      </c>
      <c r="G96" s="41">
        <v>10187.43</v>
      </c>
      <c r="H96" s="28"/>
      <c r="I96" s="41">
        <v>13066</v>
      </c>
      <c r="K96" s="38" t="s">
        <v>109</v>
      </c>
      <c r="L96" s="10"/>
      <c r="M96" s="69">
        <v>44462</v>
      </c>
      <c r="N96" s="8"/>
      <c r="O96" s="35" t="s">
        <v>77</v>
      </c>
      <c r="P96" s="8"/>
      <c r="Q96" s="11" t="s">
        <v>155</v>
      </c>
      <c r="R96" s="4"/>
      <c r="S96" s="4" t="s">
        <v>16</v>
      </c>
      <c r="T96" s="5" t="s">
        <v>155</v>
      </c>
      <c r="U96" s="18"/>
      <c r="V96" s="19"/>
    </row>
    <row r="97" spans="1:22" ht="13.5" customHeight="1">
      <c r="A97" s="2">
        <f t="shared" si="1"/>
        <v>59</v>
      </c>
      <c r="B97" s="36">
        <v>44474</v>
      </c>
      <c r="C97" s="38" t="s">
        <v>110</v>
      </c>
      <c r="D97" s="38" t="s">
        <v>51</v>
      </c>
      <c r="E97" s="39" t="s">
        <v>148</v>
      </c>
      <c r="F97" s="18" t="s">
        <v>83</v>
      </c>
      <c r="G97" s="41">
        <v>13925.37</v>
      </c>
      <c r="H97" s="28"/>
      <c r="I97" s="41">
        <v>17094</v>
      </c>
      <c r="K97" s="38" t="s">
        <v>110</v>
      </c>
      <c r="L97" s="10"/>
      <c r="M97" s="69">
        <v>44474</v>
      </c>
      <c r="N97" s="8"/>
      <c r="O97" s="35" t="s">
        <v>77</v>
      </c>
      <c r="P97" s="8"/>
      <c r="Q97" s="11" t="s">
        <v>17</v>
      </c>
      <c r="R97" s="4"/>
      <c r="S97" s="4" t="s">
        <v>16</v>
      </c>
      <c r="T97" s="5" t="s">
        <v>155</v>
      </c>
      <c r="U97" s="18"/>
      <c r="V97" s="19"/>
    </row>
    <row r="98" spans="1:22" ht="13.5" customHeight="1">
      <c r="A98" s="2">
        <f t="shared" si="1"/>
        <v>60</v>
      </c>
      <c r="B98" s="36">
        <v>44516</v>
      </c>
      <c r="C98" s="38" t="s">
        <v>111</v>
      </c>
      <c r="D98" s="38" t="s">
        <v>51</v>
      </c>
      <c r="E98" s="39" t="s">
        <v>149</v>
      </c>
      <c r="F98" s="18" t="s">
        <v>83</v>
      </c>
      <c r="G98" s="41">
        <v>14223.59</v>
      </c>
      <c r="H98" s="28"/>
      <c r="I98" s="41">
        <v>14223.59</v>
      </c>
      <c r="K98" s="38" t="s">
        <v>111</v>
      </c>
      <c r="L98" s="10"/>
      <c r="M98" s="69">
        <v>44516</v>
      </c>
      <c r="N98" s="8"/>
      <c r="O98" s="35" t="s">
        <v>77</v>
      </c>
      <c r="P98" s="8"/>
      <c r="Q98" s="5" t="s">
        <v>155</v>
      </c>
      <c r="R98" s="4"/>
      <c r="S98" s="5" t="s">
        <v>155</v>
      </c>
      <c r="T98" s="5" t="s">
        <v>155</v>
      </c>
      <c r="U98" s="18"/>
      <c r="V98" s="19"/>
    </row>
    <row r="99" spans="1:22" ht="13">
      <c r="B99" s="23"/>
      <c r="C99" s="24"/>
      <c r="D99" s="24"/>
      <c r="E99" s="24"/>
      <c r="F99" s="24"/>
      <c r="G99" s="26"/>
      <c r="H99" s="30"/>
      <c r="I99" s="29"/>
      <c r="J99" s="10"/>
      <c r="K99" s="9"/>
      <c r="L99" s="10"/>
      <c r="M99" s="67"/>
      <c r="N99" s="8"/>
      <c r="O99" s="35"/>
      <c r="P99" s="8"/>
      <c r="Q99" s="11"/>
      <c r="R99" s="4"/>
      <c r="S99" s="4"/>
      <c r="T99" s="4"/>
      <c r="U99" s="18"/>
    </row>
    <row r="100" spans="1:22" ht="13">
      <c r="Q100" s="12"/>
      <c r="S100" s="6"/>
      <c r="T100" s="6"/>
    </row>
    <row r="101" spans="1:22" ht="15" thickBot="1">
      <c r="G101" s="62">
        <f>SUM(G67:G98)</f>
        <v>283418.37</v>
      </c>
      <c r="H101" s="81" t="s">
        <v>168</v>
      </c>
      <c r="Q101" s="12"/>
      <c r="S101" s="6"/>
      <c r="T101" s="6"/>
    </row>
    <row r="102" spans="1:22" ht="13.5" thickTop="1">
      <c r="Q102" s="12"/>
      <c r="S102" s="6"/>
      <c r="T102" s="6"/>
    </row>
    <row r="103" spans="1:22" ht="13">
      <c r="Q103" s="12"/>
      <c r="S103" s="6"/>
      <c r="T103" s="6"/>
    </row>
    <row r="104" spans="1:22" ht="13">
      <c r="H104" s="79" t="s">
        <v>155</v>
      </c>
      <c r="I104" s="75">
        <v>3527.27</v>
      </c>
      <c r="J104" s="73" t="s">
        <v>163</v>
      </c>
      <c r="Q104" s="12"/>
      <c r="S104" s="6"/>
      <c r="T104" s="6"/>
    </row>
    <row r="105" spans="1:22" ht="13">
      <c r="Q105" s="12"/>
      <c r="S105" s="6"/>
      <c r="T105" s="6"/>
    </row>
    <row r="106" spans="1:22" ht="13">
      <c r="H106" s="79" t="s">
        <v>16</v>
      </c>
      <c r="I106" s="71">
        <f>SUM(G101,G63)</f>
        <v>2951661.76</v>
      </c>
      <c r="J106" s="73" t="s">
        <v>160</v>
      </c>
      <c r="Q106" s="12"/>
      <c r="S106" s="6"/>
      <c r="T106" s="6"/>
    </row>
    <row r="107" spans="1:22" ht="13">
      <c r="H107" s="79" t="s">
        <v>17</v>
      </c>
      <c r="I107" s="71">
        <v>6363974.7800000003</v>
      </c>
      <c r="J107" s="73" t="s">
        <v>161</v>
      </c>
      <c r="Q107" s="12"/>
      <c r="S107" s="6"/>
      <c r="T107" s="6"/>
    </row>
    <row r="108" spans="1:22" ht="13">
      <c r="H108" s="79" t="s">
        <v>157</v>
      </c>
      <c r="I108" s="74">
        <f>I107-I106</f>
        <v>3412313.0200000005</v>
      </c>
      <c r="J108" s="73" t="s">
        <v>162</v>
      </c>
      <c r="Q108" s="12"/>
      <c r="S108" s="6"/>
      <c r="T108" s="6"/>
    </row>
    <row r="109" spans="1:22" ht="13">
      <c r="I109" s="71"/>
      <c r="J109" s="73"/>
      <c r="Q109" s="12"/>
      <c r="S109" s="6"/>
      <c r="T109" s="6"/>
    </row>
    <row r="110" spans="1:22" ht="13">
      <c r="H110" s="79" t="s">
        <v>165</v>
      </c>
      <c r="I110" s="76">
        <f>I104/I106</f>
        <v>1.1950115856093214E-3</v>
      </c>
      <c r="J110" s="80" t="s">
        <v>166</v>
      </c>
      <c r="Q110" s="12"/>
      <c r="S110" s="6"/>
      <c r="T110" s="6"/>
    </row>
    <row r="111" spans="1:22" ht="13">
      <c r="H111" s="79" t="s">
        <v>167</v>
      </c>
      <c r="I111" s="78">
        <f>I110*I108</f>
        <v>4077.7535926255327</v>
      </c>
      <c r="J111" s="77" t="s">
        <v>164</v>
      </c>
      <c r="Q111" s="12"/>
      <c r="S111" s="6"/>
      <c r="T111" s="6"/>
    </row>
    <row r="112" spans="1:22" ht="13">
      <c r="I112" s="80" t="s">
        <v>169</v>
      </c>
      <c r="Q112" s="12"/>
      <c r="S112" s="6"/>
      <c r="T112" s="6"/>
    </row>
    <row r="113" spans="17:20" ht="13">
      <c r="Q113" s="12"/>
      <c r="S113" s="6"/>
      <c r="T113" s="6"/>
    </row>
    <row r="114" spans="17:20" ht="13">
      <c r="Q114" s="12"/>
      <c r="S114" s="6"/>
      <c r="T114" s="6"/>
    </row>
    <row r="115" spans="17:20" ht="13">
      <c r="Q115" s="12"/>
      <c r="S115" s="6"/>
      <c r="T115" s="6"/>
    </row>
    <row r="116" spans="17:20" ht="13">
      <c r="Q116" s="12"/>
      <c r="S116" s="6"/>
      <c r="T116" s="6"/>
    </row>
    <row r="117" spans="17:20" ht="13">
      <c r="Q117" s="12"/>
      <c r="S117" s="6"/>
      <c r="T117" s="6"/>
    </row>
    <row r="118" spans="17:20" ht="13">
      <c r="Q118" s="12"/>
      <c r="S118" s="6"/>
      <c r="T118" s="6"/>
    </row>
    <row r="119" spans="17:20" ht="13">
      <c r="Q119" s="12"/>
      <c r="S119" s="6"/>
      <c r="T119" s="6"/>
    </row>
    <row r="120" spans="17:20" ht="13">
      <c r="Q120" s="12"/>
      <c r="S120" s="6"/>
      <c r="T120" s="6"/>
    </row>
    <row r="121" spans="17:20" ht="13">
      <c r="Q121" s="12"/>
      <c r="S121" s="6"/>
      <c r="T121" s="6"/>
    </row>
    <row r="122" spans="17:20" ht="13">
      <c r="Q122" s="12"/>
      <c r="S122" s="6"/>
      <c r="T122" s="6"/>
    </row>
    <row r="123" spans="17:20" ht="13">
      <c r="Q123" s="12"/>
      <c r="S123" s="6"/>
      <c r="T123" s="6"/>
    </row>
    <row r="124" spans="17:20" ht="13">
      <c r="Q124" s="12"/>
      <c r="S124" s="6"/>
      <c r="T124" s="6"/>
    </row>
    <row r="125" spans="17:20" ht="13">
      <c r="Q125" s="12"/>
      <c r="S125" s="6"/>
      <c r="T125" s="6"/>
    </row>
    <row r="126" spans="17:20" ht="13">
      <c r="Q126" s="12"/>
      <c r="S126" s="6"/>
      <c r="T126" s="6"/>
    </row>
    <row r="127" spans="17:20" ht="13">
      <c r="Q127" s="12"/>
      <c r="S127" s="6"/>
      <c r="T127" s="6"/>
    </row>
    <row r="128" spans="17:20" ht="13">
      <c r="Q128" s="12"/>
      <c r="S128" s="6"/>
      <c r="T128" s="6"/>
    </row>
    <row r="129" spans="17:20" ht="13">
      <c r="Q129" s="12"/>
      <c r="S129" s="6"/>
      <c r="T129" s="6"/>
    </row>
    <row r="130" spans="17:20" ht="13">
      <c r="Q130" s="12"/>
      <c r="S130" s="6"/>
      <c r="T130" s="6"/>
    </row>
    <row r="131" spans="17:20" ht="13">
      <c r="Q131" s="12"/>
      <c r="S131" s="6"/>
      <c r="T131" s="6"/>
    </row>
    <row r="132" spans="17:20" ht="13">
      <c r="Q132" s="12"/>
      <c r="S132" s="6"/>
      <c r="T132" s="6"/>
    </row>
    <row r="133" spans="17:20" ht="13">
      <c r="Q133" s="12"/>
      <c r="S133" s="6"/>
      <c r="T133" s="6"/>
    </row>
    <row r="134" spans="17:20" ht="13">
      <c r="Q134" s="12"/>
      <c r="S134" s="6"/>
      <c r="T134" s="6"/>
    </row>
    <row r="135" spans="17:20" ht="13">
      <c r="S135" s="6"/>
      <c r="T135" s="6"/>
    </row>
    <row r="136" spans="17:20" ht="13">
      <c r="S136" s="6"/>
      <c r="T136" s="6"/>
    </row>
    <row r="137" spans="17:20" ht="13">
      <c r="S137" s="6"/>
      <c r="T137" s="6"/>
    </row>
    <row r="138" spans="17:20" ht="13">
      <c r="S138" s="6"/>
      <c r="T138" s="6"/>
    </row>
    <row r="139" spans="17:20" ht="13">
      <c r="S139" s="1"/>
      <c r="T139" s="1"/>
    </row>
    <row r="140" spans="17:20" ht="13">
      <c r="S140" s="1"/>
      <c r="T140" s="1"/>
    </row>
  </sheetData>
  <autoFilter ref="B32:T129" xr:uid="{00000000-0009-0000-0000-000000000000}"/>
  <mergeCells count="5">
    <mergeCell ref="S28:S30"/>
    <mergeCell ref="T28:T30"/>
    <mergeCell ref="B30:G30"/>
    <mergeCell ref="Q28:Q30"/>
    <mergeCell ref="Q59:Q60"/>
  </mergeCells>
  <phoneticPr fontId="7" type="noConversion"/>
  <hyperlinks>
    <hyperlink ref="H101" location="AF_WP_3a07232d81af4f15b1839d67ebfceef9_36348" display="AF_WP_3a07232d81af4f15b1839d67ebfceef9_36348" xr:uid="{00000000-0004-0000-0000-000000000000}"/>
    <hyperlink ref="H63" location="AF_WP_3a07232d81af4f15b1839d67ebfceef9_36348" display="AF_WP_3a07232d81af4f15b1839d67ebfceef9_36348" xr:uid="{00000000-0004-0000-0000-000001000000}"/>
  </hyperlinks>
  <pageMargins left="0.7" right="0.7" top="0.75" bottom="0.75" header="0.3" footer="0.3"/>
  <pageSetup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2022</vt:lpstr>
      <vt:lpstr>Direct Materials</vt:lpstr>
      <vt:lpstr>AF_WP_3a07232d81af4f15b1839d67ebfceef9_36348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Thompson</dc:creator>
  <cp:lastModifiedBy>Pushpanjali Gupta</cp:lastModifiedBy>
  <cp:lastPrinted>2019-01-22T16:15:17Z</cp:lastPrinted>
  <dcterms:created xsi:type="dcterms:W3CDTF">2019-01-15T18:14:16Z</dcterms:created>
  <dcterms:modified xsi:type="dcterms:W3CDTF">2023-05-22T07:38:09Z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i4>20</vt:i4>
  </property>
  <property fmtid="{D5CDD505-2E9C-101B-9397-08002B2CF9AE}" pid="3" name="DeleteTemporaryFile">
    <vt:lpwstr>0000000PNM20220714161522.xlsx</vt:lpwstr>
  </property>
  <property fmtid="{D5CDD505-2E9C-101B-9397-08002B2CF9AE}" pid="4" name="GFRDocument">
    <vt:lpwstr>1</vt:lpwstr>
  </property>
  <property fmtid="{D5CDD505-2E9C-101B-9397-08002B2CF9AE}" pid="5" name="WebDocument">
    <vt:lpwstr>False</vt:lpwstr>
  </property>
  <property fmtid="{D5CDD505-2E9C-101B-9397-08002B2CF9AE}" pid="6" name="CheckOut">
    <vt:lpwstr>1</vt:lpwstr>
  </property>
  <property fmtid="{D5CDD505-2E9C-101B-9397-08002B2CF9AE}" pid="7" name="DocTitle">
    <vt:lpwstr>|PFISTER ENERGY|7896.0|AUDIT|WORKPAPERS|DIRECT MATERIALS TESTING|2021|12/31|03/11/2022|</vt:lpwstr>
  </property>
  <property fmtid="{D5CDD505-2E9C-101B-9397-08002B2CF9AE}" pid="8" name="DocToken">
    <vt:lpwstr>qq80NbWORWcxX9E+6c0/iS/+i/OT</vt:lpwstr>
  </property>
  <property fmtid="{D5CDD505-2E9C-101B-9397-08002B2CF9AE}" pid="9" name="SecToken">
    <vt:lpwstr>sHAw8PCw8HBxwyGw9e9x+W+ycLIzIDB2OrG1OrSxerfycw==</vt:lpwstr>
  </property>
  <property fmtid="{D5CDD505-2E9C-101B-9397-08002B2CF9AE}" pid="10" name="UserId">
    <vt:lpwstr>snawani@magonecpas.com</vt:lpwstr>
  </property>
  <property fmtid="{D5CDD505-2E9C-101B-9397-08002B2CF9AE}" pid="11" name="DrawerID">
    <vt:lpwstr>0000000001</vt:lpwstr>
  </property>
</Properties>
</file>