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MAN SHUKLA\Documents\"/>
    </mc:Choice>
  </mc:AlternateContent>
  <xr:revisionPtr revIDLastSave="0" documentId="8_{34B9696D-0805-43F8-B6CA-06CF0AE2A889}" xr6:coauthVersionLast="47" xr6:coauthVersionMax="47" xr10:uidLastSave="{00000000-0000-0000-0000-000000000000}"/>
  <bookViews>
    <workbookView xWindow="-108" yWindow="-108" windowWidth="23256" windowHeight="12456" tabRatio="931" activeTab="2" xr2:uid="{00000000-000D-0000-FFFF-FFFF00000000}"/>
  </bookViews>
  <sheets>
    <sheet name="HRDataset_v14 (1)" sheetId="1" r:id="rId1"/>
    <sheet name="working data" sheetId="41" r:id="rId2"/>
    <sheet name="dashboard" sheetId="40" r:id="rId3"/>
  </sheets>
  <externalReferences>
    <externalReference r:id="rId4"/>
  </externalReferences>
  <definedNames>
    <definedName name="_xlnm._FilterDatabase" localSheetId="0" hidden="1">'HRDataset_v14 (1)'!$A$1:$AO$312</definedName>
    <definedName name="_xlchart.v1.0" hidden="1">'working data'!$D$129:$D$137</definedName>
    <definedName name="_xlchart.v1.1" hidden="1">'working data'!$E$129:$E$137</definedName>
    <definedName name="_xlchart.v5.10" hidden="1">'working data'!$B$78:$B$105</definedName>
    <definedName name="_xlchart.v5.11" hidden="1">'working data'!$C$78:$C$105</definedName>
    <definedName name="_xlchart.v5.12" hidden="1">[1]Sheet39!#REF!</definedName>
    <definedName name="_xlchart.v5.13" hidden="1">[1]Sheet39!#REF!</definedName>
    <definedName name="_xlchart.v5.14" hidden="1">'working data'!$B$78:$B$105</definedName>
    <definedName name="_xlchart.v5.15" hidden="1">'working data'!$C$78:$C$105</definedName>
    <definedName name="_xlchart.v5.16" hidden="1">[1]Sheet39!#REF!</definedName>
    <definedName name="_xlchart.v5.17" hidden="1">[1]Sheet39!#REF!</definedName>
    <definedName name="_xlchart.v5.18" hidden="1">'working data'!$B$78:$B$105</definedName>
    <definedName name="_xlchart.v5.19" hidden="1">'working data'!$C$78:$C$105</definedName>
    <definedName name="_xlchart.v5.2" hidden="1">'working data'!$B$78:$B$105</definedName>
    <definedName name="_xlchart.v5.20" hidden="1">[1]Sheet39!#REF!</definedName>
    <definedName name="_xlchart.v5.21" hidden="1">[1]Sheet39!#REF!</definedName>
    <definedName name="_xlchart.v5.22" hidden="1">'working data'!$B$78:$B$105</definedName>
    <definedName name="_xlchart.v5.23" hidden="1">'working data'!$C$78:$C$105</definedName>
    <definedName name="_xlchart.v5.24" hidden="1">[1]Sheet39!#REF!</definedName>
    <definedName name="_xlchart.v5.25" hidden="1">[1]Sheet39!#REF!</definedName>
    <definedName name="_xlchart.v5.3" hidden="1">'working data'!$C$78:$C$105</definedName>
    <definedName name="_xlchart.v5.4" hidden="1">'working data'!#REF!</definedName>
    <definedName name="_xlchart.v5.5" hidden="1">'working data'!#REF!</definedName>
    <definedName name="_xlchart.v5.6" hidden="1">'working data'!$B$78:$B$105</definedName>
    <definedName name="_xlchart.v5.7" hidden="1">'working data'!$C$78:$C$105</definedName>
    <definedName name="_xlchart.v5.8" hidden="1">[1]Sheet39!#REF!</definedName>
    <definedName name="_xlchart.v5.9" hidden="1">[1]Sheet39!#REF!</definedName>
    <definedName name="Slicer_Department">#N/A</definedName>
    <definedName name="Slicer_ManagerID">#N/A</definedName>
    <definedName name="Slicer_Married">#N/A</definedName>
    <definedName name="Slicer_sex2">#N/A</definedName>
  </definedNames>
  <calcPr calcId="191029"/>
  <pivotCaches>
    <pivotCache cacheId="31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00" i="1" l="1"/>
  <c r="AD2" i="1"/>
  <c r="AD286" i="1"/>
  <c r="AD4" i="1"/>
  <c r="AD237" i="1"/>
  <c r="AD41" i="1"/>
  <c r="AD262" i="1"/>
  <c r="AD213" i="1"/>
  <c r="AD296" i="1"/>
  <c r="AD45" i="1"/>
  <c r="AD173" i="1"/>
  <c r="AD80" i="1"/>
  <c r="AD288" i="1"/>
  <c r="AD43" i="1"/>
  <c r="AD183" i="1"/>
  <c r="AD13" i="1"/>
  <c r="AD139" i="1"/>
  <c r="AD159" i="1"/>
  <c r="AD302" i="1"/>
  <c r="AD187" i="1"/>
  <c r="AD301" i="1"/>
  <c r="AD208" i="1"/>
  <c r="AD175" i="1"/>
  <c r="AD71" i="1"/>
  <c r="AD164" i="1"/>
  <c r="AD52" i="1"/>
  <c r="AD128" i="1"/>
  <c r="AD255" i="1"/>
  <c r="AD149" i="1"/>
  <c r="AD50" i="1"/>
  <c r="AD61" i="1"/>
  <c r="AD79" i="1"/>
  <c r="AD257" i="1"/>
  <c r="AD15" i="1"/>
  <c r="AD212" i="1"/>
  <c r="AD279" i="1"/>
  <c r="AD142" i="1"/>
  <c r="AD278" i="1"/>
  <c r="AD287" i="1"/>
  <c r="AD309" i="1"/>
  <c r="AD210" i="1"/>
  <c r="AD54" i="1"/>
  <c r="AD113" i="1"/>
  <c r="AD153" i="1"/>
  <c r="AD37" i="1"/>
  <c r="AD184" i="1"/>
  <c r="AD284" i="1"/>
  <c r="AD297" i="1"/>
  <c r="AD171" i="1"/>
  <c r="AD242" i="1"/>
  <c r="AD225" i="1"/>
  <c r="AD98" i="1"/>
  <c r="AD170" i="1"/>
  <c r="AD265" i="1"/>
  <c r="AD186" i="1"/>
  <c r="AD117" i="1"/>
  <c r="AD99" i="1"/>
  <c r="AD240" i="1"/>
  <c r="AD199" i="1"/>
  <c r="AD220" i="1"/>
  <c r="AD266" i="1"/>
  <c r="AD280" i="1"/>
  <c r="AD274" i="1"/>
  <c r="AD267" i="1"/>
  <c r="AD263" i="1"/>
  <c r="AD307" i="1"/>
  <c r="AD144" i="1"/>
  <c r="AD180" i="1"/>
  <c r="AD140" i="1"/>
  <c r="AD235" i="1"/>
  <c r="AD108" i="1"/>
  <c r="AD248" i="1"/>
  <c r="AD30" i="1"/>
  <c r="AD228" i="1"/>
  <c r="AD111" i="1"/>
  <c r="AD236" i="1"/>
  <c r="AD74" i="1"/>
  <c r="AD42" i="1"/>
  <c r="AD152" i="1"/>
  <c r="AD146" i="1"/>
  <c r="AD62" i="1"/>
  <c r="AD198" i="1"/>
  <c r="AD182" i="1"/>
  <c r="AD103" i="1"/>
  <c r="AD124" i="1"/>
  <c r="AD59" i="1"/>
  <c r="AD239" i="1"/>
  <c r="AD147" i="1"/>
  <c r="AD115" i="1"/>
  <c r="AD162" i="1"/>
  <c r="AD81" i="1"/>
  <c r="AD87" i="1"/>
  <c r="AD168" i="1"/>
  <c r="AD298" i="1"/>
  <c r="AD39" i="1"/>
  <c r="AD133" i="1"/>
  <c r="AD157" i="1"/>
  <c r="AD172" i="1"/>
  <c r="AD176" i="1"/>
  <c r="AD102" i="1"/>
  <c r="AD105" i="1"/>
  <c r="AD178" i="1"/>
  <c r="AD271" i="1"/>
  <c r="AD34" i="1"/>
  <c r="AD282" i="1"/>
  <c r="AD230" i="1"/>
  <c r="AD27" i="1"/>
  <c r="AD281" i="1"/>
  <c r="AD192" i="1"/>
  <c r="AD121" i="1"/>
  <c r="AD85" i="1"/>
  <c r="AD84" i="1"/>
  <c r="AD292" i="1"/>
  <c r="AD137" i="1"/>
  <c r="AD35" i="1"/>
  <c r="AD303" i="1"/>
  <c r="AD312" i="1"/>
  <c r="AD68" i="1"/>
  <c r="AD46" i="1"/>
  <c r="AD234" i="1"/>
  <c r="AD264" i="1"/>
  <c r="AD161" i="1"/>
  <c r="AD122" i="1"/>
  <c r="AD238" i="1"/>
  <c r="AD134" i="1"/>
  <c r="AD310" i="1"/>
  <c r="AD191" i="1"/>
  <c r="AD18" i="1"/>
  <c r="AD222" i="1"/>
  <c r="AD201" i="1"/>
  <c r="AD70" i="1"/>
  <c r="AD135" i="1"/>
  <c r="AD9" i="1"/>
  <c r="AD25" i="1"/>
  <c r="AD145" i="1"/>
  <c r="AD143" i="1"/>
  <c r="AD112" i="1"/>
  <c r="AD17" i="1"/>
  <c r="AD311" i="1"/>
  <c r="AD100" i="1"/>
  <c r="AD77" i="1"/>
  <c r="AD123" i="1"/>
  <c r="AD155" i="1"/>
  <c r="AD295" i="1"/>
  <c r="AD226" i="1"/>
  <c r="AD82" i="1"/>
  <c r="AD24" i="1"/>
  <c r="AD93" i="1"/>
  <c r="AD88" i="1"/>
  <c r="AD229" i="1"/>
  <c r="AD107" i="1"/>
  <c r="AD217" i="1"/>
  <c r="AD218" i="1"/>
  <c r="AD249" i="1"/>
  <c r="AD56" i="1"/>
  <c r="AD203" i="1"/>
  <c r="AD16" i="1"/>
  <c r="AD21" i="1"/>
  <c r="AD253" i="1"/>
  <c r="AD209" i="1"/>
  <c r="AD32" i="1"/>
  <c r="AD60" i="1"/>
  <c r="AD104" i="1"/>
  <c r="AD215" i="1"/>
  <c r="AD29" i="1"/>
  <c r="AD78" i="1"/>
  <c r="AD196" i="1"/>
  <c r="AD127" i="1"/>
  <c r="AD136" i="1"/>
  <c r="AD154" i="1"/>
  <c r="AD119" i="1"/>
  <c r="AD305" i="1"/>
  <c r="AD8" i="1"/>
  <c r="AD150" i="1"/>
  <c r="AD90" i="1"/>
  <c r="AD254" i="1"/>
  <c r="AD276" i="1"/>
  <c r="AD205" i="1"/>
  <c r="AD116" i="1"/>
  <c r="AD101" i="1"/>
  <c r="AD243" i="1"/>
  <c r="AD259" i="1"/>
  <c r="AD261" i="1"/>
  <c r="AD169" i="1"/>
  <c r="AD221" i="1"/>
  <c r="AD31" i="1"/>
  <c r="AD285" i="1"/>
  <c r="AD245" i="1"/>
  <c r="AD272" i="1"/>
  <c r="AD126" i="1"/>
  <c r="AD290" i="1"/>
  <c r="AD247" i="1"/>
  <c r="AD275" i="1"/>
  <c r="AD138" i="1"/>
  <c r="AD36" i="1"/>
  <c r="AD166" i="1"/>
  <c r="AD204" i="1"/>
  <c r="AD47" i="1"/>
  <c r="AD125" i="1"/>
  <c r="AD195" i="1"/>
  <c r="AD179" i="1"/>
  <c r="AD189" i="1"/>
  <c r="AD49" i="1"/>
  <c r="AD306" i="1"/>
  <c r="AD200" i="1"/>
  <c r="AD51" i="1"/>
  <c r="AD256" i="1"/>
  <c r="AD40" i="1"/>
  <c r="AD63" i="1"/>
  <c r="AD232" i="1"/>
  <c r="AD65" i="1"/>
  <c r="AD231" i="1"/>
  <c r="AD14" i="1"/>
  <c r="AD167" i="1"/>
  <c r="AD156" i="1"/>
  <c r="AD241" i="1"/>
  <c r="AD291" i="1"/>
  <c r="AD64" i="1"/>
  <c r="AD227" i="1"/>
  <c r="AD224" i="1"/>
  <c r="AD96" i="1"/>
  <c r="AD7" i="1"/>
  <c r="AD148" i="1"/>
  <c r="AD181" i="1"/>
  <c r="AD202" i="1"/>
  <c r="AD66" i="1"/>
  <c r="AD106" i="1"/>
  <c r="AD94" i="1"/>
  <c r="AD22" i="1"/>
  <c r="AD246" i="1"/>
  <c r="AD165" i="1"/>
  <c r="AD194" i="1"/>
  <c r="AD38" i="1"/>
  <c r="AD219" i="1"/>
  <c r="AD10" i="1"/>
  <c r="AD289" i="1"/>
  <c r="AD223" i="1"/>
  <c r="AD58" i="1"/>
  <c r="AD26" i="1"/>
  <c r="AD55" i="1"/>
  <c r="AD12" i="1"/>
  <c r="AD188" i="1"/>
  <c r="AD130" i="1"/>
  <c r="AD151" i="1"/>
  <c r="AD76" i="1"/>
  <c r="AD132" i="1"/>
  <c r="AD268" i="1"/>
  <c r="AD233" i="1"/>
  <c r="AD3" i="1"/>
  <c r="AD206" i="1"/>
  <c r="AD251" i="1"/>
  <c r="AD294" i="1"/>
  <c r="AD120" i="1"/>
  <c r="AD273" i="1"/>
  <c r="AD20" i="1"/>
  <c r="AD114" i="1"/>
  <c r="AD28" i="1"/>
  <c r="AD308" i="1"/>
  <c r="AD91" i="1"/>
  <c r="AD5" i="1"/>
  <c r="AD214" i="1"/>
  <c r="AD216" i="1"/>
  <c r="AD75" i="1"/>
  <c r="AD163" i="1"/>
  <c r="AD244" i="1"/>
  <c r="AD48" i="1"/>
  <c r="AD269" i="1"/>
  <c r="AD72" i="1"/>
  <c r="AD197" i="1"/>
  <c r="AD53" i="1"/>
  <c r="AD277" i="1"/>
  <c r="AD177" i="1"/>
  <c r="AD270" i="1"/>
  <c r="AD33" i="1"/>
  <c r="AD86" i="1"/>
  <c r="AD141" i="1"/>
  <c r="AD211" i="1"/>
  <c r="AD190" i="1"/>
  <c r="AD19" i="1"/>
  <c r="AD299" i="1"/>
  <c r="AD193" i="1"/>
  <c r="AD258" i="1"/>
  <c r="AD118" i="1"/>
  <c r="AD185" i="1"/>
  <c r="AD304" i="1"/>
  <c r="AD95" i="1"/>
  <c r="AD57" i="1"/>
  <c r="AD6" i="1"/>
  <c r="AD67" i="1"/>
  <c r="AD158" i="1"/>
  <c r="AD89" i="1"/>
  <c r="AD44" i="1"/>
  <c r="AD73" i="1"/>
  <c r="AD92" i="1"/>
  <c r="AD252" i="1"/>
  <c r="AD207" i="1"/>
  <c r="AD250" i="1"/>
  <c r="AD131" i="1"/>
  <c r="AD97" i="1"/>
  <c r="AD293" i="1"/>
  <c r="AD110" i="1"/>
  <c r="AD83" i="1"/>
  <c r="AD109" i="1"/>
  <c r="AD283" i="1"/>
  <c r="AD260" i="1"/>
  <c r="AD11" i="1"/>
  <c r="AD129" i="1"/>
  <c r="AD23" i="1"/>
  <c r="AD69" i="1"/>
  <c r="AD160" i="1"/>
  <c r="AD174" i="1"/>
  <c r="S173" i="1"/>
  <c r="T173" i="1" s="1"/>
  <c r="S2" i="1"/>
  <c r="T2" i="1" s="1"/>
  <c r="S107" i="1"/>
  <c r="T107" i="1" s="1"/>
  <c r="S4" i="1"/>
  <c r="T4" i="1" s="1"/>
  <c r="S79" i="1"/>
  <c r="T79" i="1" s="1"/>
  <c r="S217" i="1"/>
  <c r="T217" i="1" s="1"/>
  <c r="S204" i="1"/>
  <c r="T204" i="1" s="1"/>
  <c r="S135" i="1"/>
  <c r="T135" i="1" s="1"/>
  <c r="S243" i="1"/>
  <c r="T243" i="1" s="1"/>
  <c r="S187" i="1"/>
  <c r="T187" i="1" s="1"/>
  <c r="S47" i="1"/>
  <c r="T47" i="1" s="1"/>
  <c r="S127" i="1"/>
  <c r="T127" i="1" s="1"/>
  <c r="S218" i="1"/>
  <c r="T218" i="1" s="1"/>
  <c r="S140" i="1"/>
  <c r="T140" i="1" s="1"/>
  <c r="S121" i="1"/>
  <c r="T121" i="1" s="1"/>
  <c r="S13" i="1"/>
  <c r="T13" i="1" s="1"/>
  <c r="S300" i="1"/>
  <c r="T300" i="1" s="1"/>
  <c r="S235" i="1"/>
  <c r="T235" i="1" s="1"/>
  <c r="S136" i="1"/>
  <c r="T136" i="1" s="1"/>
  <c r="S80" i="1"/>
  <c r="T80" i="1" s="1"/>
  <c r="S286" i="1"/>
  <c r="T286" i="1" s="1"/>
  <c r="S312" i="1"/>
  <c r="T312" i="1" s="1"/>
  <c r="S259" i="1"/>
  <c r="T259" i="1" s="1"/>
  <c r="S154" i="1"/>
  <c r="T154" i="1" s="1"/>
  <c r="S108" i="1"/>
  <c r="T108" i="1" s="1"/>
  <c r="S257" i="1"/>
  <c r="T257" i="1" s="1"/>
  <c r="S237" i="1"/>
  <c r="T237" i="1" s="1"/>
  <c r="S178" i="1"/>
  <c r="T178" i="1" s="1"/>
  <c r="S113" i="1"/>
  <c r="T113" i="1" s="1"/>
  <c r="S153" i="1"/>
  <c r="T153" i="1" s="1"/>
  <c r="S234" i="1"/>
  <c r="T234" i="1" s="1"/>
  <c r="S264" i="1"/>
  <c r="T264" i="1" s="1"/>
  <c r="S161" i="1"/>
  <c r="T161" i="1" s="1"/>
  <c r="S15" i="1"/>
  <c r="T15" i="1" s="1"/>
  <c r="S249" i="1"/>
  <c r="T249" i="1" s="1"/>
  <c r="S99" i="1"/>
  <c r="T99" i="1" s="1"/>
  <c r="S71" i="1"/>
  <c r="T71" i="1" s="1"/>
  <c r="S119" i="1"/>
  <c r="T119" i="1" s="1"/>
  <c r="S157" i="1"/>
  <c r="T157" i="1" s="1"/>
  <c r="S122" i="1"/>
  <c r="T122" i="1" s="1"/>
  <c r="S184" i="1"/>
  <c r="T184" i="1" s="1"/>
  <c r="S248" i="1"/>
  <c r="T248" i="1" s="1"/>
  <c r="S145" i="1"/>
  <c r="T145" i="1" s="1"/>
  <c r="S261" i="1"/>
  <c r="T261" i="1" s="1"/>
  <c r="S37" i="1"/>
  <c r="T37" i="1" s="1"/>
  <c r="S212" i="1"/>
  <c r="T212" i="1" s="1"/>
  <c r="S56" i="1"/>
  <c r="T56" i="1" s="1"/>
  <c r="S169" i="1"/>
  <c r="T169" i="1" s="1"/>
  <c r="S164" i="1"/>
  <c r="T164" i="1" s="1"/>
  <c r="S284" i="1"/>
  <c r="T284" i="1" s="1"/>
  <c r="S203" i="1"/>
  <c r="T203" i="1" s="1"/>
  <c r="S297" i="1"/>
  <c r="T297" i="1" s="1"/>
  <c r="S155" i="1"/>
  <c r="T155" i="1" s="1"/>
  <c r="S228" i="1"/>
  <c r="T228" i="1" s="1"/>
  <c r="S288" i="1"/>
  <c r="T288" i="1" s="1"/>
  <c r="S143" i="1"/>
  <c r="T143" i="1" s="1"/>
  <c r="S43" i="1"/>
  <c r="T43" i="1" s="1"/>
  <c r="S221" i="1"/>
  <c r="T221" i="1" s="1"/>
  <c r="S305" i="1"/>
  <c r="T305" i="1" s="1"/>
  <c r="S240" i="1"/>
  <c r="T240" i="1" s="1"/>
  <c r="S182" i="1"/>
  <c r="T182" i="1" s="1"/>
  <c r="S239" i="1"/>
  <c r="T239" i="1" s="1"/>
  <c r="S271" i="1"/>
  <c r="T271" i="1" s="1"/>
  <c r="S125" i="1"/>
  <c r="T125" i="1" s="1"/>
  <c r="S183" i="1"/>
  <c r="T183" i="1" s="1"/>
  <c r="S52" i="1"/>
  <c r="T52" i="1" s="1"/>
  <c r="S279" i="1"/>
  <c r="T279" i="1" s="1"/>
  <c r="S171" i="1"/>
  <c r="T171" i="1" s="1"/>
  <c r="S295" i="1"/>
  <c r="T295" i="1" s="1"/>
  <c r="S41" i="1"/>
  <c r="T41" i="1" s="1"/>
  <c r="S199" i="1"/>
  <c r="T199" i="1" s="1"/>
  <c r="S111" i="1"/>
  <c r="T111" i="1" s="1"/>
  <c r="S30" i="1"/>
  <c r="T30" i="1" s="1"/>
  <c r="S172" i="1"/>
  <c r="T172" i="1" s="1"/>
  <c r="S128" i="1"/>
  <c r="T128" i="1" s="1"/>
  <c r="S236" i="1"/>
  <c r="T236" i="1" s="1"/>
  <c r="S142" i="1"/>
  <c r="T142" i="1" s="1"/>
  <c r="S150" i="1"/>
  <c r="T150" i="1" s="1"/>
  <c r="S220" i="1"/>
  <c r="T220" i="1" s="1"/>
  <c r="S195" i="1"/>
  <c r="T195" i="1" s="1"/>
  <c r="S242" i="1"/>
  <c r="T242" i="1" s="1"/>
  <c r="S147" i="1"/>
  <c r="T147" i="1" s="1"/>
  <c r="S179" i="1"/>
  <c r="T179" i="1" s="1"/>
  <c r="S189" i="1"/>
  <c r="T189" i="1" s="1"/>
  <c r="S49" i="1"/>
  <c r="T49" i="1" s="1"/>
  <c r="S115" i="1"/>
  <c r="T115" i="1" s="1"/>
  <c r="S253" i="1"/>
  <c r="T253" i="1" s="1"/>
  <c r="S238" i="1"/>
  <c r="T238" i="1" s="1"/>
  <c r="S226" i="1"/>
  <c r="T226" i="1" s="1"/>
  <c r="S134" i="1"/>
  <c r="T134" i="1" s="1"/>
  <c r="S285" i="1"/>
  <c r="T285" i="1" s="1"/>
  <c r="S74" i="1"/>
  <c r="T74" i="1" s="1"/>
  <c r="S310" i="1"/>
  <c r="T310" i="1" s="1"/>
  <c r="S278" i="1"/>
  <c r="T278" i="1" s="1"/>
  <c r="S39" i="1"/>
  <c r="T39" i="1" s="1"/>
  <c r="S82" i="1"/>
  <c r="T82" i="1" s="1"/>
  <c r="S225" i="1"/>
  <c r="T225" i="1" s="1"/>
  <c r="S90" i="1"/>
  <c r="T90" i="1" s="1"/>
  <c r="S98" i="1"/>
  <c r="T98" i="1" s="1"/>
  <c r="S112" i="1"/>
  <c r="T112" i="1" s="1"/>
  <c r="S170" i="1"/>
  <c r="T170" i="1" s="1"/>
  <c r="S311" i="1"/>
  <c r="T311" i="1" s="1"/>
  <c r="S191" i="1"/>
  <c r="T191" i="1" s="1"/>
  <c r="S34" i="1"/>
  <c r="T34" i="1" s="1"/>
  <c r="S245" i="1"/>
  <c r="T245" i="1" s="1"/>
  <c r="S85" i="1"/>
  <c r="T85" i="1" s="1"/>
  <c r="S27" i="1"/>
  <c r="T27" i="1" s="1"/>
  <c r="S266" i="1"/>
  <c r="T266" i="1" s="1"/>
  <c r="S139" i="1"/>
  <c r="T139" i="1" s="1"/>
  <c r="S209" i="1"/>
  <c r="T209" i="1" s="1"/>
  <c r="S84" i="1"/>
  <c r="T84" i="1" s="1"/>
  <c r="S42" i="1"/>
  <c r="T42" i="1" s="1"/>
  <c r="S103" i="1"/>
  <c r="T103" i="1" s="1"/>
  <c r="S301" i="1"/>
  <c r="T301" i="1" s="1"/>
  <c r="S35" i="1"/>
  <c r="T35" i="1" s="1"/>
  <c r="S272" i="1"/>
  <c r="T272" i="1" s="1"/>
  <c r="S254" i="1"/>
  <c r="T254" i="1" s="1"/>
  <c r="S262" i="1"/>
  <c r="T262" i="1" s="1"/>
  <c r="S282" i="1"/>
  <c r="T282" i="1" s="1"/>
  <c r="S276" i="1"/>
  <c r="T276" i="1" s="1"/>
  <c r="S126" i="1"/>
  <c r="T126" i="1" s="1"/>
  <c r="S93" i="1"/>
  <c r="T93" i="1" s="1"/>
  <c r="S159" i="1"/>
  <c r="T159" i="1" s="1"/>
  <c r="S287" i="1"/>
  <c r="T287" i="1" s="1"/>
  <c r="S222" i="1"/>
  <c r="T222" i="1" s="1"/>
  <c r="S201" i="1"/>
  <c r="T201" i="1" s="1"/>
  <c r="S255" i="1"/>
  <c r="T255" i="1" s="1"/>
  <c r="S18" i="1"/>
  <c r="T18" i="1" s="1"/>
  <c r="S162" i="1"/>
  <c r="T162" i="1" s="1"/>
  <c r="S81" i="1"/>
  <c r="T81" i="1" s="1"/>
  <c r="S265" i="1"/>
  <c r="T265" i="1" s="1"/>
  <c r="S213" i="1"/>
  <c r="T213" i="1" s="1"/>
  <c r="S9" i="1"/>
  <c r="T9" i="1" s="1"/>
  <c r="S25" i="1"/>
  <c r="T25" i="1" s="1"/>
  <c r="S292" i="1"/>
  <c r="T292" i="1" s="1"/>
  <c r="S96" i="1"/>
  <c r="T96" i="1" s="1"/>
  <c r="S280" i="1"/>
  <c r="T280" i="1" s="1"/>
  <c r="S17" i="1"/>
  <c r="T17" i="1" s="1"/>
  <c r="S274" i="1"/>
  <c r="T274" i="1" s="1"/>
  <c r="S290" i="1"/>
  <c r="T290" i="1" s="1"/>
  <c r="S60" i="1"/>
  <c r="T60" i="1" s="1"/>
  <c r="S306" i="1"/>
  <c r="T306" i="1" s="1"/>
  <c r="S137" i="1"/>
  <c r="T137" i="1" s="1"/>
  <c r="S296" i="1"/>
  <c r="T296" i="1" s="1"/>
  <c r="S303" i="1"/>
  <c r="T303" i="1" s="1"/>
  <c r="S176" i="1"/>
  <c r="T176" i="1" s="1"/>
  <c r="S24" i="1"/>
  <c r="T24" i="1" s="1"/>
  <c r="S124" i="1"/>
  <c r="T124" i="1" s="1"/>
  <c r="S100" i="1"/>
  <c r="T100" i="1" s="1"/>
  <c r="S102" i="1"/>
  <c r="T102" i="1" s="1"/>
  <c r="S186" i="1"/>
  <c r="T186" i="1" s="1"/>
  <c r="S247" i="1"/>
  <c r="T247" i="1" s="1"/>
  <c r="S152" i="1"/>
  <c r="T152" i="1" s="1"/>
  <c r="S146" i="1"/>
  <c r="T146" i="1" s="1"/>
  <c r="S87" i="1"/>
  <c r="T87" i="1" s="1"/>
  <c r="S168" i="1"/>
  <c r="T168" i="1" s="1"/>
  <c r="S16" i="1"/>
  <c r="T16" i="1" s="1"/>
  <c r="S21" i="1"/>
  <c r="T21" i="1" s="1"/>
  <c r="S105" i="1"/>
  <c r="T105" i="1" s="1"/>
  <c r="S104" i="1"/>
  <c r="T104" i="1" s="1"/>
  <c r="S32" i="1"/>
  <c r="T32" i="1" s="1"/>
  <c r="S149" i="1"/>
  <c r="T149" i="1" s="1"/>
  <c r="S50" i="1"/>
  <c r="T50" i="1" s="1"/>
  <c r="S77" i="1"/>
  <c r="T77" i="1" s="1"/>
  <c r="S29" i="1"/>
  <c r="T29" i="1" s="1"/>
  <c r="S61" i="1"/>
  <c r="T61" i="1" s="1"/>
  <c r="S230" i="1"/>
  <c r="T230" i="1" s="1"/>
  <c r="S215" i="1"/>
  <c r="T215" i="1" s="1"/>
  <c r="S298" i="1"/>
  <c r="T298" i="1" s="1"/>
  <c r="S123" i="1"/>
  <c r="T123" i="1" s="1"/>
  <c r="S200" i="1"/>
  <c r="T200" i="1" s="1"/>
  <c r="S205" i="1"/>
  <c r="T205" i="1" s="1"/>
  <c r="S8" i="1"/>
  <c r="T8" i="1" s="1"/>
  <c r="S45" i="1"/>
  <c r="T45" i="1" s="1"/>
  <c r="S309" i="1"/>
  <c r="T309" i="1" s="1"/>
  <c r="S70" i="1"/>
  <c r="T70" i="1" s="1"/>
  <c r="S208" i="1"/>
  <c r="T208" i="1" s="1"/>
  <c r="S88" i="1"/>
  <c r="T88" i="1" s="1"/>
  <c r="S229" i="1"/>
  <c r="T229" i="1" s="1"/>
  <c r="S302" i="1"/>
  <c r="T302" i="1" s="1"/>
  <c r="S210" i="1"/>
  <c r="T210" i="1" s="1"/>
  <c r="S275" i="1"/>
  <c r="T275" i="1" s="1"/>
  <c r="S78" i="1"/>
  <c r="T78" i="1" s="1"/>
  <c r="S68" i="1"/>
  <c r="T68" i="1" s="1"/>
  <c r="S267" i="1"/>
  <c r="T267" i="1" s="1"/>
  <c r="S31" i="1"/>
  <c r="T31" i="1" s="1"/>
  <c r="S51" i="1"/>
  <c r="T51" i="1" s="1"/>
  <c r="S175" i="1"/>
  <c r="T175" i="1" s="1"/>
  <c r="S46" i="1"/>
  <c r="T46" i="1" s="1"/>
  <c r="S62" i="1"/>
  <c r="T62" i="1" s="1"/>
  <c r="S138" i="1"/>
  <c r="T138" i="1" s="1"/>
  <c r="S59" i="1"/>
  <c r="T59" i="1" s="1"/>
  <c r="S263" i="1"/>
  <c r="T263" i="1" s="1"/>
  <c r="S166" i="1"/>
  <c r="T166" i="1" s="1"/>
  <c r="S36" i="1"/>
  <c r="T36" i="1" s="1"/>
  <c r="S307" i="1"/>
  <c r="T307" i="1" s="1"/>
  <c r="S196" i="1"/>
  <c r="T196" i="1" s="1"/>
  <c r="S54" i="1"/>
  <c r="T54" i="1" s="1"/>
  <c r="S198" i="1"/>
  <c r="T198" i="1" s="1"/>
  <c r="S117" i="1"/>
  <c r="T117" i="1" s="1"/>
  <c r="S144" i="1"/>
  <c r="T144" i="1" s="1"/>
  <c r="S116" i="1"/>
  <c r="T116" i="1" s="1"/>
  <c r="S101" i="1"/>
  <c r="T101" i="1" s="1"/>
  <c r="S133" i="1"/>
  <c r="T133" i="1" s="1"/>
  <c r="S180" i="1"/>
  <c r="T180" i="1" s="1"/>
  <c r="S281" i="1"/>
  <c r="T281" i="1" s="1"/>
  <c r="S192" i="1"/>
  <c r="T192" i="1" s="1"/>
  <c r="S40" i="1"/>
  <c r="T40" i="1" s="1"/>
  <c r="S181" i="1"/>
  <c r="T181" i="1" s="1"/>
  <c r="S156" i="1"/>
  <c r="T156" i="1" s="1"/>
  <c r="S92" i="1"/>
  <c r="T92" i="1" s="1"/>
  <c r="S216" i="1"/>
  <c r="T216" i="1" s="1"/>
  <c r="S14" i="1"/>
  <c r="T14" i="1" s="1"/>
  <c r="S75" i="1"/>
  <c r="T75" i="1" s="1"/>
  <c r="S252" i="1"/>
  <c r="T252" i="1" s="1"/>
  <c r="S214" i="1"/>
  <c r="T214" i="1" s="1"/>
  <c r="S160" i="1"/>
  <c r="T160" i="1" s="1"/>
  <c r="S190" i="1"/>
  <c r="T190" i="1" s="1"/>
  <c r="S308" i="1"/>
  <c r="T308" i="1" s="1"/>
  <c r="S270" i="1"/>
  <c r="T270" i="1" s="1"/>
  <c r="S167" i="1"/>
  <c r="T167" i="1" s="1"/>
  <c r="S7" i="1"/>
  <c r="T7" i="1" s="1"/>
  <c r="S241" i="1"/>
  <c r="T241" i="1" s="1"/>
  <c r="S131" i="1"/>
  <c r="T131" i="1" s="1"/>
  <c r="S114" i="1"/>
  <c r="T114" i="1" s="1"/>
  <c r="S291" i="1"/>
  <c r="T291" i="1" s="1"/>
  <c r="S69" i="1"/>
  <c r="T69" i="1" s="1"/>
  <c r="S110" i="1"/>
  <c r="T110" i="1" s="1"/>
  <c r="S22" i="1"/>
  <c r="T22" i="1" s="1"/>
  <c r="S83" i="1"/>
  <c r="T83" i="1" s="1"/>
  <c r="S185" i="1"/>
  <c r="T185" i="1" s="1"/>
  <c r="S224" i="1"/>
  <c r="T224" i="1" s="1"/>
  <c r="S38" i="1"/>
  <c r="T38" i="1" s="1"/>
  <c r="S53" i="1"/>
  <c r="T53" i="1" s="1"/>
  <c r="S10" i="1"/>
  <c r="T10" i="1" s="1"/>
  <c r="S233" i="1"/>
  <c r="T233" i="1" s="1"/>
  <c r="S95" i="1"/>
  <c r="T95" i="1" s="1"/>
  <c r="S120" i="1"/>
  <c r="T120" i="1" s="1"/>
  <c r="S26" i="1"/>
  <c r="T26" i="1" s="1"/>
  <c r="S91" i="1"/>
  <c r="T91" i="1" s="1"/>
  <c r="S12" i="1"/>
  <c r="T12" i="1" s="1"/>
  <c r="S206" i="1"/>
  <c r="T206" i="1" s="1"/>
  <c r="S148" i="1"/>
  <c r="T148" i="1" s="1"/>
  <c r="S251" i="1"/>
  <c r="T251" i="1" s="1"/>
  <c r="S294" i="1"/>
  <c r="T294" i="1" s="1"/>
  <c r="S197" i="1"/>
  <c r="T197" i="1" s="1"/>
  <c r="S86" i="1"/>
  <c r="T86" i="1" s="1"/>
  <c r="S132" i="1"/>
  <c r="T132" i="1" s="1"/>
  <c r="S3" i="1"/>
  <c r="T3" i="1" s="1"/>
  <c r="S293" i="1"/>
  <c r="T293" i="1" s="1"/>
  <c r="S118" i="1"/>
  <c r="T118" i="1" s="1"/>
  <c r="S269" i="1"/>
  <c r="T269" i="1" s="1"/>
  <c r="S273" i="1"/>
  <c r="T273" i="1" s="1"/>
  <c r="S227" i="1"/>
  <c r="T227" i="1" s="1"/>
  <c r="S20" i="1"/>
  <c r="T20" i="1" s="1"/>
  <c r="S177" i="1"/>
  <c r="T177" i="1" s="1"/>
  <c r="S28" i="1"/>
  <c r="T28" i="1" s="1"/>
  <c r="S65" i="1"/>
  <c r="T65" i="1" s="1"/>
  <c r="S174" i="1"/>
  <c r="T174" i="1" s="1"/>
  <c r="S5" i="1"/>
  <c r="T5" i="1" s="1"/>
  <c r="S268" i="1"/>
  <c r="T268" i="1" s="1"/>
  <c r="S73" i="1"/>
  <c r="T73" i="1" s="1"/>
  <c r="S72" i="1"/>
  <c r="T72" i="1" s="1"/>
  <c r="S64" i="1"/>
  <c r="T64" i="1" s="1"/>
  <c r="S89" i="1"/>
  <c r="T89" i="1" s="1"/>
  <c r="S232" i="1"/>
  <c r="T232" i="1" s="1"/>
  <c r="S76" i="1"/>
  <c r="T76" i="1" s="1"/>
  <c r="S231" i="1"/>
  <c r="T231" i="1" s="1"/>
  <c r="S258" i="1"/>
  <c r="T258" i="1" s="1"/>
  <c r="S244" i="1"/>
  <c r="T244" i="1" s="1"/>
  <c r="S151" i="1"/>
  <c r="T151" i="1" s="1"/>
  <c r="S219" i="1"/>
  <c r="T219" i="1" s="1"/>
  <c r="S207" i="1"/>
  <c r="T207" i="1" s="1"/>
  <c r="S33" i="1"/>
  <c r="T33" i="1" s="1"/>
  <c r="S141" i="1"/>
  <c r="T141" i="1" s="1"/>
  <c r="S58" i="1"/>
  <c r="T58" i="1" s="1"/>
  <c r="S44" i="1"/>
  <c r="T44" i="1" s="1"/>
  <c r="S63" i="1"/>
  <c r="T63" i="1" s="1"/>
  <c r="S19" i="1"/>
  <c r="T19" i="1" s="1"/>
  <c r="S246" i="1"/>
  <c r="T246" i="1" s="1"/>
  <c r="S260" i="1"/>
  <c r="T260" i="1" s="1"/>
  <c r="S158" i="1"/>
  <c r="T158" i="1" s="1"/>
  <c r="S130" i="1"/>
  <c r="T130" i="1" s="1"/>
  <c r="S304" i="1"/>
  <c r="T304" i="1" s="1"/>
  <c r="S299" i="1"/>
  <c r="T299" i="1" s="1"/>
  <c r="S188" i="1"/>
  <c r="T188" i="1" s="1"/>
  <c r="S211" i="1"/>
  <c r="T211" i="1" s="1"/>
  <c r="S6" i="1"/>
  <c r="T6" i="1" s="1"/>
  <c r="S57" i="1"/>
  <c r="T57" i="1" s="1"/>
  <c r="S289" i="1"/>
  <c r="T289" i="1" s="1"/>
  <c r="S67" i="1"/>
  <c r="T67" i="1" s="1"/>
  <c r="S55" i="1"/>
  <c r="T55" i="1" s="1"/>
  <c r="S223" i="1"/>
  <c r="T223" i="1" s="1"/>
  <c r="S48" i="1"/>
  <c r="T48" i="1" s="1"/>
  <c r="S106" i="1"/>
  <c r="T106" i="1" s="1"/>
  <c r="S109" i="1"/>
  <c r="T109" i="1" s="1"/>
  <c r="S256" i="1"/>
  <c r="T256" i="1" s="1"/>
  <c r="S194" i="1"/>
  <c r="T194" i="1" s="1"/>
  <c r="S66" i="1"/>
  <c r="T66" i="1" s="1"/>
  <c r="S283" i="1"/>
  <c r="T283" i="1" s="1"/>
  <c r="S202" i="1"/>
  <c r="T202" i="1" s="1"/>
  <c r="S165" i="1"/>
  <c r="T165" i="1" s="1"/>
  <c r="S277" i="1"/>
  <c r="T277" i="1" s="1"/>
  <c r="S94" i="1"/>
  <c r="T94" i="1" s="1"/>
  <c r="S250" i="1"/>
  <c r="T250" i="1" s="1"/>
  <c r="S11" i="1"/>
  <c r="T11" i="1" s="1"/>
  <c r="S163" i="1"/>
  <c r="T163" i="1" s="1"/>
  <c r="S23" i="1"/>
  <c r="T23" i="1" s="1"/>
  <c r="S193" i="1"/>
  <c r="T193" i="1" s="1"/>
  <c r="S129" i="1"/>
  <c r="T129" i="1" s="1"/>
  <c r="S97" i="1"/>
  <c r="T97" i="1" s="1"/>
  <c r="U2" i="1"/>
  <c r="U107" i="1"/>
  <c r="U4" i="1"/>
  <c r="U79" i="1"/>
  <c r="U217" i="1"/>
  <c r="U204" i="1"/>
  <c r="U135" i="1"/>
  <c r="U243" i="1"/>
  <c r="U187" i="1"/>
  <c r="U47" i="1"/>
  <c r="U127" i="1"/>
  <c r="U218" i="1"/>
  <c r="U140" i="1"/>
  <c r="U121" i="1"/>
  <c r="U13" i="1"/>
  <c r="U300" i="1"/>
  <c r="U235" i="1"/>
  <c r="U136" i="1"/>
  <c r="U80" i="1"/>
  <c r="U286" i="1"/>
  <c r="U312" i="1"/>
  <c r="U259" i="1"/>
  <c r="U154" i="1"/>
  <c r="U108" i="1"/>
  <c r="U257" i="1"/>
  <c r="U237" i="1"/>
  <c r="U178" i="1"/>
  <c r="U113" i="1"/>
  <c r="U153" i="1"/>
  <c r="U234" i="1"/>
  <c r="U264" i="1"/>
  <c r="U161" i="1"/>
  <c r="U15" i="1"/>
  <c r="U249" i="1"/>
  <c r="U99" i="1"/>
  <c r="U71" i="1"/>
  <c r="U119" i="1"/>
  <c r="U157" i="1"/>
  <c r="U122" i="1"/>
  <c r="U184" i="1"/>
  <c r="U248" i="1"/>
  <c r="U145" i="1"/>
  <c r="U261" i="1"/>
  <c r="U37" i="1"/>
  <c r="U212" i="1"/>
  <c r="U56" i="1"/>
  <c r="U169" i="1"/>
  <c r="U164" i="1"/>
  <c r="U284" i="1"/>
  <c r="U203" i="1"/>
  <c r="U297" i="1"/>
  <c r="U155" i="1"/>
  <c r="U228" i="1"/>
  <c r="U288" i="1"/>
  <c r="U143" i="1"/>
  <c r="U43" i="1"/>
  <c r="U221" i="1"/>
  <c r="U305" i="1"/>
  <c r="U240" i="1"/>
  <c r="U182" i="1"/>
  <c r="U239" i="1"/>
  <c r="U271" i="1"/>
  <c r="U125" i="1"/>
  <c r="U183" i="1"/>
  <c r="U52" i="1"/>
  <c r="U279" i="1"/>
  <c r="U171" i="1"/>
  <c r="U295" i="1"/>
  <c r="U41" i="1"/>
  <c r="U199" i="1"/>
  <c r="U111" i="1"/>
  <c r="U30" i="1"/>
  <c r="U172" i="1"/>
  <c r="U128" i="1"/>
  <c r="U236" i="1"/>
  <c r="U142" i="1"/>
  <c r="U150" i="1"/>
  <c r="U220" i="1"/>
  <c r="U195" i="1"/>
  <c r="U242" i="1"/>
  <c r="U147" i="1"/>
  <c r="U179" i="1"/>
  <c r="U189" i="1"/>
  <c r="U49" i="1"/>
  <c r="U115" i="1"/>
  <c r="U253" i="1"/>
  <c r="U238" i="1"/>
  <c r="U226" i="1"/>
  <c r="U134" i="1"/>
  <c r="U285" i="1"/>
  <c r="U74" i="1"/>
  <c r="U310" i="1"/>
  <c r="U278" i="1"/>
  <c r="U39" i="1"/>
  <c r="U82" i="1"/>
  <c r="U225" i="1"/>
  <c r="U90" i="1"/>
  <c r="U98" i="1"/>
  <c r="U112" i="1"/>
  <c r="U170" i="1"/>
  <c r="U311" i="1"/>
  <c r="U191" i="1"/>
  <c r="U34" i="1"/>
  <c r="U245" i="1"/>
  <c r="U85" i="1"/>
  <c r="U27" i="1"/>
  <c r="U266" i="1"/>
  <c r="U139" i="1"/>
  <c r="U209" i="1"/>
  <c r="U84" i="1"/>
  <c r="U42" i="1"/>
  <c r="U103" i="1"/>
  <c r="U301" i="1"/>
  <c r="U35" i="1"/>
  <c r="U272" i="1"/>
  <c r="U254" i="1"/>
  <c r="U262" i="1"/>
  <c r="U282" i="1"/>
  <c r="U276" i="1"/>
  <c r="U126" i="1"/>
  <c r="U93" i="1"/>
  <c r="U159" i="1"/>
  <c r="U287" i="1"/>
  <c r="U222" i="1"/>
  <c r="U201" i="1"/>
  <c r="U255" i="1"/>
  <c r="U18" i="1"/>
  <c r="U162" i="1"/>
  <c r="U81" i="1"/>
  <c r="U265" i="1"/>
  <c r="U213" i="1"/>
  <c r="U9" i="1"/>
  <c r="U25" i="1"/>
  <c r="U292" i="1"/>
  <c r="U96" i="1"/>
  <c r="U280" i="1"/>
  <c r="U17" i="1"/>
  <c r="U274" i="1"/>
  <c r="U290" i="1"/>
  <c r="U60" i="1"/>
  <c r="U306" i="1"/>
  <c r="U137" i="1"/>
  <c r="U296" i="1"/>
  <c r="U303" i="1"/>
  <c r="U176" i="1"/>
  <c r="U24" i="1"/>
  <c r="U124" i="1"/>
  <c r="U100" i="1"/>
  <c r="U102" i="1"/>
  <c r="U186" i="1"/>
  <c r="U247" i="1"/>
  <c r="U152" i="1"/>
  <c r="U146" i="1"/>
  <c r="U87" i="1"/>
  <c r="U168" i="1"/>
  <c r="U16" i="1"/>
  <c r="U21" i="1"/>
  <c r="U105" i="1"/>
  <c r="U104" i="1"/>
  <c r="U32" i="1"/>
  <c r="U149" i="1"/>
  <c r="U50" i="1"/>
  <c r="U77" i="1"/>
  <c r="U29" i="1"/>
  <c r="U61" i="1"/>
  <c r="U230" i="1"/>
  <c r="U215" i="1"/>
  <c r="U298" i="1"/>
  <c r="U123" i="1"/>
  <c r="U200" i="1"/>
  <c r="U205" i="1"/>
  <c r="U8" i="1"/>
  <c r="U45" i="1"/>
  <c r="U309" i="1"/>
  <c r="U70" i="1"/>
  <c r="U208" i="1"/>
  <c r="U88" i="1"/>
  <c r="U229" i="1"/>
  <c r="U302" i="1"/>
  <c r="U210" i="1"/>
  <c r="U275" i="1"/>
  <c r="U78" i="1"/>
  <c r="U68" i="1"/>
  <c r="U267" i="1"/>
  <c r="U31" i="1"/>
  <c r="U51" i="1"/>
  <c r="U175" i="1"/>
  <c r="U46" i="1"/>
  <c r="U62" i="1"/>
  <c r="U138" i="1"/>
  <c r="U59" i="1"/>
  <c r="U263" i="1"/>
  <c r="U166" i="1"/>
  <c r="U36" i="1"/>
  <c r="U307" i="1"/>
  <c r="U196" i="1"/>
  <c r="U54" i="1"/>
  <c r="U198" i="1"/>
  <c r="U117" i="1"/>
  <c r="U144" i="1"/>
  <c r="U116" i="1"/>
  <c r="U101" i="1"/>
  <c r="U133" i="1"/>
  <c r="U180" i="1"/>
  <c r="U281" i="1"/>
  <c r="U192" i="1"/>
  <c r="U40" i="1"/>
  <c r="U181" i="1"/>
  <c r="U156" i="1"/>
  <c r="U92" i="1"/>
  <c r="U216" i="1"/>
  <c r="U14" i="1"/>
  <c r="U75" i="1"/>
  <c r="U252" i="1"/>
  <c r="U214" i="1"/>
  <c r="U160" i="1"/>
  <c r="U190" i="1"/>
  <c r="U308" i="1"/>
  <c r="U270" i="1"/>
  <c r="U167" i="1"/>
  <c r="U7" i="1"/>
  <c r="U241" i="1"/>
  <c r="U131" i="1"/>
  <c r="U114" i="1"/>
  <c r="U291" i="1"/>
  <c r="U69" i="1"/>
  <c r="U110" i="1"/>
  <c r="U22" i="1"/>
  <c r="U83" i="1"/>
  <c r="U185" i="1"/>
  <c r="U224" i="1"/>
  <c r="U38" i="1"/>
  <c r="U53" i="1"/>
  <c r="U10" i="1"/>
  <c r="U233" i="1"/>
  <c r="U95" i="1"/>
  <c r="U120" i="1"/>
  <c r="U26" i="1"/>
  <c r="U91" i="1"/>
  <c r="U12" i="1"/>
  <c r="U206" i="1"/>
  <c r="U148" i="1"/>
  <c r="U251" i="1"/>
  <c r="U294" i="1"/>
  <c r="U197" i="1"/>
  <c r="U86" i="1"/>
  <c r="U132" i="1"/>
  <c r="U3" i="1"/>
  <c r="U293" i="1"/>
  <c r="U118" i="1"/>
  <c r="U269" i="1"/>
  <c r="U273" i="1"/>
  <c r="U227" i="1"/>
  <c r="U20" i="1"/>
  <c r="U177" i="1"/>
  <c r="U28" i="1"/>
  <c r="U65" i="1"/>
  <c r="U174" i="1"/>
  <c r="U5" i="1"/>
  <c r="U268" i="1"/>
  <c r="U73" i="1"/>
  <c r="U72" i="1"/>
  <c r="U64" i="1"/>
  <c r="U89" i="1"/>
  <c r="U232" i="1"/>
  <c r="U76" i="1"/>
  <c r="U231" i="1"/>
  <c r="U258" i="1"/>
  <c r="U244" i="1"/>
  <c r="U151" i="1"/>
  <c r="U219" i="1"/>
  <c r="U207" i="1"/>
  <c r="U33" i="1"/>
  <c r="U141" i="1"/>
  <c r="U58" i="1"/>
  <c r="U44" i="1"/>
  <c r="U63" i="1"/>
  <c r="U19" i="1"/>
  <c r="U246" i="1"/>
  <c r="U260" i="1"/>
  <c r="U158" i="1"/>
  <c r="U130" i="1"/>
  <c r="U304" i="1"/>
  <c r="U299" i="1"/>
  <c r="U188" i="1"/>
  <c r="U211" i="1"/>
  <c r="U6" i="1"/>
  <c r="U57" i="1"/>
  <c r="U289" i="1"/>
  <c r="U67" i="1"/>
  <c r="U55" i="1"/>
  <c r="U223" i="1"/>
  <c r="U48" i="1"/>
  <c r="U106" i="1"/>
  <c r="U109" i="1"/>
  <c r="U256" i="1"/>
  <c r="U194" i="1"/>
  <c r="U66" i="1"/>
  <c r="U283" i="1"/>
  <c r="U202" i="1"/>
  <c r="U165" i="1"/>
  <c r="U277" i="1"/>
  <c r="U94" i="1"/>
  <c r="U250" i="1"/>
  <c r="U11" i="1"/>
  <c r="U163" i="1"/>
  <c r="U23" i="1"/>
  <c r="U193" i="1"/>
  <c r="U129" i="1"/>
  <c r="U97" i="1"/>
  <c r="U173" i="1"/>
  <c r="F2" i="1"/>
  <c r="F107" i="1"/>
  <c r="F4" i="1"/>
  <c r="F79" i="1"/>
  <c r="F217" i="1"/>
  <c r="F204" i="1"/>
  <c r="F135" i="1"/>
  <c r="F243" i="1"/>
  <c r="F187" i="1"/>
  <c r="F47" i="1"/>
  <c r="F127" i="1"/>
  <c r="F218" i="1"/>
  <c r="F140" i="1"/>
  <c r="F121" i="1"/>
  <c r="F13" i="1"/>
  <c r="F300" i="1"/>
  <c r="F235" i="1"/>
  <c r="F136" i="1"/>
  <c r="F80" i="1"/>
  <c r="F286" i="1"/>
  <c r="F312" i="1"/>
  <c r="F259" i="1"/>
  <c r="F154" i="1"/>
  <c r="F108" i="1"/>
  <c r="F257" i="1"/>
  <c r="F237" i="1"/>
  <c r="F178" i="1"/>
  <c r="F113" i="1"/>
  <c r="F153" i="1"/>
  <c r="F234" i="1"/>
  <c r="F264" i="1"/>
  <c r="F161" i="1"/>
  <c r="F15" i="1"/>
  <c r="F249" i="1"/>
  <c r="F99" i="1"/>
  <c r="F71" i="1"/>
  <c r="F119" i="1"/>
  <c r="F157" i="1"/>
  <c r="F122" i="1"/>
  <c r="F184" i="1"/>
  <c r="F248" i="1"/>
  <c r="F145" i="1"/>
  <c r="F261" i="1"/>
  <c r="F37" i="1"/>
  <c r="F212" i="1"/>
  <c r="F56" i="1"/>
  <c r="F169" i="1"/>
  <c r="F164" i="1"/>
  <c r="F284" i="1"/>
  <c r="F203" i="1"/>
  <c r="F297" i="1"/>
  <c r="F155" i="1"/>
  <c r="F228" i="1"/>
  <c r="F288" i="1"/>
  <c r="F143" i="1"/>
  <c r="F43" i="1"/>
  <c r="F221" i="1"/>
  <c r="F305" i="1"/>
  <c r="F240" i="1"/>
  <c r="F182" i="1"/>
  <c r="F239" i="1"/>
  <c r="F271" i="1"/>
  <c r="F125" i="1"/>
  <c r="F183" i="1"/>
  <c r="F52" i="1"/>
  <c r="F279" i="1"/>
  <c r="F171" i="1"/>
  <c r="F295" i="1"/>
  <c r="F41" i="1"/>
  <c r="F199" i="1"/>
  <c r="F111" i="1"/>
  <c r="F30" i="1"/>
  <c r="F172" i="1"/>
  <c r="F128" i="1"/>
  <c r="F236" i="1"/>
  <c r="F142" i="1"/>
  <c r="F150" i="1"/>
  <c r="F220" i="1"/>
  <c r="F195" i="1"/>
  <c r="F242" i="1"/>
  <c r="F147" i="1"/>
  <c r="F179" i="1"/>
  <c r="F189" i="1"/>
  <c r="F49" i="1"/>
  <c r="F115" i="1"/>
  <c r="F253" i="1"/>
  <c r="F238" i="1"/>
  <c r="F226" i="1"/>
  <c r="F134" i="1"/>
  <c r="F285" i="1"/>
  <c r="F74" i="1"/>
  <c r="F310" i="1"/>
  <c r="F278" i="1"/>
  <c r="F39" i="1"/>
  <c r="F82" i="1"/>
  <c r="F225" i="1"/>
  <c r="F90" i="1"/>
  <c r="F98" i="1"/>
  <c r="F112" i="1"/>
  <c r="F170" i="1"/>
  <c r="F311" i="1"/>
  <c r="F191" i="1"/>
  <c r="F34" i="1"/>
  <c r="F245" i="1"/>
  <c r="F85" i="1"/>
  <c r="F27" i="1"/>
  <c r="F266" i="1"/>
  <c r="F139" i="1"/>
  <c r="F209" i="1"/>
  <c r="F84" i="1"/>
  <c r="F42" i="1"/>
  <c r="F103" i="1"/>
  <c r="F301" i="1"/>
  <c r="F35" i="1"/>
  <c r="F272" i="1"/>
  <c r="F254" i="1"/>
  <c r="F262" i="1"/>
  <c r="F282" i="1"/>
  <c r="F276" i="1"/>
  <c r="F126" i="1"/>
  <c r="F93" i="1"/>
  <c r="F159" i="1"/>
  <c r="F287" i="1"/>
  <c r="F222" i="1"/>
  <c r="F201" i="1"/>
  <c r="F255" i="1"/>
  <c r="F18" i="1"/>
  <c r="F162" i="1"/>
  <c r="F81" i="1"/>
  <c r="F265" i="1"/>
  <c r="F213" i="1"/>
  <c r="F9" i="1"/>
  <c r="F25" i="1"/>
  <c r="F292" i="1"/>
  <c r="F96" i="1"/>
  <c r="F280" i="1"/>
  <c r="F17" i="1"/>
  <c r="F274" i="1"/>
  <c r="F290" i="1"/>
  <c r="F60" i="1"/>
  <c r="F306" i="1"/>
  <c r="F137" i="1"/>
  <c r="F296" i="1"/>
  <c r="F303" i="1"/>
  <c r="F176" i="1"/>
  <c r="F24" i="1"/>
  <c r="F124" i="1"/>
  <c r="F100" i="1"/>
  <c r="F102" i="1"/>
  <c r="F186" i="1"/>
  <c r="F247" i="1"/>
  <c r="F152" i="1"/>
  <c r="F146" i="1"/>
  <c r="F87" i="1"/>
  <c r="F168" i="1"/>
  <c r="F16" i="1"/>
  <c r="F21" i="1"/>
  <c r="F105" i="1"/>
  <c r="F104" i="1"/>
  <c r="F32" i="1"/>
  <c r="F149" i="1"/>
  <c r="F50" i="1"/>
  <c r="F77" i="1"/>
  <c r="F29" i="1"/>
  <c r="F61" i="1"/>
  <c r="F230" i="1"/>
  <c r="F215" i="1"/>
  <c r="F298" i="1"/>
  <c r="F123" i="1"/>
  <c r="F200" i="1"/>
  <c r="F205" i="1"/>
  <c r="F8" i="1"/>
  <c r="F45" i="1"/>
  <c r="F309" i="1"/>
  <c r="F70" i="1"/>
  <c r="F208" i="1"/>
  <c r="F88" i="1"/>
  <c r="F229" i="1"/>
  <c r="F302" i="1"/>
  <c r="F210" i="1"/>
  <c r="F275" i="1"/>
  <c r="F78" i="1"/>
  <c r="F68" i="1"/>
  <c r="F267" i="1"/>
  <c r="F31" i="1"/>
  <c r="F51" i="1"/>
  <c r="F175" i="1"/>
  <c r="F46" i="1"/>
  <c r="F62" i="1"/>
  <c r="F138" i="1"/>
  <c r="F59" i="1"/>
  <c r="F263" i="1"/>
  <c r="F166" i="1"/>
  <c r="F36" i="1"/>
  <c r="F307" i="1"/>
  <c r="F196" i="1"/>
  <c r="F54" i="1"/>
  <c r="F198" i="1"/>
  <c r="F117" i="1"/>
  <c r="F144" i="1"/>
  <c r="F116" i="1"/>
  <c r="F101" i="1"/>
  <c r="F133" i="1"/>
  <c r="F180" i="1"/>
  <c r="F281" i="1"/>
  <c r="F192" i="1"/>
  <c r="F40" i="1"/>
  <c r="F181" i="1"/>
  <c r="F156" i="1"/>
  <c r="F92" i="1"/>
  <c r="F216" i="1"/>
  <c r="F14" i="1"/>
  <c r="F75" i="1"/>
  <c r="F252" i="1"/>
  <c r="F214" i="1"/>
  <c r="F160" i="1"/>
  <c r="F190" i="1"/>
  <c r="F308" i="1"/>
  <c r="F270" i="1"/>
  <c r="F167" i="1"/>
  <c r="F7" i="1"/>
  <c r="F241" i="1"/>
  <c r="F131" i="1"/>
  <c r="F114" i="1"/>
  <c r="F291" i="1"/>
  <c r="F69" i="1"/>
  <c r="F110" i="1"/>
  <c r="F22" i="1"/>
  <c r="F83" i="1"/>
  <c r="F185" i="1"/>
  <c r="F224" i="1"/>
  <c r="F38" i="1"/>
  <c r="F53" i="1"/>
  <c r="F10" i="1"/>
  <c r="F233" i="1"/>
  <c r="F95" i="1"/>
  <c r="F120" i="1"/>
  <c r="F26" i="1"/>
  <c r="F91" i="1"/>
  <c r="F12" i="1"/>
  <c r="F206" i="1"/>
  <c r="F148" i="1"/>
  <c r="F251" i="1"/>
  <c r="F294" i="1"/>
  <c r="F197" i="1"/>
  <c r="F86" i="1"/>
  <c r="F132" i="1"/>
  <c r="F3" i="1"/>
  <c r="F293" i="1"/>
  <c r="F118" i="1"/>
  <c r="F269" i="1"/>
  <c r="F273" i="1"/>
  <c r="F227" i="1"/>
  <c r="F20" i="1"/>
  <c r="F177" i="1"/>
  <c r="F28" i="1"/>
  <c r="F65" i="1"/>
  <c r="F174" i="1"/>
  <c r="F5" i="1"/>
  <c r="F268" i="1"/>
  <c r="F73" i="1"/>
  <c r="F72" i="1"/>
  <c r="F64" i="1"/>
  <c r="F89" i="1"/>
  <c r="F232" i="1"/>
  <c r="F76" i="1"/>
  <c r="F231" i="1"/>
  <c r="F258" i="1"/>
  <c r="F244" i="1"/>
  <c r="F151" i="1"/>
  <c r="F219" i="1"/>
  <c r="F207" i="1"/>
  <c r="F33" i="1"/>
  <c r="F141" i="1"/>
  <c r="F58" i="1"/>
  <c r="F44" i="1"/>
  <c r="F63" i="1"/>
  <c r="F19" i="1"/>
  <c r="F246" i="1"/>
  <c r="F260" i="1"/>
  <c r="F158" i="1"/>
  <c r="F130" i="1"/>
  <c r="F304" i="1"/>
  <c r="F299" i="1"/>
  <c r="F188" i="1"/>
  <c r="F211" i="1"/>
  <c r="F6" i="1"/>
  <c r="F57" i="1"/>
  <c r="F289" i="1"/>
  <c r="F67" i="1"/>
  <c r="F55" i="1"/>
  <c r="F223" i="1"/>
  <c r="F48" i="1"/>
  <c r="F106" i="1"/>
  <c r="F109" i="1"/>
  <c r="F256" i="1"/>
  <c r="F194" i="1"/>
  <c r="F66" i="1"/>
  <c r="F283" i="1"/>
  <c r="F202" i="1"/>
  <c r="F165" i="1"/>
  <c r="F277" i="1"/>
  <c r="F94" i="1"/>
  <c r="F250" i="1"/>
  <c r="F11" i="1"/>
  <c r="F163" i="1"/>
  <c r="F23" i="1"/>
  <c r="F193" i="1"/>
  <c r="F129" i="1"/>
  <c r="F97" i="1"/>
  <c r="F173" i="1"/>
  <c r="D2" i="40"/>
  <c r="B2" i="40"/>
  <c r="A2" i="40"/>
</calcChain>
</file>

<file path=xl/sharedStrings.xml><?xml version="1.0" encoding="utf-8"?>
<sst xmlns="http://schemas.openxmlformats.org/spreadsheetml/2006/main" count="4496" uniqueCount="513">
  <si>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</si>
  <si>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</si>
  <si>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</si>
  <si>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</si>
  <si>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</si>
  <si>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</si>
  <si>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</si>
  <si>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</si>
  <si>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</si>
  <si>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</si>
  <si>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</si>
  <si>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</si>
  <si>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</si>
  <si>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</si>
  <si>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</si>
  <si>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</si>
  <si>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</si>
  <si>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</si>
  <si>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</si>
  <si>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</si>
  <si>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</si>
  <si>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</si>
  <si>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</si>
  <si>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</si>
  <si>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</si>
  <si>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</si>
  <si>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</si>
  <si>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</si>
  <si>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</si>
  <si>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</si>
  <si>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</si>
  <si>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</si>
  <si>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</si>
  <si>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</si>
  <si>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</si>
  <si>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</si>
  <si>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</si>
  <si>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</si>
  <si>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</si>
  <si>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</si>
  <si>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</si>
  <si>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</si>
  <si>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</si>
  <si>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</si>
  <si>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Active</t>
  </si>
  <si>
    <t xml:space="preserve">Production       </t>
  </si>
  <si>
    <t>Michael Albert</t>
  </si>
  <si>
    <t>LinkedIn</t>
  </si>
  <si>
    <t>Exceeds</t>
  </si>
  <si>
    <t xml:space="preserve">Ait Sidi Karthikeyan   </t>
  </si>
  <si>
    <t>Sr. DBA</t>
  </si>
  <si>
    <t>Married</t>
  </si>
  <si>
    <t>career change</t>
  </si>
  <si>
    <t>Voluntarily Terminated</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</si>
  <si>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</si>
  <si>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</si>
  <si>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</si>
  <si>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</si>
  <si>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</si>
  <si>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</si>
  <si>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</si>
  <si>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</si>
  <si>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</si>
  <si>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</si>
  <si>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</si>
  <si>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</si>
  <si>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</si>
  <si>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</si>
  <si>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</si>
  <si>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</si>
  <si>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</si>
  <si>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</si>
  <si>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</si>
  <si>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</si>
  <si>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</si>
  <si>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</si>
  <si>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</si>
  <si>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</si>
  <si>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</si>
  <si>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</si>
  <si>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</si>
  <si>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</si>
  <si>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</si>
  <si>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</si>
  <si>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</si>
  <si>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</si>
  <si>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</si>
  <si>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</si>
  <si>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</si>
  <si>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</si>
  <si>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</si>
  <si>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</si>
  <si>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</si>
  <si>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</si>
  <si>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</si>
  <si>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</si>
  <si>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</si>
  <si>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</si>
  <si>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</si>
  <si>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</si>
  <si>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</si>
  <si>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</si>
  <si>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</si>
  <si>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</si>
  <si>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</si>
  <si>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</si>
  <si>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</si>
  <si>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</si>
  <si>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</si>
  <si>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</si>
  <si>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</si>
  <si>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</si>
  <si>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</si>
  <si>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</si>
  <si>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</si>
  <si>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</si>
  <si>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</si>
  <si>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</si>
  <si>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</si>
  <si>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</si>
  <si>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</si>
  <si>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</si>
  <si>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</si>
  <si>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</si>
  <si>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</si>
  <si>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</si>
  <si>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</si>
  <si>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</si>
  <si>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</si>
  <si>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</si>
  <si>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</si>
  <si>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</si>
  <si>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</si>
  <si>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</si>
  <si>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</si>
  <si>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</si>
  <si>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</si>
  <si>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</si>
  <si>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</si>
  <si>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</si>
  <si>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</si>
  <si>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</si>
  <si>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</si>
  <si>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</si>
  <si>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</si>
  <si>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</si>
  <si>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</si>
  <si>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</si>
  <si>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</si>
  <si>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</si>
  <si>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</si>
  <si>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</si>
  <si>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</si>
  <si>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</si>
  <si>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</si>
  <si>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</si>
  <si>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</si>
  <si>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</si>
  <si>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</si>
  <si>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</si>
  <si>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</si>
  <si>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</si>
  <si>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</si>
  <si>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</si>
  <si>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</si>
  <si>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</si>
  <si>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</si>
  <si>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</si>
  <si>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</si>
  <si>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</si>
  <si>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</si>
  <si>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</si>
  <si>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</si>
  <si>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</si>
  <si>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</si>
  <si>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</si>
  <si>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</si>
  <si>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</si>
  <si>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</si>
  <si>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</si>
  <si>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</si>
  <si>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</si>
  <si>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</si>
  <si>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</si>
  <si>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</si>
  <si>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</si>
  <si>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</si>
  <si>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</si>
  <si>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</si>
  <si>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</si>
  <si>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</si>
  <si>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</si>
  <si>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</si>
  <si>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</si>
  <si>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</si>
  <si>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</si>
  <si>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</si>
  <si>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</si>
  <si>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</si>
  <si>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</si>
  <si>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</si>
  <si>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</si>
  <si>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</si>
  <si>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</si>
  <si>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</si>
  <si>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</si>
  <si>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</si>
  <si>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</si>
  <si>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</si>
  <si>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</si>
  <si>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</si>
  <si>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</si>
  <si>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</si>
  <si>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</si>
  <si>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</si>
  <si>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</si>
  <si>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</si>
  <si>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</si>
  <si>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</si>
  <si>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</si>
  <si>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</si>
  <si>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</si>
  <si>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</si>
  <si>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</si>
  <si>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</si>
  <si>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</si>
  <si>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</si>
  <si>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</si>
  <si>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</si>
  <si>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</si>
  <si>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</si>
  <si>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</si>
  <si>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</si>
  <si>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</si>
  <si>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</si>
  <si>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</si>
  <si>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</si>
  <si>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</si>
  <si>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</si>
  <si>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</si>
  <si>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</si>
  <si>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</si>
  <si>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</si>
  <si>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</si>
  <si>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</si>
  <si>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</si>
  <si>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</si>
  <si>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</si>
  <si>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</si>
  <si>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</si>
  <si>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</si>
  <si>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</si>
  <si>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</si>
  <si>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</si>
  <si>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</si>
  <si>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</si>
  <si>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</si>
  <si>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</si>
  <si>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</si>
  <si>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</si>
  <si>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</si>
  <si>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</si>
  <si>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</si>
  <si>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</si>
  <si>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</si>
  <si>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</si>
  <si>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</si>
  <si>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</si>
  <si>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</si>
  <si>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</si>
  <si>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</si>
  <si>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</si>
  <si>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</si>
  <si>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</si>
  <si>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</si>
  <si>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</si>
  <si>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</si>
  <si>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</si>
  <si>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</si>
  <si>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</si>
  <si>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</si>
  <si>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</si>
  <si>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</si>
  <si>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</si>
  <si>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</si>
  <si>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</si>
  <si>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</si>
  <si>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</si>
  <si>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</si>
  <si>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</si>
  <si>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</si>
  <si>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</si>
  <si>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</si>
  <si>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</si>
  <si>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</si>
  <si>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</si>
  <si>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</si>
  <si>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</si>
  <si>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</si>
  <si>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</si>
  <si>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</si>
  <si>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</si>
  <si>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</si>
  <si>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</si>
  <si>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</si>
  <si>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</si>
  <si>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</si>
  <si>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</si>
  <si>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</si>
  <si>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</si>
  <si>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</si>
  <si>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</si>
  <si>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</si>
  <si>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</si>
  <si>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</si>
  <si>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</si>
  <si>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</si>
  <si>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</si>
  <si>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</si>
  <si>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</si>
  <si>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</si>
  <si>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</si>
  <si>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</si>
  <si>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</si>
  <si>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</si>
  <si>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</si>
  <si>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</si>
  <si>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</si>
  <si>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</si>
  <si>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</si>
  <si>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</si>
  <si>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</si>
  <si>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</si>
  <si>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</si>
  <si>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</si>
  <si>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</si>
  <si>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</si>
  <si>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</si>
  <si>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</si>
  <si>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</si>
  <si>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</si>
  <si>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</si>
  <si>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</si>
  <si>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</si>
  <si>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</si>
  <si>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</si>
  <si>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</si>
  <si>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</si>
  <si>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</si>
  <si>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</si>
  <si>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</si>
  <si>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</si>
  <si>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</si>
  <si>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</si>
  <si>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</si>
  <si>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</si>
  <si>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</si>
  <si>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</si>
  <si>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</si>
  <si>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</si>
  <si>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</si>
  <si>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</si>
  <si>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</si>
  <si>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</si>
  <si>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</si>
  <si>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</si>
  <si>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</si>
  <si>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</si>
  <si>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</si>
  <si>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</si>
  <si>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</si>
  <si>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</si>
  <si>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</si>
  <si>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</si>
  <si>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</si>
  <si>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</si>
  <si>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</si>
  <si>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</si>
  <si>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</si>
  <si>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</si>
  <si>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</si>
  <si>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</si>
  <si>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</si>
  <si>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</si>
  <si>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</si>
  <si>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</si>
  <si>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</si>
  <si>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</si>
  <si>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</si>
  <si>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</si>
  <si>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</si>
  <si>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</si>
  <si>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</si>
  <si>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</si>
  <si>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</si>
  <si>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</si>
  <si>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</si>
  <si>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</si>
  <si>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</si>
  <si>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</si>
  <si>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</si>
  <si>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</si>
  <si>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</si>
  <si>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</si>
  <si>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</si>
  <si>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</si>
  <si>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</si>
  <si>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</si>
  <si>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</si>
  <si>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</si>
  <si>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</si>
  <si>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</si>
  <si>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</si>
  <si>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</si>
  <si>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</si>
  <si>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</si>
  <si>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</si>
  <si>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</si>
  <si>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</si>
  <si>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</si>
  <si>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</si>
  <si>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</si>
  <si>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</si>
  <si>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</si>
  <si>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</si>
  <si>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</si>
  <si>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</si>
  <si>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</si>
  <si>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</si>
  <si>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</si>
  <si>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</si>
  <si>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</si>
  <si>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</si>
  <si>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</si>
  <si>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</si>
  <si>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</si>
  <si>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</si>
  <si>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</si>
  <si>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</si>
  <si>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</si>
  <si>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</si>
  <si>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</si>
  <si>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</si>
  <si>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</si>
  <si>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</si>
  <si>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</si>
  <si>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</si>
  <si>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</si>
  <si>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</si>
  <si>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</si>
  <si>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</si>
  <si>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</si>
  <si>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</si>
  <si>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</si>
  <si>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</si>
  <si>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</si>
  <si>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</si>
  <si>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</si>
  <si>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</si>
  <si>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</si>
  <si>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</si>
  <si>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</si>
  <si>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</si>
  <si>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</si>
  <si>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</si>
  <si>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</si>
  <si>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</si>
  <si>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</si>
  <si>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</si>
  <si>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</si>
  <si>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</si>
  <si>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</si>
  <si>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</si>
  <si>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</si>
  <si>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</si>
  <si>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</si>
  <si>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</si>
  <si>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</si>
  <si>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</si>
  <si>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</si>
  <si>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</si>
  <si>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</si>
  <si>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</si>
  <si>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</si>
  <si>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</si>
  <si>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</si>
  <si>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N-A-StillEmployed</t>
  </si>
  <si>
    <t>IT-IS</t>
  </si>
  <si>
    <t>5-17-2016</t>
  </si>
  <si>
    <t>8-19-2013</t>
  </si>
  <si>
    <t>2-19-2016</t>
  </si>
  <si>
    <t>12-15-2015</t>
  </si>
  <si>
    <t>4-29-2018</t>
  </si>
  <si>
    <t>2-21-2016</t>
  </si>
  <si>
    <t>5-30-2011</t>
  </si>
  <si>
    <t>age</t>
  </si>
  <si>
    <t>age brackets</t>
  </si>
  <si>
    <t>Grand Total</t>
  </si>
  <si>
    <t>Row Labels</t>
  </si>
  <si>
    <t>Average of Salary</t>
  </si>
  <si>
    <t>Middle Age</t>
  </si>
  <si>
    <t>Old Age</t>
  </si>
  <si>
    <t>Count of age brackets</t>
  </si>
  <si>
    <t>Count of RecruitmentSource</t>
  </si>
  <si>
    <t>Count of CitizenDesc</t>
  </si>
  <si>
    <t>sex2</t>
  </si>
  <si>
    <t>employee status</t>
  </si>
  <si>
    <t>active</t>
  </si>
  <si>
    <t>inactive</t>
  </si>
  <si>
    <t>Count of employee status</t>
  </si>
  <si>
    <t>total hire</t>
  </si>
  <si>
    <t>active candidate</t>
  </si>
  <si>
    <t>non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</si>
</sst>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14009]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1" tint="0.3499862666707357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33" borderId="0" xfId="0" applyFill="1" applyAlignment="1">
      <alignment horizontal="center"/>
    </xf>
    <xf numFmtId="0" fontId="0" fillId="0" borderId="0" xfId="0" applyAlignment="1">
      <alignment horizontal="center"/>
    </xf>
    <xf numFmtId="14" fontId="0" fillId="0" borderId="0" xfId="0" applyNumberFormat="1" applyAlignment="1">
      <alignment horizontal="center"/>
    </xf>
    <xf numFmtId="14" fontId="0" fillId="0" borderId="0" xfId="0" applyNumberFormat="1"/>
    <xf numFmtId="170" fontId="0" fillId="0" borderId="0" xfId="0" applyNumberFormat="1" applyAlignment="1">
      <alignment horizontal="center"/>
    </xf>
    <xf numFmtId="14" fontId="0" fillId="0" borderId="0" xfId="0" applyNumberFormat="1" applyAlignme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0" fillId="35" borderId="0" xfId="0" applyFill="1" applyAlignment="1">
      <alignment horizontal="center"/>
    </xf>
    <xf numFmtId="14" fontId="0" fillId="35" borderId="0" xfId="0" applyNumberFormat="1" applyFill="1" applyAlignment="1"/>
    <xf numFmtId="14" fontId="0" fillId="35" borderId="0" xfId="0" applyNumberFormat="1" applyFill="1" applyAlignment="1">
      <alignment horizontal="center"/>
    </xf>
    <xf numFmtId="0" fontId="0" fillId="34" borderId="0" xfId="0" applyFill="1"/>
    <xf numFmtId="170" fontId="0" fillId="35" borderId="0" xfId="0" applyNumberFormat="1" applyFill="1" applyAlignment="1">
      <alignment horizontal="center"/>
    </xf>
    <xf numFmtId="0" fontId="17"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0" formatCode="[$-14009]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(1)(AutoRecovered).xlsx]working data!PivotTable28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a:t>
            </a:r>
            <a:r>
              <a:rPr lang="en-US" baseline="0"/>
              <a:t> average</a:t>
            </a:r>
            <a:endParaRPr lang="en-US"/>
          </a:p>
        </c:rich>
      </c:tx>
      <c:layout>
        <c:manualLayout>
          <c:xMode val="edge"/>
          <c:yMode val="edge"/>
          <c:x val="0.33481933508311462"/>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data'!$B$3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'working data'!$A$4:$A$36</c:f>
              <c:strCache>
                <c:ptCount val="32"/>
                <c:pt idx="0">
                  <c:v>Accountant I</c:v>
                </c:pt>
                <c:pt idx="1">
                  <c:v>Administrative Assistant</c:v>
                </c:pt>
                <c:pt idx="2">
                  <c:v>Area Sales Manager</c:v>
                </c:pt>
                <c:pt idx="3">
                  <c:v>BI Developer</c:v>
                </c:pt>
                <c:pt idx="4">
                  <c:v>BI Director</c:v>
                </c:pt>
                <c:pt idx="5">
                  <c:v>CIO</c:v>
                </c:pt>
                <c:pt idx="6">
                  <c:v>Data Analyst</c:v>
                </c:pt>
                <c:pt idx="7">
                  <c:v>Data Analyst </c:v>
                </c:pt>
                <c:pt idx="8">
                  <c:v>Data Architect</c:v>
                </c:pt>
                <c:pt idx="9">
                  <c:v>Database Administrator</c:v>
                </c:pt>
                <c:pt idx="10">
                  <c:v>Director of Operations</c:v>
                </c:pt>
                <c:pt idx="11">
                  <c:v>Director of Sales</c:v>
                </c:pt>
                <c:pt idx="12">
                  <c:v>Enterprise Architect</c:v>
                </c:pt>
                <c:pt idx="13">
                  <c:v>IT Director</c:v>
                </c:pt>
                <c:pt idx="14">
                  <c:v>IT Manager - DB</c:v>
                </c:pt>
                <c:pt idx="15">
                  <c:v>IT Manager - Infra</c:v>
                </c:pt>
                <c:pt idx="16">
                  <c:v>IT Manager - Support</c:v>
                </c:pt>
                <c:pt idx="17">
                  <c:v>IT Support</c:v>
                </c:pt>
                <c:pt idx="18">
                  <c:v>Network Engineer</c:v>
                </c:pt>
                <c:pt idx="19">
                  <c:v>President &amp; CEO</c:v>
                </c:pt>
                <c:pt idx="20">
                  <c:v>Principal Data Architect</c:v>
                </c:pt>
                <c:pt idx="21">
                  <c:v>Production Manager</c:v>
                </c:pt>
                <c:pt idx="22">
                  <c:v>Production Technician I</c:v>
                </c:pt>
                <c:pt idx="23">
                  <c:v>Production Technician II</c:v>
                </c:pt>
                <c:pt idx="24">
                  <c:v>Sales Manager</c:v>
                </c:pt>
                <c:pt idx="25">
                  <c:v>Senior BI Developer</c:v>
                </c:pt>
                <c:pt idx="26">
                  <c:v>Shared Services Manager</c:v>
                </c:pt>
                <c:pt idx="27">
                  <c:v>Software Engineer</c:v>
                </c:pt>
                <c:pt idx="28">
                  <c:v>Software Engineering Manager</c:v>
                </c:pt>
                <c:pt idx="29">
                  <c:v>Sr. Accountant</c:v>
                </c:pt>
                <c:pt idx="30">
                  <c:v>Sr. DBA</c:v>
                </c:pt>
                <c:pt idx="31">
                  <c:v>Sr. Network Engineer</c:v>
                </c:pt>
              </c:strCache>
            </c:strRef>
          </c:cat>
          <c:val>
            <c:numRef>
              <c:f>'working data'!$B$4:$B$36</c:f>
              <c:numCache>
                <c:formatCode>General</c:formatCode>
                <c:ptCount val="32"/>
                <c:pt idx="0">
                  <c:v>63507.666666666664</c:v>
                </c:pt>
                <c:pt idx="1">
                  <c:v>52280</c:v>
                </c:pt>
                <c:pt idx="2">
                  <c:v>64932.555555555555</c:v>
                </c:pt>
                <c:pt idx="3">
                  <c:v>95465</c:v>
                </c:pt>
                <c:pt idx="4">
                  <c:v>110929</c:v>
                </c:pt>
                <c:pt idx="5">
                  <c:v>220450</c:v>
                </c:pt>
                <c:pt idx="6">
                  <c:v>89932.571428571435</c:v>
                </c:pt>
                <c:pt idx="7">
                  <c:v>88527</c:v>
                </c:pt>
                <c:pt idx="8">
                  <c:v>150290</c:v>
                </c:pt>
                <c:pt idx="9">
                  <c:v>108499.6</c:v>
                </c:pt>
                <c:pt idx="10">
                  <c:v>170500</c:v>
                </c:pt>
                <c:pt idx="11">
                  <c:v>180000</c:v>
                </c:pt>
                <c:pt idx="12">
                  <c:v>103613</c:v>
                </c:pt>
                <c:pt idx="13">
                  <c:v>178000</c:v>
                </c:pt>
                <c:pt idx="14">
                  <c:v>144959.5</c:v>
                </c:pt>
                <c:pt idx="15">
                  <c:v>157000</c:v>
                </c:pt>
                <c:pt idx="16">
                  <c:v>138888</c:v>
                </c:pt>
                <c:pt idx="17">
                  <c:v>63684.375</c:v>
                </c:pt>
                <c:pt idx="18">
                  <c:v>61605</c:v>
                </c:pt>
                <c:pt idx="19">
                  <c:v>250000</c:v>
                </c:pt>
                <c:pt idx="20">
                  <c:v>120000</c:v>
                </c:pt>
                <c:pt idx="21">
                  <c:v>75294.5</c:v>
                </c:pt>
                <c:pt idx="22">
                  <c:v>55524.175182481755</c:v>
                </c:pt>
                <c:pt idx="23">
                  <c:v>64892.210526315786</c:v>
                </c:pt>
                <c:pt idx="24">
                  <c:v>69240</c:v>
                </c:pt>
                <c:pt idx="25">
                  <c:v>84802.666666666672</c:v>
                </c:pt>
                <c:pt idx="26">
                  <c:v>93046</c:v>
                </c:pt>
                <c:pt idx="27">
                  <c:v>96719.2</c:v>
                </c:pt>
                <c:pt idx="28">
                  <c:v>77692</c:v>
                </c:pt>
                <c:pt idx="29">
                  <c:v>102859</c:v>
                </c:pt>
                <c:pt idx="30">
                  <c:v>102234</c:v>
                </c:pt>
                <c:pt idx="31">
                  <c:v>93070.8</c:v>
                </c:pt>
              </c:numCache>
            </c:numRef>
          </c:val>
          <c:extLst>
            <c:ext xmlns:c16="http://schemas.microsoft.com/office/drawing/2014/chart" uri="{C3380CC4-5D6E-409C-BE32-E72D297353CC}">
              <c16:uniqueId val="{00000000-1BAA-4263-A58D-472F71E72CEC}"/>
            </c:ext>
          </c:extLst>
        </c:ser>
        <c:dLbls>
          <c:showLegendKey val="0"/>
          <c:showVal val="0"/>
          <c:showCatName val="0"/>
          <c:showSerName val="0"/>
          <c:showPercent val="0"/>
          <c:showBubbleSize val="0"/>
        </c:dLbls>
        <c:gapWidth val="100"/>
        <c:overlap val="-24"/>
        <c:axId val="751755055"/>
        <c:axId val="751752655"/>
      </c:barChart>
      <c:catAx>
        <c:axId val="75175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752655"/>
        <c:crosses val="autoZero"/>
        <c:auto val="1"/>
        <c:lblAlgn val="ctr"/>
        <c:lblOffset val="100"/>
        <c:noMultiLvlLbl val="0"/>
      </c:catAx>
      <c:valAx>
        <c:axId val="751752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17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(1)(AutoRecovered).xlsx]working data!PivotTable30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0.26038213545224653"/>
          <c:y val="0.1103970638767647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9025875190258751"/>
              <c:y val="-0.12999071494893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data'!$B$45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layout>
                <c:manualLayout>
                  <c:x val="-0.19025875190258751"/>
                  <c:y val="-0.129990714948932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56-470A-B4C5-6345E49B45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data'!$A$46:$A$48</c:f>
              <c:strCache>
                <c:ptCount val="2"/>
                <c:pt idx="0">
                  <c:v>Middle Age</c:v>
                </c:pt>
                <c:pt idx="1">
                  <c:v>Old Age</c:v>
                </c:pt>
              </c:strCache>
            </c:strRef>
          </c:cat>
          <c:val>
            <c:numRef>
              <c:f>'working data'!$B$46:$B$48</c:f>
              <c:numCache>
                <c:formatCode>General</c:formatCode>
                <c:ptCount val="2"/>
                <c:pt idx="0">
                  <c:v>272</c:v>
                </c:pt>
                <c:pt idx="1">
                  <c:v>39</c:v>
                </c:pt>
              </c:numCache>
            </c:numRef>
          </c:val>
          <c:extLst>
            <c:ext xmlns:c16="http://schemas.microsoft.com/office/drawing/2014/chart" uri="{C3380CC4-5D6E-409C-BE32-E72D297353CC}">
              <c16:uniqueId val="{00000000-2156-470A-B4C5-6345E49B45D4}"/>
            </c:ext>
          </c:extLst>
        </c:ser>
        <c:dLbls>
          <c:showLegendKey val="0"/>
          <c:showVal val="0"/>
          <c:showCatName val="0"/>
          <c:showSerName val="0"/>
          <c:showPercent val="0"/>
          <c:showBubbleSize val="0"/>
        </c:dLbls>
        <c:gapWidth val="150"/>
        <c:shape val="box"/>
        <c:axId val="1372434655"/>
        <c:axId val="1372431775"/>
        <c:axId val="0"/>
      </c:bar3DChart>
      <c:catAx>
        <c:axId val="137243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431775"/>
        <c:crosses val="autoZero"/>
        <c:auto val="1"/>
        <c:lblAlgn val="ctr"/>
        <c:lblOffset val="100"/>
        <c:noMultiLvlLbl val="0"/>
      </c:catAx>
      <c:valAx>
        <c:axId val="13724317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243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(1)(AutoRecovered).xlsx]working data!PivotTable32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recuritement</a:t>
            </a:r>
            <a:r>
              <a:rPr lang="en-IN" baseline="0"/>
              <a:t> source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data'!$C$128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data'!$B$129:$B$138</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'working data'!$C$129:$C$138</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40AD-44F0-B506-797141A8EB6B}"/>
            </c:ext>
          </c:extLst>
        </c:ser>
        <c:dLbls>
          <c:showLegendKey val="0"/>
          <c:showVal val="0"/>
          <c:showCatName val="0"/>
          <c:showSerName val="0"/>
          <c:showPercent val="0"/>
          <c:showBubbleSize val="0"/>
        </c:dLbls>
        <c:gapWidth val="115"/>
        <c:overlap val="-20"/>
        <c:axId val="559244367"/>
        <c:axId val="559239087"/>
      </c:barChart>
      <c:catAx>
        <c:axId val="559244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239087"/>
        <c:crosses val="autoZero"/>
        <c:auto val="1"/>
        <c:lblAlgn val="ctr"/>
        <c:lblOffset val="100"/>
        <c:noMultiLvlLbl val="0"/>
      </c:catAx>
      <c:valAx>
        <c:axId val="5592390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24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 (1)(AutoRecovered).xlsx]working data!PivotTable39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citizen</a:t>
            </a:r>
            <a:r>
              <a:rPr lang="en-US" baseline="0"/>
              <a:t>ship</a:t>
            </a:r>
            <a:endParaRPr lang="en-US"/>
          </a:p>
        </c:rich>
      </c:tx>
      <c:layout>
        <c:manualLayout>
          <c:xMode val="edge"/>
          <c:yMode val="edge"/>
          <c:x val="0.45291566815017681"/>
          <c:y val="0.244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640441683919943"/>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27950310559005"/>
              <c:y val="-4.6296296296296294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06901311249135"/>
              <c:y val="-6.94444444444444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5.0950389766589659E-2"/>
          <c:y val="0.25865522018081066"/>
          <c:w val="0.5286597874409168"/>
          <c:h val="0.68578922426363376"/>
        </c:manualLayout>
      </c:layout>
      <c:pieChart>
        <c:varyColors val="1"/>
        <c:ser>
          <c:idx val="0"/>
          <c:order val="0"/>
          <c:tx>
            <c:strRef>
              <c:f>'working data'!$C$143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A3-4EC0-B255-6E7BFD881D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A3-4EC0-B255-6E7BFD881D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A3-4EC0-B255-6E7BFD881D61}"/>
              </c:ext>
            </c:extLst>
          </c:dPt>
          <c:dLbls>
            <c:dLbl>
              <c:idx val="0"/>
              <c:layout>
                <c:manualLayout>
                  <c:x val="-0.2864044168391994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BA3-4EC0-B255-6E7BFD881D61}"/>
                </c:ext>
              </c:extLst>
            </c:dLbl>
            <c:dLbl>
              <c:idx val="1"/>
              <c:layout>
                <c:manualLayout>
                  <c:x val="0.15527950310559005"/>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A3-4EC0-B255-6E7BFD881D61}"/>
                </c:ext>
              </c:extLst>
            </c:dLbl>
            <c:dLbl>
              <c:idx val="2"/>
              <c:layout>
                <c:manualLayout>
                  <c:x val="0.10006901311249135"/>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BA3-4EC0-B255-6E7BFD881D6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 data'!$B$144:$B$147</c:f>
              <c:strCache>
                <c:ptCount val="3"/>
                <c:pt idx="0">
                  <c:v>Eligible NonCitizen</c:v>
                </c:pt>
                <c:pt idx="1">
                  <c:v>Non-Citizen</c:v>
                </c:pt>
                <c:pt idx="2">
                  <c:v>US Citizen</c:v>
                </c:pt>
              </c:strCache>
            </c:strRef>
          </c:cat>
          <c:val>
            <c:numRef>
              <c:f>'working data'!$C$144:$C$147</c:f>
              <c:numCache>
                <c:formatCode>General</c:formatCode>
                <c:ptCount val="3"/>
                <c:pt idx="0">
                  <c:v>12</c:v>
                </c:pt>
                <c:pt idx="1">
                  <c:v>4</c:v>
                </c:pt>
                <c:pt idx="2">
                  <c:v>295</c:v>
                </c:pt>
              </c:numCache>
            </c:numRef>
          </c:val>
          <c:extLst>
            <c:ext xmlns:c16="http://schemas.microsoft.com/office/drawing/2014/chart" uri="{C3380CC4-5D6E-409C-BE32-E72D297353CC}">
              <c16:uniqueId val="{00000006-2BA3-4EC0-B255-6E7BFD881D6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_xlchart.v5.4</cx:nf>
      </cx:strDim>
      <cx:numDim type="colorVal">
        <cx:f>_xlchart.v5.3</cx:f>
        <cx:nf>_xlchart.v5.5</cx:nf>
      </cx:numDim>
    </cx:data>
  </cx:chartData>
  <cx:chart>
    <cx:title pos="t" align="ctr" overlay="0">
      <cx:tx>
        <cx:txData>
          <cx:v>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state</a:t>
          </a:r>
        </a:p>
      </cx:txPr>
    </cx:title>
    <cx:plotArea>
      <cx:plotAreaRegion>
        <cx:series layoutId="regionMap" uniqueId="{E7F6D53D-2D51-4717-A15F-C61A03E89D9A}">
          <cx:dataLabels>
            <cx:visibility seriesName="0" categoryName="1" value="1"/>
            <cx:separator>, </cx:separator>
          </cx:dataLabels>
          <cx:dataId val="0"/>
          <cx:layoutPr>
            <cx:geography cultureLanguage="en-US" cultureRegion="IN" attribution="Powered by Bing">
              <cx:geoCache provider="{E9337A44-BEBE-4D9F-B70C-5C5E7DAFC167}">
                <cx:binary>1HxZc9w40u1fcfj5Ug2AAAhMTE/EgGStWm3J2wujWpYIENx38td/WVrcUrXaM/Y44oaqO8oqslAE
cJCZJw+S/Of1+I/r9GZXvxmzNG/+cT3+/la3bfmP335rrvVNtmuOMnNdF01x2x5dF9lvxe2tub75
7Wu9G0we/0YQpr9d613d3oxv//VP+LX4pjgurnetKfKL7qae3t00Xdo23zn34qk3u6+ZyQPTtLW5
bvHvb/99/PbNTd6adrqcypvf3z47//bNb4e/8pcrvkmhU233Fdq65MjjnBKOJLp7uW/fpEUeP5x2
BD8SFLkuQUTevx6vfbrLoP2/090fu2z3ePClDt11Z/f1a33TNDCWu3+fNHzW+/vBXRdd3u7nK4ap
+/3tVW7am69v3re79qZ5+8Y0hX//Bb/YD+Hq/d2Yf3s+4//658EBmIWDI09AOZyy/3TqL5hsP39v
Cn4QE++IEc8llIsDMNgREZ6HKOX3WNDHi96DsYVV0V3b6fHof4/Gny0P4NiP6xXC8e8v35uDH4SD
HhHpEiIwvZ917zkqGOMjMCEmOeN3JoQfr/1gIrWZi/xnTOSx4QEm+8G9QkyW/36cl5fW5Q9iQo44
FUQI78EtHWAi3CNKqetRJL65tXuXeY/J8qaoY/MTmHxreIDJfnCvEJOTX4gJJUfYIy5jnD03EA/s
AzEEUYTdGxC4tadgnOyaZnetu+ambcG/3596aY28HEkOmh8Asx/hKwTG/4XAuN4RYZRziR9iPH6O
D8byiAN0nkQPHu4RhHtj8XepuS3q/Gfs5WnbA2T2Q3yNyJw9zs5LS/QH3Zg4klIwhii5d1OHyCB2
xKgnXA607KnJ+EVa1LuvxePRl7rysrX82fIQDhjXa4Tj8ntz8GNwUHzEPIYZOKoX4fCALLsQdTAB
D/ccjjy/uW7Nddc+nvgRRJ40PgQFRvcKQTn/hd6LoiMhwXk9BHKEDmzE846EK4QEXvxidDm/yfNm
SvvdT/mv560P0NkP8xWis/iF+SMRR0wyhokrnwcVQY6o8FxKhPsiA1uAAzNfdz9uLt8aHoCxH9Ur
BGMdfG8KftB/0SNXSOQRir+ZwtNkHmN6xJl0IYMkj1e9D/Hrrzv9E8HkodkBEvshvUYkTh/n5CXf
/WNIuPII2JYERnUPhDy0Dg6ZPBaIy4dIQx+v/YBH/tXsfiZnXD82PMQEBvcKMbn89DgvvwATfES5
K6jA+MXoLuWRC0IXBJKHnPIgTbm8GXc/kZ48NDvAYz+wV4jHSfjr8KDsyIWshLLHtPAgh+fyiGCO
KfIespIDGznZmfzme915mQA/NDvAYz+w14jH5fcm4Md8FvWO9ik6lqCa3L0g53gWPRCkiRRCPXcP
kSjy9qe81cljw0M0YFivEI0Pv5D2QtIOUy2RkC+j4YkjLj1OKPnTmz1NST4YELh+ivL+2fIAlf3w
XiEqp/6vsxEX8nEXCBRzHwL7gc/y5BEWjGIPYvvd64BnnRZ1q9/4u7pIzc+E98P2Bwjth/oKEPp+
F5/qf8+++aNbW/KIIZd5iPHnjgwCPcLCJUw8gAiO7qnpHOw3/X1/Xg4wB82fDeF1bGadBo8T8r+z
LogqsF3lIoHdByr8HAzwXkDL9vsrDzkLMOWnYNyv+GBni/YnksXnrQ+tBYb5GtH58DhD/zs6kKe4
jFMq8UOWjg/QwRwyRnB5kOLf+TM4/wydm373M0n86UO7Q0RgaK8RkdXjrPzviFD3iAvGsXzUIA9Y
GGymMA/iPmSWL0eYm+HNapeVjTb1T7Dj0+fND/GBgb5GfGAT+6kXfzaqH4wqsMslXUlcLA5DPzvi
oOJTAQz67gXnn5vK8OZzUdvHoy8tlZcDyh6T+5bPOv7721MY1yuE4+xXmgtEDwwOikrv3hwOzAVk
SNCFXSb+JrycafMTutd9qwM09sN6jWi8+96K/MEU0gXjEFxw96FA5UD2wgQdMQYCjHsQR87qm7jI
v9eRl03jsd0hFDCmVwjFu/X3ZuAHoYBNdyKIZOKBdonnkX0fR7AABRIKV+5eByT4nYbiqjfrJt3l
X7/Xq5dxed76AJ39MF8hOpe/Uh9mUFYHMiOUeN3P/gE6UHbnUshQ6N9E+UvY1IJyupufiPBPmh7g
sh/gK8TlCsSiXxXd93yYuB4k7w9WcRDk72q9PEEI4ZBUPg3vV+1OPx7570P7fasDHPYDeoU4fPiF
OFB6hDxG4L+DeA5b8JwTLrl4SCfZ46Tfb5x8uKkzEBUfD/73SHxreADGflSvEIyP//7eFPxgKIEU
HkI284R376wOjeIuqkM9HqIvJokfd5CM5HH7MwH+adsDZPZD/P+BzN9XEX8rtA527S68q9B+Ukj8
/bN3cRQqxg+afs+z3buf9Veo4maIgNL4rfJ7/yPPvNO31f2XNje7pv39rQN0gHquK0GpAYFfsj1B
G27uT0EtpUs95HGKOcKMw5XyvY75+1vYwkEYDgsKMpt7VxbTFN3dGeDdBLZA4QzwPQRFTN9q4s+L
dAKy9206Hj6/ybvsvDB52/z+Fnxref+t/egYsJh9UuVBB/c1nRRROH+9eweLCr6M/5/AfTebQrBV
zOW16DzlmosZD6NK4spVTybmhWvtNzOeXowKjl0YKZXgYtBeuXp+sajrK+IWcbSaamwXRHREef3o
+rhyTVjNfo2+Ng1adzas0HQic/GpcsZ1mqFUmT77knnZBqq3mKqHZgiGdgjsOMUBtbFUIjdXRqDL
MqXM59zdmpTJoCTVEHR149fUCn8cPaESZo6LWKyGBpHQ6aci7J36/PsD9cBs/zJQKFkGFRSQAk3h
YFY1T9PRtUKuppiuxlY0yk2EDTrDGkVn3+I09Zkh1xSlt6lxV+VYnyOTZ34b5WVoynYRR9lKo+w2
o9lxmvZDIGyU+rxmoc1J5k/cVCEpUkWKZlB1hj/aThcbsrRdStdQObLuOW38OaYkLFr3xIvtSZqU
rkJuiLvC3TgEFQvpJR8Mp90mnbVIlc6zwS+1i3ya6iCt8awcT0JPKXS77UXqD5AqKmmdXHlx+2mq
eKN0XK20wCDdTkjFuc58IZNVIppYSdgTgybmFifTKi+H854DALpxbUAUnuabKq3OLYpvuSWNmq15
X3ZTQIax92FYIpio/VxURawi2e/6iiV+xtMh+A9Y7RfdEwu4W5QeMEbMJNpvwR0sSlTT0s3aWa60
doTCVXSZuPaLbAvV5yNSuc0jVedd58c0YUFfIWWLeghmzlaN4xUq6tolTvUqtq7wPavRqvZ4GA2E
BMQMm1LnPGSV+DQ2PPVh04kr1E8q0UnmRzxe1mU9qjpt44WYLvDHHqUsILG5ZYls/NLQWFWeq1VS
wLqveiesh0GGM5V/pJqOG7euPqU6P6ZFIZRjWBII0ynN7DYj5YduyM+zAhaeN1plp/7YYPulYfl5
1EzNgm2KflhPhAcEp6dJ5Jx1pD1mnp+O2cZFTe+3fakVfGFUHaBIc8SUFvIC4QGpaMIAfpKcSTkF
Hk0vx8beitpuAKh3mYQV8x9wegEm4UGlrRCCgkqHnvuOhrpdN3mDXBm3HIIazakSMZsWmBaqJe9b
aj99/4L4JSOGNM5lIDwJJsXBwmA9brISwxXd0d2WnJ/PwmQ+3RsDz7uPpclPXcdqZUT3yU6wgk0B
CHsFsWGXi3Vt4tsGh3EVr/oO5KZvIeYFT/rSmoVqJEh0wJnub6F4PhkEN3meOalceeRYNoVeehq6
BpGsURnUYfpdwXs/n7P/gMELl6VwL9aer0CxpksPMJA13MqRDo5YZSy9HZm4RCX4A1Ekt03VRWE8
2qVtxOX3xwpE56/Qs/1erMf3YeovMSqJYTd3AMNdoRb3vonP4mGslR7S46hEve+VOFW0t61Pr6LG
u7QJTVU1kt4vPHQLJdrbrJ97X0JYArPLTnhSbKsEnEyE7LQ08DMplstJerHKkylV0JHUL1Nug5Rn
57Qxxk8n8zGvnYuc8k3ew1RPXpwGlhdhBdcN01FzlVK+SMqhhbV5zt1iCDzedL5NszVQ7kbF7jZH
BVfFl3giqfLyOPNdPVa+N0eqKtxUcVFft+jKlnYIom44k1EVKRaNqZor70s7JMoy6NlgPRvYqknA
LVrpU0Fvx45tcURskJi298tsDIVNO1WqjptUTXvHk47zMY0hGCDa++MEsJXVwuEiVmbkzHfT6dLt
i6sO778LoVXJaXrntRBzKqdHqjPyksZgeJGEyWWV+4lPs7LVPjpMXqOGqsoDIhdIaLuqs1QVXYfU
SONCpXXm/4cVAVV3h0sC8sg74kw8AYIY29vuE9oSkSjt9FyPq1iSXg3uIsn7s26a56UTwU1uvbwQ
aJyUxuWJ60aZ0q13Mg+zo9IqXk8jlUEfpr1wlUZ5rSKBVlgMnUqzpFtkCQQi4Co+GwZ/6DKrHNTF
xwXBV13SYJ9ktvLTRQcOPWi7JA807aXKq85RDrs2Xlr5Uzb7U5MRn4khDrK0RarwWBhhz2/cWUAE
ifVCZ9Ntm/ONRwwKQEv6o0DrWg/vZDFUC9PjUhVNuySW1ifFTL9ap2F+FE2XYxk5CnxWWMByamxg
yvm9i/RxyvJ3ohK54mPtqrKwTJWYfJJdOiwI9RYsyz2VdtKGbeIETMyRP3dAsWKcrdsZR36Hp4WT
591C985Hzpkaaz0tReZeNXPxOSo65tcN+1hPTaSy1LxPEqdSVexXPHKCJPKORWpLnzfOaTV36zGL
TNC33gVct/EjT67irl63mZhUpYf3blKuSG9CgTITcDuc1FPSBQJmyEthquiHdkgbf6z6d3nFbqfK
FMusLhd5WXcKlzIJuAf9jhJ9oYFY+x5rqeIWL6xMSj+dCbTVkz9GBKLTPAYwV0E6FdZHDoPZM3MX
Rq5cOzGQr9KuR7hz1WfQ1id82gE1E2qWmUraKd2zU7ygOAqmKOnVjLUIhK42Xcz7s6YpzaKfTe7b
pA6qxC3Woyc1rAZYEqYsNCx/ahZD4gIFdLPStzYpVWzJts4ZWpf74OyaTIlUt6GgpQ4szj5NDKlk
rPSHOU7fJ6zamqRcJ1wTv7JTrBKjV1lXrdLKDdqoXAweW2oKi2HKaYC8ogOSO1pYdqsKSWBPouh8
MskLGfPSz5z+fdxU0i9xfZWBuaoeuxd68Jx139gtbsi8y7sNt/AzEEr4sozoB1axU44qGzZYO+CG
3GWOILpUYwVekMRkifTgCzYFrDBXuR23Ce4bfyiQq4q0vBpJ5QWzTJtQjoWrsg4vvYzUK2ohlmqb
cV863rjQg3Jia4DLT+BRJq39fvbOClNuZ+2eTX0Xlo6zy4rxAkirgmjjKeMSYE9jVikc9Z97kr+L
EeCf1QhtWT1uGg+tSQ8MlQFbKViZLfLOee9G4JnnHFwsjfNVY7SfJuYiETnYkxjeNU7f+V3naEUd
cjzXjVYcg1W3OFlN1sx+pcbPLpiNGm2mymgiyhmSE5sk4KKzZVUVn2u3aFRjSKJ4NjmqiMpIjam7
k+0m0t3XCrzNuh7AjuXYLBsWnaZV9T4XbH2xGKQ+KSeXKOHkJ2isFzxpg9LTH2zW31ReZVSPohV4
ttNm3Ha8+txW3aVsyBdLN7aaN9VEjDKySEI7eYlq6zzxZ2/4mDIWdG0EpLtdMludzmM7wyR4tUr6
3KipK1Sps6s67T1FUrmzoooVs+P7VM6xyjzX527GlVf0/SIFV587gpy1dToHU69JGNsoVnbES4dQ
u0C8Cbw0Pe7z6HJwMn8Yi/m0b+JElST9nOQwO5p+KNGQHWe1KZTDS+QDtf0oCUQTJ0H2onRkvvKK
plISVxc05s6igOzAJnrljG0WdJMfQd6oEm/iShNeQgRu4ffRcCWGpoHso39XaaISKKQHb0ikqmh7
5cn8wmnLM+u2SZCLPkiGTqpWiLBq3MpvZu/Kg/xmPecZVeVowEfOTamyLLLLRnRr0eo0xJLmSupk
F5nLupGtP0zgNLV7kccIQdLVKe4u25HqJdbJpVeBJ01qvrGy5eAUonZVFnIKW4vCtq+KgHnUC/vO
dYFK1qkahqtSTkw1pMt9OXebDq/NUEC4nZylGQErK6c/HPMFrLwJo2RIApBcP3SNvBgxxOpY2qum
rJd0xAA/QrG6QHUWr3mTLW1lvNDVUxHosqr9su8WKEPHSEDmBzxSObRrFJvdT6WknwVVpMw6IHgQ
N03fbRnPN6UbX7sk6NP4OqPuqLLKSX1gU1dtmRm/TcskKNmwIVHzETnyOsrMipcDpBGR88HyeVAe
LgLI9fsqLEa76hD91NfTZQbuRU2pOEu8MVetl65kLwM7QBpp000nvdskIUgxUUNH++LjIF1HeRyH
Q65PC1d/iuJPDdmmuW4VsrTwE1cucTmOqtVkddd2mEwcGAhvzSzDaUyZciVQgwGzydfMnys7+l48
fNR8IKp2RKL6xAHpwKNiVXfzldOlCzP0epXLNA1GOJ8j8LmtvWU9N8pL7bDCE/5YzDoOKsRCUlEc
ItpsZvBxoEWgGgAW27GWt+P+YrMowNTi9IMu21pVZaymKr7SBNI1N/FxMnxunQJB6PxEYsw+OfVF
YtC7bJjr0PFaRxFnlv5AwcXndZZ9toWzxBBzhylJlrwXY8jKNFGOxDc6QfWmm3Z5y8+HwUkCD1SE
tVOOn1ovPm51tOnzfiFzR/sFc66mCdP1iNpwGspejUB4QkxnGkAYSIPOo+e23JI2X9PaqTYOZK4N
XUScoSVydLNPAOv7NzazVtEi64OWswugq/OicN3RF3bK/G52QNcZs0TBAxKqNQy324yD7jd3f/35
Fu8FiiyxXYC6flCjF82bXsTLKU/FkjNRbtwUlRteAf9u5+J0Gu280VU7b5LMJL5MZ7yfy24jWuIt
u3RcVixeUSG3sciEStP2VGNZg+/MP9QiM4u8btuNiQhEjoFopT1dKZvgZeeSk5KhE5S7QT6QEkgl
OUmIhhWaXcESh7BLravamGvVxcBGWN+qyslsgEi7nUW/qBpsVezYm64258OcuQpizg3D6YmnL0oD
ucc8xedRNJ4ATRp96enzoWiu8sa+r6zZZl1xUw/j1hAaYEF2ouNf6Ebs089etqrLihuSxuekRT4m
Qwbpjyf9BBsFLOOk7zjE9e5q7NIb4FDbvtrTFKqDBM0Q+kAME6hU9SS070wWnGkLV5lNxsJSZl8g
75s2DHXTZnC7POy9Bn6V4yxTjIG5kpyueyftN2W5HKc533ROlW84GaOQdcUHDkxo0/ZxAZO8xrZh
2zgDE3VMYYJmEtHm7i0fUmeDjD0F3h0tIgeW7NyBG0sHtgSRptrUyMrZN1nNVVUXl4ltr5sWuMod
und/3a0VMzMcmCkCnu3GnV5GOMs3Oomyzd1fgnYuyDw8C7WWflPLS05qEbBs/oMUGfYt12tTo89x
AurP0OcfIhEt872ggRJ7m/TRJSRMK5oW1Jc5OyZtfCXdziwnLqG/iK3MCNEtR1mrcBdvxAT6TtwO
kLj2beeDEayTDEicKXTrV0DdfOq2voNyFjIyf6XTsL7TMNtECNUXvowbxxcFhoTNsMVcd58gawN6
hBwU8vmERwXwQbZwwW+GA4f0JILpqdvktqcgyDHm3Ix9IlVdwwBa4ihWjljFcwbkBijmxoP0svYi
MMRpImHFb+0+rO+lv7skMSoTv+RloWjWrkRBsbpLuecefhsbPqmsb9clyUQw7i9nIvcK4ymUwsD6
AAnvTuZyMnlZofRLNc/Aa21WKpQm101kb+k4h16brvkI40vqU40c1x/idFQEIR2aFr1LiACNbYAv
edOZ0/eFkgVEV65x7nfgD8MuUk5psF+O8bzo8tLvWzwHmEsdcHIetb2B8AwULjHlTrTRe1bnq2Si
nl+7duWl3S7jUwL6MlmnIJEfE3OcdqkIsoioXuTE15wMKw/01HbXFJBB7VfMOGseVHsdk88kzPSi
x6Ae1G1WhoyNAa0n48dIMJARQI4WEaCf5ChdjwxsvNvLikOhJQxrvGi9+mvEQRHIh2lb4hj4eg9C
BU+aj5Eol94ECgdDxQfczY1Pqwg0DDtsa0qiIG0hag81DQsXSBNo7nmQ1R7xrQOd4k57Pvbrotl2
GIz7Dh4NnsZo0/o8Sr60AETYz/kHgiCUJaAMDqw4S2SSK4vmIXCi4d1Mx0FFcwnmYd1TxxUXiIFw
Yipg00KKd47BWo0SVIkWZsVLQMVIuflsOnPhRKD13q06O+oww6hX0QjsZBiRD59u5xn4g+7vhRBb
w+KZ3TiH5aUhxQJ9UUfiMk1oA8sCzkHWVsGCWgtG7gBw9T6l3isxXsYu6ppepyVoQzIqFQhJN8ZB
pzl9r/siUZOWi7spNUk1hK7x90IlbKMAz8kNvvu1wu6A2xZAfHp97GV7HdeZreINyvYLPBxa+z4b
x9OkAHW+LyCXywwVqkMpCdJ5blWc4ZO0tKscxAbFIFCEMyx4NbaA6524nYMYB8r2sG4H4yMLCo/D
szwsbEdW2ZwBXxiSkIwgDBclNSvcpi2IThZko4ytu3aoNsWUfIkpqDDYOe4xiBJ1UmzSjL6LRGUX
IN9DONbethqwDnOnqP2kFwuZmSZoaN6uZPReN41Z6mgGo4WHIkH6lXdFFrCksIt0gExhluMam2ld
O+xTDFsPkBWUYZVHmza2fwyx7de2qxKVivk2Q1ftfgEzDcKaI+0XM0STqiNIj3O4iAXdDNfoYii9
ZeaCOocSkJVmZhLQhUCygIUH+gXzc7u925NJneQW5BWAeRCXJiWn6cwumgiWLRCoJs3a0Cs7oDud
VXdrbKb5EIyJu8BRNYHp1iREXXXRNBQygcLeohk8bVefuOAqFTIZCaKJgRqGyZYQ6gQg2KOsWhJi
pD/2aZChBnQ1p1xPtrcKaYBOFs11FEUnexU3ssdtNb3TffwRZWDUIydOkMrSl32z19GABce9WPOI
6WACe4YRNjdVaWt/MnrLcJlDVuLiVUJBIJXJsHLAp/hazxj0B9hqy+K+UbUso3Aw7ywfd3XVbyDE
BhGd1pDwH8uhyBUCxVAhD1jiCGlOQ6doSVrnLJarrDDrolrViFTBWCwsHZZxWRZr2Cn4aGh7gZph
VYAihUkSKxCxW9h1q4olzjXg8YG3GZCxOEbBwD/XOIWNjnS64rO3wpm364VzXbeF8WvsUJ8Ag6vc
NcdAC01iQIpirl9DflOS5GOZauubafziscFRTW/XvZse2wxDXpPjXsm016rnzWkkyYq15LKqc1/M
5hRV6ak7mYuuQCZMM3M8y4SrKK1Xskbxtir4H7hLP7UxJItGpKHsURImKaxHD+VBhOYeYhH7hKM5
XgxNdepIWi1Bsk222ZzIwEEQ69quByZsi+0IN7RveHthKOiZynSrac6mEKolbqKZVMJHUTWHoDNr
FbnFvLl7i1HVZU8+1xJkzaoYNk5TiG1d4XrpOvG7GnqwwVk6+R4FH9KPzrRtZqbAl1SBC35JjTNC
m0K7U6YmXqPN3WepozPskkLZTmSgLrr5cQQbsvMgctir80K442JQ2pA4zAe05EPqqslx8aa11oUV
sf+zZDHZ3P1192atAzumELvDtJ3I5u4t6lINOa4Ftqate3/s7sSszTFo/mMYJ6AT1oVYJLH7Pu5c
c1wGcTVUGVieLYhPQRZZ5RHsT4JkCqlxs+4gHLEtknChAqK2ivIEbf58Y7I0yqXdGOqiyrcOrTd3
QvBDGcDDPsj9bvZ1UU5ga/rhIW/fPv7rssjg/7sHkP15cP+MuD8/nTw+XO6734LnD+0LXZrDL+17
8+23oDMPvdsXAjz78JeqhL+pO7h/Vt3fnPzvihIY5PNPJPO/1CQ8fTTMn2UJ960eqhL2N6xjF+RU
eLgWbOjsqwgeqxIwoUcUnioE91jDPaIENnv+rEog+/t7oLoOKAPsAREENUQPZQnwuDt4ugdszQkk
BNR5SfwjZQkExvN0VxaKxDiGe1QFbPkgeNQBhWKkpwJ/O7tFWXXdeJoPrgxxgRYlCCrHPSpHcG66
vyromK87akRQGSYCp2a1wq0plybq3vcRrBooG7iOs+K4H6VeRG5+argOKkh4GMnPMiSdDfjXL8YB
lqVB9VqPkq4aWV4NQoxnsBM0nslW8MUTIF7YuWMHNRD7gUHpIfE8uBcUnrPF9zsbT3YuaD6VVuqu
P42Jmy2HveLc0uuZ1myl2zg/hqRNBzjrkiVsOIEm3zXiGJI+fFpqetPqudzKsT8reDmewLZtvnI7
p10I0vOT2pYhGuru3DMachM62BUe417VIkpPIIn52tvBrNCYvyu8Dl96GZAETJoeJKSy3xqRt0uO
8lsI7MAvuSBqom3o5NWwjvs82brdkGxtC8rp6DXecppsHAJvj7auHs4jxxFBE/XuVTcCe4UbYfVW
hyx34nU+Cec9n0t3ldOp9+O4Nv9hTvnBTu3dnHIPCj6hnMVD4nBvmBpPwy7R1J7G89Qu+k6bhexp
F8agblz2MfJZOU8bZ6bQWeOYZV4C/S2Gr4LGzdLIimybtlykkUVnPehwq7ZouzDnPVFVsqzHmr0H
/mLf4bhWMNHkCp48VAHbAZqUthCpUz6ovuzzbTyiMKZiztWQzCo3aLiEWoFYaZ68H2GbHjYJbWyW
/0fYmS25qqvZ+okUAQIJuDXgBjfZ55wzb4iczQJEI5CEaJ6+hsl99tq16kTVDWE7MTYYNf8Y31A2
Ze/uAtrKGyS6EnJErhI0OndHZNg8WJbflQ7Ik8O9qFjo5L56Aa5ltD6GJW/flwIYQtBOiWF9ea1d
eZfGs6Cv7qPvao4lZc91Fa5HUZr2nZrbwMbh4nnNS9XyKft7Y6NqzpZFVP+XP/c/Gy8GOCfAXc7R
hrHc4n+/x4MF0xrSN/rWsZ91scpzWMORopDTjqpEvSZyWp2tz/h1tj6mi6pMed6lAy3PZlAiox27
jcZ3LpXpoFaSQ2SSaBic9/+9Lf6DfXICoDkIm9wzJ8598w8TkTlz4fe66G4OJToTNbt2HHoHK6cK
6jKP/o+Po/+wz7fPixyK1D1AqCgI/9H0e9z/66BKeUs0ccsH4v4ZTL3sCKEsdZXr36AldmnlrdHL
gAa1g3SY8GiU58hBiTH6znPw7C1R8W48pz05k4fuLPgpBviWpiLvsmxQY6m8P8jc6VIdLQGMw1bt
exqsO+3k/Pp/XL9/uLA4IbQ1oKSA2DjQrn+eEKiyqiy6trox3/sImrI8ByVu/jl0FbqrYogLDo07
CJhNte3JxUNPdFbrSPeCD88VpjSJRZmPer3bYU50mHTvPm6b2o/+uJ0JTl6FJri4a51Mzlqc57Uz
sS7Vno4KPbuLswu6ddpPo4+7apiyIYTdXLXWzdb7xMipBn+vVdDcnCAfUMqK4FvUyhKz72xx8/Lm
ijFwd6YJx6Q1cRGtGl1Ar/fwusNdDvvjSiZYgCZy0s6lc+YGvRcTPf5ltFPeiHJMnGNABdpVuZcw
zN1dv9QraLpGn3PZTbveNx3o8P+N/mD/80YCCYPhEVkQGLdYxOG/ty+Hj6xjLCfXJQQxNgOmImx6
Cpn6PpUEHa8VFLpAOCW0XH7Xbij+eK2bUCGnz6EO3FjVPn8o4bKc6onYA3TR/FksZN5V933h3M0e
WX6PY32DoHmaKRcfQsK3hXdbPtTlsjwOzb0CZWCVbMf9T7ijwS7qn/0hZADHNPR1WHcxHZZH0bfT
Za3XMWF+RE5F575M8LT3C9TxYwlVFMK70x0Jc4Z958/+sQIvRUg3HecVjJvPu+ZWQEa2ufph67l/
aLxevfvBk6J6/hZqZq6Om/7vFxgrk/yPW9tDSMADb4S5jo9RBROd/xymuQorR5Ug5wxs7HhwG/cc
haN7dvQMo6Ko3EOzgkjZ/rBt5jDPSUzu+yhClmH/93vcnPzq1179x0v/sQsLhAuP6/7Gv49mdSti
Gyw9fIb7cbc/5w0gra+HX3uunJC4q0I/wZ3i7bYXyaTaE6HN/j/euP3h6yO3L1i2Tr6PfP/96zVv
+wZ/f/gS1fgx8mB0Tro0yf/3nP7e+1/HdX+3RbhkX9/h3yfzj9P6+k7bPl8fOvbtg3ATV9nxwEzo
nOX9Sm875L4KydeV3/6ybZbt8m8PfTRZ2JggO4qDa901zXVxIV5+roALHVlSST1eocutOxvNXipI
n++NBcc3YR77btn619qYer+Yt4VMf1lomwBPvYvw17+c2fDELtWrqcvPBj5pUtbzz751WCJGK8A0
hjVo0vMYOf1bPgY3oWm9azRwvlV132iF6apk67UbnbRSbnEYu/aMAf8uQTQWrApJPZoDPslh2sP7
6XbFgGlCndMbpZOMl/lpIhjOCwVhsqE7M/ExmXKASKuBZ1wHcL9Dv9nTXMkdQJeXqUM3OlocowoD
GTviD2Zn8KnJ6qVtlfkduBMQVN90SG+8+j0Ie7N1IK6VR0742cy+5urRtfRhLGBM1mIKdo6BlNpy
A3xiJIcWzSDpIOseAPA+l96IAYnbPZrvh998hK2Ci7n0qKdtGDNP+4fBL/sYfggk7AgkRAgdueVh
3BOldnXdX2Q98BTOe7SLfPf7OgPNCb2s9oJbUejyTAykt0YuKcC88ai4SnWn6IUNxYCX6+91DoUQ
EkPsNvNvwfoX6qsxkZw+i0Jdo8GE4A3aZ/CvuMC6PwyRLg8o/An86BxKS1LMVSydKe1G+yuY50Q1
XX0wbmPSWQ7eg+d/1KaPc9nDyF16EpcQeUKt4pnw7hAW3D2D1pmpmwA1rU6qP5KBn1XJeYYR+1yP
RCVj2VR7ESpop7B9bIBfT8y/qqF5boOOXGmIXlL64E+APhQucU5LMOiEQK6Pu7vNmZsLHJ9x11l2
mkuIFSCHsTSJObqCYXgvh8vAlgNfbI5CXAj06h2utIG+586C7qiGDbmOArObFl1xHby5QyN3K4XK
aioAPLOKCdVjGqywIUPPmWMFEVwFhO7aiSzxSue/gqnOmvndZ+I3l+NezsqmzBfPXSHVJWRBJsHQ
xQCWwv0wjamg9qcXAEUirIG982wwzu9s7V66oX6B+BuKXieV39U7dwI14TfHnLhn07D3WZTDw9T7
4I9HqAvaPqqBq8Sg0lsd+VJ6Pb1TjTwtVH8jjI6pFBVEKO1OgJujvR38IotyN7WiA8nWH5wQbq+W
vYJM68vEVA385bljO+OjaxVr83v1bQiD20zpbOK1d4q47wKGWbe9ja2pd/7kXApv3fWKNAdn4TcG
B3fPg2jnhiUFBh0W2QRkqhPBT0uKB3RYTRbq+n0ZSY3Krgf0TL1syZcuZbWTtQWF2RM0aKS8ePJl
PqNpibTM4UAQk3iYbOyLOdyjWjeZs/T7kBfLzUJWbx68qYSTrMLdMnV3JCGsQaqMU8pmcRu1T+N2
9AFyMP0KRtjs3dW9gE2+u6VoynPXH1fML3c8km+YbO2FiN4mXoh918iL62jwX3T4gXto2HldGB69
GkANayE1DhPc03VgP0iI6zczW6fApejelxUYsLGBpFVfQi5VGjStC3XXfwFpVOwwbHdH69AqpmQA
HBaFf6DMwZVnuktIFZxRDv1kDTzK+5WuGF+hCJN3Unno/XjxzQb+AaXYHPerAeO4HqAdX+chnGJb
BA46yCYRskShtCz+mXXoJxtURavwxVMTVqmli37UjkiE8k+jEhV+AE8dOO/rBGhfvctNFO1XyK7Q
UmU8mvqjtjCXcSE153XcmG+lBhUGRQ7umL8CMapVEo3mtrBHORB6mnMgJqLnOp3W2U1K/mRWGqbe
gqLRtNFZLVCsEbyIF6dZgP443sF3x10wDORsHyYb0jNosCAy7KVymkOB/jAuVV3Eft6uO6raly5v
MAM1/hijLjrmTd4dXPYxRvZCxxw4d+e9Mhpeghy/8GrKU2jLMF7gLya6Wl9AXEmcHPhSKt15b71P
NDB7aMbqrUbHGS9K011Nh0OJWTXQ+y7uJ99N5ro4tIAG5gjK6qJGOMICT1XQvw+18wyOZv3RAYxj
tax2XSTcmHj8uxrmW4mus2/Xw5jTcR8E/X6QfhmPLQt3VdnU+6mecnB35DALDS2VzAsiK1A4nSo6
TZ6LGbTnvbikKSHgSPQAlEBMl+Z1JAA9BpcMSUuGYB+Z6AzmjR0gTDwGYn4Rdj1KWV4dm/8Zu/qP
O8Lrc+18ZOvaxq47f3c6t9u5JTiYyp8GADglA103XgdTqMSfwD0V4xob1n3jqkcnjZt8Z5lNuELV
VLLhVLYXHak9Opiq9/xfU4Vcx5K73ykjNsXKz9PZFhG5dRqwxrbHttme1mtXPDi8nM85zKV0e9v9
/S4uzK+wwGfbdSXPZh7nY2+b4FDUhXiF7/nXdgw9LVci7fhtwHi691uHZlMUkIeFNB3gTRyjC58s
+NKfXNRVIplb3mYjNSxML0+8SJEftlUIlOBrB9C54bZF4RMlszyhFGsPYzvJsyg7mG9B8xmQXv2m
rXvm+I8Z34nvdmlIibxAdpmuUNHnJHLG9oPwYr/tiksPN7MuII+UdkH1NtWncl3Vk/Jx634dzV7F
optfNCBT3GCdgQenC00WlsTuET3y3vI++s7un+uMYBTyoPy+jI5OZ6coL9No2LWoMWT0frR8AIZM
J5cPv+dgkODVhvEFUx4I+qZOFzh8R2td98kZc3+37eb43zy/938umjixB9H6YSlmN2PaDPvJUdV7
QMP3bU+2+jfRlvTbWICaqYLZP7dEFzfQmMTvEjey5KNrZSJBtvwOi0rtHO6Jl0gpcqDwzY+B4eTJ
H6i7287Fh7GinE7/nGXkx2oNy4cxkFHGl7zeW0cZVPDh63aBwBU+YrgagOdpL0U7mM5DPagbC4B1
SYeqTymBJd2vUM8R7UDQgz33yAIdufQtLLxqeG48g1/2vkuE2W5YhvknYbC2Qlg2t8jj9ZmQhqRD
KNl7HpUv267FWDxP4i4bDE6Yqp7Jc4v77qa8lmCqNvqfpon+dSFDMu26tbPPMDj0MSzK/uhOxnnO
wQJ+ffBk27gfwwjgC47BdMsT0MT9RTuDfzPLDMLKaeWvyf9G1oZ+2rx0ksEq54I8l7lRqINfO3Tk
rDy/+QmQfUwIUfnFElLeFnzHOF+87lckUV9O7s+Wl33i+5O8Lv7kXa10y2T7iBaOHm44h7siaUKz
XnMe6Os08hZ47hL8vHsp21dRI9RVE0TXEP8d5ur2o06QlcGYrOFa5faevpK/MOVjscFn3eRMvMu2
gxOJ8HMhz9v34bl24m6pnFsN/BBhDOYlE5DBT2uh+90P0d49Uimj/Lb0rrg4QxAlnWHhR4Afa9sD
OoSKw7AdHtB5snO5UJEauZgPPQOcvp81i4DzoOh0HxqU02cTBX1aosf7UeKu3I6hsWZdjF3LxyJk
7bm9d0334v4HryR2xfdYDX4eGuX6sS68MFsb2KsLgl4/OsCL26fkXsgQKOPHSpAKtQFgUlt1UYqb
afkuZv+wHccQ5iKTxOsntqghKzDm7jkn4rstutN2nHKGlFAKNT9pSopsCddhzwSaF6YH2bZHXZhx
V6FJPK1Dj7xa68x7IXk80kC+S7eI2bzOn1VYRwlzluo8MEmf2eD8mkg9f6LxONADeP4QlpjtOyUk
jeD+Boc2F+iS7K2hXn50OAqbvKTTh6vP2xspE3NqoGtkGM+bFNC83vOwe9v+CBa7hIDa89vEQnOD
tQm44H5UUa/P0+SMr0JpfmJDA+CirpZPPmFyw4tPM6t2PzqlPEWNM7xRCHzb13e4mWLIWt61K/L5
wW0qttsOaO38YVhQv4za8zKkL0W6vd6VwK60mX70i8TspBPmOM2Mvq+Bf9y+ovQQd5yKxb0IU3mP
DHbZ1xF5HVaY6zXhUyU4PdsFffV2SJ5HCUVU4ns4G/fQEbUenIjX353KT7ZDWlDyCUxY9wzeKn8y
C/DSiKNII6GOHvvOBcKmB/ex15V3Wc1E4u3c5748QeZZ32XHUJ+5c7AXc7T+6B1M7ZHDeITNAQrW
z+t07hXNKuG3L2NIfnx9K4obLa/k9OBUzL+GBL7A9gddrre6CLo3u/L+ZKIaNe481p+APbZvO64T
g4lZsVPZIBcoaQ6NmMrnr6ujwcuqotfoy/Pgxkpdfh1VuePbBGH0JXCnJpu9Zvr6ARtyphjoP8Ji
GPee1+GWmSV/CxUSovcfmLjEjbdbbCym/GG77ZYQpSEVB4eWv2aLobtw6zmLfKpSD1MCk4cBEA6E
b8zY9Ccl+AdxkXRoPTZcZVlgatJ59sB9GVz7mrN9GCwrekKLUXV8RkBRnkTgGeBdKFZd3z1Mjl+C
DRibGDM/0LFmfV6M8q8y0qkT9tEBeQ2LIeYnX2rySCt/Tb0JgR6rJz+JZr4ksF8+ghAIj3aBu7RT
KN9kGJ0qcScPQFBnswXf2qEGrAKkZAIPVXXhjzSOKhhvK7UvpPE/IGMcGxGy9xHAY0yptceRG7ov
A7RRDagsLa0as9XUwzkfgv5rU7Qg4APoSfcfrcuCsApq3E94ODPWZqNFDgI5h0NYgc77+/V/7rft
vG28O8v39XQEXl1063l723aA7fXVKnzG9vDvF9GNR8Ahmb8bfUFQO/k1WEQLy9rvg9gSkGprqJcr
jiWBd5AmtXX33gU+9JcKFVBJzHqQoXmvyu8tHC5MiNsmUdz2mR79Phvum3p0MNftLeb8XT1lbq6n
bDIVLq6zxW3YLsQl2jf8MzDOcgKXazKpGrNbfQmsaAR5AedRpKF9CPyRf+1gl9pkWMHPZO19sz2q
z0iQVkdvpi91M8VMA7o1zh9JCE6ovLOW22aJht3KQHnCjaH7aDJpOQJ1qAb7vdKFPAcAyZGj2ulA
T6nPhgcw/pegUAgk3C8PWplOaT2BEalVvuMEBYMY7Nt2clBH+wz0Z+v06DkAp2fG/1kbHJWgUtl3
QfXm2h7H1ubVEeUc6xpvMJPCtQIIscbCuEijSrLfXtv+2mlM0bnXJ+W41Ek3Q6QP1LDrugCRukvR
Gy/evljpAeqQPao42bQ441WQAj/aAdOxV13jZU+Tx7LNbSqpvfmiStoRpWUQIfrctToDMKszJCx0
hhSWimUHwi7nY57ldVknUK+A3t8vwNfRGeiXbHveVi5w2pkhX+ubk5uLo4ZleFxdALFg7nGyjgPK
Ca51whkkB1E1wC3XgMTcCg0sUT2NfjfeszLiLO4gMtXBhZNFtbuqDvIdXGgYIn1EgHlO7xVyQ4Ec
wqMsoihDsegbVmWlI1SG/0ajMmVniJC24jELgXSKu7cH6gf9r6BL6pYez8ic/0IU4rcIcsSyR1XD
XvNuvu36g5L8oVmHIqHz9G7vLdK5t0h953a3RwrOGSR+MnV7g4Ab0gp8PXbKe1+riF/z5sKxWsAj
kUN5XmmD+aHowxPwV3bVk7VxoyN/r5ANSIRgfiqCSiSVW42HPFBHPfIJnCPlMbWIYDLXRqln3fFG
qlWcitW+GzauZwOe8Nxpv39elwE5t6XgV8Ylwn4eMgfLCGgfJmSwz2XuZXZ0vSyfDYKLM+YWc47S
GENDHIGVOYAm6B7Cke27AQJxUWNm3SNI4yyvhT/lj7WMROo1jUyZ06zPpIPKiM/pMzVCs61LUWXu
AocDUax110yue+zbhmalH10X0wd7vuboTgJWohwaZHNAwv0sUCJn26advcdIOy7KWXoJ/w0jb0Ty
tqkJWNZJRgqnQ34hAfXmRKGJMQHLMyLHd16SVNczzAYIIoEzaKA+aPKB/WAhEm/LTB9Lj4Ll1YC1
21AcSw+FTjpg5o92bavddCd+LAWmNHny0t6ZoL83koMRWBVyVKSVP/OyRZZRLh241/Dr+08aLQCY
nLcbe1smfSXGbNtAchqzKniPpJ1PGg00M0Y8VF3DEBCaTba91P37kY0EOIyAva8EDbCZQWLtChfN
sLpv6OKR1Anm70UNTxxqzWPrVg5aYtEnzZgLyMG6bBDJu9/nQezdIX0SLTZjQIZNsTqnCbGCM2vn
Sy1khFBBjslRgGF0aKLxa7M9dcCwgO+7/8WBfM7lBFLufibbpvUIS/Kuu4tdiEWs901f2CZtu7EB
W1p6yFXLm7TOa6TQy5c5vsK2CZ3gX4/yfz/CwTxkAeHl18JMmeHulG2P/Dn/z6fbH5w+SFrB+2Mx
cJltGy+qMK4M7VvhU7HfYgrbph3Qj22E/N+vhTWBs14WfkwGrQCuWQwGokXQKgyQVfD4GxKLKyxQ
b0G0DB1ITdGVlN4qY9YOc0z8YD6tIFADt+/PWH+k6ZHOKNoErhuk0RB9O3UmyNCwQOl+neS7b1cI
Nb7zlJsOqb68l+cJKyHszIL+orh7sMQY4A7qbpTiWm0bjtn6DqBf+3VJxhYZZreJoFLe74rtdGqs
8XzIUa47BERtOO7nqv50RibOzIKUXdzpuOULtm5rROtMJDRDGCH5I+S1Ebyd16RFOc0Z87FGAkCX
HG7A1O3kGjmZEMhC1VrHKJHQabcBmhoFrv+v59EodgVgOYQ/EO11oKrFfuvF7RD12ai6tPFyjMUl
xc0+0jvvHBTdvszH16agMlvubWXrDrZH/3it4LgRIzPAccV9MRoZpT1og6tYW6B6pSrjWtbdBV5h
pCEyIxZXIgSwOsWMvKRj4O6iGKPSf627etg7swgfwKLuR5S5n/Bg2qSNfAZh2qz4NfLpNA3kMsCT
vo4zQMdVFXjdK448WOuLB4onywe9r+Zy+Ihaeq1gsb62SE2eQ4CbSf1Ssmh+7pCWuiHcvJMesZmI
YAh6JbwlH5b4jheuPiBWtTxMQ7/E3BDwmCGnEAgjPqSaTrBpgH1Ci6Xs4jJkeBGveGynGskbSVuT
lG0BSVncy5WA3UC8TE8UCm86h4ODkNk0PQWMoYxy75lHvuzpSrCmBcDRBYu8PIJ97mIawbpRVbkL
IL58RzbPIJR2763FjAA2iN6LC04MC454cg/Qvr6AoV3hzoRIsbVF9NpY8Vs5eX/dnkGLxxRQolNp
RFTHOmL+t7nz4wUL/XyMPuEplrgBfUHb6tvsD+n2etBbuAi0dE/cq9W7atVBSsGeAe7+UEtBk6j2
oCkNhh/pAgCGruy1d5j6hpUu3BPSC4hVFZ3+Jt2VJXPRwRS6/zWsnRiRq3nn9VG3122x+LsGCdyT
IzE2B3ZR3wKeZ5jORz+RNcPv4a1p3cr64DimhJSzr9ppfja3GnGCh23j3QPLFFPYkxhqkBK9dD8N
kmUQDdhrMeYjCgNMPDRrlscRdjtqj/fBkPDdW3R17Kb6CiNlTIks6WNxf7RUK5I0yLwcld+h6TBT
Z7r2l6eyUSSmjC/xsiJvCPbL4FLrIZ4bsSBa5wBz69c8C1b0QM24qJNTMnrUXfOnVSOWHOj6/j2y
NbyNSkNs81eSUA/QGdYHsXvMGxD0w1j50xYvUW2PRe8573NYZXquy1jwYngN6NycutmqGAQX9GTn
pjVh+BIBhhGXI2Dl6xXY32yuJRbsSXnd5LtG1BgKI6Of1NCO59mV+R+vNm2qNVCi1NXjaVJD/65g
cIyFbB78VQD6mr0bj7pnOFP0tSo984pEYBMgS1EtRpzUPOqHDmfBg6U9Gs90l62lV1iM7Vx1+2CB
1bXgPfjVMNR1z03XjFePquv2zEUm8pk4A5ybYNgRryhjL1/LBwRhG/8bIjwHtcr25xRBZ8utKG62
mX8Mc79cYItC+2ZecApCRp+wzgl9Wu16YQI6eutgVaR71RfTATdZJBrzCPYJ5DzWEXEVFrmpcr48
eWztT7aE25Yj8ZJLwCLdAkOb5ph75rbzvlOIlbsSwY6gd8ufocZUIlf35PH4A9wVT2atWZZHhXyN
IsgWfAg/kIhCrKkM+wsMohEpjojv+5o5sD6W5VfY8DRcy/VHFFkQUU3ZJkXojUnvSL0n/mJeTDug
Bx3W6tdcVEnYB/wPEcNc74mdigOmZ2Eme5OiIyt/AIAs9oi6t9k0OtHTiLjPyuZvblR4bwNzqvvq
SFhJqXToG8uHfz3d/gqHEyYpw1RR6nx44TM653nxv/ueXg9DXgBZuT8d1PzdIjN1FHT6SzMHUWek
AgsbNQ8IYwN/ExEmuD4UYMbb+gGqZRtzVcArrRboJpB3Hf4ramHfA/EoX/0cRgBckuVYOGHwvLr3
YJ6Qw8731um1OzBW+H85xv6UMJO/dd1iE8A77UNTYJZUIcW5Q6YaPs5Si+9TpfZgE8WbX80/nBp5
GLSP8JPq8GkI6fBn4hLWTJ4jdSOPEH/yCumFACkxhm5ZNpBIWZ0jeVzobAk4f83XqUgFZgQHEqw0
KQLipt5sp4eqcX80VbGe/FWbq78GiGCJ/r1Hz94K/81yPr20aPOd55uHihQdYoahe8JN5OPXCGWK
dB9C3Xo02eJzdu6teZFD84rVF0wqvPWjoQDnd1iWhmfaVAjpazdRoyXHYu3tN7zne618xH0HNAwF
qzgesLJKvBjoW0vUo0Tz/fDbKudwh4Wxau3x7x4c/rY7zYPjPniDPjRF6ewHPx8hmJZHD1LSETJT
FTM++cfOds59fJUpMTVLSwpdxssb/QBXGAWjpXPs17lJZUeDF7X40Q5pMZ41tQdPj8kAuP5YnKAe
rQevYVdRO+WPshD1bm3Iz9Il8OgEVmnyioUgRELULz3/RvoKHuzkYRETgrxkp6x702J8nwnNkcpu
2UWM+kMpV700SHxk+V3fxDIy7DP8Mcu+OGjD3NfJpc05Mq373GHwRPhHN5j5dt7bugafoncTUkqz
41gcMl1zWpywRlYXayxmcNArhLlQDuZkmYfgmYpQnZmwOcAWwSDmFMsFqAx0hUoGB7hf8uqP0bpj
PrkKQNop/OL+uVee2ocGAYJ//YIIRSVeQV95q+ckjGr9qSuxB41MDmwqmxPWE8JVcbx75tU7OXXT
n/scPq7r6sSzbH4u15ncXGMP2zPG7X1tBaGvujNAQNau3MHcQqq+8n7Xq/ytmOvvW/z6aaGrGWVE
8DkBiUWeHlOxOOjK4WYMjIxhWN/0DPDCDSv/R2TfkI9ZLnwKFwCVmlw9x2/Py6LvKJFz1u36/zZK
HgIy/oGT8TiJHGAhuQfkq3U+E7lcmtIVbxVZgjMBPodF1kT0sNRj9IBWuQD+dpFEA7P1Z2aNE4vS
X7Fo3CxesG6QUjrM1MKDrHDIi/awllynNRRSTteb7Oprx1CK6bkr4zU35R5rv617Wg50txXTuh3N
OW8ockA6emlcAgCmqh7HFtjDzCN9QxcVyPDWTCir+vsZgn8i1yHHBAtJOTG9tc4yXiFehDdtghZ1
hWXvqiwPbYTFf+bc7U8wjftkHbREKATvNWyIMhzurXYmRI/U+E7nwkPOsUvnfOh/3J3Hz6rEWkG+
mHi66AUztBYGAs6mufr9ZHcG+kJGpgWLVPTdLyi8D6ap6NNUF+G+hjyW9Fo4hzFkWJxi4ljggOus
8wf9zh1o6UVbYvEPNBOrO7mj1TA/1Qv76fQtv5fw0xMQ+/bs/xd757HeNtKl4SvCPMhhy5wpkZIV
NngcupFzxtXPi6JbtPX3dM/sZwOjAiBLJAp1zvkCW/u56yvBwsuqdd2W02/uPntaD7oIHOt3d9pR
Sv3GBAC7zAJ9ntmPmlZYs7Jt2282Lxazcfwl+aIYeJASPIztVL9HBkdWx+ZZcsNlUmUBrzqXjNKY
eXON9W/lp1F4MCrtqltUWcxAGs+qFMSLDhA2Ska9u4qpfVDCr74mHUWgpkz+JEdDVU2xkkOHYs9O
NYNLYefBItbDbGPYbTdPNRZs5OjivZ5kw6zRPGsLtT7bVLYCX7eDsD8bpW6cBWqvbXRfX+RWFr8Y
SLjsa/L1aR3xzjdr55vMy0L2veSaW+G5tCpkiVrTOQeqVq9RIGn3QxZ4+0TxzLWSUU9VG2pZZvuW
ZIVH8TaJ972lrBHE4B0WeK+GZyEEgTjQppQWmZJXxyDUlrEM42RWaG36oIZGM+e/QP1JIRTi1+Y/
pT17NZTKKPUe8zBSlvzX4yUJLOWSFKF84QEu+1lUUxnVdQI/vTwIqHiS+sgiBOghmWOrsK747tpH
HmzN+wNYVKOWe62oy30e8JbPymHrAcBfs+NwZ4qjxks5jct5xMi+tPtyT6x8kkwwWW7dPfdlfCyi
RtuyN0kXqa6S5gt9bc82i7db9ebXRfjQNwj1yJF0jH01OiHABat70P0jma8EDQsEmqI4XutJXe2V
wN3CQJQeXG9UZn3LoxyTDXspI2qUafMFMcAgDpJTbWvxSSrgCdaG/yC6kkgBTouylJrHwylXoycv
kK2nFmk04KXOSxuU5mNQvLT9GvWt/BLCM0ddpVDXLbT0Za5HSzsjT2IpmxrByMDLx0Wrlenak9jq
JMZapVzxrplUfMPMeDfMpriEOat9lSTmN7lQ5gh4elekZdS5VkOj8dAhaVpnVSAOsqm9un+pwSWF
ae/Mk0SPt5KkV9fI4AtL+WNjQ2dHA83wSP0l6K3obnrlr0FSqqz9PUiYmTd8q5sp3NXee09B7Kh3
3U0HN3UXBNFhaNnnZKVtQaLFxrkGVtzKUQrEzlL3jd+PED/4S4RD079APBkhS3shBSarf2HPApDS
LS+Nri3U3IseiSHSRZeWztLMzHJjkMCYcgfeURyCXuO+EBcXjlcjIFpbT+KAuMhiUMtZFyT9S5cA
hipCL1wHmg+3xXSg4EiQ4PwmPlYur2M9BQGj9HW0iWtf3kUIQy6SpMrfyVQ91Jr7ih7Vhli8ZWvF
UhA2hK92Y8en9F0dWO7CxguAU9nZqqKcAyAlloBttfF6SBzEPSj7PNXomSgOkUBbSDPeUsrJzaWE
jL1OrB4kT4L3KJOtDT2g2zUBjRNJwy5oKkSb8hItDwlaYODJYMg7XdvWgPbSWlGOQ0WYmcVWwd5E
CteAbA2+k8RtfRc/NqZeH8PWOXhm7xNSZoDMEJd6kwC1WBbY7Dovkp1M4huFwnUUtdpOjwJ21zY1
KpKYzsWuauQ5vPdKs5Cvyax8h0QpRH4pc7+MvZGuvhDkp7Bb4vQMwATVCbU7oKkjZ0gA+kX0bPgo
jClydyzUqRqYVMq59HRriwjaq1L6yhkcyx4x4WKrNWb6bKXKLu2LkIJM4S1hquYkK8LgWz/s6nDd
2ar7VHRD96TC/VbL6Ad1rPooGV71SAScUN9z3EXvSqQXkiyD7BMWR6uj8Aq/VgOb1VCCkGtrnlZW
sImyoUTzpo43de2UbDA4mBVqkbXW72EGJQcjKsMNeyAFDnRP+iwzKA93svHk1/XZS/Xkq4OOK+Av
ACmld821MZ63TZS9pblHAccy/tAos5upA2NeM9jFG866SO1wlxgZbHTNlY/w7OUjcLx615XSoU6L
Jcpa9ZvVAqwtaj/Yo8X7UpMT3lDBI91H+E7O+SEooTEVWvLk1mrzqKGKioQbVXr2oYlcyl+bSRsn
hvs/SQsAbqNqujVsi5RRkWhfZFsLVsEgkf6PDPWLagIX6AcrvnaJQqrern4EY/xsISs2a5tgJHyt
kDAjtbEir1cqqnuolNa+JlZ+RDZnSdLK2PUZSbKhHDaBwUqH7o/L7k32tJVKVueMrIBHTFC9mFWm
n0WX71f2Ms3afGPkGTlD3ppxILtLXqvRvM47sprALA+DanzXSWnNs0Z6SYqx37lN0T2guto/KEbu
rRwogFRuGkBEVJNDBJnXcS/HX4j4TlCVikUZNNDsHNma1QAvN1TfEVOLPfMQqsXZAgJR26p37KBr
XWryGTAapWerqVdjZegrqGnhSpM062g2wR6Ac34xDR4m+PsLVUI5QnViiiIDycmUpOrGVnxnDbdR
XUhx9qyOMQ/fmDwUMFOWOFGxxiLEawZBsfG8iA2DkoFlGPINVTHAiGXgLjM40sdYd34eAqd0dhHa
BAnrVP41SSRzLw5SVQOGgBdIysWJF8CxSSNkxRWwv/JoNVm0kYM4nuUeEpmzkjgUAETArr239cch
pHZQ1o/hdIA9XEg6CCSrQC2RqupCUfZ+J0dvSgq0EaWhdomUJGxmdiukurUQFKcUgrlpvJmWhOmG
WrSyjO0C8cE+V89BqcVz2H71ppVIGw6d1K2robeWJZlUCDypvUs7314pQXFtTMvek9K2947nh4sq
HIulZGYJWsNVdgikdLxW4ZM+rbueEtjrNunKJ6AhBPJVrc6luvqRmMBM9MEfF3nX5zsjBqyB/kqy
AaW+c/IJBZN+rdzEOw5Q2wGDDs25C3gwXflZa5v66EZAr6JClbaS4l2GUbJOfdaYT0PN8x5AFLvF
1a0/oAsNZigbwcDV5btTtONbbxKDGq4WrkQTgMjBzEYw4qQIZnKW+ju1V/Rzrg0F8NJRn6dG/qpV
tfbQdT+6TmkexsqDypCBBmpIwR6JJVeRYmXQqYaY6NQpFjboEkP33ZdQ79tV1MnoHgXNAw8alXxV
btEiBS9qlq61Vqavqp/lM2o6465rC+TH2qmAHbj6Hq00Dv2JrE+xqymtZjMfOM8GvC1qgqp8SroA
cdQu/ZKoXTEHaKy9mcWI/IVmPhboVQGS2maZZv7QESOY9U3YXzqrOLA7cDZdIAO3zaLwmXKgcwom
OLmtlTujZG9t645+SV0HpDY5vUjzkYuimBq6M8sNwUJqebNOh54av4rHc+ER8gTVKQ47fcb3ot0q
JFR2FgIBmq46F3DTiG9Fvr4RTcBe7cKCmov8r3Lo8xTMWltq88jmWdEk+QiaOVuSKTXn7RDLx0xu
5WPcqazoIa9ERfOqa9+8JZIaXFSrqq4ZW2TJU99SU5afA5M/hSelP89En9Ta5QxxqLVVS8AnIV1d
tdg5kkZp30bUrVb50AJsUsp5ipSYOfMylgwFDBJk1IYSoje8kxi9al3ZX4MCpfQ2jiAAmACWmy4p
z0aFQGAYj9p8rFrjWbcBaw6ZWb/yK1EYC8Lsa1Pbz6XnPQY86mvfGMkvyvVDM0I/ocxC2F675jg3
/N7+NrFk1dACoe178TaWwTzJKeAdsnHuk16BnVZ9NE79uD9pMmQzP6gm5kAWbyHZljtVVtwdAiSa
3h2QdEgXdt24X2uErK0mN1/b0LBWWW3+6Cwyv6hAgHxRAWAVsSxdSCHnc3lMozeAiy8excl9OnKL
jmh8O8lazDJH8h5ZP4HbR9D4YuBG5CgpFcRF71/FQRrQ1vBGx9ohmVUsRssZF+iWBAdxCBoKHIWv
fRUZXB+cpSJ53iJvmj9Ulsht4T3UrF6bSOqbTUj+lXp6ay9dkzKzJknLjEob8GoFFmRQIKU0Kska
JBayqW5CUbetW+pZkUSAp5PYrq16LYcS+SddMtYmta+NQdp3HpWU8QrfIQSiMrmxv8FBcx5rElzz
KraTNeWAasmSps0zg4Syou2NKT1c6AjZCWbc/ysu3OxMvmdNWpfD5Q8vyD48syajBFWHw/zB0fwP
wYVPxqR3zQVx3U/JBdP8L6zUNGQV0OwGPYGkwc0HQsF6hSUKuQWMWQBTm/A5f9pAYB6hGbqlmRqm
9ipXVDcTCMXGDkw1sG5QVAsusfp/MoEARgyd8S6CT/jA3QH+ITMC5RFt74lx+osqQayEZap0kfFH
oWVHEYQj7aoucn9ERXGivHegmxfJWDprMSrbknIbVadMohiN4+jn6N9dK24lJv/dtYrzNfAyf+EB
hd6Lgx3HBUq5H22erWJvTYdPfSH5378mStXBTGtUofWxPNwPce782gz0RNqzhXEKR2PZiJMD9EmP
9BbNYkjlZdf51lo1C/1FteofUVp3Z68f4RD4y8wqw1U0dsO7kRfsyqaQ2+tXhhPWrI2yhUpi7I4u
ecLC3YszM3fcfep6Zjm7tyMXtErbohfL4rTULdST6lILvYUN4QZyjELMpei2shdt32zOBEXytzwK
kKAN9fQQjn52wLYhO/huj2S/DHXq04BoioMZQJaOchSkZ+I03zheRzA93QgchkSxHNyZ5w3tqkee
Gjpj2cKAdu2TP52NBCjUAY1skSvrrNKqL45cSA81RDwywbzn+7zNTlQZspOLUszJtVBlInvXzeq6
8+CQ6Ano65xE1lqr65NCfufk5ZJ+VbIAiFlLdUaILMBx647gN58L5FYXyDAZ7QW95GoHFMwyjerS
yHF94fcA9x5AhhR94jA9K9Oby9uKJqJs3uWfLhI3io12o5VsOrpeo7hiBM2wFxiS+0H05arV/zIg
+lo9f/75mdvaaQjbjQ629FxCiL/C1zWA0JnwrHXTv/bVoMzajpcm1aF6XUQ1K7SigqGxupYtfQF9
vg/NZWqP2UXtCfkMXAVeothCRqJ32n2eUgrPqGXOw64Kv4iz+OOsgil667ufWXgCb8LYN5dKXAZz
xUqNNfmwxgdpQbuDUbj2EgdjAmUggTIicClVHcSAPkqBCaCXjJKFfYGFV85aKQl/+H23rAs/ea+x
fUDvHHi4UROpeVqkL9x6cFdAu41ZkrueQgaCgghf+myVk/E/+QOAaNkqUeacDoXVIYfrIOUtBkpy
4grPDSOSXwORLPLvVtOThY6B2SadP8+dQtpNzTRtAWNk1ijttCZ75/HkF/polqlePlLOVbQx2aM7
qlEui3RlH6ZobixqgJMAY8GriM7bOGLu38w88TdWYgTLzJcAoBNU2GtD+i7VSX8ElKedEjJZdmjF
4xfgCOy6i8BDY932auBARj5Q8Y6GB4eC4u2ABDdXBL/2QOqbZQXQa1dnah/3815XhzXIkeAxI5qb
qUAAvwedt+lD8lZGVZ6stFhH0zoiDqx67t6Y1hHRTMRicm/zAZ7dEeC2VUIwqFFFOPqlbi143Yyv
HhBps1LNHz6sMB0NtpfEdrqlbLjhIRvL5BjAUrtNbdMR+nOSvfzyKvwbyRt0+T+9XXDUVSHRm7pj
YuChfjYZQqg9aHzTt/+I8CPYBk4UUm6doE1SDtKpBogUo+HI6ef256m/tP/j9PO11TBGhHC9vqRs
Kj83hXeBL9ufkyAInzPotUmFA0s2uMt4+pjFQTFhArlIth5S6GyiKxFlR3FqT1f0kFKWYt79so8r
7v1oeVL4EFf8+88o0vJYpF16HTBQoZaYdY+BWpYH1yRqNcw6/4r63s7rNe9L4kjBVrfdZOWVdv61
3deBF32tEuriNUyCDTo11RdJSrYo5s66sb6iipk+SGaNKYvfHL3BapCXN/zNaJr6UrHq5jVtCdKT
svLPiVF5m9KDToEcSULGYPDfW7xi5oks92h5E4ngffBgTf2VjayjnIzuFv2l9AXl07nob5zQglQf
qms3ifx3pT53ROevkGClTdsgVim6vVbf1mEePHsgHfe1jr6H25FK1tRw8S/fPnsyQ/l1bzO5W7Hi
6RoKmKbCV/H3vc0YanZlytDe0bjUKHXw6kJffHzX5dFEGlRlz5C72qUZbV7lGcFT7Jhzyaurw1gN
2sX3pBccI1TSU1m4GID8HkpNjg5JXv48E32SnTyQSfE2n/rF3L4x+wp5a669D4dm8UBtlL/439xO
9MlVuIYPDQSKsnPfNN1Brin6RiVJiCQbvdfaDM/W9HAbrvFQIDz1IqaqPtGUmNqOlJE+pmZYK/wA
2jSJcigvpov5lQJiY4HQhUc5W9KlMU8f4BVveSQxLdDRC5zO5BiPLViS/s+z30c/z5P6YNUDb7ld
ex8l9afs1LLR53bqyAdpGH89OLmyDTWz3H7qv8+NkJ49iKZpZIcaf4lNEA0D+uR/czvRZ4D6Vbu4
34hLxY1F/+fLEke+SJGKpiRamO6IFwovT5IA6Ni8mgNk+aC2u28AXI9j5IHsQHkYXoDUwKIP8llt
OOVFQZYYpEj6rIR9eBZYko/WOAFNyMo9q20SngWwZBoTLZU31fPHzP/VdagI/HKX+8/z+Ami9ftP
EK1p7PefLmYaaWxtoxxeITLR/tHOQY/2hpotEkv3jqJPnN0PaE8w4MX63FT6n/P+brI/lW3++Uk2
ftdr0omdMKPWLVXFkw8LOevTg4w5WGbx7bV/wHNQcPEwFJLjIqTISMs2qvQkGlG06YxcesoDM7tC
42kTa+9WoXc0zZL9xEczd2X2E2Hn3kYd0uyPjjcsZFYqYyzUA0REb1PlMroT05k29Ykz0XcfzTBk
Wd/nibMu6C5KOpJGwA4EPUi1X5EvBoQ3ej8PYiBrnJ5w4q8+MWVkeSYhzUAO9g+3u+k6clQ/byNm
i4lONDi3+B4JQwwQ/+Zdbf0upSb+xhryVLBCkb2ZAsvfF8veDyTVLzXpRxDK13os7UfbCsNjFblI
GE+rJtuu7w2ZiUe2lwFV0b/6bfqrj34sUbp5VqiDmN9bgfPLfNFPlfp77H4NSufi1PEIatdOlIP7
8SjfzqY+eayKZRiYZOv8SmbitHCIYXEQT7Q4ExPZgSB0AMymQY6SZeZ2c1tx0znIIHkhZQQeRRzl
6Go46b6Y1N2STJMhN2rBQjShKMePmH3cWmheGFfNBfgc9Em2D4z3sSYDjaLsPi7q6typXT6vgyj5
XvARha7ZvyeEIsv7DNP44Rq7qrXNraVp0axWTL5493au/cuOy/zPT9EiONQRjdMNLHWt6Un6JZz3
AP1Lcu9rP4y09uY4WCkHIVAlDmYV8FcUp/Uksmbm3lKrg2p37ypSHi8sH7TlGBg6tIxIP0VVPAs1
vzrqQ6OfgLH+7A+w21o6OAbMPw2Iq3onJrJVg2XdOFK9zcZg0uLKWtggavJa9IGyNTKjOlcTQlKb
zqb+TDeHzW0ubl4g5poIvbhWfR7VzHmwrGBfdrn2rEWD/TCNQQ/+ZayaWrrePWVZPEACkopt1eXh
XpyF3fDzLP44u4/ezzwkkfeRWpXrf17F7P9YxQwVQ1fDsE38PsF5f3rCajOQwwFTwe9T9VlRLDOb
NWNBzIKjzh7ASbIXTVQBYZOX4bjIRrbGAKIY/jQxtH3LwkiBqwsxqZ8miZn36eKWoiluaefGGXps
sgrCejgFOsIqM2y+mlOOyxA9Y6cNp0h0W3norrxOBnLBI6ii+PvXOHkstCxwvFiPSjAg1zwN/7yL
Qlw9K0uE9DJvmZc2UkGt1JQHBQQjZbfpVBwqKXb3ibcUDRnyxeGXyfdpwzTiy9g1wMoL8pzbia7b
qdsELKyWhl9AFWcgwNJhlbOLmYHIzo6iTxwMYi1qMtMcu7MOuQzc2PRr/2fffaLv1D/vIPqc3HBu
orX/4xKLStvvG1LeYzauZYAYbTzINeezjR6GEsA8B7n8EdXpWOlLK3dWOG2BHLGLhxwBIGzAaN26
LDj3M2oqwwLWtjOPb+2PcWQf8GSwyu2Q2kDUEt9o14OT/XIbMSDuFZgI1aF7WaOyXqKBk43SG1qo
lyxHo2pGhgzxav71tIdeTYv3zs09lFBS+SqDuKOaKrnHIpdDykNpsbVNXztG7JqWSheWVy3BZmhA
cuh9uqOPMvN0R931oout+bg4SDnWGIgJf9dleV303fAatIkLugeMkBKb7oOYEZdmR2UGI6VaLFrT
+tTrjXywxKLVFUM+MzQP97WPkfvETG0mZGGbzhGNrR7xmrrl+XWsLq5q16iLwLGrlUj7f8xAIiUC
0OBeiimBYIx+iqwWLirV1BR9QWwlq8Jh82+JlIP30U4J1R/FRNEnOSHVSyWsHsXA/V6JyFykqj5T
Kqne6QVKzLWdnhqvJyEynVmAkU45qn57BWjCp34xQwxOV4qp94uM6cpyuvLjtmKG6BfT1KC/3VZ0
fbr899tWTvYvmzaUoj9/2/FV1Qm/iP/5gkLN//QucsYQIeha+hZVOM+Ru9BmUmkXCyVreqSAeLPc
3yU2Um0nG+ALL5cAnIM2E+8UOPTFIhrHn/NFn7hyBGR5ar/zRZruer/X7/e//dAgtP60WMCiPqke
k+nQWhdf1ouH285v2v4Rgt97sIeJHvLwMHGhe1ahxwihqqsjwUGq9Exfe65jXNPRDPfAq7CImUZ7
pTeu0wU6lcfbBWRcuQD4XVxV6VrsUAHkIIcI6Hkjml5SNLD0lWwjYLm++9eoyLzfR0XmXYzK0+RP
1yqRnD5nSZdsx7z/E1Oy5AEYc3o7SF77Y8wjZSu6xCAYo3YbquWfiVKlD6hBjIveUTV+E2zgGziW
cFGnXU2ILdx8UAfjXAxys4dkiMlF5QLbgdlaur72Oo7oqXkoyrt94y9YW/xrW2j+FWb8EvCJdBZd
PRwRNllY3HVGyBLXdOrSqRvIU1KAxYWSORSsHPuMPxTYWAMjDLIp8fY+0EeOfkTSbi6m3fvFTZo6
bX8ZIFc4zqg3stmgLD3u2xJ6sxGxJw/z7EGWzO/1YPWvQ5tBvlAmGbU8H17dJjubjd1dIt//l+fA
+l0TV7fIisk6ks+GYlG20T5bQjedawM7GvtvfUmmH1/hHiy2qffGkX3aY2ZAn5tbtf6n1vrOfgzl
9krattpEIEcAG9IUhzZ/MtOxuIgG8NZmgT6ouxJNHFGQywmNR9Fq3LS9toH7ZwRLB50DKT+RW9Vv
ea5hoDTZddJe5LBuuaoYyCTOj3E0v8/TRBbLwdu1cAxAJzuxCUsc4p0oj5FwmXZaSJv82nQGJ1nU
CEBR9jKOWpxdRXJfHPIoefBaFNxEy+UjgE+HW/KtGhCW5n1+BrIH5E2t7/Cp0RbiLDF7+6kYykM3
5WlEvz5ge+cgu/BU2/nnfq0D/4m+cTnvFNlz/2Unp3zSYZ0+U9PS8TE3HRsJXPKbvy9tdkENeKjM
7Fs1dPYidd3J37I5hf2ArC+w7P6ITF5/FGcQ+6qtWVaYlcmwYcTkqZl0LnQoR7vEcmwdnSxINrnj
+Lta6pKjFY7m0kqT/so+CtWBIEi+WkmPviC6xbNyUllqI/WHBX4YxyHjpJITPJLET8lw2QN1JV5I
xShDIjTjIX1IgfMhEbRuJnMbv1Wj4A81BZSRDth2j9NG634wKdQf7Olw74M4PpPRFEe82lGWDm/3
+pK15jZ1y00CuPhFC33AkblubI1Y0l5q0z64KrqwTTx0l7B29yyB0ZfcOqN9Ex34r0DG+zjYY4nv
Y9jW+6yKlY0YKLHYWKqqh++BCOkoPD3FeeWu70GgiBvvzXtM+DFXdIkZppQvXQPLoir38Gb4OIxt
PuyTONkkSa1uNM3Li9l99Na2fApWAM+2BsCR82hiLJ8mxVGbWqKr5q2zl+v+KFqsMT/7W9iuqyGU
AUZ89Ikp1HDeEUup1h053vJbqKHa3NW9udVSk/ArH7w3zCC0ObnLYZ8NSfqiTEJ3U3/mutl2wH57
SWbOf8NtklwUotNnPUnNR0Wvn82pH1Qe1UqA5etUslKKSACZMPQpemXYt31nXlMtC7BygTUA+UlH
IWRqiIyR7tv+RyOepnntL9O8ANgrEPh/Do40mZL2r8laHinWRksFmKVasmF+dmPvtS6F6zhq3xKf
5wUNfWj800Gyx3BVDICN7n06eIwWA73y55w0juUDT57xcZWY+6kp5qMqlOL2y69kFfXVl5CHD1u4
aeKA/So23+xE7l0oosm486npBqipfpsGpTpamXJlg9GkT+siZWEUDsRcB/O2vEdWUekL56kwJ6su
Db9l0cxHvdxENxgto+GQUg+EqwZImCbEBuXcyvpRtCJ/zJ4843ah6EnMduOGofXgOcH3UE7SfWKS
dG4glM9ECWyY9p+f+uSpD/2GX+fd+ySDyvWt1vbpukazYdQDmYQ/4L01URJ9qVo86BXV55UyeO7R
HAGIxUYkv6HOvZWVxvzx+9TI4u2jT1ONom0XQd93a7v0LSovrX+ypwNWidkBu6+5D9HvZBpFgrv8
NCDanQ3SkvfqVipV5CZFn9MasFslHL+xskyhH31chzSjtY5tcACF7yObOdbvIHrkL6HJNg3sPcD9
qVnmnb62Ij9dimalxsFSszt3fZscu/5cjdGWE01PKl4tw2/OplcqX/yomtua8QdUWYqJhmZcB/iB
x9xUXsVbTHRRm9sT3gRnJK6sgxfpF33IqHOK/bgCc2hyZu5X9436fVcuRtWC7N+n7brkypgLA1Pc
OaPL6lPDY9wVgb6FeAmfFZNTqpHVXpsOXpJXFAw5G7MoY7VzFvcucSamiRmiKQ6AlxEtd0E8UXUH
IuY19lp1Ib1mWRC8mhnkkmAcxmPUee4XZzj7Vhu8yq7h7kcUE1Broak6iY7zOfr0opnV6b5NFeTF
y/DNrcyvkTJYC8900Uzys+QZN9U93hvDu+gPpn5Vl/+232KJ2gUSgqyiHNqbqAqJpqiJimqoGLiX
Te99zYjnKhIRUiVrRxeprhUvP5miN837AZGOn01XNqCwF3gTiFGP0Bed/mm4LNTwOAZbF9unI2Zp
Ba73OiYFo2YfgawbM6/rkFJNJ61e33T3Lfnl57xxCTGD4k2HOLcO1bjGg1TO3wpVPwa82a+27ju3
y8dp2qfLka9ZiH62SvoSJdRDUCCNfYc/aFmOg1tiaTvRx05AOVejwucAaGJIIfgiQ+Ou7MaLzlbz
jDgKDBxyUAQHFBsXfSCV6OZSwBJ9hqlQwbCecR74bVpqvOLHqgPrxJr3UR8uI8m9bK5AOMUEGtC3
oTX+VXYKdxosJuyD25rnf35DKMaUHyNP52XpBMQi/U/CCoiUKSuaYRpElb9vuqwE5c82bfN3EOTt
PGH/hRwS6o4zLVA43s7x4jL2rYWpMOhDfW6IodsEMXQ7lEa+DrsAB0TUlEH/pvGtnJBPTeH0K0Iu
VLrxVJAqjH8nKJTZZj9HwzbJHh0eVYFfEHgGcQaL9bm0mmB7779DIbq/BsV8gYm4T3Pk7jkcq0um
plipoQQTQSGx2mR8xeyFZypIJDIc5fDqIDs7c8jxniKnu02TRqs9JnBD52LDw+5CXrkG9p/3DPl9
J/Qp236f/Gk79al5vzPvqeCWYb/fFOzjodZQpYBSfxJ1ySToHhUp6l7wt0HMH4b5wZEi5yB5g4/K
f5i8Vlp5CirKNI1IEKde7V1c3qUzJa+Lsw5L5tqp8o639gCy2Ug21YDdm2iKaSpQpkOutKh7uENB
WrtPHu7fZW9Intu8l3e3L7Nm5v1GS4hxxRRxwGiTSNnMnpsuk3f3/vtccc/bQyMZ2e1+YYbFYzWi
H0WQGl3IRCOeWxmw2BwjvIgDChHvY6Lj6jh1uZ1iP7jRq2iIa3zLVbdajdTHve/TffoU/4x/foCM
CTX46QHSVJTkHEBG2pSE/hS1RH1UJS4o7neckZMdWWj/xggAqJTMI4KPhVEZaQXDEJrA3w2LgTo3
3jDcy/ci0Kydc4OO0EU0IoirC9W1fcSACUKBxipH2e0vtyA3iuQ/igzb4ba0jc2gGMHc7XujQyS6
8RZakWeLDtLrpgibl4DQB/4lQub1ODpnQ+8Ui2y59mKnergTfeaULsC8gjqRW6xFaxx0LFEwOkQ0
Hy+Py5BllT4DIK4/2v6IYSj/qUQl8yAjRrIU0bKbNf4jpeq5mXndVcxAxJYyHArZW9FE8dLedVOi
RzQVLdZnEJS7dayPqALoYKLZLZ3MfCCHXtRk1RUffXkPe6a5bzepuRBDaNG+O7mtb6DljBDGPH+D
2FKLHn2vXHyrahcjyZ2LF0Hqh2iiXMKpL3Nt9SiJbbsVKQ7vyIBSeuw/GL5K2WQ6VAVVQtFP0Pcg
WiPuqNSxnb1tRtbDCDdLLB1VhlFqC0NsrZSdt28Qad/6qftYx311FJA1/HxR8nUm1bdpSRcHKXEf
o8iqjqJ1nyEgb+Kqj3uIGYHXDwDqQfbc10Wx2KlK5R9r98enbtG0WtU/kqoSjfuSKdZHMeY2P+6L
pTgr9GNb2aV5ml5WuR2ibEPFdUfcCBgmNDrcQTLAMnbck++DL9bLRvilQdFsltRF9rVI6geoc+6f
Zv2tTQesmyUlX8IiV39UtfKeIurx5kWmN0/Jd+9ylYBanVgQaLRax9BCMBGZvGybKtGjjSQ3ThFT
nxhI7avpswdsZWkKwHsPXf9W9db31FyfxqvMaY98Cx5R1dW/f5wg5XDrgVp4H6oV6yz5bbQ35dg+
ogEGib0rSS02hoQy/dTpKCA4FwUS2au0swL0QA1jl8t9MPObGnm6Sjc8HBEjZyU2B6w+uIoP51iy
1wUgtsN9/bP4a6zY7yES89+Unddy3Mi2bb8IEfDmtbwli0WvF4QokfBAwpuvPwNJbVGtPnefuA+N
QBqU2GQByFxrzTHleqGrr03oKmtHo8yyj5L0gfkvmm+2b22ECqjTiPVbplcfHFUYa8wdy2+IYxdy
RtEitm6qKjlnLX4Ztm+KZVI6+l5xC166rgfwgZ3rsZoPsvl1qEoVblka7r+6WjvptwaGgdOTVtVY
hzgU0ZoY8uhkIy8DWdaLq+AhqQ2Ts4UlDxkLymq3CUtbXcphc54I+gggrxqQ4MRlyI0AHhsdvvFx
Ws1GjjnVsQlq0lZDx9WZprmsLd95Lh3rxzBZ+bvA7dvxKONbTMGIAUQ1vCUKtRR6W/urkaA4wMei
ui+UcOHpun2X1m55X8RthFtpkmzkoBE1zq2veBs5KLsCDYJHQ0ASpDuXK2raH63AYoPfz54UU58+
ppDxzqBz85VATl5jLK5m6wgj2WOYkgxUTZuMoTyVnfKQzMOfZyiBioXISTV+zZFNHrf21jUHBZ0q
4p3FYFYgB6P4ZSgG79YvM++2m89KPVJQ4IoRtwyafVIMO78KlAW7F2eZ+KjEW3cYX3TEsd7gPItO
B7s3iBpUMkoGFP/T05RjiNlaenyVh0B5bH3EhwpB5ysw9uGojdW3r3GjAuDQi0FfyT5drb+7xRCz
UHD6cZjtPskLBgLpCOxpz9bRd/Wqc4Mb9Qzhpb7yf5khAlXbYDrxYrA9uwbEP405DiJbsRX80ZrH
WGmQcp5nFpqy/mrNYwhVk/eMIO4xLdr40lIz93m/lSlB/4FI6OdyXRYe53V39E0K9nyR4fmlKU+W
Wy+rakIDrNTdVdXyPTBC5Qnt8HAqjVRb9POsWPRwYcpQrOUoqJh6FdaC6mJBIYj8aL1I04uG++3X
5qDru2Jb+fGvnwBzz2yLoy8gmMQ1TsOkX9vMQVsKxBrsqU2mT+vd+ioPpMsAIRfWuvEBncgIXFWT
D8ZDmuD9XF7x2ZmOoL06nUyaH8S8wmyFvZme5Bcxy/w9JPy3Ma7qc89X99fUULOyzwFMJIZ5KiBE
lI4CbcQOMx3sq0Ojhktsp+81xWUzk8nJUN5qdtM8WinmXGjdJtRZiAsdBe0Y/gZ49H4WmqTRwYMJ
8KgGTnXoAvePfrBNMR5pxRucO+PKy2eppob3ICMtheuDwO3FVbZi33nROgyBZUsnCIoYtywOstkF
jbci7ZxuZTMy7GYbR46+kp9mI1w9OLoCVcf1602nFVg96x6pQr+yTqpJZqVyNHvRw/B4496767Qk
eAQx5O4EIvmNGhXleZwzXOymt3WlRD+dFOdXHsHtPXpOZdtiybWjQqa7ppOLwfI8JU6ItlAF8i3t
Ff4iXUjxmp51/0cMXPpwFv/YjRmO6jiaa4Aqswztr92YQV1noHki/YY6f2F3ZXvRDKW+wmdIDqJO
EDqR77jKPuHgTp+UabuVTTkwGc7fVw2KtoN/3Sj3kF3Azi/dwcNsDLHo7xNS69mdoQb6mmgUGWHH
AKogD35mlVgvqd8nRamPeeBAMNMdvT6q80FOkU0TPe2vka+L/7hGfs4wVq//ffGtydz+P35fDu8h
1D/UQZtUWf39+6ortQ77zOhf9S7PNlmgxQspAJbSSnkmwpTXeqQ21ypy4r3sg9HlnD+hNeQBanAz
BmTiubPF6fGc4WR2SjrI034RsBm1tdu/zjo91T/7ht9n///zer3aNFYAQ3wW/VgUBC9Ck8Ca3BbL
ZmDGyVEmJmUzMYf4j6Yc/Zr8dW1TwKT5a/JXM6gxvoF74C/VQXNOblEUt+6Y7KBWhvfyQLweRKNn
GFsCsAj7Ji+/tR1jaepq+VYlo4LFTN6gTO70HZSxbBe6ZsK+wDDgS3T2TxBXNX/tnzbGTbMzUnwQ
Go9kW9Ri4Q5p/gJzXVkr4aBtZTMfnAelcPK7XCcZR+XYjeEZ2UuUFvUuVFqkBrIZT9PCxhn93Mfd
+GTk73E25S99mudHA5tQvtB8NEoDAJaoKg9ydDSxeAvz6jGK1IHtBD+B/DA1i4KN/Ak+m1jBF26X
37VeXl7rzrrJghDvSiuO9i3lkasKniIpDYGcHxrGwk3K6I2b4zVyC+PeUGNcvCMtBPQXV99c501p
nPDtrwv9Vnv+799/3Z6z/X9+/wlR2bpD5RNYLN10ZW3MH5VpE5roUvFwMbUH1iJPpuaamzqMITsG
MBC71j8qs3Yy7Mq7MAjMrWzJfjJrWKt/tVHTEHmnDGzX92a2H+2YPV5oglZz9BZ/Vawq9saMiypL
W1wKG1/zKh2vsisvkDp3Crwo2ZQDpu7d21VL2ed8kYM45wSO/lG25GEGHiHuIqrSUfKL1xW6JWfC
Crdo/Wk9xJTxscgMl3hCpieLYoTnIaIqwc3GRyrpgn0ZOyjju85q5mqYaambjruSN/HnLS9v5agp
tqZZHQPk2mAXgmwbe3hSmiS9Pg8iMWfjLCv9YyCcp8grnPkKOTkXuKYbvo1+RqCP64KW5JSXlMfm
9xmW84zINole1wU/7vwYhEfB9zxRGdSbRrUvf8UBvugBMjYQjYuJIqaT7JZ4ga+QQaMHJVk2SA+h
i1YdBYjyFMT+N5Nn/61stc1tahbuY6b72Z3qhLeknZQnHZLLUVVNXOct0N2IlKKtTai17qmcvCLA
ya88q+O7mj9ImKjWPVaW1n0Z9gUmlHF5lH0ZcPyiycattDdWfKWdcVzd0Ut1VwAo/E9bnn3NwaKM
1dl8YNt3ExJk1jttwMtq3sSFBC+g/YpHWUYhCyfkmRm2AIMLj0rzUTAvIJT8Nc8qUIDVSjyxPECt
r0WWtYSNoAPOoykPahNYt7kp7uZq08NYWdEMlEj8cwXc7K9pcYkM+VMdp05o7pO6wpVzPqAHhzw0
XmSDaCBhZyLLT0WrT3tcUjNzIUecaGa4mBph2/kqjy/T0W1wA6Qy8TrUDg57fXqRLQAHGfmLaH4a
xTi2csiABmwm9FUsL/7TZ4qQtbxwl1nShee8Gn9KL+jEFq5sgYs2HmNl+qNFzu2zVWe6/pgk/h9j
EnFB6BXqo7CngxXG6kGeNf0wfZ7JPnSYxkLtUwr02xT+teWKg1FoPuk2p83Txee5ZqJTzOI0X4Cw
0vduOY77Ae+yk+766PGU0b9BFz+tFfKe1yKDrWXmYfOYW/C+/J68BZD195j95A9oQHydhwYFQBQv
zC5i01FX1QJteoZTc9qeslJBEh/WH77duC+5B4jaFFr2WKASAzaDGOm/P1D/pdx18VxX2TzyUOVh
yvBf5VWJ7Yd5X9bOY9jgiShfvb1oy2Xax+lBhq8HBaWqgE1/kK9eOSohgHJUxYHoc/TrWjmqW8O+
1Qtx979dLz9OXhDqVBhbVaWPx7wcqGtpQhiD/5QP2C3l4GyGQQV8BrEAYvYnU49qTALb/lFUfgW6
w+4fTTbtLbWOeCLfmmYknic3mg6Dg7OWbBIpVNduYIw8JBm1A4cy77IpzxMcvWfLKpblWKbb1mo8
3L9De4f2p9xanQ79erJwT2YjODYThEAKnu/j3rJ2daCW26CJnUelM64RUqldYM30h6E8qDAcXy3I
sauIZe7ZNHL9GHrYNXuF3T1ltf0ko9y/p2Y1kEg51el8OCfzVNcbnoteYAGBz+7ZdJElr6Bkr9W4
aHHyCVnstWPgnnVSsGej6d03PZuuNjflm2qU70442K+GyAC4ZP70jGoNSaRtd4/YvZisefT2Po3z
cVW2BClUpenWbhmat3mOwxZ1ofBkK6FuhxZzIrs3nR0IPu/guU52MJRi2Dt9rx7dsgT+aSMG9KIi
2raDcG5EbCmQTrBy0akKJQXYt9c8LiBURW7zUFc6e3k972GVzSjrbNBeIgd8RC167Eam6YX/k+oH
C4CzM5XOu9VnG7MtwkNA0mZX9vzvdGae3o7FWN7lonwbYkN71QJTXdWBVh6SGiGkhq2A7M+GxtlW
1LZtBtjQYDMtwJxu+NC3twM3937y4OcJpNIopepoSVIr+WGCrIYR1b6PpRssWrsVj5GfBhvdUgxs
EPLg7AZWBo2uDJ6T3n7qval9V5J407aQeewi1ncje5plYSTtFYK4sTFatTs61G7zQAzEpq1CcY9N
L4/L0MjesAbYaKJqjjjjpUsnEe6RxL/zeZBNm2wcaxAL1+55QMONplrIUzWLOZWTPk+9+XKjmfJj
gvnR74+RZ24EYsNRAWjoilevhl6tbnw10g8grvRNQNXiAwWPOS8cM383wtceju6PnH3icqhy9U4v
p3ynxKa7M6GQXCCMc+uVTvlWB9VSXoMD5Eerq8WjyMxk0/LVO1oGymxcCoC6algLFT6EKOzc8YsQ
MEbk6mM+GPMqRfZX7XQvzbRl11c/WUlgJszqfR1pCxyWz8/4f/bJD5H/Ag4ELxmWTUs7wmSaIuvg
oYVAc9Nk7kVXwObKLhvvzJpk8q06d7keUHSLivutHITflFFORjJANj19JB5nb01HxZ+jHro1mrkb
I52aW7tRmvuZkBWkCWEsrUtxX7CMdTdHtZBOx4tO9+rb0jDae70N/pjWjlRaZt4zUMZxJwjTZV5P
zbqOMflpsKhdkwfZzJKRv59l4bQoYeZaEVywmkCaS7xSdim99c1QPexAZd9kc6NTBgB1fL6AVYY4
/vf3CXGGfy7QXQQjLlWepFa5OTVN/YsEURp5NhVxrj+S/yQZs+FZKw795G5t4m535fwinzxvi2zz
V2se+2rNY3JmM7/Wh3/M/Pd1cib0VwgS//kXfl8XJQp+FVWOZUHnk07x2570indS646aSdceb2SP
PIwURW2VGHvbvwZqO2UXIAPFGKypK6/KD2FiUcg+5+S4wfHqqvydbMmDWUcWDpSwIDV4UgkViG67
7DwYsGGOEyp1S2gAgbc6Y+QfIiO+i2aeq+ySZxAoO1jusMq/BohuVZs8w8w1xrXJzCb9Esyr1jEr
xcpOlJKyk9y6hxOrHlk/JIsx098q4rwP+LG/T40ePlZa12/G3NewFUqsG9M0QiqGg3ovih743wD4
wGisqyMycZ+IfJtkdvFs5z240ZbYoGyC1McroLKaTTXk4nmccGdVtIONlc4NfpLZipiUjtqksLnN
e6u4Car1pNWUjNaKsmexAE47QwS7Hafpu6XjLjsmXbMmMu0+tkK/gi7OfmQdKZShQBFAaZC9Sw0y
6f/LDKKbePL6mr5FyKNtJtGQ1NCzDNzRJNaZULMn3mU/0Qn477r+2jZtfUlRFps7HxgeWyeBU52T
Wpc+LbRDTKRkTc299aIKZRMOVvYDJ9FfM/jp1cMsHVw7NumrWoB/DrOEJfhc8ktIvV2mFXtlXVDk
Qs1ppLg97lVziRwUx+AEJ/CEHWUZECKIFg1kNBZ9sQW5o9c/As28IcycvFVoexd4XfvPrsCTgEVp
8jB2kbby+Z+5pJHXbHJKx89WCNZ7aChlGaMuPPqDVewKt3DPhBvTTYyL3x1/MaAMBgnlMcjsesMa
fDobJT5hhV4Y+0BVxpdk4B0gBo+YuV+dB9Q2C9lv+vW0MsKBafODa8DX42uampTYH89PMGXM+bTG
+jUtwcMZH44PXu3Js8mvEIhC9RqAO1inthuemrisblIt8ZcBMss3DfJIALE8UtViOTWJR2WUpx9q
fBT5YfXyOSmym8xO7B9Zmr7nClA1pyzF/7X0tf5SFvCo8jTD1DXCaaplInf7ZyVIM0AyS9tifKRa
x7tW5pNrtDx4wWUcrA6yWZIm5WsGxW5hK0172/WlcTfoGmgN+pMpWXdjvwpRHS0NMSR7uRGRzai2
/mzKUbtojmUk7rzJxR5Si6D5wqO7plWCKTjRjlcjm+4iWZfruXthOeVHbYvvxpi6zwryw2XWYxtB
8uejaWoVtz2MkEUrxm+hk19riEH31dwfUoy/Ckxj/NadytgvbnuV0Lvc0RfJpG76GSYs9/syLkCC
azhHurD2duqYMJMLQH2lZcRb/G1YWSIcJ1fp5tWvYLrTayuqpbsT1gQBCyR16FFI0vaDoj8Fg9WS
lRigp/1zQE6xhc0lciI0y2GducNjY9oXWUkoaw9RuaenuUtBNHAXCicFMeH2YPt19ew6Tbl21Hkz
pKpYy3jR8LOJUFXqgfXhuOU19l3lBaCAtUziSrtMiNV5/mvE4n5fDgvu1+X85j4vt2cYfhV118kY
g9vW9PudEw35bY2sYFEEdv5SVVGDz56dbZWqzl9Cx37FIxbKI+4B9x6STtk9erm7A54A4me+KB/Z
/Zk6BqRmqDbPUbEzDT978QphH8kSV0vZHJTxHrXZbTwDgfLKv3GwiHoI+ibFCcfoVrI/wAKYorry
wWjGVe5B/FVTsTGbhiU4K/kTxeN/Hr76VAdvcrOojIWc8jUgm1SK9msUes4q7+txNehZeueV2HWy
3FB5UUbdFvJweQrKsdhDz84OGZULR4MbdGfEbQsjBCCnGnQu5ct4eIxZPFzT1POXws3rxwRO7GLQ
tPYFl8wEmN1ofNf9OQcsivdK1Jvx0zXA2oLi9qKFMfqzF3AULNSCJIzvND8g194bHT6WHx3FFHuZ
MRtq8gI4cN+pczatwK/DnyGKcoyMzueYMYvif4/JnNy/r/OSKlx1fa5/qgc8c3ajKLxwJysw0cYa
OECESBFn/W4TOMrG7FNBqSvfyPbeU4M9y/jgA6HaPvSL6JVYiMaDYkhuUi81Dipom00W6869W5HF
jkCzvMf2krvf+VlpJY7Jeq5cXW0qtg2LgcMQgEsKStabpZ6OrxCxj5GXNudaTSD5EclbEPgMPig5
haVqfCiieS1ILj87bSJWpdtOt4aDY/xk6GJv+K25SfDCPkJKiTZpWGtHo9Kis9qUkKqHMHk2+vQJ
DkD7TpXLpk3M8PuYwO0Q9hheEEbwpCnzcBdUnXHnhBiilKNuvTn9N5bMyA3S3OjPkZQp2IPoj3N+
sp/1CnKAiqBfZ6Y24qhgFdNCHS370vXNayU8zC7ccdw4MGq35lyX1WDfrbaK9zCmfXlC1xQt1caM
XtoiplyNr8dONr0J0Hod9NfKb5q7vkju9XmWVxjpDj8yoDRzk+AdkU8l/JFbfYt9H3+GRCBG+iqS
mqLRIdMcEcv/XWw1tt1KATl1K7scDAh3FV7i5AqMY5oMCC4Cx9uaoubJoKYKZpht+5DYEJXVquu/
NYG4i/l2BAsBrTNJgGZjaHccjS54ayYN0XkQmY8Ye3wuDJTkBw/qJ9zZjWfRYPzRgh9fyyaOJe1S
UbjTPkf53+pzYOL/fZ1u/+vdZxsGAWKdCn7osv9SeGv9hETaLpWH3ss1apsMYzmWU3erQqQ+1H3l
bxAHFw9Y45E60zPnp6AuMGi4ib/mjqh492Nyw7KA6ZHIH0SJhZ2YGZy/p2fwfD8/OkXfCKF1njt/
tDWrSWoQwctPoXY+tZTUp+mxIeL7XjXaYYAT+62pO3MZNXF+MZNK3xXsO3ZBocWzTzFrMKUIvmUo
sgMW5fKiDtIjUVDqNCbqJvT5SSCsLHpwghiSJNn5EODVQ9KT/J2fIHLsd2tMpr/H5uuocnH+D6wM
JXN/b5RQnBiQKFTb4D8q0P+5+iB845uUEzoPBqndVYJnpcDEGz5mOCVbCsXqo6v2KJHladWSjmzm
w+dIbo7eUnb2aU0mchrdZZBZVJLa01nWuchyGHn2V03MX82+t0bIBo1tQpo2YQO1WFkM5NNwu9VZ
dLpde9SU0jlh4Nita7APj6BK8Kaef+GZOIHUsH7KizIl4iInbjeqwZ5fXlQnAbdl6BqPTipY6qe3
ui7Cn23fYw1fc5eUQbG0R4phUPd9dxp7esHWtF6iZbGu6ohRCk669rmJTWWH/lDdJ2oSni3KBTbm
1CsHLzSfQkyv1ylFNidCdN6R+tB4o2Sz0w2aON6V/fjuU97cmHxBqMej3qOLH/vEs9bgi39dRCA8
+ryIbWv5+6JRVgpUoLqqVI8+L4rnf2neNn3+S76u9A+qb5MioQBo25letsbzLIyepib4jiZMO/VG
Eh8mEXssdoky4gQk1vUwBDtzjkGWhlosrHL0PmOQ4KUW837zUaTWCs6xSpmrZr+I7qOe69ybthk2
FfGUnWvFztwN8ri4BGbykjmZDx4NZXpd689gDP0b2SUPsull6YbAe3z6q9+sdX3ZAi+G733Fp2A8
YiNSgRoCeyjPvg6yLwkAY2M0xxPK7di3qfd5Mhccpz4mbXNq17Gpp9Xd3D7pc8WzHB1b1TpV3n1Q
DfVezxLjOZm8DUk6+14dnPCuCvt7bB9Jgpm1t9Mwelspk26sFcznNoWo8l1P/H0l71rNHfOdN7rt
Z1OOZkBjfW3cWqL5sOat2UCh/oYwjk0XTSXWziX1n7jO/zRGRznV3uic5QI31DaRo5bnzzWv7toY
4Jmd3q0ITrOcwX1g3asx9LQ6pLqapRq7zGCFWj08iTjM7q0p/rN/Ytc35FZ2P8+32sx7NfVTOlLh
n8HBfkzacG3KnyjKxJ6lv7vqjU7d2ZPFHwC790XWNO65ScLiUWmCtdxnjnkr9hnx4WWf6O39OIRi
K1zAzjJR6CcZvODE9E4Jv7LnPL4IVRufqD57+CyCodbLWE2Gom5YGzuHzG+Vs4vTwcqPm/IFz7VL
MMc6u1gc7Cy3XvsE6wCDddlt6WM24Sl1vY0CMMkYi+kLl1qVn5g3m0n9kaN1eM2LK8FgzKF+nyjK
3z1/DuVUL2A+8MecvGycVxVxn0wqUPsy54gcwq3z1ymvSRnpkRZs5GiHTLIsxjessvORvbrPnxMj
gKKBy+wkp9YqIthrtfPaZtW6ThvtR1a06sLTkukuZZFEIaDtbtKo9x6zpnuQM6osYsMapY+NSEvs
YfJor6VteW3n4Juc4cAdEFY34rsdoJ6ZeSMS6turiGnUMMMzRAtH9vU2Xnm9Y2MA2DrxYzZEN4ae
lhf58ilocYG4yK/xPPbVaozgj9bv63yfL+J/f/t7qvPv9/9cbkPmRyNR929Oj2EptRKow/gweYdK
0fp2H2XUJHme2YH7jsG4jwgj5BmufmyAMC2JVnHtK9SSdf6mzUHSIE5Bh09s4liag0v2XH1InAQ7
DB5V29Fs4o3t50SF59JiWWQcz6SiBgB4XiJYiwDuHG2erE+O6T3lbqLfyhZ+lQsjjx8SHCYump37
B57b1SrIHesVxfVPh0K5OywulZtk6jAhR2F2M3pKSQxiuAubrkb81/60INW+VkTWqF3oxufYaKNl
VKUXvMj6myJGhR65bnFTeY6/i7W+3lfsTjP2kOuxLbv7QVenUxq137TZwnwscx3P6S7Y2B5ZBcG7
7qdn1wuD390u0WJlV/rN21jBgcvMTPD7CIxVr3nVd427PdeF82yOpr9FDpxv7VK0d6EtMG0Z9dc0
M1YyrwT6OlyOfRFenLi865Uw3g9DZB/9HC2KPPD6pEIRy2TWmeiEZl1V94E3twp+CN2P9xIWPqBN
Q62OrjPiAsGPuCRkMK4NayjxU/DN24qn07L3S3fj9lQULFBtQxRqE+fq+uqtQRncd42CGUzo4Vr7
jhBseMZNobrPoZXjXeRGxaLsK1yspjbe2pWqLXkC9M+ejWNhZYbdjwA5fBWUfbhojYcuN70Pq1Pu
2BTvGrLzq9FBsTBiy9g0Gkb1WehuExM3wWKoh53tKgd/KvK1NqJiT+tuoc7GJFPe4m9GXdym8Ft2
4Hlzqwvq92qKDt/apL+4JFvfSTkRs3G8ZeAD8AcX1BxSymKk2o8J/5EF5uPUIVtITwNQ/zt5KEtV
OyoJJXxzV6Io1TLKXNyQZyuM3hnRH/TiZXDFpbRz8UBZ7YNWeXg3upr6WCjaUxFozo0ei/o8WhUu
XoBxRRbHbOHeY7XNT2oUXD103fvAyTCsq6LCPCkEoL31FNrZa28TNRatWm1kUxntW1ewPbT1rr9p
7WZYwHjPX00Fr9pKbcOj7rVnyjRd6p8hXEkFTehxBmr8ZyLC2byv/9UvBxOCmIRr5imyDQnrG6D6
fNX54yOZkfy2TOPH2UvsBtMY7qSp1w74fnXYcfCkpjQ82xIk+cl7t7/L8Hc9D4Ozs1IzjJZg0Qjo
mZSgz4Pq7JLVDY5zEFPyRo6RGT2EhL0Xwcz6bEcQcRcjqsmFP+TdWhBZfmIZ064pvee1Njdtw/aW
qqe1+xw+8ybysIftm1oBdmQb+fHz1DFbtkmsuNxlP/cmAS8oV1eWYX8jMLs95PV4KcfYunWzZsvu
c216xs+ih5+uxs1bb1rdZWqwRtcLt9pU0etUkd+N2emMbVx/9OZ97zr9I7Yr3qn0MZVyyhRZRdIi
Iol5pIPw83cqRj4Lwe18yZRWXPL5zDG1S8ZD/yi75GBX1Nm273Hzk02Km7IbRaveElLCRe1YD1Wi
dvu+tnGUn5sOXohE3pLvsZLbD7CF+2vWYnQ6t0SBYjMKunY9qINymuYD1WS/zrAM7LZdaH//6vqa
9jXXQ1FMaoN//feVjl0fqeL9KH3hHoayjvdu63tIQodsF5lacO6jqN6GlZHckEocN4YwytvJrZy1
l4H26Pvg4vFm3hVZkR3hETeHkNt/10aFezIgpW70UZ1uh7Ip1j7FH9d2wlggNXv1QaR3VWVRdeBO
2R1c63jXmVW1jwOvuR2jNiLulVavup+f1ZI7PUmpLdDy+ltctcaSSr3sYpB23VFIpe460SbLEsz/
WiOKusdGMgbop8yvDMwSXMfQvttsLHS1st9dkd1rrCGWuA+qlx4LceAi4sNEVBbyLHwNOn5C7M+L
i5VH7a4amxuXW2mb6G6/HSxqZVTHJbZgh/qzatVvup3FH7l9pkoTwAI388Um9/zqhIZYlp1WX8G9
tJsybYrT7BLmxeQE/UCpLyiM2tn5J3kri2EZFlX6roZss7ycNYntmvkGeWFxnCbDOuvUkaxCr9de
zH48EwNxSVR6Go/sTa3aJQZ51rTuXbU8EKZ0cGDu39FW8KAka8+OuLbvsrqNj0YUQJnLuvEG81S2
L5b1FmsiQJbRjDstxEXLDlgiAei6a8c8+OFRJrfQ8my8jpnZU2FeqZsq79pnwhMkSJgRzQtntyyy
O73Hs6kd6h12EunemTx7r01xceJvmWxHtbFvPbP0VlE/04qG2NuNejSeckE5/hB5/oNlmvUF+5tD
gjK1N/qFUZLuDYYmPUdgFDFUrJq1LO4K+F2u7B6PJln61QI2p1LEbWAaUfpVt+6ihWn6oKpdflX9
gpBpYx2tqkuXhtn1+7bVgjXOHPkrQox3si7DpfSQdhRG+BODF6o3EnxBOkUsI5047Oip9r6LunE7
4EVzDfQep/iirX/YXgXMs9XeFVIWpRo5j6WKT5WmJa/uWIlVkRveJZsPCOz7hR7zRfVtRVcWBIK0
1VQ5Yh36lXeREz3PNrdujAnoVx9gL/QtFg+W+VPktNQa7Iv7+dmfH5ba2jagqqHrp+dRCcK1W4j8
rAQEANEMsn7ujPTkxd43JzG8c2Swvw7r+8kwoqU+6QBrPVTuFabKnqudBQKV5QRfm9IToPheWuv7
vEtHnCc54OY8ZvmGzXG0E+wUVqbd6s/gTr8b1TB8kJ+bqFSebWzjx0rBIrJuvGLdE/vmcZkG00FJ
eVCbinU38BzZqaMSr9LSxoAoDpydnyg5qM2c+1VLXyiESVeTiwOJoeJKjM1ovcwMrD1i2xjgASXF
xlVH51SULTYspOTurcLJdrLv66DhwPxrSu3qxNUcyr9YjUAkrOtnt+7rRe6Y0VMH1B1rb8u4JF7I
FpVaCOq5t5jIIhFAkEB9DzjPXi97nGuac18ZbAGJUN1n5JkWiLKHvezTMsNedFODqFhxL7EROe/k
onBBWDZ+4F4Dg1VypKvfVQU3NSpPp4OpUGC08GEnR+McmiiVnoVg8qLUUfraqyEF65QDzYXLLgHw
8EBVegfUz7CXyeBWa5saejzNSEgGWXRSxZDvI2lnKlRlhduHTmrP86+j018DOzijjcYJGrskAixJ
u8URprgjnoYkWSlzdGwNsnGbVROS2urRLsb4PBDXIBTSVI+JwPnTS8wHvj/2wzSi5kEO/h+FuDPT
Yr6kYCW7uFWJ89ZaCsTlQFzW/k0jfsiGHYbqunD6ZOU41XRJQGMtDK0ZUCYY0+WzD9rHVk9dai/m
KXKA3QKMFAUGDD2ij5OlauUsgGdG4OA55alt019nmPgka7CRFpivvm7IwzLn85QnEd+rVO02IPPB
5lkgJxUVaXemeT4eaBz4Gnj7FqWVAVvkbFU2L4AsvmtKJeH257HICta506YBOAq/mb1VWc6d7Gvc
4qAn9bQrYlcHMIWyq8U4SfMH2IdqDlOlHG/IOhkXdRwtbLnD4A7vv2o7OmO6U9halnowoUYb5xDC
LRWsq85STV7TVG564n9oO6/luJEmSj8RIuDNbVuy6UlJ1OgGoZFm4L3H0++HbA7B6TE7f2zsDQKV
mVUAm21QmSfP0enFic1fepr67sL+JxL1FFq7qTx4LonbMkqcU+M3PIstZ1oCfc7ZKGM5tOhJVeN0
QEut3ZM2pURR0gk5KOkvPvqk3xATWBhRlPYL3/fato394AUsSrQ349p/sFXeFFHync0VBfiuBrzf
Wfy0LEM5DJ4OqtbyyA7Q14ZLHx0bha0dqpz6o9E8R2ZDY6NqQ73i8wJDiQBzsurV6bVv6wP9G5oS
oXtDPsBMrHQXzYrxJIdq0V/laas7aIH6ZqtbhMrqUa+ux7Q2z3GDpt1T0LNRTLe8Qwn38K5zNPPU
RmRaPDisP2mh3TwPzbBRIWj9ZDr93ktU5Wl5UPe7Rns1QKzekiDwz0OrzLJtPA1oDutlXMMDiwJG
Cf3/EQqmlFps8cP14wLlgGFAnItM89Ca45MFk8Z28lKUjjzfvUlq5UuIItXzQIek2dXNJ8QV608F
aKTSaLX7MlDqT54xWNsejmq+YRmiwuIftZ7UjN/691YBqIrWLf8+j+2f2jzHr0EW19cRska7yguS
V5tumb05NNGVeOmIgLoxNEvQK3iRmYCrOFFeVNdUn/n9AMaCeXR6+hbDwt7YbDRvHGUGMNhbxpVl
NCi5+apNx1TSQNgEeow+cPtzRioB/QpX3ZHXxzup2rEs+HlXEscixRJC3whMdC9zda8PjqVWdvvz
3A7QGb/25PmWYJ7wmkMxg4wXb9KT+zOnuToPgWnxgzWN6kGC8yGlvomW2dmLaFW+rzsSY+e54+jv
HAraRwk2+lbf1aHrn72p3XTwW2TVlQSrEZJ+VU9JSP6EZA6VLRXW5IgYz5XleP1DD/X9IYvm8tZN
bkCfRJ8UpCk1dfikaE7/KavHL3RReXeFmY9XVU/zpmKMw0PXQkEX9R69Q0pkn22t9r2a4VM7m3rI
Cu5Nis2+WsJzG7NjBmgentzBHR5kjbxeBObsPDq6+bjNnHzgES9ydsCn05sgoPGbrrcfOcmp72UZ
IgdRGNZDhpj3VTS6p7ZF4g8V9s+dmgSv9CPrJ3QtYGP2xgDF2LY9kGufDuIFPNBsqRF6J/EWZv2C
DnH/GESu8aX73lRZcKWHhborB6uGMcSudw19q8cmpsiJpgU0SEil99Ye2a0/TtPl1NSySt9+CPhw
amYaonIT6YPAevZpwvxi8+e9eCYw3tELvhi82578FHWHZaRYg/mAEOmzjOI5hwEzH37IqOaPpn07
qii3VuGXuYY7yB2p0cmqcTsbBx9kyi62FeNh8tW3g6lcO8oQPKxmHvgRE/WDzxK02tNFSzCcqBRf
OIogVhdNrum4BksI+Qj2OvCYDe+X83s2jFataZ/phz9EQzv94s62v5tbQM2Tlqt3qk66C+z0zoXr
hf73Gi3FRQVFDugqvZ2lhuXy8V7kux30T8SrvZ+lRebtx56GkguHBIt36JTgg5dmH+RX7KEhK0Hu
9bxq07ibtJkB7nU0FZNgmeb8BF3Y2yHmUeGULgc5Wx1r3Oq4iPsPIevyM4B4xGSXC6/zZLjGrFf6
DyEXS61z//Eu//Fq6x2sIRfLN8ECzLtwX1xpXWa9mYtl1pD/7fX4x2X+/UoyTe5S6yc0OsPoef0T
xL4O//ES/xiyOi5eiP99qfXPuFhqfcH+p6td3MH/NPffX5d/XOrf7xR6h5qnQ6PYQhDCo120fAzl
8C/jDy5KUczKU/dt1nncmQka3stS5/F5wodpf3sFMcpSH2eJ9W/j16uuMSp153m/ej6u9P96fTYz
bL0HM+bpfL3iedXzddbrfrT+v173fMWPf4lcHYHHR6saemS3/3j117u6sK3Dyxv9xyni+HDr6xLi
SZeLXtjE8R9s/yHkf18KTH23m1D42Zjx1Nx3Y4j2Loj4rQzDfqEMMPMG5A5eMFrWVq1cf6e4TaEf
0wZRv6b2eKJc3BI4TgGYOMArtzSpowhaoNm0E3fQ700T6VMwv3TQiamfvfSm8ngKLPVSP+qT4exM
ikpb+v62lBmAXi5ybWcxN9F1EzU3evag9JRTa5wTZbtqvOnO28TVtErB+WjvwnLcpN/9qFGuTSif
t3mWJUdqUuSj1Kx4BpV5ZVZ5ew/ZUv6skH25tbz2UXwSVfHJPXh2Pe5oC8+fJUxHjnQTkmw5SYju
qzwi5TyasqoEpGUBhsuMtc260H+8uu72j46l+yRR/+bK3gTzku7/GuQGGbjcHe5mkFgTQuIInskY
sclwO6bem3t1mO8htqkQUoyEFMPbNJkrB4nz3lexqiQ8FCbNu1pJR4tRx1QB5FQOZAkhKV3HH4IS
170DfTkdP8wBefpH+Acr5Iqpux0NdYCmDwp3VN7s+16LnHs5S9Gu6Pu8u7uw80AU7Xg+5T10MWFs
w9s+CWBr+GMNiZBDyfYWFii7P642OQtTp7+iDfK3C7ssUjbuTV3O9kmcYnLS4ZCp03BdaYMFZpI6
IUJOFi8RKvJ27Z3t4hS7nK0H4HX2jQxnIcCTU5diil/Hb3NlWmNG/i4y6hbNs2w8AAHot1E8694G
fr3mcVNpJEkQNVJ41wKhJm1nj4fYK9rHIVDbx1ornZPTu5/EtNqh3/pkZa3LXoNQOWTAkQ+2GfTb
aZkptvM1ZKXVKNdxnWA6X0ccajl/zYq6OUqbrpzBA/X01q970boLCZ9Xbs6+87n07Er3LrSwoB3a
nQcvZ0gN96S2hpHCa15lzUmpFJtzX1HrP523mlGrWwn327ofb1pNR1u56TN0w4233ulE6TyX7Abd
0evBKBvIOsnmi+lDyGXntfiD2KXp+kOoofiDTJdGbOgLNhGqFginkbM2DRqlkfi1b8IFFIFCpPot
K2AHWoQU1ojQ1jRIg4dsq19fgH6SDPD5QYzOohZK/6tFAmRXvGOD4DS6ye2AytGSAeST8hxRRYW4
Elo8OUDInqEr1/Zn0jx4NOlwXuJaqmHnOKAWwx7WkwbquLJ5WhgKDlFbx7sQqvdwC1IwBw6SxbvB
9+qncpjqJ7Fpi62jqRs5HHK0BxmL+2KdUY0fms4Prnu7GW571epvvYEK8UbGMSz0N65+X3TFmO/O
DpJP4AFGp/s1RNyGwr3ew78clLt1hS6P39a6sIXLer5+f2G21Ug5Kvr41LnJm1Toh9+VNxXR2p+3
5BC0D78w558dSoA35xgZf5h5/pEZ/EjdBoCetnT4wY+rUDHN0uh18LXimC9ic3JI388mEZVbx+Lu
h+Q848IuQ3bQ/RHk/9dm6Nx5Q+KTrimPJubMjJS79ZD7zdvQDNpNB0zkVpxiP8/t6cbZBnM979dp
ZNX9XV9W2vbMdmvScEgb1AAZoGlEESBgrdorTvOLMXVZcGpzZ7jN45yNadRU1/GcVteJkbrq82CR
O1BHN99KTL0EJtKRMHkgozuqbuQh78Xkhnqx5WF0gB6k0dRs6+k2fMWjM1/xM6c90MyqP8hZhg6o
Pkfd3WrXkW67zXQL7iJCPRVQ7UYbS+vocNu0+GFcD6T1+EtAfe8ixVsqA4s7Mj2oKt+vJrZmueRY
KJRkuNp6A2GdN7d9Y56v9sGepxXoGHTxhlm/ntOoOpKnVl+8LoOoUvHtnzriNWGXDb+6bT5sa5r6
H/332Mhw5ovYwflac5m0gk850CgBdA3kaKnXkE7KgysDvqbh7K7siIwkSIc3W0FjVTFWCKwsM86T
ZZ0hXJJ6VehumsVTw2Om7WRFewyvJORyyrI2rbURrO/MEG9hVbtUd5zRfgCznu/dBqJh/nX2Tzuk
T0RLqu+hHcPrYTXpQ1UnaP8iZniw6HP5JLFC1/LnWLWfLco0QB8UvVY2jsZPkvQMNKge0AyTMFxg
xKoBr5p4pdtAvI4L0EG8MrfoqEOqnmF69dZnna1JnXxTLyoH5OvJwFfgp9aheKtFiUq8WYGGUm0C
aGo0WH69bmP6afMAUQkdPMvZ6lht4eIFwaEd7ZhuBYmTwwAb89lB78bPmQrfPAwUUdcJcomLleQS
E2wnMEKzsASv106XmwJ91dxVwJoMxyz39gQcL7LH+Bf6oBA/Un8JeAEoFkZQDQ+d9ktlaYCsyull
Kgb685QkpRIeaL84uepQ/FT9uyCdVQQQecMu02XVvM3r65F8739b1R91uDEUBTUrHh6vrcG1jprf
05kNPmsDf1h/G+lR8BqW83VQke1v3Xj+VFTFdlyI0eifK+71DtWgYImiaZFnZxuNGfF6iV7xp7Ck
eGVJuvKGW/FGpvphyXzKKRSzhtsWPykppFQYvAIEvdM9qxCOX3duaB/QOrK/KHN0L7/Da0QK8PO6
jBzrEDYWpMsm7FTDpp6t6ijPyXMcGTemk28vnpVpquQJfFZV48aK37xvNvFETf3BM438/GzOj+oU
fK6MonlJFvlGI01h0TGbU6sOynD/PqQoGtzJYc6da5qjyztbQZWQhYqrRnOjZzl4ADzKBCyejOC2
0O8qs70xehMBmGzKxmPWDT1fskyY+fw/O1nabhf5pWMBFR0iMa16KtvOuZOQSfeHe9udj+sE3Z6T
K75B6aqXCb5aWNsW+vRzzPm6c/JQFkV4XsSA3vEhnCh8yl04wPCRbfetjcTKAdR0ugPbNBzMZflZ
ccvtiCrCi5Lu1BjhlKJrhpcpqPVtNCB8K7YRxO0tqKif3sL3KqaqMKEKytQ7ZzENoNMPSW3zFLkM
SzZ9z4b1VXwSbsb0kXoZLTut6punKfN/gTtkuPGCYLiZ/BEUupzKga93RUHX4j3gMqp690iMDP2i
DaqNjKE6i/a6NffnNdeYrIgnf7vOlnWtenq7j/MSMi4z55M61MHxIsRuVH5RA+9zaNUoqXSeeXJ7
JQI7OKucymEdi18ixe1AlfUWKWN7jTy7JJSCxLTVAnhGJEjWkLP1kmgTKMb2b68mkexRQ1gHQSaq
ejM+OBAM7uJRS/Yy7L0QW2+MD707O5sBDorDhcMf0p8h9ZbrS3sxnsIy027qvE5t5FRYZHRf9Kkc
7gM9aAEnZc7BY2f5BKl9vfHrebiWoRySzn1WzT6+lVEVx9pTZ427HAGhh2IZeWYQPNGYuU6pYOG4
6zrryp+aOdp6XQvLgJd912j/jrZwvMx8RHTI/mT6cuHRDIdDE2XglKp6C7xneKodNXyhEQBcpf8i
ByO2WxBEln9KF5vbAFSdZwVxl2VItb57yAP9VJne2wS9B8JgoTMnJlrRsr0z99DGLvFgb/PbvnB+
X+NpDQTeZSNutgRUfTVtgz6crmQ4t2UHGM2OtjJU3NR4zssvWZK+XQ1WpIr0pe1cG2mbgLopDJI2
7qLSB5dozF8WBzso1tHnW2xRYQEiXsfmtUGjHFz9BPhLgETJUA5GZMfgaIpgd+FYh2i3mIfQssEI
fjE0F52cyQiQSnEpNo3w2FsAH3ft0MwHqvBQ17tR+KRG7iaeyuwvXplrIskjsanhBi8yn+b+y/kS
EUJOe45Yr/B+fXGuawAKhssXELoH1f/BCuHwSmoEIzc2zTt3rtLu6cwIIBKwhh91GweneMFYbyS6
syNnO4XG+CiHFtbUu9JvoLVvp8fcpskji/3sKPcExTSSDFZ9ex65lNEaxRo3ibwc7165u+xvvCkp
sQ9zu2XusLx0uZpYV9SqAzqcUlpvkrI+AReEWwoA7PMYbtNoKfgvlkKNvZM95r+L6xxU+90+rdxo
v84JhiLdTH3wto44IDP+/7jOeu3x/34/XT+rW8OCoaxKLeO2aPRjH+vWdesbPG+lfW/cThXL8OiV
GrepbcSnkRZgVAGNWzEN4j3HSHhFU85eaz16SZYpEilry1AZUY/YVQGET21STXsxivt8RQkfaULa
03xVbyI3St6+pcsJnM+mNI3pCk2MPep3kbklqWGeoiqzgG7znd8G/OQhMcHYk+938ZPLmdx9WbXt
1dtzjT9G12T5lHs+IMGD26XuYSxaA67jP2zq4kD/js6cWj/bc5h3EPJdQpAl/9rrVnkt88UkEzTe
PjveKdCiLPPFMfSZe2vrk3KIs5F+jqG8BStR3c6aVd7+3VAcEjLBam3XM621//dYWSmNgu+ODSNa
bb+UiqFs5cwEtHI+yxdbmSqI/717/z0OOVAFVDDJTDfdX3BjyVAHxqvkEYDZ5TlOTHKowz74IMOd
Ai1IfQPatiy405yA5jPqy6aZgXEeTQMAc/xiLGY/65LTxF56K0OrovUejiQFAPNcvOoaSXiyQM6d
eHmiP68x80zzGDvhS0Cz0iuHhI+tyXMMChd2ht7bsSid58a30U5dhzSHXPcBhCZHpfHO3gCysqfY
Nq1bKMLHxxmaFGsyuhtI0KZH3+TQRAos2FWk75y+5MtrjO3kdnbfJsgsObhGep4qI5k/Wkm8d4DS
7Eq3Ssl1dtOx0CLjqaTRat+V5MlMy0JSb7H5itluy8JuziHimFhgAzNbfir16bcusLQTqWHjCVLT
kxqH6p3WtW60LV4nesWe2sU1da1yp9njVWs4XoTIczadEkX//Rxp0qwFOt0stnLN9WbSAK7vGFhM
CYb9Ruxp67XbComP43mp9WbELTcYO+n5RtblilfNS5zrPNYDCBPY2BnLftKNlP4KqD99Wwpb+s1q
1KYZ3K3sFyUczDeRkNafY9YlVsdqW5dB7SfezHxO0bofv5BCe6WhUvnUFpN1LDqzvGqzOv0Ek9+v
OsDHH38OGCMEL+qAtIxQAU0qfTIGRF5CBqiGtrGzq+zj0FyGEixeCV6H4r2YW9jA01sw1tuhs4y7
LAEPNPruV/Ctmn8KNOjSaeKB5asulYk0TWzekds17iS6GdtdUhvDTdH+nhaWeQqheLqhk5R/VaWg
U0lnaFFDIoYVNfrxhpSQeKclRM7kUDc0SZ09l2M7ao2T3f9A0symL3qJk+VkTBKpoxW6OsVTAF17
kPQZbdAcjFkLlauxImE/8zuy7a0qd39PUzO7AQ1ckvqMsuymARG1TRxf28qkxk29fdR1Ec9WuaOY
d0j10rU+THQALjr3yxDWqOnBC/0OKXnvzWupff00Iw1wRwPeK7vO4muXxfNGKyL/teuAI2l9Mb36
VWRtvLbJX30H2cGiCDxUFBplo1j07HYGHU2UDbyThhbzuU/bjGP/PNSE6gG2mg/D1St9df91bpoG
0dYZ2JK3S/en0QGPMepI41nBc+7she2E8hko9oma4c0QVHuxjUAu593ZvUzJ+kLb18sKJg1de0/T
671bK+UV9CnuPqFt9xc9ib80tBg8qX2lPwxZlW7Enme9uctUYOTeAuql/ZlHM+2rP1ftiRegQakk
S36hu63ZNIHn34MFnJ9LpX0Se6Bn1SH1TYvEGBeJmvbQmcCJWng2X6NvRhiPP4c5QK6Ar7Wnvmzn
K9RPqivVzIJntoNg6O3c/hl901v4TyQSerPpyY6hhXl7soZvks4nNB13UFik9EClZI3qpYdPjLQa
pPtpctI70HjOQ14pylYJLH7N3s+CnFSp2KL3s9V7PovH4q7LIceKAvsp5On1mveicS8HmtjNeyv2
UW1EOXBz4ZDhFPtPZZm51xK7RsDzTibMAnPap8Ez5H75i1an8d5Xgf0XDY1jsVKWW6t30h/tGG9n
cxq/BaiL7ec6+RjRLCWSf40Qnqg0jrZZFKImGig0fORQbR5ht8n4FClq+OAvG44m9JydpcIJdpYM
D2Vz4izbEPH7Af0NSmTdeHCGdjtvcYjXS10+NGl9NyllTVPIsqf5MG1ZmxrweNPUd+0itav3JHyN
yiufJ4CJ14Or6IdxLpUvZLDOEQZNP5tsgnjIjmmJyqkPawvfOiLQ3yk9azcw67bP8ChO93CfXxk5
t71Vi6k4WJM+7CRWDoaafofCTruRUdVFMz2V/RV87s0jm8ttP9eUJX3E3EQot23IwxUG2ZG5aafP
jp7vpAUaelS2w8ip7KTL2dUdbePatnpHg+I2DbVeeYn8adrDul/YdMpAiyuH0FbVk2ItB7DmGd8i
nIKtNXVaCrpfM74bqRQsHglfetr/6TQPEIGsaYel77Waxqdo+b6G7MuihpNabOtpXMh/m/02P6yS
njO4W9T9KrQCJ+dK7JeqnxKSx8Z4k06huZlh4dhJoDjWpeQsSJpj/L7URVjiPiieljXREcoVPd61
mbVrWzt/tMqUjaaZxMdab9Ndo0fsNNWUxvlORWfUrH8dysw76L06I0WAPrVoV4ut9fp5Oypj8ySO
f7Spy1w6/GhNXWNkSlo3w7abRm0nhceVIPpctvxQxwxRLzr4w/BZqpZn95k7+q/n5/KmaSBJd+ac
7orOPvRF99mNdpBfbix9TO+Gqe/DfaLQ6unkfxkmS5dxPpChS/v2KKP30Hb5HpMvs3e7rCgjsUvE
e7zYzUUg6T1eLimh3je7goCphByTXTKHovTtfdPX82a1ydnCn3mnFx40thJjufAS0q//Nq91B5qC
JHJIquBuHBJnX1TJx5h1xRbitSPVqJ/oJdinqrLuz6+HDGG9oi2aF2D9i6iyncPE5OYO3+fvU89D
8VzYyPh+94O62mj6oO6blm82YRcoG+MngPr+IQBaDIZV2wgHQRNU2a1pwhMqUTLJCXrYFxYq879O
apvk7q1UokUaSt9mTrtbmUxoSCHPvElKe7yTcYA8zqGfKCWKTVliPgbSdb3n28o5zxY3OWGNyiL5
N7DXBsRD8W8mlbdrJZ+MRznMbe/snKEJ9qutpr2OEqIabLJcNdkWI9U+LMJhciBbDd9qTc47H30Y
HBfhsNBODMSov0nAB3PXawfobLOt2NY1yMmBe2oc57yGOOxc8+70gEfN5VLd+/VAAaWHeTaHSwfP
HD8ovfbX6+KVx8egNDvefJ5+BYMSlDCLaCukhvWToRf0WTvmQ5OjQo84ZP20BIhJAuQQOx9NErpM
BKxsnSf+ea11+T+vNRXtVy+KtZOrhxvHtppnOcRageK95ndvujZtASmSPnvmdaem7XPfZ95jn4VL
jgotmSFAX9VXiT6PSVxRi8+1t2iHdpzHgq3MZfR6PZmhLuuLbTJH73FkfRl1pfYaZeHrmETO0zjw
uFclRngtQ2nd8Wbnhi605k56eLLYC55i7UYGEhTCTE8vo/kpWvp+xE60f0x6UFO1RTPYtkM6b6c1
fHJkhsTQgfx2qXWp5VIOSVxkt7kZrS3CJ7+mz29ZQ6Xz6nbgMpm3VLZUPz8EagjIApz+Y5j19/Wc
TjdikkMJq9MRPWwdMkfCyDyCtIiJUy3AA4niVKdqNGMHJWFkt69kK5HIT5ycygEOR3/Xapq2kW2K
2GRbImerbZ1xYZMFTKp+G9Utun1IAyiQIfjCPpCG0SzqXNdqenOmE6Pd9Y0wrJjqvWXpUGT2iAse
FPonD/VSIJ2TMjvQZpAcqqWaunqnQP8xaiBoKOlFW/qUnP0FTF6G4i0pOZ69K0xe4PRUacPz3AvH
eanFm8y8k9E2JLtFFxGaRl/mEqYuX4PR3+0164vf6d8QZMofxNm1+gaSPP1TldXe86SHRzGHGUJ8
xkAf7qhH9pexUJvrXC2TnXitoFH2gRdTR1su4KN9fL7AecnRubgAxcQPF4jcxj1AZQrqlTaX9tYK
ky1D0i4yzCwAfZOmb9OkP0Hg6d52/hTtGiuKfq1o5Jh1+E8RgjMPg17YkFoUyedRqZ8kAAClA9lF
YDysM5EHDH+tNDbBnm9+TefMOiDuwtvKgrU+HTP4YRbMSr+AXdaD2HKEV+C9zY+r3Yvq4VABlCTP
hTjYxVQZKgKmXObSp4te1PvC03Mc8WayuqAuN92iTyEHu+hIVMlpHQPBapfD6hbbNAfhbh5IBInj
conzOmVNoZgs9M7Qa/t2PQxd35z6EujSuz0AjXRrjBDt7f44peWwn5sPMUUbjcek9X7tg7G4hytZ
v6uVgwyghkbm2eZx/GyvsqPYxSJn7TJnSBr9jmeb1RwgKAmnHUXWPy36Yb3V/qdFAwSx+ryJXGer
0zm17ClkA2L5rn0cx+TbeYsihZPlcLH/oFH4K6Jf4GkXJ/gy/RDFI9niP8c6y2pVGH0774DEe97P
9NWwA9Dk3sRGVpHSyeuXJqWBT1VmmlGyyoFHuHI+TTad6RDW/I6EnftZ4/uTHJ7m385xXd/oBkBI
9IuMF17zYRMqrfpTaR9E52uZY1X62xxfU/zbJoiQ5k6Kaa8N03bKCnbFZLS/tXw/b3pIXB7qpofO
Qw3YfYXZ/K1x4H6AL3Lapg1cjs4wFTsqKvED0OPx2nYn5ag7TfHkal7Fzoc+LMODbnkhD5ui4XHs
G/3rxSStrRXYVs3iqa3hPXAn3bk2B2/KUJ3gAZL+oNo5JFZufEnq8T6d3PRHYiR0UvL09gy/Zk2P
KRGhohpf6qG/l/zZ30W8r/GPETSxuducLuCd2yWf4aXIHgXo0O1VqltfrKmpaQALPwmgoghV+zTC
sXWGOWSlAdQTNYyDMcJe1cG3eyyNvN8WhYna9oKEiPPovKjMb3ey6ARaUhYVDAWNnc550U6bun2M
aAnQYh5TVGd4DNQqv0XbgB0I4mTnoYjUC2+shoncCQwry+OO2BdTHav5rSzxvo6YEPTcOrGi8TJD
328DeqTxCpKP4Ha29eShWYT0ujDMf3QhiKnW875Ns+rvUjZa5wirVftNCEjHA2l3sJuYBqr3fCp0
AM1DUaYaDmTkJsmfrkYLHmxkLhW2LjKbok210eF8WH6QA3tXjDPptSnLHrISLlHRNe+qeARQ9VdH
bSvsJRZHQEbtPCPpPd7FiyOIS/NWN+AhvhtJVWVFozYvb/mdwXCyw0iBWvTudn4/qd/b5BWl0OwH
mT51G3nTfK+Bb7qlgR2KsLeAvI/2daqA51Ni9zi13cFSW+fGnnzL2ZEuSQ45RIqgjNCYF3ek6M5N
xN8D/RB6lSmtd9epThO7/GXArPcG6P/XboTpY7XDjbM30yR8/Zt4e7HrkVeAbGzgIiug90iTmk/p
kpOUseoG9YaysYWgHbkLr9TGjWlnLZKxlfHaUHmpW5KQJAfuw7orN8KyCc8KlFYKfIcyNG3z3ydV
mgk4L5/uSFIV0N8uBwWeSuCF6Ge08x+2xREjU4YizADsSbX3E+zGpeZWt3EzTU/hcshHa9+UBezu
y0gOAP7NqOGhc7F4Wac+dNSKZQSlI3wcIPuQRA5uVlM81tnN0Ku/iEkOducV166qt+eZTVSH13lt
/YZET3cD9ycyRt2Y9IiDFt0WInSLGtNQkm9fjOKRSDk7h8vYDLLf8lRVwcsk4y1bJm1fzf2wEayl
NtB9w3M5HhlLjJzJAZY0eAuS29UMfW/cbcque5tQN0hsV7P6kOgOUkZK6zl8Jys6r1xX+/upCtxd
nBjTp6YPyaNa3pOuguUKxxL2UFtTbsQ5D6pKQyVC6+J1oX+6QrTa34rX5afmzp6c73QWT58suKBf
kAMo6rrutkWtPFQD3GISWVh0Z1dTrl7LOnrNR6exhmkvXr3phpNGvytsmNwROI74MdbLkywrESAh
IexTqmcZRTlElGw5q1tZjZxVB4l9NUGjZaM3aqKHZ2k927A51D/7NLNS8IigiUKJ9GrgjXxtQKN7
R1c2X811UH6qIMfYqAPKbAUvmk/CJ0AuqNmpQTxedUEO4GLJqbKd1rZRFFaw4jHM9CI0NqAZkjt+
lOBrKU2abRTT2cVtrG1TP/tTYOggAuBX2UHNK1SAlxKcspTg/KU0l5ID8vqxvReTOO0GAhvVM4eD
RIjD7iBykvliWxfRrA6Mbtbdi11tlAFJGjSz6NfXbuuuyq/K0H/yZ8WE+ksorYJMh8hKgyN19uMf
Gb/lkKssnrDxOEULJjnYaAdvxAh3M+Fyeg6FujLfdx1lKeSpd573Ghbt9LCmACbFpC3Aj5QrSRyI
I2rMESHspt7xBWs8iiPVG2rehfYKQUZ6cooi54vP049m1nn3ZYuuQWZFCCr487xVayd+bQe32Dhz
5n+v3Op+GEjIb8b5W8mGj1e1aOkg6avfEjP7Yg1J/q1T+NfSvzx9Zj+Q7cI8bZ66viAhYFranRuO
89UUON2pUr0BVV79L1cuRvPjla3lykpY3pdTQZ6lSL9RtP945b5LvsRlpm7j3Owf5ig/QGIGG/ds
KkezmJTvxsD73OsSHTLs2t1D8e/d0vPfn6ija0djiNXHBEKzrdNU5Ver6V4X0Dbzf4faiErnnHxX
NEV9DXon2el86B+D1FeO9G/HpyiJm7uxjee95c3FJyf0IYwOTe1XhDTebkPjNhQ/CH7tDJKAF7cx
zd5fbiMy3eJPt1HzYHNn8Jy87UY+z9WAfAVFiOwTVLDFk9HytbKMTE/lAJYvd6b8Xkw8bTU7rzG6
owxlejiDVZJha4zn6fR1O812mUpjAD3mEB07sxnteiO0XvxCy57YagFMaK0X9ASslz5YkjCIIN2I
rQ6CBfW7cF1BcvwCwih7sv236UiCUU+MLLIJZqfedq35dmiWswT4u630oEuXkR31M7mV1CBxungg
50G1R1OvVVgqd6LrYGpkFyiBzLewwaKpp/4QM+qiSMUsUaJTI1H5PE23ZaU+8dzib6OyhA9zGsz6
tl8YVOSgt33P8zFk0BH0j9erA2kEotX36Gms90XrXyHX2W0N8mfXUrxLE7ivYJhwIUMFZy1eOK+9
ayn8ZfqMHK8Lvazt+/szcGAewnDj+4N7LCKtNnai964tRjQV3KMIu4tYvJyJV4fFbdMu3qoFO9MN
LarrkIQ9zKHxSReW2mU02eonobAV3zJafUuk+h7553kIDJ8jS6M2aCQDFuYP1rRPWjiU5BHw/DQo
xjEq0QlZHhalVC6Hc7TZGnT5UppfD96kTPup5Ol3CO2r2FQMQArR9A1g165MveR1iuqSVj/swk2b
RB5MFlV6trvTwjDm+tO3xb7Ga7r5G49vA99h5F7GhbFdDm2i0y0ydBHpNmyrN1jiMqedATvIbjFP
s/A+0PjhatuBTovJGb96nh/sRiPTT1LdcYrHeZ6a14uowYmX2uIpZQf/pPBP6wybwoUbOebOzUMK
nIsw62A041M18S+Vskavs2eT8tpo/B/WrmxJTl3ZfhERgBhfa+yae+52vxC2t42YBwESfP1dStpd
bW+fe+JG3BcCpVKihyokZa5cy/DvcsdkD2DZWRtYb6CZ4vZHI8d5jZRq7NzCds7mKCLSOjaQfSkB
TefiQL1d7u5H0FbcxzF3aA4yD5AWPfICc9CUDHEw4JGyYlHwKoOCVc8f6rFpQL8DoFLDEv5Qgbgf
ZC3BclJgn102bICmYRT5m8bx3nszHKtpKJn+Nl57UKePAru1C00a1A60flfrX0XMBOZ+5TRH/Cpi
5iw3Xd4eqXfSmXHqRXYczhz85tde+jZRk/v257F/c6bvGt5q2VEeysRXy9ILjUcjHv91Nyr73SY/
7v7wM1JouSvRqq0oM3bgKgDpjv7QAgdxP9ZqfHCHjh3qfsyhaogPZwu6b4bTyyc7fZijX/4yBRfo
NFTSM9e15yNABBKTwyS4fRjtzltBEp4tyHbt+FsTsQS7WdC4azcrJ2/VcShk/9Fh6flzrLirLmCQ
+DIsfqFLUeWPqF/1gXj8ZaI78LqFS3DK5+uK9DLJWKcCtCleAAq0370TDrB77n27mtkYJ9cnFH71
/gTfBXZLs8aFSzvm+ZpGXJ09o3iIZbEzDLBsonopXTSFSjcdVD6hJRfYu24ym7OpM70GL8KD2QNi
oDO9WGnFvUDMCTILDXRbtQd1FMLZWaghmwehvLhfCYibjdYUnSFH2i2MPKy/dDXSka5d8EMRDfUL
9MhmeztCpQiCRM66ydrmS429qmVV1T0rI7AVFSOQxto+6OGogIqvwxtIrj7EXv8MkYtqBe297EGa
CLfQHdmkto3aRnf/P35GhfBCaYJrWiluLUM2gW5fv9Hc7TSM3atj8/EwmsAskzXLC2upJN4oNWfQ
r1j3E0iwQ4jwGCDI27QitbYkdDH57OxalXmfFSq7TYT9D5nJK0gCc1s6zviqvczQ37ICeJjKcB6w
1ywPlouXAPLx7gPZKs5XCkWOd8xl7kMKoeaVD9T1ljxogDMi3KkFYB/IpgcMHthb5zhAYMcJQHzZ
Gqzd/AVw6XYXDa295jr05cPudu5ne4Vj0Zv2/5tdTjnUZ5towRXvz1kpg01mD9W6KnnxBBpDdgNd
ynDJo654krxF0bIf+wsjRDOdIgQlatBjkrPFwOczFPJMnVmdTvcZSMhibJ0kdLZWRVzZj3Yvkzvp
d/JmyLzARBjO6/Y1Fst8Ia042jlsa7lCDP9Qh1GB7upQ2Krbz+6Q7YPeDESogJ5qwMIy1ersJFX/
0q085cgX0xAdBKdUvqBmXPeaYdKADKzuhSppDXEFlLJQs1BQMItd+YDMdHgX9N6JzPjrgqEoBsi9
zlpMGUAFrYAQzA31+tb4Fjljt8lynO+uyy2iI/m4SBAhgRbAp2WYVtvr4huptS7q/eRAfZwUWNA5
QeZlXqtpoI0YdAIypKMDdnecIS25GXSWrehVd59M0abreXwhU28G0Dvm7T/UR6broKvt90GdmpqD
1ct/yP//OijpgRYD2wN+tF4EiJP66hKmMaAetZCs+Ta28cFIsdt8KKOueiyz6Keld12N3yaLAJvJ
E+gE2dz0fm9S79UZEStxujZlhoozK4+bVWjsIkdXFisWTLdoxVRnPPy1xfyyXMjca+4BCbGXbsHt
u8C2xg1kpdsjiOCGvRQQywn9QFwQX2YrA4CJp6mBkMZYNe23oOE7YQFvu6gA5wY/AYRCC/YNyjv8
1bN9e5kh3TZPORia9tEv36eUEwBLvXTfp0RJ+THGZzfphHw1KnsANSPuRtTgLaBzIF9LgWfSndS2
v/pVbAJNbAjC0qXqCr4hbbAIYZWT54PiogFx8pqabd9CKBxam6QURpphdWH7pw87SYt5CGBgMc5S
7AVPQQnZ4AVunAjrzwJSHfPN567/xccE4Gc/TAnbxD3rV3zyo10ShuOrDznrXlb1s7Cq9JSDIXqh
oOvxSm5Jkhk7cARDZ9PxF7U9hDdpZkdbjmLFFQqTnXUia/yv63zqV6zKoftB7bFzetCKOM5aQVQI
uqDetGamvwWW6Z/IHeMd8dYDdNVd6O7DfjWRfXKt2Z8o7snkasCIgh2rarwjO5mo87/a/5gfn/FP
P8/v89PPGRKi42NuabubEFVtG8vwHHwgf10GENmOdn/pywy8740MkLoo028t86NsDWw74j9tD5IR
PWD2YVMKoZfUhypMirf0v6e6Wj6mm4enoPT1VAGFcK2G4FSu/hSJehlaQb4hG2kn9GA+PcvcXLDB
Bi82llLmxNYOqVFzxo3JIHcWrgj6kw+W+aekYe8LcFq/u80wMu0WdlV/AmuI95T9cps69a/Zfnej
4VUU41/s4dPPJhyMocB06WoXmvSs8e8SkTh3QHtK1A/jg16Zx7wDswV5Cod1N57HAnAl2jiUaP92
SkB1yFtw3ZLPaLjeohVA09nIscw++glgX3Y/PcFcze65jKYjaCNuyZumVSHeW2xODplC7ZUP1IoT
GcVNDh3MZ7NGSiLyo/hETVD9bduiSx4MKNI9FCNbjbrGNcuZjaonUS2oOU0WuwEZszn35ooDCKPK
8oZ6aUoOwY0TNfWUYw5OPpqyBL1O3sfdyY0j0KIYIYIVfGlT3ERfRFsAJg45uCPFUvq4nqCJl8Qb
aloZlwfbhGbR0PDyMUbe6MHJ51AKObQNKJ+vw4VozGXo92urY1ApjNPwTjUoVbO1WmgtB9BO+B2A
xv0A9od/e8igO7QKS/0fHkBOISyuUx5/mcPH+X2lEgZ9eOxZCnsNJA5CKh5zcJ007f6QGhsi0p9t
cz9I9UGy37RggXVLw9q6jYOshA1WU+TBmqNPTaRM5iYhbAhTw6U7m66Ymo9BhNYhrw8Ttcj1Y6CN
coQjj1FKndrVpc+zA+QH/QdAg/0H37afUcbVnkAS60OyvAnWiG+rNXV2vhGeRoSsOt1JprLMz5Wf
22ClxegscdM1SurbDQ0PTGHhJNp+m0frQZDS2ALen9ySyQwGbKpA/Lyln0ANQX/g0ANeUC/NYSMH
V5r2cEcmWRuoIJJ+dkM/AtS1m71reyYAIL9+IpD+QPXLuCdLZxZQfZq+RWky7CgAJ0CQu52avp4D
eDJh3RkL7R110ocM2ViIvqf8jj5gPOtQ9vH7cFHU9Yp7NuibyyzYJVgHgN0Ndl3YFI+unZaPBfZJ
TGXqEjcMn3HXdpauzcUNdQIhPd0wECUsacDHcLyvCpC4jv468Kr0zNgDgSZsLEIrQHonsO+A7z5r
kFRupUq+gQb3q9dD3wdEI+Gu4FBj9PPcesNA6qeBY20EKzcFaKZcGWZq71wNwbeMZrxBWtzS0Atx
h7ywu4jqNt8EYC2QkEF67bOEge00RwYj10pSWspF24GstT/Zf/dHzvBkhy3vdyhdVoCwZkAq6Mjf
HzHA2k/qJUuQ0Lh2fAoWthQJ9CVYNcsE7/BhqMClIaM7qHhFd56FLAu2x+F2gIztHTgCEPP3UPol
g/BIHnaUWreq/zqNrpsu85B7mj78R+RLL126mh241VOSL81BU7pNC80+/YRmsBG87aHeHQ0oetMn
O7yXPMj4xd2Omq1trjhYYZ8SnDywbfm3Gy0VgwsF7bDo/urW6NkIyPzhps8x82xkp4cavSOuD6XZ
+gGMykMmAZyAMNm2m7LsAF2w/FBYhrMdgUK4cFkBxl5ZwUMfIXTd2G71xU74l4TL+keTQu8u8xVf
MAUIdMurH33YfBkNXn4pmjKFNE7mP4w2vsy1wfMLBCren9JY6vNTPCdJ18iDtaA/fmuY+c4aA6Vp
eQBmizhiPpmhDTnTyvzNRoM0BUcQW5DYCIN1jtjbA0Riqr2LlA2EeVzngWyxeO2kM9xLC8tB6EJ2
uJ3AhXX1h/QVII3CxC61tdq7+fIydBNESyvn1h2Vt2d6s+oBu7GxsjFFGnsSFyTbFdCuvxtn8Xgy
Mu2Zrp29EkHwT5WZRxMsJ9cb37NmS/jr5jefKg3H56Rr3miPTLtl2iiPA8TmRWTuyC7D4MJZAOxD
Pn3pY8gOXMO7FAbWdseG2LnjxRuqPBjlcx1DqQJSEdYqQZ4RknPpdGaRMJfk4IbPWdc4S16iWL0V
cb4UkxlvpsR1zgYQt/PFCm1+DIWzHooI4S3qIBcJuaVliS/ZhmwD6v9WppvEEKbrxWWQoAvp3Ext
qlLg79dUBgKQYtxj0zi+gj3Xh0Sla+x73bTtTRMq/6UGec3BDaDex7V2tFVM/rIXoPCffKMEE1b9
ox6Z8aZvgqx+v7HAj5sJCIK4FrKLpZVbz03QdSveC+ciLWgLZG1S7JEwAKNDNIXr2oYqQmpF5TKv
Qb4Ta6G6Ut/1AdDeAPKgbVpI+qXKtNb/2Ycc6ZKmYDvh2vs6Gd3x4mtZdiGOW+xIR86h4tOtbUxH
kiHLUnu81X10wqS+1sanRR9OP/r+t3HgQwHLvXLeWsgyLEB8xB84i4LNGABjI0FjeLLTMFn3jbCe
K6P/WlQKauYJePCwq/sOume2UHqQYf8aBPCtOqGgJwWzpmE+T0rNgyCrOg9qKwS0ADcxoiE7JI1r
LPNJpkvEnLJDHCmQtFNPF6Xj+y11TZmJAIpbTHumkEArdVllZaAQPLEgvA4tsOQYRmDQMArR3htO
Wi+rWvC3sZAX30Wt12KQXwcRdD9QMvWTB27w7OcMPMyBci6Zb2bQfRJ8j79sfcpGZq+FE/gPdipe
kijeTjp/RBdZjSGwNRx149TOGdLFmav2FmWgPvl8dPOAj3tqdSYU57sxnLYECaoUdMqHFhG9GSGk
4UOgZPm7TXhgoCBRanImP/UxllBHNB/5/cf53BZ79CDrjuDfQHmK6Rura4RlcMxHsKQDc6ODNKUD
UGDleqAq0+hofaFBEbSd1lfblIZny3hrcOzeJ0FY45RsGgp/w3g1N5UsvMsoixSVu0mIcAGIkxJ9
oQ4w2UUL5pZ8+8kbu+VVO+bD6ers+prYO6sfPrlByD1ZK7dowQX+AoKY8CSq2mWLDvGAXciil9q2
o/MocG5ZAX6/8RgYyGYX1FxNizSJDLxdxmIFPBFEDa7vJ2XnNcis1/Ri6sjujL1zLvOuWEntTD1R
jgzcwhQACKZidv7j5UezFzazQLaIsnTNduhpesTYLlGXSbcmER9eu8gordQBqg/YDD2ENPA++fHB
qviKHN3EQnkQq322sx052+YZ2FjftJBpc/iiqAvITViWc5tkU3PjJl2+K5k7XiYIQUIjLm2+KMg9
+kZs/Ahkc+NVtv/W+YVa0qDCS5sbmVtgHgn78cIw5TyoML0TvRGcsrtBjMibB0XAtd2G6bi2odC3
KHSlgqcrFehSq2aJoFV4Yo60gKvRR3twbXDQX6H0AISM7344NYG5RNQN8OYI+Sw+BptVIrfQR4O8
MdI5F2CG1aXIZHOyPSjUC7vwIL4DChQzacd9FZp31PK0ie7AW5Lf9J4uT9BDaRLqKI0425g14Hd+
1Jbvs4R53q3sHpHUxAqiZF06OGiqzAYh4fVRyC3hpwGC5oZmU2N6E6WpOAuQKqyDQCZr+kZV+mtl
JuUDlNzsI7XaKOxOZdOD9w99dAkbU649IC7WaRW+21C5ehdVRjB/F1FVW57qiV3In76KII8X65jL
Zn2dSEbilkG2+ETzIDgM+o3RTxFkAqVKrfmvrCz5KWTq37oDxLtFBNZ6sgvP9ZdWa9mHNi7Vk53y
bTcG1pdcWlCyLttxS24ZUui5hYN9Ow32/j9NO9lGvfAkaLho2iKS5Z4RLLA1enaDqsFoXbhTtyEW
MmqmiK1/anLdJMoys22i9bU3kghKmOXPGMvC0wBNob3I8FtS0+GIlldegEIE3Zu6miOS18Al6qaZ
AnsoNE0/NZEySE5Z3WVzMx6leYpr48c8EzIe5zQuv1IrFq57Hjrz2Z+m6akrRXcxoCNGfdxi/LbN
wzP1KSAXb9uRgTMATwSjRnOHDdZNBIKVp8SYDGCKxg31FYNt3XsgDKRxvdu3D2OXLKmvnuLk0St+
1vjkbWUKrHsflcODLMoMtFz5cPA0uRNgw+wmtZ0aWjrgi5pdUE3TMNe9o1Za5jYwgIm1oeZgAcNd
ZuGZWjSoxAZ9gQDBcKAmTekH/Z2fpY+jpj3Jhza7N3TUtqy5s8UGY4DcDa93CrX7Z3JBUoafoUGx
uw7oCmFuUQgABIWehC59kYh5krhohh0DdHkBhokQqezaW6RNCDRz7TjGwjZcDpEtEa6cfopu67yK
blEtmd8kkDdamOTT2CizK+v+TL10IedxX4axdzs7ZS1eLi0+A/O8WQimJNPN4pvroOuzSv0YKwWF
bZiV7goFV8CQhLFpH1z8cT72AoVMgNam9qfVXyVjvu59BMHrztymfT7ceKgWeoi5+w9Pp+J7aYbI
HPjVUwG6tL85ZK3/FI5VPTtg4R1u6hGHLj1DjsPSvQ8emUXiQdO+tOL65OcGe7HFZoqK5KVuVHNW
SQyctjb3peTbDMDxDZJR7OU66L2J3XqKSNY0VYd5ZVR2iO9IwiuU90Ee6dOljwB448MIlV90tHpt
pTvIvPtnHHgSpsIVWULbxj4nq6ptlJdQw3OdELKuuVi7wk6fRIGtYNLF3T8VYlWG7Tg/BdJYtT+m
X9wOQY0c+GyctHscD7H93lt1i2I7PTyC2M08fArM9gkpj2Gd5tjttxoL4Wl8hGgdLJd+f6aWb4JN
YeoysbRGC/gO3dsH8r03jlEu37gVEFN66Mf4MFDlxgzBYJqAwhqxABTCD7pGJWegVcEX5AF5+wBc
UTgLDL5tvvXykfojcLutbBZOBxqY64EdFbdM6rHJk3Hv67KKpgvKs6vvqBl7Eb6n0XC0Jmhtg4UD
/IxNJY/kRh6TEVfbrgdZ7A7go34ZuEWDjOdozLUBUZ5Wi8Qy5a01BPUZ2BcDaFakTj1ZV/h81lqc
9NcIFmfhHQgBwWGeO999EYgDLU59m4RnyKBtO46Vftna8bABk167um719ABP5t2BTBI0fRszYABJ
IzwqUk+9RXm9A/GO8cNyrSOES6cvAswCSx/1/hfwZhk3bm8ONygvBWpTD/Jd1C2mZrObFK8uU+SU
i2ws+SnXValZAni0hCTQ3Pqwu8ItxaqQxb5k4FK8kswAFgpdH6P3wa5qlnvqyPHxWle5gxy/HUHJ
tTfHUwOGtJf+Zy2t/iW2VQyOXLCihU3IXgT4vzapJdWGnMDa+j7G9hrnxfruxPmNbMrkrm8Yf7AL
BmB8boK+qk2Th1xU7RFvnC/UOXFen0BRfSqVlx/ZmOUrKONCYFE3wx4r4IJu6RIZKV5humdUGXp8
CHdqoR5vTcbB/QZIXH7njH5zzoEfXXRDaL7yVhmrqrHLHTUzZCygjimfMksfwYCzXXAww7xGaaOA
rTCDnc+D9ICqU2+J7dCiz4R4noqYn0xjDEGgCxgAhGS7lVEF8b7STe0mtJsZN/yEeCU00eIWyTCg
sFagsuF7an64WXo2gMXAjUaggqn9hsoOMGzV1dfQQ0xdR8xTs5VAWvXBWYVldURFnLf68EBKAiUA
qZRLT3tEHSjlyQOaRNXXuHmfgzwMKM6BiwgcyXghmfcdkmnrqUENiKoa6x6l9NZ9LsJNiyjlhTyK
JGVAHIRqgegUeHb91JsWeNuMO3J2GAqzxdgCc4WhNKLVcyIc2a6dSk7FsvaMjRrcLzY0tXYZ6JgW
nWaGcaeoPlATIjXsye3FezNWY7JJUKq8Uo3wbuoSgmF0VvfwW9+ISiYrOshTLzXptH51djoZHRDU
SReU1eqcDlTBaTlskjYwAFIu+r1wWHAwgdqas2NZBEouhQwrDSA7pc7aUSXbERigeabrgD/nRKQI
qoSrjGPbY+cAuvFiyG7DDCuamvy7JiphAobgoOzg7WoaUg+SCE4hl3GX9+nS54VYpUaXbeZ2HU+a
szxhu7ltRVh8m6o80xRV4WW3o+pxPtSDgbeb589RYguSOrXPk0MRy+yI3c77ZQpSgH3+bPOqHg5F
eyA7jeiikIFG1SSqGXb2Ndh8GiIIBvuopWSRYS/I5uoO/PurZQlQ1PpKA0J3CKMjjQqkHU+Kh8kd
3UclAJMZk0svDPeRLMyYdqCP6G+FNg3MbBZp3fsH8iiRkVi1AkpordF62FGhVFI04JCioRxSsnsU
Y4ULaqIk1jr/lyf5rOlvE0BcWmThwz53USk9NcWh05dEMbT7kRfADE3Fge6ou3J6BXJipsDb+DEm
JnfqJ896qsHn8+ct9Rvt0KwhpZVsnTzOVqQbvit0dViNz8nKbk156gHAP7l5nq1y02YH5VU/RJT1
R0v275c4dfoj2bwA/Hqukx+oc9IePdgaEEf7cKEehQo6UDqDV60w7q5pqmnw+cEcmy/io7LcQZqB
TJSmoovRgaJSe1GLXGngxLt54JzR+jXXdfrf5yL7xxOvc9m/nkgz22XJDqjFxusTL6MmQ+UtIXiD
jyaOO/ZT2uG1cu3FduJzk3qREOe53Z4c15AnZYtoh6Vt39kpEDtkm28DAFR2qWXtyUaX0qtRz6wv
KDMASekL73CCAG+X8McnA/D7IDVe6q6pvpUseAnwQfgGKuj5BnjS+ea3LjNS/jOkMva6u9Qj/8sU
/+8+kABDlRf4u9du77rHRnnOgogeCp7zTQud2pkdgvlQdqlr0z13+JWf7eAxmWz28rdBUWC3MzvE
vweptGYvMXOSoyxRfNkXhrqlS5f4ObQyl1fLhEDcrZfoDXnGteirqdksy9raWgnOqJ60xk9D835p
RE0VzVMOFrg6TKWDEvoJOqZ320Tc2mYRiGDJ5iBDuWg7vwQ1aFmvB9TU7yJf5M+jMW3LxgaoVdtN
loVXu4yrd7sPxrZdA3zds1vhDPlhv/r/bq8a1K9R9mpOfOnsFSgvock8zsmyBrS1xz5sH6/5s3yw
m+3gBmp5zZ9JpDARhU2CzTUp1jvxlzx21IFMs50vqwgVZZRzm4woO3JWP14f3eOFs20aPi6v07TR
8Hlq6hitfJ6aJjJB5Xzbe/ZyslAhKLwJgcEckJRzXnve0mhFgToAFZ3nHryhxh3qWp4KbSO/1o6g
oAgEyZZmmMfSBB+zSLD7oKBJT/pxwfZ0nulqus7ZJNkW641/oE7gwO5TN++PA8r4V6rwsePWG5l5
54GFrx4dpGa1KQDP9E2Vj6Dq0k3arrhljFybjLID2bwABAcAhV+oc3bT83pIhW+uttL+eZ3WGIPP
09Kg0EAwK5UiwzkK2yCadgCjNXXSpfuYNhI4Kow1dlWqM9xd3WFnR/uZIAYOgpq0n6GmFwwShUhI
TVyb1ItaNnxfsmMQ49QzoIJ4G6npa9jhSBT75nAEoTj2eNT2tZHu6JJEJSRis3ZLQyOwrGPZ0EOo
fZ0hqkDwz4b2/g/7PPOnh4x5mCz8oJQbhDiGnfLjB9sZzDcfQqxh5Cbfiz4dlq1KgzMEf7sjaDxQ
TjhW4VerOZGDC1XiZeWDU75RdX0qoSOyog5vy6Ax9Q3Kzs3Ka2QCRd+4OPMJ2AOktpLvnv041Nb0
laEofQUd21Jvm6MtUsSIPQgId2LNHd8K0xGLJGPxbVl6zpk6cARAbYXuMFBiN3fUBviXIxt1FKrZ
+xYHtaKrIVBKyHuyyc4Fym4cxvsGkcENiw15iXJuX6zWvBN6U5silUQt2Rl8Y4AxH4rAEHmMfd/e
I6qyo6KWa6ELNaHu7O5Bfj53kj/Z6TIitbR3E+/mT7ueFuzQxr6yuptP/tpOD8gmgx9QkDN3/jEc
1bvIH5ty/vGu9TbkBkhkeZjqfHud1gam/pQGctkYQp08DwkdBUz+ZYiwXKPQLLkXWQjYbwXFBtWG
5dJyrPrFFy3K+GSbvwUBUABSlt/DDORJpdf/7J1ylWWFD/3QeySDUpxScrGsQxb9ROoMMO48+6aS
f1Cj1zw5fT+uOV6Nx8Ysq4OF7OpmChxsKkE+sIiLoPvO7HhpTHnxExzcz707Oi+hoRDcR+T97Bmm
uasclO77OJPdpWUwLGVnWm+jM+ykZ+U/TX/a92PYvAG0CYEusB/6vVhwOUwPpl2m28hpsn3ji+zi
BDxeWeEg34Ck3451lv8wR/7a5+n4PEg14vRplcfQ6p0jvtnV2h/86sXvEQ7Urqybdokf8EPTJu6y
jtMeFNiuOCSBNT10wnoAT4f7Bo1mqDlFTneEflh9D5q2b2THL4OozNDIUwnaurtWcACpk2BlhCiu
AwFmfDaKMjk1Fsdhn7HhW+uuvTQpvwNcA5ks7WALb9yihpKvUzsrb1H8Ut5WEQq8EHCoEa93i1sL
2mvBoi7wE0/5hUyo4TKQmZYh4wtlVDex0aUbqUEf+Fcbd3aQJwuEjeWe6XVv7ohQLTBF1S21uBdV
p8Lmp+ugvMKqP/IEJJ4fE5VIGK/wZUo3BkFEsKF+n5h8fG6JRRG034nsbdJ8nHXWj4euWJSupnyb
id/mK/nQ5VO7VvF0EMC69lawh4TNwvXA4lHl7DxjFiZIYyA4kG4I4xCXtjihQOOZOsnkcetks+Hd
XwDhjjRZ7B6MNnCXREfhVO1rlTjWvY2g2fEv9qEpP9tTu3t1c/Hu3wAAtCT2CnxuXsMote9VjGqq
OZJVRoN453dFEuToe+AGJUwClaoV4F/o2g7cE5Fziz9M9TRAkummQwn3phuZ9TrhxRv3Pv+GJQz0
KSIzjmPvTheoVAcgykBBsh6JnG71pPRIUSEwFHv1PJIc3AhFYDSSAVFx6VOIjvu/RtIzTR8QRRrp
8sB8FQAfkQN2eqi9iNdF3Dr3QIinG/wzwqPMEvANQ7z6hglWIy/AGdTCexN61Az0qszOvkO6aDPW
/hSjJpGvwdFlfU8dVBYCMZs+u5MpV6Et7UslY2M7TEO395puPCLPDvFxv2ruG7zmUZ43lF+wjXiM
MoB7F/x+6lswhtV+rVVFnC/CMMvl3362qWf/+tni2vz0syWGAZFdXftFpVtciWIpGO/2c3GWbgI1
3+2p7EvYxj3qSMSullkmF4isgkKOwnVB6zdrloAxYDZ6SNuuA8WNBdLYJU6tnb9REDNbchXhr05G
USVYo2P3OGkVL6UvZW/6GxFD7Nyv1ZYpv9wbgIScpNerE93RpU8rMJRFnre6djRN9C0RZrQoWl9t
WBqzXeDX/D4YdUnbCKpfIE+OKPGsX8hjdJiN/CZ7QvWPXEKPPd4rvErYNa3/KcY/35LTBCdKAfhp
4m6k4jj2g41uRHDX9QPUoET5utGwYsFEt7A6IAMHwIIePRcQaSebXsktMkFz6tY1InADzhpJ0nXn
TrsNMWr59PC/uSl887cloIiQsfL7p7YotijlRl4P37yN7fJpW+imzOtlCt2Ql6xszH1me5AdNybz
i+mqH2MaBrdINKsL2LRRsa79mRV6S9H7yFzpaYu+3JL/mPrv01aIG99MBSrbQa0Nht1NAMzYEtnF
ZEdHW2rWZpru5oOv7kXFRvKpiVhmsksbE5noBtWlAQFX48QdFpY1uOuwDM2jS2hXLBKDt0F5xu37
E6FOc4g7xGnyye6OKDIBvUQBouojBDojexPXKCqvfCU31E8Xw0++pl5tb1Vp96hhwSUp4+FUiaZC
KX/ugkEm8NSCjEkl3n2Y1/fLWghkf7U3dfR+rMB/CaWFrEbyFlrr/amXEcCE0JdadhUkGmUGND9S
97jFzqvbgPGtWwQITaoFGVvdQ3cBkDK7qvEvV3tt2aD+mHt7trJqAA0VdgYulvGDoC8avkL81GUO
vnN0y4OHmuUpFM4QN6cLclS5REj3V7sDv1AJXn+yfBpJ7SlLLGiWL2mu6xgICSEUry924bO1o3Iv
P4MerNuY4AI/11bETmb/ZGm4F13ITHcTl2zppWO5TrBT8XEGiYLjFBdLcsnINoZlC/0e7qyvM7SJ
+YTTCQdNX9CXCwOqZPtQX+guztyuBJOCByPOc+GarN3UOoDvai/Xd6B0LsYb8iGT41a/RtOU1zb5
ULOqCtdZXns8y69WlgdByVYiYSTL5P2SIhrZol4e7VwFDQiH4h+zLacecndbv9oMhfGTIpCfgpRZ
kkDlh4M8vQOa/Yiz4+do5h/BTRocuPGTkRjPQEGzk22AH1AyPkIpfkxPzZiX4F7qjTsUodnLpuM2
Yjx5vABjZPmPirM1QIolsB8JhGvciP/o0+ZbFXvdazsib2943LzHhicA96Qw8X+ssh0WrQEsOC2q
+f1s7WFxxffBLfG3SOV4nG8N1ht7q8WeqswaVBLpHrp4EsisEbR4CqfBLrFRtAc6jC8AXt5BrLN9
CKY6PKJYsF2S3ehBvli1vLlkEZtuQ1dh/6IHcHAFIGNUuQcH9cWPQQU5XWmWT3E1tQsFRr4jXUZp
FEdTX642avayF0s3tzfVBEC4LMVJeHH1FAIFey+CaGnaLQeuZdV6Zf7kqq56QuQV8Ma6vyfHuMrP
QEkFF2q1afuPKptxngR6daBVzTm+h3rOSh9o8SKSO2rmkzutgAVyttTsghrpQQS4N9Qck0jgNNYG
K6YfCq7QZIfsBltSLzLxxr6pQG9BvYE3JKeuww6Vek1ltxeEDO7+h7IvW7JT17b8lRvnuYgSIIS4
UbceVt9nrmycTr8QaXubRvQguq+vwST3Xmlvn32iHA4CSVOCRYIQc84xBjVi6RotCmdgu9Qw7BFs
y6oCIKM6NFgcwJWUKv+Me8s/057RFZ/Bl93tLDN3xoVV+i0c8AOY4M0UH4YplJmnPdoEUAU4+BE2
t+Lv7G7dqAeZULdb8f9/qNshfxnqlzO4HeMXO2pw607vW/PRDyGybEAlJF/Q7m0D4g9nldtFv4BQ
QnK8NbgRKOnLPP2zC5VvzXIa8VakvV8PkDSISJouWA7/eZiw/OvE6Ch0JnPl7ahUKaqS5wvBzeuo
I3y7TSdx60LF2YR2qUtRxC9Q3iz3hh3l9w2kIR2Egk7ZxNhJm2JwkAVi+MVysOz3uo72YrUxIGp0
HqYnALnRut5UWgEr8Vdf6pHHyJbrXet8qx8ZsNtjgpmIjnprGECv04lOXTIZYmWuw1asVRF5y/mI
fw0MLxWA2+Dw7ujYic7wlVya8WoeijqH+jVxu/BuHirRZrEOI6OcTTzDu9ggIdqCYUIfhGb6MO+5
Sfu+95s6MukldxM82OhHm+yvvVudmIa5jUoNt7oSLKHLmOOJB72b91C0LripQjCpU9F3lPegLUho
d8q6CyeLEvJqu7Bx2iU1llx6Dzn8LWnZsfPcqdNQCgSIB54vpIhmus7upG1fQJNSfi9G52IIVnzn
2r2ELnYy1Eg/rk9ulICbyWP+3q36Z0pIpzT0YMpFhydgrr9VkQXVp+V4B5T5gg34IEic+B4Eevwa
R7F7wYS0phJtjBFszondfG+HQCHS1yAjr/DKeimFDxYDNw2OVcKn7/lSvDZ/7anYfK+jvTbh4jUM
h2TB8tR9nVuDLTO9R6W1ujqOo67gvRanuhmPVAVxCHVtkIh/52Mug2peHyzJrG2vIciY7smKNk1V
75Sdd2cq9VGsrlWWv+RuBiaNaWSq6mtwVgjDCva3uja3q6WMmdqSCTUkOgXoIgeIh+pozLCEnGjQ
cLW6HTVwtb1VPRiob+MFdmLtXbNHvpYpccJxPsojF82VutFPQl5ECaXS4sPoZgka3ng+hdtPUPii
7MD+dblVZX5133tueLqdmXb9aGGCJhGYVFwwsq1F5S8MQ7gfflVp+UgjtUBXRSa08UZwgNRmbc6/
igZ1Ww+ie2mql7fDsiaTO6NE3vrtl7ZVaxyY7D7fLhwcpOD918n+dnZ95nh3efBKY81/Q68vJq/r
cDcXx4IfwLDRTWCabu9aEEkw8rR/i+vmyUpS9RRDsvHgMoYM3akeena2kTeXEetwJH/KetOAymgv
04I/axDdkRETlrlsBKvOke0YK8PJ04WGAN9j25ufumbIzt1UEoU3bpArAubk0jMfK9FX9xKkV41U
5iNVtSaovYI0iI5U17dBsUujnC3nDo4VPPbmxtfaBBMnUvSwrm7jPQ0OTlx1gFfEXFCROni4WQxh
9leqake4EpO+rbY0ONAm6Sm2sz+okU7XiMwjQrjB3Xz0xu6QbRaJNQ0mXdVdGC8uZE8bL47fcuWa
Jyr1WB5ufddqQSeCHzQafXBFpsqKGqkqh0Tmgld+f6CiGgt750Zw1pEJnUIHZBwbH6nCcKHx4pUj
29EJgNaDHQLd41MS31Rd9MIiu72O3NX3xdh99zvP+wxp92ENRcBhF/QohtpYgXQLOZqx552KKoUC
HxDUn8FTyEGJmzbHoo2QumZd5+oWCny6LMEXAh/N8v2LGxRquzlP75abrxD6OLZZsfiQqGfHNcTE
TfvBwGkXgf9C8euAZV91rfOnAkG2na4h8QMvrfc0GVBoG2vAr7z+YsDJ+TV2kACpOv5D2cldkwzW
q46bAXqgVnYVdtRuZWn1B78UCn4KxcAayPsnNUAZN4NA57epOzRK+Y8I3d0UzmDcov7GtxPcGgkD
JGHCkUfSALOFqQA+S8L+EzQqwOWM+ptZN6HPE89FGBEOtdlMAHtPZkBHvI82TGa30aL4m09EB5A8
HkDzDXiHsUiH76kbIrvUs14gO1wiKdFMd3XfqE9ly09uYYZfgedJlgXSoy/atdg5NweE1uwh+vpX
zy6BGAX1zEWAtG3bZisjjhEgCrLkE+1lgVDzXvebut/ZBcxkmDeL5EOczRD2cAQz2O5DVG+OsTnD
o+GMYk/htbnVRZRs7RglYCZ/xejImEZJynpH9X2cLLIRgd1L0RbFVoB+4MVKi5nPSiTSXCtbVntk
IUGcN8lnPiuspVEfNyDQtjzj02Qv4ScDSg1pCs6Qg0fZKjprPeXOL0PhgQe7DNW/KXfLWC/8SPtH
T0F2BKkyKr+ko4OAi9mtqAFxwvwSQUPQXsVjv0IOlX+8mfmDE26GIHGXPQeas0OixlGnbfsUdla2
BktZv5mLI4jYuKhwSpbbPunOHEHgmpyokTadC8IwgLquVKLRemW+j8bN7n20wDaCTauzBh4vaakF
cWZBfujUSbO6UKlmSb2LvbRaUpE2cPKCmDOoL7z0kLA5WdQgEFvySUqE6n4zxmwxdfh5jN8dxS6h
/Vq04J4MB148Gso8EjeDD3XSnQLWat1PDwU0+qLJF93dlRDtfuTdeGQQf11jcnSPYR2Ey0aO/FSr
3P7EQJc+09bpLD+AhbJYBcia+0xmflLyk8mCrbTyFqB68ZWemLqGcEUJn8W1Yaw5NkErVyxQ0Ved
nvPS9r60CrSrYzNGB5Ym2ePUkdorlUNDx0K6kB0psVcJxhG1Jb4HcPiEYdN9RbS0W7bcC++VNE2I
uY5gGbXzESLK6t3WgSKLhhxjtjIRPG3B0AvuD85WPe3Z+FTtMi3hLsDe3Drt2eGb0/RQcZeACU0b
kGLqYFsjoXfrNBxBWY2ZqMEyAvz+7rj1MM9cSxeh9Ykvbf5jhM2wqgWcrvS3TMI2vkJZbtLgunc8
5nxJwLULMcXuizX2bKlV3EFLL+h2jWiNHUOk864DJHyJuNz4Wvb9iTi0vQzsnVHefWFlAjlI4C+M
Lk6fMkDvAd3GXlAVkA3FlPxkxPq97tZKexlj9brLKjADcUyUgGikBzplXyTJSZTV23zG008RBci+
yCIN9Q6KBfGzlxanPDe8pxiETwfMKNNT2A1fpvqE4W1hhSE/CBdUKT/XjwhkLHKzLneY/vozFvz9
eXREB31onm+VVUSLkvXxsKAWN4zGRVM64TbvBuiaGdBBkN7k1JqKtzpXJcMOuW3VtZ02NYj1Eb1A
HRWp4VaX1269KX2rXVKWG+W74Rv46nLh7ym/7VZvuPG4ZcgdXiRE03pTtvLs6orYWr3ONGaPwDCt
u0w5xjqa9gIxvO9R3e9akVgK+hzkSm5j3D0HidDBph7d4rmqsu82vIzfo7LewBHXfTFTX62QPzVc
tJTw7Jl5vckSVyytbDQWvkzNkyRGBHIUU9mBRw7rnOBAVbRxJy8y7SFMAS3XYoQQLZJXN7GrgVae
AHeUxEV1IACA/o0tznDk5Bdvmn4zbb1aY8N2MXcwJRdGr/acGXhLlAoa6G0dcIjpmPF3H0+FtITz
VnhhvDIdJ714isljOOb1uteZBtYbeHGoeX7ndfpjyNvmSYZRs/X9PN0HqQOltGkwshhtKK5HtfMG
13688t0xW7lMDjtQCFKOOm28LCvXvutYayp2AO89iHcDbjtbkaZIFx+axzHzAe1XUbpHTAMAQyg8
XKEM8l5XumfDj/dZKNa/06zwbbxqp8ZxCsW7WchWSFnsjEd413AVuigoVoT9Vwhd7RDrtfAKg8oT
iBSrawhnzFxHRWpAdnuzs5eGCwKElrfWM2Dg7YFbxcRNLeE+rCANcSsKECjiutrn2A6QIS2Ft1QT
wzikWj+JugoeXadJTu2g/CUxeos/63VuJ6fcnuSZ4IFfg8s3gShhscBja34F34ZGzr+V3LtaDOB6
wR8icaL2kckKhEPTVDuE77ZtCEZj29LhQ2iCvFr7CGTh23D8whmUeXo9vEAu5r2eEjHAkTnXk/2Y
xf46MEZgDJpG7XgXhRsEORDXkyPmRcTKwW4DUIhKkp2p0uYzWYRNxLcxxPkWWGyly5l6vjFYv/1t
mYjnES8DSsaR3s4SoIYLRQ31M7qkuvpYpFZ4/Ls9Xf8y6v7W+kvfm3E7DVVKQ2/HYDx0A4KukEIv
jz08AJusMu3HDClhkDnOxu+5f1f0nf+HPZY/bEfKZ52Y+LIMev+ELPBq7qPTwlhnA5BK9LyxgVfb
2Ahz+J6mNZCeFjzdtEm80V4y9nbDTN9w1QXIJPZpCXEfDuR1J9IaAsWDfkdi3+ygyYC1eZs+c1Yz
3KddBW6a1N4kDpKLI1UWZ4DgszXSnspPlWt+I2ijIb5h2lLfb31YNIYrw3detcAfk1BryDAuN7ei
V/flBvLI4SZxg+DkDIBeOf0LZb/neQtputAfLpLL7mRpfMhEpW++1Wo2sPtH1psLRAtKZIjgkcix
woRbmBcnkqFJp6IzFanVboHtpFZ8K1rP1Pq7vkqEiFykGQhUjeyCZQLWlRCgtcpeHkvNsNSc6rtK
gDBgaF5LLXP7h1aufIAe7QoMt0F6DYMJwKCjE5i6Hf4tA4Z4BVoNfmcUUP0bDFc9B0leraEkNZ4B
+UoOolBiOxa5fW/HhbNsHRG+tlb2kCY5/wFgP/IbPf09LP/s7oYa6RutskDkj3cF+BE8uGK89OQ0
rY/sgf4TPf5Ub/FMbN2imtWHvMFK74HtPmYZhJFugkRpETZbR4cgwx0hSHRrMAsOwQ/jHgw2YKIq
kLUP58qidKLuSMVmyN+LBD3E2+Fj6/BzkVpjBnjYv+2bj8jRKbN0BWrbk1O72d6bFljIRoQimyzT
8Exl2kwmfj5m+1i50cnE4pP4DGLd/eE7eXgvup4/sFFdiAzBzjp7i7TReENWQzr+AZRecI+17WxF
1dZgw6pPYDWtXP8aC/wVs1VWF2KjZW2v4aFEgnBfsZfIBjccnmv/moU1+Lgx+Z+BkUEMym9DOF06
+zwiVRziiLX90OR1s8zNrP8ce/Zb67nqD6ts0H2KQzlJiU8lpr4LD0KrfeAwCLIFeKaDGtwo3YAw
SWtGZ9803hLD5/OCslVmesrj8I2WafSBIIFyXUi7VQdarHkc9yDA8MWa2LyI10v3fnI2KrwqJuYv
qm96DWjHVM87ubyZUj1kOhO8GLxyAcLecQvQTPriQl48M2X4NfUBg3bBxXaJk7C7SACokWrQhF9j
SAM4DNwblhv52597KjMa77PUfsmwsjmDgik7Y9WbnfEFEu+c3vgk7Sg62nG0Cay0fEySuL0XykVC
Swdl0B4+l2XlM7ajVqN1mlMQyC9zKxvE9xrgjyMWR/hqEdyA5CU8ZGRLGxDXbZwuM+6oFJWeWP3r
v/73//0/3/r/Dv7I75FGGuTZf2U6vc+jrKn/51+C/eu/irl6//1//sU9aUvH4eCwcDywjwgh0f7t
7QFBcFib/ytswDcGNSLrkdd5/dhYKwgQpN/jzA+ATQtKuG49vrO9iVUBSPqHRg2A4WrtfkfoHOHz
7FtrrObv2KAL1RGIla2iFVbnOO0OqWZOchFjmG4l8cpBLpUvwqGMtrPKoIqan8rAEV9CJMLclhmx
cuIVojEpBELATESbQPkf68i4TJMVwz1+gDwxsmenjZOl/dmeNn3cVJsckx4Ymf5sTSr9GWT66c5p
GVbsTioq5CPJdjahvmRMA0BNgS3++dJz6++XXggucGc5DmLQgv986UGPlxtd7YrHpouGHYLAAbKm
zHGdcqN8rRSCJtNyohuBgy4lr+7JQgDzBKg2Q5rY762qzDcOaSg/jNOxiWbD7jXEio2D49ThaxJV
1iq2VXd2IYl5LAvwZAyITX0aQfqMyyu+T6bgn0aO92TKfCiNBMlwosfMrIY7Hcb2gXMLcy4gDe5/
uC89+9eLwxm8vrg6HKkhwhHOzxenk6qUSJ3PHudFuigc4PJz/gkRivwKRdn2Cqj+M02HUZ0ZG5ry
qDhZIV0ruw4FtIqt0HuDD1ivhZNmYE3DxBRmNcQaHKf5bOnq7E5rRLwUH7KY5S+OUUAyqOhgOuT8
WLv3oZFX90i03yBg7zzmE5t+CW5b0B0o/0h1oAxT26YA/yO1Uocq6jfOxMsPrxlUa6uIA7dnp0s4
p+L96GZg7fczQB57H5wZdqeqZe0DRRg2j9Cudx5/seXmfS2svYRyxy9Le1KYs7TjHaZGkp8b2wDo
pA5ODyx/2cnk0R9V56VPzbSBp7ConBgEYCikkWgXLaCHh9QrsidLm9XGMMd8Ta3Uu+uSuXcO8t67
2d/IC4utLd6oD+TybeNOs7LZbKihtFj4H+4I7v10RziMSRP/HShmu4Ahu/b0OH2YqTCzWAOoZIJH
B68oyMex/tKZoFcmnGFUfjK92nqjRRg32v4UOH5/MUIPSzSjghRkrM6kKjurxJJ47CwPS7uVVxTF
opnU3iIkAUJ7p4whLqPKI3WiBir+27p5sIApf1vXElk2gy2TnduN5pFxaR5pj/fKLhdZNCDbCoEi
tuMy3t+a/2YzV/BKb//D3PPztD9dTBBACc6E9CwQ0Xni54upwoqZScr8B7evB4RiU29hAr9wb0WG
h6Tv1Fy3iZe95sxZ01qXLKoqBEqv4x0YbkE8izBiIYE9botdjTjDNM9W0+z6YQOQ0bnV0HKDAVVD
4wNOJzOEOy0Ys2WlTNC7Wiy9mp6KFuRsoQaWGu8NiM5E8BKA1t3gOlvGRQEuG99LrgJ5Lv98VTz3
b7eYzV3muKYFyl3G7V+uClZUPMiaRDwwyOWe7UkwA9QmCilsk8otcaIGIo5XfXGNxJisPlAv5xA0
ILpkqgN/HoCxElTyRK3suwPy4HrRrOoqNsDFndZLSgXMHdBzQAo5ODpTxmAcbF1duC83q1ogO81l
kG7sJtdQ4ccgxYiMYEdFPdV1EgilcLD/Vkd2xeRqmo0nO6obaomlNjdeq4nee+EGI3/ENAxdESuI
wdQlyj21RCU0tvwKMlzU+sHa43UNgVzunUJtTbfA8AW3U7GJrXrcZQ4SVaZ6lvcCcwScimBNwRc/
CPslkvEduWhrr3+0JgBJASAyQrf4UppKU1s3QEEpaeCWg0RYGGSgd+5Mfw9x7+Kimwg082PjH2Xq
fk4y3TxQVY5X1ypBDGNDRWowE0ComPn2z/eI5fzt0fGgt+GZEBfwHI6v8Kn9wzw0eAyvu8EuH8LQ
nLzO2UtcV9HXrEPSod8Ldo/IT4T0PCQAg18v/FqAEQPxff+1QFhpA91UsGS4Inr6uadXtQwfMMPJ
S40IGFdwsYguruCTAl0tFWU0rsNCj49t6IJVJMg20aSIV+RGfgZNLFJNpyK+MJqddCeWm6mYViAf
LaXT76gIoNH7kFSEFPI6QqrZWtq4ywkRFPlWvY5G0XyAXgMtjpVRVc3AITiqxn3CAXWboddOCiIJ
KIGZM/QaanP5nW87H6DXRdDXa92lej4EHWcAMAd535ZyXy3L1VdhecGdaoF/7QHiebW1BaVwxtIT
MhTcJzMo935YmK9gFWk2mFP9LZnFMfjPC8S6ukYi36nFFwTVC9683Ya1gxEe4Kk7DVvoPIArvjjV
mo/IG4V041C24RM41znyc+Ctq9x6P9SICABW4C7BfhF9x/IpW6Rj6T+rdrRWvtEndxlyQ3c6b609
jeQ0iADeRupYGjx4RQ9wMnSyWr9fWhCNg3Ma2GQ5bajeqZphXTu2XppifK+jBrLr0ctmzJ7HkNEW
Ilb1nQzgQcm4Tr+AAP5AypBN3BydfvRekcQolrE7hMBPQD7VbSpz10dw2JuWbeMMZPpFRvWh9rNn
gBnUHcN0eB3wYQTNCwhcO3n7hDhXADm7IH/K07GGTEDRbqkoykTv6xaJ41SECLN9X9dsE2s7v8LD
bq5ylrgPVpknd6x0t+bQuw9U1Ud+s/Itf9zYU53FyxrKHbO53yXZxSqyPTlrIRoEdsNE7MlhFFKE
bKprehe50S0DIByLJQnqtlcjM69R5cCpl9d726/KH62l3ux4lMC81v4Sn+n8vjTtesuT2kA+0Ai6
BqA4N0Wk84ffjZOofZ8W5RYOi3ZdtpDEy6LioZjQKEiDhEryBETJjByijXWS4ZFCHW0cCAeQrRgx
S8moREy+Hz7LPF+NQz48xwoADVkKE7EWfLFjdcsB0MjxIp3IDZ2kWAFY1B+6qqkQgevaTp3rOC+X
tcm8K/hJw60tiwiKM/lwUha880hJdB+FhUCByEP5FZiqdZIG/EegvWPbICJD3ZEO4F15EEZbJDSN
m3+eCe1f35ZYNXBmM7wYhGmamFN+ngjhhiobqzdaCMabcLF2PsJLBBkA3dS9F2pzB6oweESoroV2
VNi0T2MjSgjegCVfuIV5jdsM64GuTL/luCuRXMZfbhbI4Q8QqPajnTtRrBDPigbJKr5/Wm9NpCp6
ErClPUg4Qhh3GdR1Oq8jbGQfLzUf1EWHjXVPDQwRkPt/vgzmr+vS6TI4DOuG6Z8Q9IX94X3g9j3y
vCXTl/ecdtebkKR45BmUj0HiBTeAbY3gy7w99Elgr3hvl79OBtSjSJDkT09/WIDPDpGyePnPp8zN
X9Y5rilNKfGXk5g8+N++PIE0NSE0GMWXeUE/+m4FJvQg+gKfcDI55cG2o7al57Ptn9X0jq9MpFL9
vToAb+NczWwdfYHUxs26jht35URlBo6mNbk5U9eLni0HXC55sh7CGsTBCHmsMmWGD0ZQvu9BCIGv
Og2YRxaYfDVMeze7DBJ5/+FznL4fbp4QB+90fAZzfFjYwuMM5Z9v524Y+6gaHbUbfEC9nKUNUZZ2
hNS2i4UmHEjuQzd2ENSdACedVvdIeqs+3Sx8g4+ID1n9ogt8qDZagDJEfQ8ppxAE0wneOUCB5uGj
w9Ly0E2tVKRNgEDwIPrgFHIGraq/+medo4ATNs2vrDv+8z1gTd6Fn38uHl7pgiWEW64LTNbPPxdQ
i3RAJCvYzRguu1jOHhn49r2zFWQIXIJDpZo2agxq8ICjvh0yYNpAUL1QAiyOgW5BzMdcuK0Dy94O
4HIO8b0A6O6H8q2dMGGy+g93M/5I9uQN+PBjHGbhl3iebcHDw6X81YvFoOqbu1FYbxOt+EFDLnyJ
TCFksHVO8DlKPVDgIfFcuhWQkryPFlSPDCB3Ay5GBKCjLPzssTyB2JEjLiZiDs8p4qJkluVOdgxC
uF2omDugpa7jjoHUMcJquW+KAyJmX5FsFf9IiwsWjXgjZYGNiJQvXyeq4SU8g/qB+0mzSVlZnpqk
dQ8IInfbpuLjPbDZwQpTufUyjdM2fvRjHN/HsQwwPQoEE4viYgYhXiBgkGwvSLQ/y0DlBwtPtzm5
hzQYqAJ9Ho3nCrwbF7KiaioOuhx3QD+/UT1VUSNthrb0VyaW/cv5CFRZT0PWZt8udJYFW6r7cDDp
Nls9xPXxQ13aZumpYeXK6UroTVIXOpQD8NfWSqr0Yx3ZGE6VTxpoLRwWfz9rSFHjm1Ayb4uVVrkP
GFgQEyDHoOJoAp8pk2wFtJ/lnOLCgrtemT5o8rTRHqmcyzxYNoEZYXU7rBO/FlBVG9WwBIEy3iii
SR9dHbrnkft3gocoTVU68c1F3TAHWiFOivhNwI8GT3/cLDqH/QAJtoupnSusF9ETgTh337iQWaYx
vGkgEKeDtEA7Z7LgSal28I3DAT01Up2t+Bquq/B+PlLqDZt0GMbVPEaEFW88xndutY1qBaa4qZ9V
y2xteqa7nkfI/fJqQ9/yNqhrjtEKQM9iS6PysfAvURIcpMOcfAk4IBQpCn/YJWw+ThP4/ATplhcy
p3F6hPUXDYg0D1T0Q8kn1A7yOqdToE0ZgE8jEdaJegUyMHZVgb8JnRXV2RbgCIh1X8g+4hHIOXwz
XNG1GXr/i53X0UmCGw5zTLuxQs4fQPTIH+wRVFjQk/DWjXDCbNkbagHFlvRKJsgxsAFhgxppZFn5
2op5s/VasAnXyVvSJcmmH3m054ZVfEpGHwsQN3lDBmS9Ek1uHaE62j8YbfvVLH31hrwoLCWyxrzI
wFN3WJ2KBTVkov/Rlq5xjfxcnca6SVZ0AHjGj3JKZ8zb4QKqPtDY9/hT0EES/ykvPBvsq32yTYrO
29bcKD5Dens5sMrfWEkNaKmHMI7RHLu4ROxBwxm4xOwS703lMmCsccngeWSLoo9YufQxiflmkF2p
1RRRuxL48t9SMTQ85DNBeHUeqsI9XMJHc5GeZo8QxIg2vgVHHhXLrGJ3gDTuZtumBz4bUgH5xq/t
bzSaW7jGFiK7zhJf4eajZfT8IbWP1DbXZEBCpMh4m09VGk12wDcLpFamM7cTfF+BRASwoRovTfhj
38958onGCNZt6Tx0zvjJ5tn7OXdC3iGdOJvPebodNuA2yNd01MRBBvvouoikTweYNnTe8Dd383n9
0zlTp742/nbOgapA2I+4212T9ZvOUM5WV96+QGwOGDRdILHDaLG0oN0h0RXSVhETKSLX2XnUIo0c
aMUsgazbbNkA1BE7MoBq25QXMo3RIaN640fyRdkhhKSpjoFeNDzR7lxbtBZbINXOzwy1CiO8AGz1
GNcl8BwVWN6wBEkegbtMHssUipSddyUDJA3YawYo1ZqKBVPWAzqTIXWBAphcdWGXbaiulggW62gJ
KdRhn7fJ8r0bxq3DBnk5ugTvttUmjyxwmrvBFNubRVoOGj9T5zsaS4+Nd8YVydplWRRHsqOuVdBD
jo319Z7qsp51p4HHr2M56r20y2QFz2685U3vHJjK0nPQV1ip9ys/K/ZS5ZC3Ylm6SMJi+CMcN0nm
1j+GZPyGL2jrk8wRXIgrP0NOOIjvxprjw9Jqgmvvg0cma630i2VKxIrRCQmz+NJprLfYsUHE34zp
Ax25H3LnEMe92IMacFtIAXoha3SPTRz+YXdWiTCpAXJLIZ1zhLfGhheBCTQdJLMHVXpL5iPnwajX
JQcxR4IsizcZsAsotKfwJ7w2ssdFjpEoEEZW/t3QwbcSyq6fRc/UkneD/1iDn3IFGQYG2Mf4fmyg
+IvDL8eNdCCvwEMANheG3SdkCQPgbCKj4KfjQaIbeL68LjbeUIDBHOznmwocICs/gYRO1ppYcA+t
+QZg3sJvrfrVqwG1D8Eat2PwZXzyuDiU6TRq5ZlLOULoyO5b8y6LFGI51BO+SD8sh0ffM4uDCzHp
NXVIs+1oxfILoCUJBHK6eo80ffk0euKe2kcRw6drlt0lLOCeB7oReufTkVIvANEXd5/w2DX7noVq
U1qV/8WvNnNHW7ZrS4/5wWTwcEHk7/N8IsiaXRgZLpzCB8HZQvxmmU8DInHpkEc6+zTKcNhZgIJv
0kbrV1UMCzIwbODzoN2XHkG+VD54EuJTdKjaAXi7xqrhPkAOxEmAAXNFDYZTbzzMmi9a2nwrQVW6
DVVvvOQcf/npmKC4K1djKBOEcJHxA43kcr5cOYTVF8h3CR6EAYUafxIRph5VjIwfOJJem1EE234s
qh1USIZPYw6dlelCqxS8CiDATM9iNDyk4MXWYsQr6RnBqudygIJHhHyCXR4oyIbNgW9Evx1wJ8Cf
JRC6nIhgqMEM3Eejhzjn9DatjNh5KKaNTLC2K+3YWNPrM/JaNMhvoejr+YVapNG4zcH7s6ROZNUi
e3fAcvJMJdFrD6obHV7DeW5tscw1D0BQLVxkxTwn3DCuKiiOpt8GL72b4+IA7Dn7IqvKRJoTS/s1
tYo0SFYGQnd7cj4ik/RHUkh2odI0ooUsiudsGhH0dCBWh//SKXHcP8HiSQi9SYBCTsg9lSfttFid
tmVv7TpX31lTA7BuAJF9aDb6YodJX+zHIoaGHfKy5Ml3rD93h1BAZWfsvwfml44HIPvWbQonmGer
ZeiGzVLiHbktbcbVEnKMW6uV9qUG3uRhrFh4tlN2926cGQj49TpdzWUL/kIgNMsGSjfTYHUGHVIW
X5PISx4QGofDP/T+0CJBm6VluraaGrcZHajm+TddNOYamehsjXxnG0xcIn5JAkOsU8PLIWyDYtmB
kt0PVXGiYm9bO+SgYRWV+85jNhbrfMjUSxBWiGRMol5YSKsXqCXIbcX899Y46dUKjE3Dnlpb5r7x
PKzuqKsRrEebAbGQlMU9nC/PdJw04+WBTiqdxgdk/PcnRa0pvI90UgYYPrFYUOXWH0Z2oizPOd9z
KmYIgC98fMnMZAFkMtMIfMgMDQwfDvbJyCUygdtAsxGNGU1GTpqOq7IJ1vikXyItKX5EHsj4bCPb
XTVAB1OJdTmWaGBjp5I07b09MjWXkmI42UHe3VOb33h34OuSd1SyAvZYglpyLiGr8kX3rnmhtixI
v5qhE82s4QwK84iN8O48H4JVyQLPhn8ibnAQrFaLzBuQEDKdnK9zcBaYiTxSa4b3/MJMOeI01Ar9
dzxTCTJtdcCehesly5SdG1GpPUJj+dMo3HirDGauqBgkrDnLyv/sMhHhLoZOaTCAbYwaWYND5Xbt
HbLayJ969f8oO4/luJEtDT8RIuDNFuU9SZEUqQ2i1S0h4b19+vmQpdul6Om4MbNBIB3KApl5zm/6
YpvHhOhl6xAY2bmZeKLdx7bopLjpq+ya5UiVE6hn4b68qOiGfoPjQ0r2nQt5KDAcQf+n9dBcUwNr
gTTJtDX59eZqVfj8AsrhNBZgLCYcG7b3ykp4NFWN9hRnvXkg9DBhCbdcQwUIkhnZRz2IwziDUUcc
Mf+ieUN2rSJxVRVNKQCLzmzYNAM7oaXVipr2FEwgzoKsKr7IOoyuvlmZDhBrqYq8AdP4ZSM0yQtM
GqwFvWh4+jJ+1IBOBQJzR1mUI/RyK5JefZE1mmCtN1lpspVtYkqGJ8Ig9+6yxzBieN2VRJJk0SXs
iXB//zI74zekctqzrG4VYI38QfujLIZNZcI0gi4gi/Iw1Pqr0abpRb6SN0OviJi9oCzxRuVBtdZ4
b6z5o6RPgzmqG0Pt+g1Pmmqbt4WzlgP7QlNehh/3T9tU3ryeIJsDy+Mqc2zotySNd7qY8i+yu5WT
mNXVWf/19t3QZA9kffUS/KZW8EXh44crnJ1Q9nYM4ylxFmS24h4fVfIsGZ0tSL7xIkv3Kgw3SBuO
4w5C7a/h6PwbQMenfoXSwUGUo7NJTXgOEyjYpz52s/shaNzFcCE4el2BzEzWIHc3jvmvfobXDdvO
wdjPE2W0HpJQu5DPbi8gAbN1Mqbiz+Agw8yPdtXs/2u7HM/UnLH5S4stWS5nXZEiOnUt3Hzpjv4o
ShGdRxHqEPIzS2doinRm+f32aJVjG2CZ69pTx4NLBuvWGNpPmRK2XYFEW13bO5kSZtV2mTAieGlZ
hcpeQey8TQN6xWE2eNu7h5KuvfVd1D57plc9p0b6LpEwZRy6W6csvW3H1ElK1p9saJWQjIvdQ2cr
VersLNi2JEkkSlBA/+kiNbaSUVRrpHDGzTQUyeQ7Xv6E7mF8kACpe52ESdlj26zv5m54fgMQKUcU
0G3V5UtDSFnMJpDdHOIMun/Gm2zFYgyDY3wd0mQIt2NInK5UBtQ0Nb1QLyLxNhrZsSdjOUyoXzyF
Wfl90uvkKEuy3u30X0NlnTyotjKuJzZtN8tA6zhCnPo0OU3/aiVds2kr0WyHpWgqmnOw4zBaydbC
jL1bVZtH2Siryr5fe4aqPcsSfjnI805ZccKD/ferqdo2Cmv7Gafs9kVJLp2eD8/aYn8+ZKTQvaBV
fdkm6+xQwcYqGggILf1lnZdc2rrTz32cXR8D7WlUfVn8x0Ajt0iLMwg+2ECYYv71SnJAnOXBvtBd
N73mrBMQXdAIYYXOXlFy/ZQHg/2/zljhbzUnAP3VEj0ikkaUYmEhAA8Yqt46y1I3KtYJY4w/ZEke
gPxPqxin852RDQh192740hNPXQbLywRRqyx3d7TumwTV7eWKrbCs8zAo4sUWgKTSHA/I+V2XHylG
1nptCttFApWvTx7iuj6lhqFcZGka4NGOg/YuS7Uz9Oe6cOddSubsHIUCR8nlkPx9ZkVet2uT6lP2
SLXqVw9ZnNJ0ZZlljC2h2SJBCwloxrLW91DLvg5V6t3UpSFbGgoTMCuCsND0i8G7QTb+NQK268+5
1KHrWOmhXyAKhjabzybql7PevGQLTMHh0b5vSsIosoOsGxYxIAUs7H1QUyjms+Ntc+diW+PKTvQI
sHRuXuVh8EZs2PDQ3fYYKrGhp0G4C9B5WlpM+IujQUhN9pOtgAtfe1zZ9lJZK/dsLFFs9ySFtTwN
jX1fNsjy0qoE4Z9gPuHfC7yEcm/QvzzOQmUS63KpU0JazcT7vfXRbyysM2Y338UwVJ8EZ0mH8PNf
ybvqLxXZSFlf40FP2Kwp9+oYVZ+CbVI2lvZ737HgQYKTLfdS/xie41JzqoFmP7U6ijUzPk5f2Ugg
gL6c1UudPJN1slX2G/pa/LPV9YZfY4s6qFfeIPSdMhuQ5FqBSBJK/EcAKBtZ9aiXZ4XdhpfONZud
ZyXzq5kGFwWTjr+WEyCTgzzBFP5e49Q4+d6tyAN+iS7uxFGptac0YA8RyV9OnjbejFmPOw0ESPhN
7eUgG4xZF0fvPyNcPun1TgVyMG4B42HMa70Y293gVtorP6WyG9IwX8ti2oA0tgjb+LLYjAnbNFYK
YR3p3cpQ9O0wxDHYIYZ6IBz9ijvvpLSG9iovXMcVgdWlKGwu7OXE2gMivOgET+4TAmObUujj1VvI
QcmIRahqhese1hOp7KA1ja8ohiFpmGTlSvNS86ti50RrlbyC51YZX+uy+ZwsI30KiX++/ssgRZvU
dV7o9iXHVltR4oS10joMQV1yx6wjeTLMa2Yse28btrXNFD3fTWC8iY8z+cqi0ZjsrJbJVxZb/FRX
cyaq52lKzaOeesoKGajpQ0U0adV3VnYm5NJ/BZOWm3gmyF6iNBXoZt744bmI9iL4lJ2NXpG95OB/
62UocEFyzRZEQ5L+q6lc5BXKtvv1srL4j5elV5MOxbZSBm1N/jC7Pg6xgR5cqV4eNZnGPO6DyVrV
tVWeZQPuIvkV8nt3VhH2/cgz7mXmmTdcwux9NlXWNiHz+dHXzTpdMEuxg4lBWLbuOUYJ9jb2WJ7f
wUyMDOo4eUur9tdILcjuI2WH9O+RlZ4Z95ES7YTF5PNUtPsIr4o/mnw3Ilj1s8aJ0q/K3n6zUOnY
FP0QXepKSU61Mupbz7KLL0RayG05vflnN3e+HJUU02cn5uhrSzB+DapMXIVJalWziN9Bgk1e4iYQ
qzBLq+/R4KLyQOYsCZhRlbL5mCOvQrOlETfkIvuDWxefLPqzdTWaxKIwXkLvaXK/seAEU9tFPxej
kwTW22eeac4qKKzoSWsDfe+6ib0vDI0kEfh7bHqH8dO0C2xsmFs1JfjsmBA6zfKuQaUVrz0UglWJ
R8he84riVSVVBd3Tm1elKcrXYRrUW4tbIvdd8Sp7WKO7D+cpfZJVdu01q9h1xUH2n8Pe2lWZlq5l
K0H89oo82rN8KVnlinGN1U73LEutMDz4RviYyGtHUa1sbTyVkYblzdihUQCCLb/JvmOR1dcssmB8
R4qBmU6UvRK6uvZpXnwzIjDSJpI+x9p1wdbOkDoarfg2BRNqnp3JnwIvj49S/S67KxrYpNFlYS+L
6DI4RTt8FkZX7XHWa7ayGh/TdWvGGVyKTD8Uuqg28qK9Yh0LbsZXO2+h5BnmAQxZ8pIUJr49JuDu
xunxpyr6gKmwYq4mmvxStqCMxNRD8sqHZGWHdbdHxUshQbqU/4+D75daXu1fL6CFuIDGbYH6yqLY
0MLsR8/iLdYQI+u00vJlfa6N87oMB+Perc7H37q1bvp7N5vF0kFlnXyZImkJThLxryhpPb9xNPwS
2tn8quK8m6MH/a6qnrjZdiX8eXmIsj7odx7cjI0s2pVFHp5AwVkWA+OtD+32XRi1eR2zMCGNycV6
24JM3CFxGPe+Tc7/T9jsa1XPCU4AbDrFmud9Mw3c5LBOVF8Qa+m3Y9Iqp8CruhPkbndrRKXyHE8I
vgk43t+svrvqcvycIAM1RPVfZY5Fxei0AwqteA+XgZdfnXLqDshYT/s4aNpbNimoCmNF8k6C6EcW
9+JnqO4t3eB9VJr+5qbuiBsN956ykMziuNJ2MAO6Yytm3Fr73NpEaH++qsuDgt37+F2xG7SsiYnh
F9nvE0MN9pNSh+u20Y23PGrdfVkRhJDFCUjZPlGS+F7E5NTY616T3ItDyF2aYX22VovYfEvVkWy5
kefMrxRbKx4p2sW9s0O6el9hpHhvteuw3TtEhO5jReGwzksFVoPL2NIme9JMGvaPy7uC3pNhG6f0
99bMgkjauSoqlEur55XRPtSU6d6aeoGyC3tNvbfOaRzsSLFDxliuXDskQrAEN+6tlobTs6UjOC4v
JSLV2KktOqqyyNym7eauQbZgGZuPw7zTrQDTlOV1tV4fd9i3QdWamkPjlu0+mPI3vIfG0Ydl2Vzk
gZ/311ls3JxmHs//7CG7CSivPom8dCeLTYnJcC4sTJMW+8jM1N2LN7fgjMrgxuRrOIij2NG2ChE/
lZWynzyERfzdiUCWypJstBX0J7ts2MbL+EfXOCUWlcbkwh518qzV1Vc9x9L0ce0GZ9aTK6xjEwXM
eLJbEMO5rdDKWcsLaxkPHz+CPZ7Bsj49XiwosB+plOIpYUP+2+tD4WgQOcrjjez7eDFHTw6W25Tn
R30XKtkR7ep3+cqPa0e57q4IjGn3azhfAkeDKrrYrciDEuG0IjxcsqeFVfaf6jQVVuvLso5Vxt+n
Fqk09FuQHDCUbK0CsDjfT2XXtkwVX7T48cmW/3K5No12ehCSWlheclquY4cduyJZNifFRWLE0zda
7LI2QwfXGzTvUIX8y2XRthKHfZMoLqrlhe81Hm6yXhtd41DVKstYwFcfWgMVzG6AO4NyNt8yogGy
Psm88TCLEXKgvDi2PORIwBUSA2FBq5EKkIeyjb1zvRxksW2taqsGEMVl3VBVJKnJ8Ze+qqsmkanY
ucRO61yStFl3njGfmIRNYmNLgx04/YbAF/NKkrPOlh1lixZh27j0FsvYR7088wLt1zBZvI+tQ+to
Fmiufq/SZjdNunIG0pC6ZnaRh8mMEKxaDvJM1kUkjNbgoOvVPxqQGoeAuIyVnWOl301qWRz/US97
yKGkyYNtzXL5/or/9mJyrFZ73wkgLpE5Qr/pEExbdbFHnJYDuK5fh1IaKKbQSg52qG5qWXz0GYxQ
XameMuz0xol9S7MiDKXr8OCUWbobRJi+R0HyLCklcxPE/C3a33t4gNH/e49Aqdr1NLfIw3ooiHpd
S/CqDfOzrjob08Br91HlpDHiCI/yY0StJ93eKKoL9JjsLOvvnZ1JddZ9hqOd1XXtE1rzMFtMHDtG
Yice6b7a2WNLVfjVZLVP98oyb3YA+hYhV+qK5dDUabRhj62u5WXuDZqDf0yCmvasLjZOi7fTqEzq
Kk2DbvWoi13hOPdyIb2bHk2ahpyqL0fKyt/aZblp0ML4x+X+teO4vAPZIg/yirbm/qp7FLnrmNhl
HzevcITZJhDQ1h4Zl9Evw6m8jLgxktkpKvVUwU1RDUFRtnRBo3frsK3hVvIrb2WlXduLKchkxOuk
RvvUGJqXKlJ5luiRc3C9hHDJUCfPuvsh22QNiNN47xB5XD3qbAsfjyiHTaclVv0iwAq8FC+yuzyk
hseyXXWd+2vIOlOoMaIhotnrhTvstUwFA5Nl6YVgXHppiH3sBSoQVVBoA/9dl6NskX3AcrbgsXt0
nJfesgHupLYtegPJsCzVj4WV9M1rkGH4a1VY4Xlu+CWzovFTy8Cs11bWkoeuMKVLQwASeTMdpwpS
PQvH8AkhTQwaFRiYCVtnf8jM6S+I9itIKEPop90A1sjwwCyZCAqkUfeqBCTxeqNGusNBeltNk/ig
LOsuuEvFxhin8bVsAJNHNsr6mpsc7lfC6JTgSoDgY8ftl2b5NZgzRFTb8mRYOnlcZ0pLskP/Kcsz
eWiiptibjYHYUxhe7L8PhNbgvo881rLI1Xeq23zKxkf9P/rOYyUWbNu/XuMxVCRuf8STbyOv/aiX
Z4+6uXSjc4Rs9vIO/vFKjzr5ZpIZ6WUXF8K/u7q5Ge0qO0doK7SaC8KwGNU7obEd3azZ1PEMfj97
9hyInErRuq9lrj+V2C/dVBKpr02nzf7stOmpHzLvdQ66Zk3cxeE7oNVsBntrsPzf6EvRW7x0ZwUI
jrxS3NcavjHiD9loIRX0EnC7sOY+14lVYsMWcqvjvc4xWORsyUCBZZBleYpM+nAE0brwPkbvLQvw
+U7H4SpLUDm/ZLk63O4lYRLYcsene8l29tlcqM+y5CVESGx0A3LD+Qr+HNrw0M43edABwm7ywFCB
KFCXV+avhhpEJZYrrrtpVauzYfgvLYiq+CFPqP3jChU6Abc4FLs8jTCj//vKkOO9TW6AvvQw4YTu
lJkbtMfspxbQzZNZOPF+Mh2YZX0JtGQ5GERFLhnW83rAboRVKXWdEe6Meh5ZnlKSfePI1P3ajqCr
Y+/z1GGaFCvjWY2mYZ0R2fqOCk+l2d9rlPbWapLpZ0MpnevUk1aTDRVsc3w71c9+sOBwzu0PCFnu
bmra4phh1oAI4OM0Bp59JK3bzKs41Itjq9l4d41KcMDSgZgzhErbqstX0QMDZ4avDwT3yteMBc6u
xgp7LVszyIWXesjeCUan7aobZt/toualXJKqqMzMvuXg4tiHHqYAMKSwFely9dhowXw/JPnwe/G7
MtsZQr9KeCIqBC9lOQvmQvxWlA3/qEuXfqWbY0Erh2hzu+HZYu1r4ECjEGQ8pkxsHKHWsGKj+Fmz
apgwVVN9b3r71RtV4zXpRnOfOGawTcs++KpAIxiB0nyvZiRH835qr7GaGZeRbOeqqsf8NkZCbXZh
CBMtB+WFHsYQHLQmwSuy0YMnfTmwa6quw0Jkiwn3b8DAskhvBlxjaJTdmKJ/EL6Oj/Ia8iDsCBB4
uIWWCi5NmDPe5kgZmsb0zShLlDZJpOMK1cW7qAcRHvSWuMboOFyLSqD52gQ2kQiKjwaxFDOzBfpk
YML0aFBsq7ooADedKkc5N2+cDyMM0FoWtXOyIRZ/Hbrv9lId4AF16JbgIFmCygfBHO41uK4oYA0K
7qi2coY8bG6GMCPxszTIOtlqaWxzEWunD3DYaoUGoa9ks3PzWhDirmNG39UpfWmqSnktgXbtm9nU
t2mVKx+5paxkhwmH7XVXJeZZjgxyoDrSegWbkZdMU8nv/rKCaK2U2S4xbrFt6TciksM2zBQcRP6u
k2d1LKrVEs7YTt7UwyFkZ9RPo8sfk7HyYNWpfvWKV1kwCh4Qfgbo7zAWzl9OPXXJhnV3ujFh8K0f
o6plfGiUvd9MgbOTDfKtBGAfsPAJEZlfXLEdqPhK14j3Cc/3W19qoU9Cn4BzPU87p2qcjezmBqQI
bNNj3l1a/9+jrD6q3jrMlxRD758QJ+qfYCMg9WHgk0wm6fyo76KcRPE8u2wH6SYbklRVz4RYD3KQ
rOfzIvrQDkuIyzFuZLuJsA+u/VW11A8pqhN7O3QHnB9K2CDfr7nlu9Mo9rr3wNcZoWgPDY5Re5BZ
xs0qm1+j+UY/QA//NMLuB5cLL3edP6kA6CzSNMLCxSkKMPR8SAPKhrYfb3maqGs91QADN+5l0lBV
k4pUca/vQjVyL7Ik65cq2cubRbC7J371vADwZ9riSznpwbOSvQAShvKyHGYsmdZxNUZbWQQuutgo
V9OuimeELd3u3GjtdLPmDCFLsu4rKFXzQTZGzjhtcWHON7IVv9vxlOX48MjWOkPRawLHJRtlFUwL
oLbmdJMlKyDGEDTngO1Nrq8Xv+l0sdPoAZSuUwDpK1l8+FXfjW5keVz6NJXSrqSnteq4I9xobfri
ush26gpGpix55y8KrB42E+PbtJRklarr78jEphfZv+Evu8Mmnlln6eECI3ruhUkAn4t5kCkQ2QAp
pmOjo0dX7LFYAo48fcr0eVJtVo9mdCEvpa55Q8MzsnY6C1uf5+bzWPcl4Eo9WU3ZhN+e0uMS0H2E
reU9JUebh82zA7c7nSayrWnm7Eyi61vX8eytWaQfZVwqgPRtZSVIT+5Jxx4QAo6evYCHuwZH8ZtL
oNtsUWjWdNNA48Icr/JMsYAbVSUCjrrNzxorQ4Z9e7mIHnsr4k/M0oRiiZwxJQ9qgNtxE5hrt9CJ
4iYLknzvjM+Tt6yIPKR9Q14fCYypOBp6Pa/e9AiWN/IZR+7/0QfG9meBxN5LqRrhIXSzT68P/xBx
6O2CSPP2SaAQ22I7zCwZ8S+a36xoSnf2gmZwm/EQ1yWfFf0cN8Km2LT8CTmppxIm4lYge5AEoM8r
7bUztG+epru+CiJsbXYB0U7F8WuDBJE6AfwZwm7VD9w9RAlyPKdabLvQDFGfPE9F/pw8oa/PAgIQ
iYgNoGcH4mk5NmsyHZth6JiX1TQ+jcAWfVG0l45wfEjE/q/EypGYrYx2ExZatS1bJfMHE4CpnvYr
dCUBOkWfmt3Nf7RVt8O/8NDM1s0oa/XkNWBbmZz6jRfVua9F08+g+6POUV9m7/sDKWy+i+YTlcFd
7OVf+wwwiV52UHGLFx20mj/UmMvrytcwT1ZWXTGtVC32Y8L8I80/0P3aGnwzuYdp3ug0P1SWCWvL
fIcNUB2BHLM7wezFN+OekIGiDCt9zlMAVtY3PdJnAN+sKb2oECs6fEIm3ZQ5E+yUYTZVlck1skFW
zyF5OyvBo2Asuh1o0T+UIc9fu+BnhYTuDhLam0J0lHXCfC1HAkhZtAhOjSmTx+ysVU2/gsfkk8wV
qkyEF4BIDj/SOKyv2mRghpa+dn2vvRnOsQdBuVIC8arBC1kXKBusR54BRDzNA/biV3Mej4VQceJK
suvQ4vmkQZHZzAk/BonefheBJz1G4cGr2o2jY54YFDUWOebw3GlRzeKzrXaRjehg33dPQD/WZj0N
oJDNo1a4iq9GUQbSrvvizAUJy6mY112Q10cRD4e6A5uL1BKpWeDrSqfuhwGOWWHmAF/BdSFbT7Y/
crBQKUkTtR1ucT2uDFFgX10HmDOuOaKr7F3bRWhnRurKBgEpkF7YzzM8BhMLIF8Lcu3IttxdDZ3C
0j2oD8SwfbNqJ1Ac6jH2BPzwqor0TTVVzbFLEE6/ydMK3lvq/9Y26yoVeWH3u0btDkVJoAt0JKPk
VTTZfL9AiEdQHOh+Ns7DDrJHDtvZrH2s3kd0NObmKLxI31qdelP1sjoCJJ+5wyIXuxT2x+tmAmTS
6dMP5iobmszsPTdiUZNnZeAz+4VHW0dcIQ9XQengQZW6f73g5/QZu2zgJqeK/Fz/rtvOFxF0vk5O
7xDCVd04cf9n2fDzCG9+Kk0bAd8S7WYy8EW+iGT33q1Okwj9YIxXbfGaR3O1STuAyHX3I3PQLAGo
6yCbWpabWYncW18Hh2x2lS8BAr/BFJ00o3vLrbbYolzy2eapsnGChh8PYUfUf/qLaoueFD6Jaq0p
vjRR/y2szRYlw8jeJTYJlXLotkFf5yveb3LKsnHnRXwhWYlmi55Z/aUq+LK0VLxmA3l9vWLrEohd
EmfbmYDy3hbNOcsKpH2S4m0o1ZVYvGHwqcQmCs80MprJti2Cc12iKpFwM6pa/1QG2kekO4Rqmvqk
st9YdXPfb2AuWkdFVwQx+8Q8pAKRi7qtfgqtKHw8qQ21/olKT+yPZow1eZNimBo+t7mh7VHorcPO
WqOAXDjNFzUV75WpRr5njGx93ewaOXa4rY0BfeEQbGrtZQddY5GQuMlHW3uz3yXutHKac9mmvmtP
ti+8HMP3rHS3BemeawdksQ6b9ppbHdFc5EgQU4OH1QoVTcqmeyOmH/uitz6MIoSRRcjpJlRvP6Ro
nrjNsVCmH56D/pXlfVpDhv2nMRxyMk9+JEgXMzmPq8kCzlfonrsiDD3u2XmlZNdQs0mz6hQPLc9g
dzS3mGfofrc4fRqp9g6hewS7Wp/NyfXWcdnjnZFAThVDfJKHXljxiezoKc1qG+qwnQHj7b+4CQQL
Ikt+Zit+19Y/Y8N6t4bpz1pvyYFF5hkw9qmEhehMxBFN263W6CB8bTAb3Th5+oqsuHUdme79tk7r
fRk22VM2gcNTou5ZdLNvdlm6yVjUrXWIWYhixTh8aQNY2sxedRrOypUuDASB3GRfZ254xpYmQO3H
iE6zl1mHgJXaUUSJdowHA4ZmlM+nIk6GfY4I8hlouLHThJgufZSFLGahtQKPqbb9gDEiuSZtU8aJ
85S1YbQJ60vVQesxhU0yFQNItDNYEucVPocR4r+rBQW5ahOVvLkJJN4Swnq1DQ+7wFlUb02z7xUb
v4E8dt9akvar2rE61PYjNIY7YEDGhCUTEvnq17li56RVffGhVOREvaQdD6VlWmsor43f8rj8GC2Y
PhG8lg9oxS3gZLAP4FRx/euE8cEEhrMiVK2P0e46PHyFiremhX8GcZGPEEEUn8f68EE8nQ1bUvUf
mhf0fgZK6sOzkEKyZrf+CAseEegYVh9QyEZEtZF4CxXjiOGgfkV/0iMg4QRrWYzFrF9zBRbRGH3M
bVKu4CWZYLrDdluZI5OsaR4jmz1xEJr9tUXE9drwWU+jW28BnLFXZgJal14G1TJ1rAtrbSJK3pMy
18prm/CVDeaqt3mXSAwlSHmPAxrJiMJ0obFEQVHzARoF7DfEQc8eTW1lAxnfqqrSYJzS/OH2KSlm
tEHg+BdfyOlM2x49kTVIIXuFG5bh95qR3iprcPxJJMYmIQTsG1a/04vEw5M8HrZzee2Tatp3TRxc
Zz6LEttnMItvaRSIJwKpnY8mFVNWrag3pNBR9MvnJ9ucmLCLeloRSABdh3I3iSl2smofdyvIDO3W
WExQuzxewYhPbvbQFQdvxmkVaUc8WMr5W9EV+IwU867ClW8zld474OB1Vw8xxBfu/2AG8TtVruCj
2GBDMBxuZ9Dajr0Jkij0g5RAa1OjgyM43cYxlCERoPGlDemTrSRXfXl0hymBKzvr6nWHdqiCDhsT
t4D4QEAALdbAWnVe5vhqVpCIZHpo48B+GUqPoLqVbZvOKP2hIKhReKG7TjCA8xsyy5smKu315Nb9
EaEO+xILLeZPN4NbaAiXaSYP1Jwl9M0p4nNuVIB0jfOENN2mt6b4BLej2rHwt3hnN3TTqr2GYoZQ
muDUcqsiDlX+aTpzhxGbsPY9UjRRFBNCnhxt07ZBsStCka7M+K2xteopnEbdJ6L2jac3GeZBTMfc
8vupL/2oCZWbXTbddbRHxc9J118aMYgVms18cNU7Rlhv5AVhnqStn4h2A27oAP4UNQqUuYWBtqNp
KNOjeekjSuuqWnKF3rjlLzFe24ZsIzaK3jEMXBxTM/eCkPuuD5XU7131ZhLQ2Rj2NPlaqxxbr3gT
wnbOeav8qEd+qNHSjItZVvmmmZK/GgP8To2oOM45T0VXx+e0H0ZfiSfHH3EZaJn3UYVgWlHt7IiR
d7CZAtyDRA9TugsCTNeQ7hCO8sMczeFkBsC3xjJaRd1orRrB/6Qr9eyoiB4KqEFgdBqLgzv1OIO4
RXVGc+yq1mypDKAiBpaIOpYbgGVZkYnMPtWjh6PLyOJJq/tmB8l2E40KlLVKzPvMShugleVr2xTP
igrgDYHtZuc0zacmUn1l1JrJHZZy83nmbe5GWHJzeHBDXIuWmGjXR8kGOWhW8KE2rVV2H6UXiSMc
JZXs1fytaQywciwL1twUcCjwWV/N44j7UOd9pkFu+q3TE+tApmlM0YZu7Bup0vE6AjJEs6jZpm74
7iBWsxk9HTdTkW7mMbTZDPd8QX0vtnYYqBvhpO8YAo3ripDZBslVdZNGoAkLJURoRS/P+YgeVhMw
RWW2afgOknBbJe6dVZvF7UoE0Y4YXHpMkN61Vd0+scY/Y3bZImMePxmapuxKbiQ/mJ5SABxDFovn
hv1saJFoNlzyJgJeSVs17FjVWmelz86uNMJxl5W2to4B2PjCRU42voVitFjeNP0qAyG5tpzkOfLE
ybbcetMikUveOlO3PXS8/eyoHoxfRE54hkOl6ZNs2yH8Pnd2gZxXjBcDeurbYFI3jePWPnTldBt4
Fk+SQIQbVJ4+NXR3NlXXDF+0jLBQBvum0nWsvjwPz1ID4a8qiMc15o9f+KlcYizuH4Q/061QcLqY
jLWTgpEJCcqB1ndqHE1qBO30IAPmM4r3iPgMPNeVAjYQUHtbr3qWFNvKQsG8QgkCdHjRvlQpFC6D
RKBHzr8eQdCnozn5Kitps8MajOfPd2QWhpOI02clqOZVr2rBRTTGp22Sh5/78hh3iTjkE49rUwHO
VZDNKJ2Twy4T6ukJ7921hgvdqqo0FJGKAOpcAE4paY6tngPyGlM0HcPKDxBY3akKe5a+sur7wZpB
QZhFhjWSbT0HXjJv4WhihpFASO1mhZ36mMUAAbzqgOVldxwH0R/l2eMQ2mZ3zGKgU3BqmKkdwu3g
23dTnro7ftzyaKRqebSJd23bubhOiP0ekUSaj3HGps2Dl7SSV3NbkgFdOu4qEozI0JyIXrg+of6r
0Lz6mFT5e+1mBFByc6j3c5SxRfZgNbvphCxxNx0Ho0PL3GnwwrW1LPMtC3UWPTcPvbIY4pW7cZrz
I7NIziZoDDZWV7zbEaiAtg8Lrk+opcFnNzOLlRIVEXspNzjKw//wdWbLbevaun4iVrFvbkX1kmVL
spOZecNK4gTs+/7p90dorqXUPHufGxQBgjLNBgTG+Bumr8xDo+RiEXbfBopaH+euRi9rsHY1w+Gx
VhOwixHT0lVVF+9x0v5s2rx7XCu5JS9TNFton0/B7KL80oW7YHGjlOsMueUu1cWaj/u9rst85KQp
7DEYjrb4gNRUMtBtNKT+WV2QlfWc+IuRi1zzG7VKDm07k3Cf19qQXDXFi3Gz5x8j+WYhQ4kSBDP4
pgkCn0FqOYHqtS+aS6IwXCCh60fJFGSrSA2C3ZxW+6GpEFbIcUWMo8PQwktUmKwBgx2NozwDxDzI
CzvzB2m7Er8Kw519udloUcnyNzBWUQuIEqkQ6N/vRe6xtBpM4jUYUh0BOujHEI65Xzrw2Kof7pz+
IO7icmUDNOR63XJZHVPHAwsb1Cg8yHtV6mNxrJdCVmVhIubBY77cyv9td4AR/R+9B8drttMQElzM
d1o5+Jgtf2Nx0vmNiSrcxlZMBEbyZN9XmUdShw6ixP+7cGPE0qdV7dXgM0OnAnJH0YP4206fIZ4S
ZABHTWnPQdpFh1TJkHN/7bAJ3HZRf82D8pwwDhxRycYhrcy+IycnCJQ30LQ6PGZn/bVBG55wuOJu
nKRWVgCjSSeIeL4FVZYzds/ZVhvE1SErFmR3fNc/atU1dv0SJlAtKzuOApnIutZPk4a1zQ4ignPv
at5hr3fBS2bFuydpkNgP5AIiZT8clMJOeHXc6RJOCLJZjtIwayLO6CHeUPXpMVBDdLlbhWkVZKwT
l+aAFoxirWayzitlBKTlGvoq8YR5R/EoL8vk6BXzJzcbfxpAqwdzyPHW1ON2HZEi04fWuwzhbOwI
KpewxvyYJcTaqpviVc0gNfYso/wwLeNVl4ri1YrJOCNkhWh/voNoP6/Jwnj0QvDZGFG2xeNGd+fk
L1D/9SnIY9PHEjlfN8pcnROEMwytUL6UDLNbZ6zdQ4ov0RXvTHLS1tz+HJNw58wt3vOteXecsNjx
CuT7gDj6lyIPUEyIle9dYJY+8rQ9iNEwvSgq657G6zdlGoXfRRl9EEnyceA2v/UivCKI6vzKQuJp
fBf0XLFf04DpSy7ialWr2LaZjf2DyLxLLIAxylHbbk+w5EZqEI5LV0G0IlqyLkSTHHQU59dOZs57
VEzn3UzqYA1K01jPSttsmD6ui3KId2q1xDs8IlI5kdY27OwLQH/sCsP+lsMnMeIi+hYopQ0TnGSC
fk9KtVjIK9FGNez51gzqt7bR/sqHtkKdHMIk2X7yMHi1xG7soQM05Gs0l5NrGCcZ5NZkYpDatFOW
nqqsHE7WEr2bgPoORl3tvb5WPrC+3oSeQUgVxt466NLNKGLxAVLwR4jR1ItZ68q7oVoK9hnqsHG7
DGSjVUTbtB7dbzXx69pzwdY3wXQi8CnWqYmcUk8GeY8i/9pFyf174w2G7ySO9soKwDjUZdTsGrhn
98hsYb2TCf9VIx9sefFnjSEx82nNuHpFWi7eI+beM/rwalQBoQ0lzH+m5S9kBSJypFG5mmvbu4M2
DrYiciAMVzMeW3MyvxJi+Jz09jBPYXsfmta9dghbRDl4Zoym6x1K4AxHMv+dcrJHmfNOyKWlq2f9
sVv2lI2yLgvZ/Xn0s+1//Qm5254DOc4jVqYcBJFP2B+LqfFjsxiwO5Z1uSW/N32k0knW/9h87n92
l22y+Feb/B3ZNmltvjbUclyxtkvRfsvzko/qsqk6TGEIp/6n1ehNJgTL/lQBsrvBj+2f+uPQRxlO
pAEVS9mKJKyOsiiXz+xgFoiPybrZTP+po17NLLKPz8Wki5ulqbwObmb4gIjETbaVmc3oHpvDTrbJ
QoWbrkZDcH40ZXbyJhjGnge1ODceTNT8H21yR97MNfmdRet4+fFHW6w0K03r1cOzjRWnj5i98VqY
qbaJ3FLsrBKp8UKprItamuolyLyIT9/Yfq9d7UsGEPmuq8p4nIMw29gYEF2LaWb5JKYVEm/FtwjE
xS7GAHJPYgTWMuxETPbWmu71675OiaUE+Ytd9M3ZjNOdyzf2hJMnU6Q5SQ8wx3YJS/5TjmTrDnGX
j7xOnQv0Q3WjsOxiWBH2y9COMTN89SUZ2yNiKNkJ994QSx2A3KCo5o3haTamJxn6ccX8PXSQneRC
e3cC+i95W6vf0FvL1+Fg5xt11t5IN3csMTtkGotk9BvUDXdmXZDpURFk0nSIcky910nfqx+VMwAY
bZOFTUEkKcUfCgsqYfwVl59G0zWslAE0dsL6Mg9muc7gzt3SCJGCcix+EMufTrKpFnp38dLsIGuy
gCgstg3U77XsL9vaTv/wrL4+y1ofFTMZpvGlbScPnFobrossGW55GOTQYKNho4hhuMm2qGCyCzjq
ImserpynqMp+IUPzT4d5RKqaqCQYlOU3ZJHpv6PBCq/yZ7xyjg4q1oWrZ4e+w+7BVOr0INsq3ttz
qwQXryGHPxVr9BLFmzZnKiaeybR1XLGEJxi2ZZuwomuWk0GVTVbRg7pNi59yXJdN0TBPvlpq+k5W
46kpbhNR8ccv5Fhg6wCVJOZVglyBg77FZezs44bxFcmW/4BuH12amfm5Fnx9tv+7HyH+HDikoW/l
7z079lp0H8nGsbLJBh8Fp+IFyUDzYIyLfk4VjSvZJou+UIuXdilErADn1Kd50XyCmvPfHc/OWjI7
+1JX355NcmtKg+Ll2ebG2S/Vq5n91JG3cusmfil0UsYhZr2PrWebrbSACGrvKHsoZJge3XJRpXtF
BwzT6qiOx6WJGYqatR+CQNAmYM6wlVUtLDLcEDp4147VfIRBsIB8lljh0jkawmwfhyGg6qU6hF2J
YzA4E6SaWHuF9ofhpeDbCpMI81I1Sarv9Qbkfjt09seY18M+VJixyb3p2CT7ti6ntTDhyvet7RyD
mkmJnRCdUxUtRCQttd+dPmcJ5oVfZM3KtOS+5AlkLXID+90wLVSS2uwqm4pOMJvIyvksqyCmTB8P
x28VOg9rfay8dyvqFSTBImVjeZ77rjE12qs5kzpZLZB6QX+NSY7sbDBcvMFgOMmdAYiO9686j3Xv
D5PBe1WWb+ryo0nLdLf1vPwsO2JLzJxu6nBGwrhwJdsGvjybsEGFymN970VlD4mGT94oP2zy2+Tq
TkC4c0njtD10Ed+w9XnvpM02dPoU7KeIdjlqIe9iuJZlnW09BWPodFh0Lwf7TpDAIvmrdZsCVNaH
kvREp1L1aycSvu5Tnn1Y2jgxz2eUwzQmZS5uOKc5gu6Mjmj60SsjyRYv+IIcNBYcI+LPXmfuZK0q
h/rdMQ6MjtHGxsvSARV0dHTdg76VIEWdB+FHMxLJSitSUtBo9L2WC8cPyQksUT7H70G6bKLU7LaE
sZbYmMt0PrtPnZH7pp6JvaevER913+zFD0YWero3TOXVyOuvna5gxeNW0ysnjQxHMRKvTlm7KAa0
yJjksS/sEqqhjoYgqlnF9zbv34KgUt9xMpSIm1VtesE9I66VVMzVVaXi+kwa6KKlkFvhMsewC/NF
5CJ9NGljEB0Vo7/FTfqztF1j32BjcQkt9OEmprinrMr+Yu7d/HTN8NKPmfYLm41t4jUWi6XXZppX
TMhzcthtC1zCSlYe4spfxYK/DvN6JfDG+DDj5hAB5P2pZQjDKW8pNiY33S5OKPPm20IjTpsrcb5x
h7gk6R19ZdJX7XoXIkPYeiH69En7ZvZFTSDAjn7W4XdVzPbOa7QFnZ+760klRpjHYYFxtkvQVgUZ
a8/6dY6H/H3o4oVdmIZHWU0r9EYBTZxh3ttvQTeRh+qGCq6GMb5Ftbnwy+JmCyo43jcVGiGWku+x
e8LEIbXrPUG/emMutHJW5saNqT9/fiYHSYJiDQhqEysk+klqpatYbyOCN/bK1K+4Dt7EzAhkMNRu
RaAXuH3noL4UrfzQnRbN2iy/WqzWPvrZ1a5to2/lPqRPvVOHh/ZqtD87BucPM3S8e1Yiz49Fxkdv
GRMu2pgwL/tGhOCINeNqutRU9BZvVU/kfqn1JItvOU68soYecHlrvGQbBqX10RYVZrt5tpP7Os9S
r05Q7x+10qyu7TAfTDVRkbXQ90mVzpdsKVp1OM1xqxOuoVZ2Tb/tXcVGy0i3L6OuOax5p2xFRAfN
ANloLHtii2/MNGWnTK/tizpo7A2mdt6YUdQjWLvU5S5ZkMDE5qm/yMrjp7KqsUiqFoRRsyHcD31G
WLIJMUxzrTqEMIRymKwWyx8gCWBz9AJ7JmsBnIjq2Or0nl11PnTh9P6oyj1aXfbHyEouWdr/ZRZx
cciIeF36vvqnQAHT2eArV/n/2jGo3viicyrPvq3haMaqGbVqBYAcaZHlV6KWYNCoxwgGmIF4NRJ3
3IY9ZEotVcUrbxIkAbufp/PiYSTbZD8Xa6BXWXUr8w3GHVGG5fhn+1w1yBfVtoIuo6iZygXaOpyC
EMYpRR63OQBjKJZDWpJEXtoik9ETISABnMNu3zMr/yiDKrzImudNwQKtxJF82Tm0sbJTBjtmIZ13
76qd6y82vh8gRlpAL/SogKWyOL7LSliTY0Kvfj7LqtYC5YCMl+5ktZzy+BAMHsjh5UhkPLPXeYge
f1g22dbkR3UqbrJmZQMh1gFNFFmN8H7f2OYSiF4OD22rPMLFsFeymuqO9VZDwZU1eX6t0PepndVv
8tyzBec1WrGCn+Zy3guwaNK1ciOrJebyPJo5bjfy3OwMGaQYIailJn8tCvq3tCTES2KZ1Jql5aqv
VE19tEkWEEieKsZqs2j2qk1mSGD++eGMxbSKhXC+AyA+1WzhScf71Fjzb+IWXyYiod/KDroISfnw
js83n3qmhis8OssLCI50XxZ2cGyNOTwFgRLtyUPm+wIRz1c9i7+kyLN9tpNzMyf82h23/MyzwsZy
ORmPWompsRuDviH2E30eSMQ3RPBZGGjCjS/pmMcgcYQ4kSLdxeP8bs+5sUKOE/hGmdov7dwV8yqr
NB5v3tQ+zV5lodh2+ko0FIns4LuDwqPfJzDQ3aEinyaqHsAV0HM4dCoamx0sFq8dT4Dl50PdVD+w
zVQOlpZN71ZX8diNbxp+8F/wXfuZz65Pgh7l7jLYhnb4q+qy5DWKI3RrU0fZQtNXv5RWrDFpbbea
q9sfob0jJZZ+NeZ52BpKFG9cJT0JxfvJdF09mnX0y4yKH90YmqR3KmevgRgly+ZinIXQ2FjHKQpM
kB+80Ej+HkgSpZPlAkWqSFY6vNhJNXprPSS9VAEEuBXFjoh8TMoP0/M2jzF/QZ2YLIH2tZqFt7c8
Mp8A39NNFSKPaTqAlQaw8E3TB2frbxfW92XItZuhNkeI6NWKLJTYqgURMQu5SwIvI/Felbl57Riv
4/i3juOJcS1a291PWYf84QhAufaJMyp7TSGvBqep2sKd15EHCYzjT6Ae6iUlArZGX8le53a++MjO
Bz6PSGza4luVufV91vlo06S/OiTuAXc7IRFTCsUcw/PoxT+nHNPFcUA7F6vF3zM0mLLVPdwAReNb
fdheSd5qO6uywqOwcqLyUemuRa4aX0B+/hisuPxtooJJLuhX1HUV5O+QYH1RIg4xtN1KRaTugHPf
cFMLLXqrQKnImiwqq9W2EOcJji09ZBGUOkiX0TsFkFVuyKhowP7iPdiITYwXw2uvmep9IrW68XRy
3bJqIaR4yWK04JedPejC+2BAxh7t/iybDNgHOyeyq3XjJtrd640WlCcAoqUmmzTDQvCtTZOjPGD5
+hwMvszMXaJ9oQWL2mfZ3acASKsZlVdZw5NKbFI3wEJn2TmysiFf3R5lzdO17h4pKQgBB0l62abj
EXLovdyGRcMBsmBSsuXVwF50OUC4yrRJqkQFjUAPZtXxW6eTfVh2KksxDgT+FEgDB9mDUPdwDApU
oJ4/Kdz0iPhq8jjnLBoKP/Km+xQT7pgsTb83AdZoeR0e0yzkS1e08W+7tdGVZu50c0L7lg6fJZ64
78Q0/cmwRqxJcuO9HMufYYLQhNxHiFb1Eaf09iBGzXdbw89Q6b1hI/vmhi6OFTY1vtw7qGR6sF+3
doH5xve+BAxTT9nRC5lBQEWLbrJAHKXYVElQbJL/tulTlK1E5SHebevRbRIjKK/AQ/vb3KVhZNzd
ojPuyaww6INpOchqrHjdQZuBh8gu2mAbdz5gk5NFj/55Qxp5RKV1by+HV6LeAncPEESH21YpnXOT
RRI3jHbNMB4cETu3Fm30yxgr0Mx1AGiFKWBH40izk52JCIZXtORY0wRt7oP6bTZcoHEDsPmf36u7
30WmBBuY/QCjsE25waXTsbhrukdVtrVmva41vmeyholpsZsrAHaPqh5w1JztAoAbr7JpNGbSeV2s
YutRibtsm+bgqOW8GLJWt0q/b626oAd/VBa9Pb2WgENeHk2wIHG0GryV4eTRm+PymrdoZ9mTbq7I
7ZIpNgZxk4Wnhju1MOaLrI2B21yi2t0Vehol/twsUeC6clZybxHxlU8tndBZk8TbZ5vhJb88VeWj
15fNVYtglf1y8BYdG/UmC54jFDx6stXPtsAcPupIHc8o+qi3XgTxudbsv54dEtYpKG80ze7Z5mJX
1o6PH236AcEKZIR8a7Snsx7Fb+3oZRe+gdmFFPqxhwRxlDWMMm11JTe9NLxprdke/miTh1lN8aNu
A7HWyioD5JM7V1m4NVFCB0IADHXaSlUBpEsuph7WCRzVex0H5T1ISsJrXhztZFsW5cQqYyDmYV6U
/lQF6opnPzjIzqaBR2uBSrFhAv8pVeywUobZjeii+l7P5a0lUPiC3mt9LxJEbs1QCXwVOiheD8PJ
6cyeC8DOEPjUmkQqSCnNru/qVMevTewe5E7ZhM+YRvC+8Q7aNJSXyRxPdh323M/B+GjMoTx6Y92B
CppE9lKLcpOXG0UdynXTOPVas8QM8ChotqZiOC99AkUj7oNksR/b4OP2tTGCAj58fw7K/sXqBYrt
ITkpeAk/gi7eWiGCB4nFSqdgBuCVWrUfI/tzdnMQbPVB7QXMCSUE0632+rplDuI3zD5yD38hPVvN
oIT9MVIgkgZ8zWW2D3wM7HoTDLqqDEcQEx9a7UQ7wQeBALcKJB2Qct/rJ3VGa67VFIPkAuwkV9ml
o/6FdReDDeiFdWmol6xLD5hRK+eqK6HH9oN7yHoIcIbxETdDzPLPZZ0M2jPrQ/c+Z5Z2nMhoE+9o
CSYaxSrLpxbO1EodcdJFnZj07YQbgFf2yaqd+UayGH5R+6sWNt7bIsI3QWKwp8qE9yiMs9nE6lbB
GGVVRF/meX4nI7SOWq3cFnbrnvoMNxgCAWw+i2lAAd42qhOiZV9BWIy40LX9tnRCfFx1Pbj0+Sc/
Ex6RWzFW6D4PvmMaZG4LRTtnzFUza1SvRsovD1U2nywEZ0UISCRTsFxMdDh5U7JvtKE+1l1Qb7CP
HNaN44hz6tbzWm31r2LEPwDEVLcRMxQNdS6vFvCPa6WbH0ocVfsMtcYzMongSvimbNLGac9lURAl
0Qf4W3Pgi2rqzwAJ9l2NIGNbJ35elzsvG71DbkzVOmXewNLKDFcGblp+3Xd7q1oQgaLTNuZgJ1sA
wj+Qavq+mInuTbLkPler94HDdT7qbETweG7sRgGul7TtSaNEJwG4FloSrNg7g6+9YcO2UX9UiT7B
qzPr0wDQ4KAsAQ+jucoZtbZMq5mi8Bh15EHSEGGWPEEyIhpa9UPPvve2cklTeL6Io/hpfAW9/Ht2
jepI/k3lS5jUaK6px6motJsJw8PksSfda9dDAv7GqXwjD6Nzl1fiKEZmGJnG+zuF+PKkXYnc3rA8
vWVGyMrp0aRwog+MeplgJsRQ7aqud6E9/XBN1T2PbtL6hALbkFDoA+yAtxq5Jds5iD7EEUJAptFy
TMuKeomUfIUIkPtDHH02WYlLdmTu+Zb3CYgV5K3qLRf0d51iETMShif7gClHW1lvBEb0VQy6bB3E
zd1zGzhmboP7m2oUh7BmHIwV05+HvvHLjphAnb+haaqe+yjSzu1SOCaGlQ4kzDRfhboINmYHUi/U
dFYoitMx9lrNRiSJ6wPK2kaF+FTIPKDEEKEoRCjjZ28N5ZcWWXM+2vsux8bOceE06YIciDpCT/WY
Hr+IBiDPfGVF0vrkPavSvGBrnq1wA/hIYzXkzzvWAqFeT5CLX0ePAHutdxNZYXFDWIXPZ1uBUArU
Dhy+GZ9HkJcrbLOYVbAo7BIVDo/ZEryeU7G1vUV9tuo/hRtkCJQZwBtdPQXEYOYAD4NdOGPVqEOY
X3UaVKb21wBpMAL2u2k84Hy17RB1dlZm3qo+QtPFRi06EMqdggGLpirIR6IXI0RAYqF071M13cbQ
bs6EGjN/7iZE0bL2FfbyjUhzs7LQkz94kw4KVA+sg2O7RyXovaOSBO7RWnA6Vdx9b1zvXEYMs2aj
MIylVbWfUVjCQvXvASDqruq6v/E+MOAE22KjlMn0MuBVdHYIHhcLgVik+j113BP4h4lZ9hhwBYe/
R1btRDcE8KU43uhGF6yaAhJFFlcEKlphknUrrX3lVsXKSux2B3S9ABTnWYBu+BhsITMfnZyklF6g
uYV07L20OpcoT6GtkzjelVNr7vq68v5KvXe4TJ3aBj9nu17Deedb6i0QGeVnZPR+bmXiqI8Cf8RK
bdas1L19D/BsZ4EDBXdCSkoJWLx1EO4dqyDooZpr5owv3mgNb+mARpFDDTGZZNOa4j3PFPv0LKqh
cB5Vm5n/wa6hiGHzdbEC5o7eYIFjdDOAnpXnbQMReH7oob6mMfT5LJlXuip4FQPTOM11TNqU2cdn
muubXCTTUZ2Rb0Io6qrF4pe1OERB1TmjWywfRlZnfIiXYhHPMfNRO6tm3V6Hvp0ubbyM3NS8UrTX
OmKqW9XprhSOGvqpw20EE3ZQWtYfXZ8y87CiL0mqo3NoFm+WMdrbMY9Yfy9F4L7MXgcPrdXiTdNd
U6dJjiHLg2MaONHaKCAAwMaOTpZtXnVhwN7wRp4o7B4HEFfE9+LNoNTXGYNKAnsszrpF4EzL9hID
Zi8ZaajCwBJNa/G6AoH530LpyBf1aJsWHnYZRoikVlCC1BgzryXMgl+Dg+z5kghQZn2jB9i6YrgF
RwIzUA+OtehBY01imFhxBhxLaOSMoPSBB7U4Neb0pobzCLUjsNcjqjT+tFSRKZj83uRmmakL0MwJ
U3glHdKTswa6yDOLE4iM/TDBSAGudOnM7qq0+D/lZpysdUw0Z19i5sKFwG+BP9s4w5TDKZjdy5hq
GlPBLnv1SM0d46b6MgM3+sBrA7Rh8T0covRDzXGJ8dpPtwh4uGWUwFlCBfWss9JJeaAcz9VeZDHx
CQNg5SnrQPZGAxx7tVKWCmDPAKTAVOfmUf4MrpXvUS3yQxaXDNlj56wx7AYeQkoBEFwx+wWKaZFT
2LwXtm8y5L0MGpTeGqAA/mvDNmn4e0iOBC8xAdZ9ModfQqTgEB/dTljLrR1nhOC+4I0AaK8TjbuL
/m+q+Glf/2Zd057aIdvVY81nElRg4mBprSaQhFp4nHV9cMJvRV4aX5GQR5FzvOmJsPbpoNxmggAL
vVXdVeZiPBD/rXbGPvbGkGz92otn7xBG1iUmleanOrJKrZoj/GeAGLdPrqlPZy2N30eVVWpYCWQU
QyjDi0lTFaBrkzT8PaBAXx4KECKru61NwhssV2k/hCPS6Xc3ONod2K6LNLYysRAwGae1BVefp32z
LlLbe4MF4Lyq0/sMgu/NAIxg56LZVnHytWRigHxlBLSyJJkqq3OqZ8z5ygyApqLsks4NmT8ZKfAX
a52LzvCrsuj3sCOK986sm/0IW8SXVT1xGvDGtYVfqNK8MF3m/2k7e62X4nOylWlXxOl8QvjjrZ8B
e5uunbwKpFxeRaPVZIaRwnR6J91YtV3tSmjghoCdoSRIzGWc3sLUcAekgp2QJGMhVs48ZhtW0a8G
cQ5G8XWWvXYhYLHvuf2OaVl7yBbMTLng6kIQFgfTeY0W3GhtTOoBYES4IEllMenRF0Uxgk383ybZ
Lrtny2tXH0vBdfVa6HSrrEgpJdCz0UFOa3Ul1sF2whFyb4XvcQNSILiPjUi3Ajqv3Rpwi4bxjlA5
6oZ43j10NSRGSOKGMpMFgxs7KHkvghtyRxekkCTHH5PbiCO4LGveMFnlTOSmfKOtCi7ZXm4mMxEk
WFj8e0NdgPZ1Wx0FoVLZTQukkLlsdix64NaiweshWCWKtsQRaBVgsTZkVb45Sr5OVIFD7qfZD6CY
lwvXLL8ot574RFtL1HkjoYqycZyzKdvLnpHTcmWQRRT/HN8uPyJ7aaE6rWwnS9fyLBO0pknAIny2
uPrtRKPupMKI4/mQ3IcDGM6f3XL/RjNy9jlq1DIHLItEXn+5GbNEJqWF8Z2sZlm1C0tFx39mOacc
3KfAO2Mv/6Q8DZyXw6gaECfpq41Xlp/yuHQUcMyX2/i4w7JR4qXygKyLtZBGn21jqXc7pFbwZAL0
8cD+yqcB2i0Z6nFKx42q198lHlgWAzDqroZfRzwVyZGsGmzMiConZYx3m41Mej9wXqEq/u5hLm68
JuSO2kiIbtukuct7byfu60DcZzvXBsO6NUTo7TF1J71VHFOH5V8botn2vGlgh3Ug1I1Yy9sl74bc
KvH4TFZyUz4FVqgH5JW7lVf0+RFfRw/0mdxcCogIPBvKrsLrnbFlSGaACMCcsRrGCPSPTXm0gyMF
SGTXyI+PzTntQUPZ0V7+vbFpiFE367hNvs6jfpRX7nGVoJauCiud1vJay6uStAXr/1ZDfGXBAMh7
Io+QW7Lt8TjIuiyMFMeQpguBaCL6OHQ3eeMfj6a8NM+nQe6piXyuKjDsa3kp5Enqfc31aUWh+0TQ
meVa1Y92sQ1B7vJxfc3c6WeAV8Y2YzbAU3fXqryFaRtu8xmic6tPN30ZOuRnO4ttZzeLGSQwdnwr
FTonSrgNekJWkhf/zx/+4xzkJrZXkN31UH/0fNw91GRwKO0NfS2HAPl975Ab39sAssZbCpf3cXEf
cIo/3po/QBX/voIGabwigjU5N1sjzLV5E7vh30qXqZvnFWYQPOqOC6X7Obio/VuGieVWnksfVK+p
PatbNBr72W+y8NwOugLMYxmHltdaHim3/s82rytnhAPCZC2fhD5Ot0xhWLosD4I+Iu1kwrF+Pj5L
B7ua6WDq/oAE214+wWNnDfspt1iWVJvcGTA+chdw5f/5d+0iPQQhWGEvN4ArLICU57M3xy+uvgAY
jcKuF3kbhrdlWJZPkqw+2wqiP8uIZOmzswmcagCzkr45QmGMlP1l8Xxb/3hEH5ty/1x5w95rTF8+
CY9DsBXYKV/ahgSBHAtZsDc7FLoPzzf8+SzLNlkVy1Oo9v22AaS3C51oK/eZ8mGXPZ7H//sRlHV5
1+TW4xhZf2z+a7+s/qvt8diWlW3/M/RgK0eCPzUPAq7cKgUeU6SA3HobhPPy4dA9iKZCZ6E66Vt8
KMjTMy+Qd3ywdYxBndd8bq8OcwPWh2ediMWsFnhsJ9ccUMpQdydrwarOY3nNB7fbmubMVKLR1bUq
CmI3PQIzKxK8W8k7mPLFLtKch3otovLVwbz4eePlX5XVx+v0rMvG52Pyr0OKIW33PfaD8mGURb0M
13JLT6AvmTGcJ3n15Y8U4BknMCs8dn0Ard6Xbwmsdlrl5h+tg2v8lVuIKMl1y4Rr8AZS3TdbcilC
LlgXK+mBODjUkHjBN4yJ/hH1wN2RMdnIaywLedvjZXqCUC5r5Cn9kU/60YuNbKvO4ykxSwTKvG4v
BxmNUbuFs1uinrsOC/H4AhjtJ6T87CB/UN55ucVI3y5sGDsaPufBe8Mszn1gloPEvgd4nm1z+UQ8
BwNVU50Dxz3PT29Hbd1PEO+fV7HMHEbSZPnMZG5mrQMLupAklcAL+AtcssFM3EN+VHYhtwblxEAX
ZdSszUPHTE62wOtWu8l1DhPAHPK5O+iRaBRHtp/hGPaYXT1WUZEmCnJuuvYYhOFSX2ojMbby9+V5
BXY0Hlr9dTbydquaxlXe1eetlVt51/2MjSlajUWB0j8U8n8WaM+BQ5Hffll/TOxYnpY40rB8AOO/
0TI7h53f5sMLguzmHmhadZSsnSHqqiPPwu8yzLLH/ZV34jnGPG8MH+hfKfRMc/LqtQVBGlkMx8Dh
pOAlcBnB1ygEbkoumbwz8rEWKrFHC3hwUOAb8t/BXHZ4jujPO/l4oJfx/nkRnnvlluzy//8p5moj
7KWX51AvT0ZWH3PxZ11uPRrnCNsPJrQIM8iJrtLZexWPRdlF/tnHlEtu4rDJq/bYJK/9D6z+8aGU
5/nHLONxbJm7PrCAMwlB7DH40Mv5K8kRQtfyNZkL5GB8MZl/o7VCPDnsk33RhKG6kd0fm8HyBY0A
g3Qifczj5JMqZ3TP4tk2zRkpBw2lSA2Y2DIJk//Os3igJGX9j7ns4+zLeYSJ8zIW6Lr1bDfA07c2
WarZR6+3IAn1w5UnYtZH3dXVg5yWyUmd3JLF46eXaaGskghC81pAAHl2ll2eVbn1LJ638dn2/Bv/
OjbK/4ex89ptHNnW8BMRYA63ytlSO/uG6HF3M+fMpz8fSzOb3sZs4NwUWIGUTJOlqrX+8Nwg1MEc
xpwpJs4GIEC6E3Xx5nHHI7bxU//9y4+5ki0CqZO/LCPFv/D+5I0/PYj2e/G4BijpApqe/gd+0yC5
IZ6Ufz8UZ9+nKkA51c7O49V3KogHU2Tewn3jhAiCh+idO+Y9oOgQxTxOVDv3s1PKdH//9tOTfCd7
zO/MfT1zf5hFq6OmDfmT/7x34ug+Shx+r4uT7lf9Mur7B3w/S1JIbNTmkzIiNSvmlXn1IM79t7Z5
iOi9r7PF4VyI/8dcFUfivP951S/bGTFaDPz2Uf/W9u2q3z7JmyZ8jObKxofRN73ieDiTqyjG+15V
vPCiIJQCORMaEZv3Kcw2F3PbmOAJCv2OMUWtcXgfJKZbcfF56JcecejqHgghUvD3J1q8LOI9mV+W
+aX6n23zaeK9E+P+re3/eyl3TCdyfxaC9utXNg5tLGuntbD44ZqL+052rn+JVfzb8G9t9/3EdNn7
J4jrfBtz/4Quck6K1P2RG8dfiqlB7EHF0fwbLeaQuSqO5gXZPPhb27eqGOe2CAa0n0qJJEKUmRD5
eDnJvbO8FY/w/VC0ivpIKJttdVIkG9XJHufpHTAVtPG5Lo0TjVzUxczPWsgjomQkhn0PHbmeUY9L
MT0Q/UeStUIZ+G+62n3SMGViCGJ2yfIREibib6t/m27nR8ESm/55zPwYzG3fHhdRFb29V8WELGyY
Xp086qvGUuNxKfa/EQADwkVR/+TVXbC5v/HipszFfVqd6+J2/c+q6JhfXVH1CKT8PX2L+rcriLYx
icBOKBGv0TzZ3xfW937x/5nPrPAqYfOW7A0CI9oUIfmyc5yHiXNFIRYGc1UcfRsnJtG57csfLnq+
ndI5hbQetTOowGsJlQLXADGCSLmmgOSYfrhyHPHqRzF1uUmUJDtxZ/KoTZPdKFuLKrGMnXjZ5//o
/d3/Esz8slSYh4oj8e8NspaI3n3QPciVWoieaGGATIqKVnY3OjnpGNRclOEiXtF7nFI8Af2ohtWb
eJH/jmqVsrfGOpvUSUVyME2TfYREMCxxSGuiKCuylYu57hqehP6ZbyzySXfYGg0MyJiQ58iHoSre
Vlfdo+BsGyQAAhntGnFXxf+lTKAyqUX2lIfwTASfXJ3+wWON6E59j2d+u/3ipn75F923rve7LvYs
4vD+mgckJ0dHH9biLouPnQvxBeaquLHf2u67OtHzncw5jxTd85+k+r66NLHWW2BjiFWcl7ovTRb2
Ww0hwLUKY5Yq1DMESLM9PpP0Giq5M81CpmfqdRxgnmoU4d1Ueo+BkmyV6RpyVCbn3CvrhRg1Nkm/
k8ZcX8ltAkiv67JFFfCqi8JJbH1pOgA8FTBFpziyN3LgG+kaySAMl9nZr4lKghoerH2letUDnCxy
zYjGQjxPLNyLQvkUu/3ThGj/4SED+wP+TblCNa5HlYOqaEsQPEoi0hNljwpEaBbxj9CxUBbUm/MQ
ooVgAVvYqOT2t47hjte4qD7hO+5aXclf+lTHVSt2P9KcJXmJD/zB9WSQ4kn11Dqj8dMhWk9m1/VI
OCg16jhdt/CqsnwtRzC9bMnzZ1WOzSWKOsCrAmS75GyyBdAJJY+pUaDfJMurAolglKFycNwYMRaX
fuohlISZQIejgB8p2yoz88s4RMVFHIkiyTIL3bM0RViYILyRhd4qL5AfcofuXSd5tq3lScovkQsN
OxKUOFZTAHhhu+zcwixE9VqG8Km5GInKKBiu6iQDE+TUHfvhKrMPIDVIrzkE22tUv4Z2CK7dVEB0
Ca6uHH0gqyntRVOeYNKN7iKqXBnCZ5pBtsbyrhVq2FeZTOg1lhRlOfS9xw6CjtB0gFbFJvcyxVIU
D9nF0HXNRYka52GcijIBtmfybMGuZsTc4atJvFRyC1e0juyMPmA21/cqujDu7yEKxsu9BpoD5V+L
Z24+vwgM5wGVmWBZ+PUC3VNtbSmGvhqGKkXjDTB9pin6wbSAOgNrVVaqqUb1Ait4ZDBwAM8dPz8V
UO1O1VTMVZ7PbZQRQ+2QNjLhpuXqIR31WFsquqYcRJEN3j+NWVtIy8GB5e74McFmRA2eWhfAqG32
7XvUpW8aqXRw4dD9ebd0+MwgE0ErZAUqMe34m3Tnq59G6vtQRaAVEMR58voE2DU6WA+jQi7ZGCLj
WNhpe1DbsN7FcZhd+BcoUP5r+UfVSzxcSayfZa19KlENOttB9NCZRQX1VSp/hC2JIwuxx7Woig5S
oc/Ir6frsl+0GHcshml4qMSY8oVguabzyGDTZEnQbpkzVl9ONtIPKx71o7hUWenKxXL8HeQwnDoT
ZNE2/OAUq/kb1F70x/fH6H7dUhvrh6qp16mMrM3SxWK59ZJHjApHgvZZxV7Z1I8QLaofcM/bC6Hj
vahhtFv/wLQOMlTSI9Y0jRBtlpZ/Pymyn2QbPS5cAwFqQ/shYjEdSjDoTuintaeyI6ycx6idiA4L
JYs9MpgRaDZuhapL9RaxTWUpquL2JLE8/VRZYMKm+2P2PUCXYlrohVuz/3P/c+IodbdmVsI5m+4f
qtMg8pLBwZ+eZ6bvdJRTxKEoCm+E4T7XxdPW10hIfmkU3aKngdyx6h4AzoDA87oFuC4sFfKCSUkt
38rS83et2XlovPvFR55vRH/Y+eUmVlFtKkbJImAt2biFEw/cV17gnZqp6CJ0T2zN3X7paNsYO5kX
zzXDNRSG8Jj3CR6GUyGORJvOLhvLBhNFtVAJKvwG/8dAccp99Hx202MO+P85JbY78BWysv1+mbrJ
ELm99ZdcJhq4/PbtxGjxIUOWq9UpriceBWlH3ahhwKJIeQ6mIkVg4iyqg+uiWBi4HeR1OSS4PnXn
Msrli3mQOMJB78gPX0MemZNDm6iKnxcOnhiDJB2sFwMoPspSovfbqaIqPrhGdXRnIQR+P1V82pcz
ElVfNzkAje8d07ca8hCy423MzLcYe1KQS6MdH+uhiI92HwA4UVDebBLyjDLZinWU+cqjnPvdyVbL
v1JfkR87M5MfVb+8NEywF3LTMF0QHeTXr9XQ/7LKWj2aQEte7IRLkczJzzFqBi9BIb3CR/YeRKee
e2c3C82r6AMpvI4h1P1Ip5F9+RJ1iv6kuEH2rER7MYTfnORRrirolxe/jIdT6ynxuZ8KxP3UbqFH
JYdmNS6Ys0HjTVUxBqIpiRzX/i1HHe6lNrFLmEvxS+KU6GgrWr0UVa2tup2Ga+oq1w0U8Rem0bQ/
sLFCusjo1XUAofKlarFFkOHrbSd+5QtQsHxlJq6+67HMvOZm/wSEpnk38p+jXdmvhmTXhyQPkE4y
1ea9GgFSyJaRXhHRQUvXb/94llm/A9lSV2OIi7hZuU8K4DM0bOsOvCdHoV+vR6xh4Qv/0wQt8u/O
b22qYYGKTcZT3jnlGr+2HIU5K3tKJMM8VHEzoLndZk8qjOkfWL8vRKcEjO0JBMYrTF75LJpMtyK/
YHf5VlR71CT2ijNES1EtQ1u/jmTpRE1csenks4zWmwoj+ugNI7iEzPC1Y4lWDLTo0kWFzUzPBN3D
ZgUWD1lPpGXXhdtZB9HT1q6z1pXO4LnD7WR0mXkQjAleWrlol3B8goOoWoFsAlMI2qOomhgR4QOp
uidRHaXhp81v/kXUhja5Ml+nVy0E3+P23s4POukWJ7V8DlxoxL6LXVWXFleAPmtkJ9pb7tTPUVjL
R8AK3U1Va16VEFX5IrJPYoBoRxdxk0tlchFNotBROQpMCAxlo2K4muEem5jeTQwPoaNdU/1WVdnG
buwCw8JyjYx5fjQHKzsGDWS5SSw4P0oyRdUUNjKz8rAKnRbRcTOoHnzFwgp8MJ5QCIvfZaNw1uhm
5jtRhaMDpF7NXnK9R5JSa8ESTMOUdnAXaPqBqkl73JXlGqB4Eb+Dok620PGtjUru4900tGNqS8aj
7ifWOY8MABbTsHqQfw+gJff8tClnlnUKbkQc2VMxKrG7JIJXgd/9p20eIo4Mqf5dtKqy/bfz1RoA
TGOGD2U/VpdeKoBLZzbSd6C6dH6Jfqey+6z3nflSWT36QKmanRJfM1E2LmIQcd342hb2TQzttfhU
BprzVlapvLLL0DjHuYMBS1miloIu7DN0pE8J8at1mC1tYEMnOeelsvvwZ6MAEDM0u3pw9MY7SKYV
bYPYlx9RVSkX4vLW+CbnTvXZkDcCRqSH6DAO2o6YbY7qbm7cHBPNcV53C2FLJV1ESZmhjItG1Sln
Tj2Zub9qXTU8lIiT/91xHyO687kVHgngZ2T8V/LoyeFK9PvgHk/iaqFl02gW0AkLS9/fq6JbdZSo
3/BqB/eRnqLeDD0ytrLZwd2eL2FY+tEEXn6wfENax0qmYkvVWTsDvO8er5vqpGi6tTGjZLgO+Lis
2lqunnkbZaA/tvXB2vmGNo/0p3Ke7C5iSdpnxub2aNaZ/gknEbFInXmep4+XNoksSCreuC6LoryE
al3udK3oDoFdG7j7ujm2BI2FPhZgVSY+mJlqjiyW27rvodc/R4Eu/ZZAWt4/KEkVpOIy49cQdz99
SbLeFLNKUDtWxkffRBucJYr3AIXa3iaTqLgsufGxjUNjSzggfrChAoFxrgziZ0xkpjv670zAH5AP
pV+qhw8y6CRW2CzCI8/WfycoI6tN++RhzVHVP9oGzDI6xdWTU7MnbNpCeQC30QDPwWEJ3pW1Irjm
ujtV1fCg6q1J0kCOcYtTmuQojiyrJAWIBMK5iZB1wb/mh2J1zlMaO2/KEEpnvXUc7gHyvaUflwdR
bTSU51IrbPZq2CJMpbAu2zc5ULessp1nD0L6ouh8+dwWufsclOO7anjqRdTGCQFuqcaDGOoo1jFQ
DPcqan7rbes4j3/omeo+uyO5xMyoHnPNsp7dbe8m1nvIT+W27uV6a9Wd95Gp27IrzY8cRBaWOUW5
67wue8Pmbtkagf2DfeQJk4fsUroS4vke5I2m9ZXFvW3qCDIyzjjrTkyWfovY0cBLhPCaFmi/hd2h
gZiab3nN8zyg0kptVZiNsemwFLw0U8GDMawqvJFXoio6SNhml2rEbQvL6iNgJz7ZawrQDRiOLojd
ZRdtKkykeI+2pJ1Tqxh/EAV4a/Jg+BiCCehRw+dABwrJvVh9C8du+OjLwFj2U3swtf/3eBvJpXm8
a7tcB3jasvJsBN/+uf7c/r+u/9/jxeeqRQdz29HXemqEy44N+y3vhvKmWrq6Nac25DLKm+hI2fze
28QQhCKrWz61fTuXX07krCRnG6r8JorCmNiWTlHJG56M5O82GftoJ9U38zDR2YeOsyhL+AZe/iAl
tQFhEs5Xr5Sdt7Z411ctOjarpFeyB1H0Ov+vrH1RF0pVrFU/kk9eARGPSUpUUGiXT/VUiKqpSZDu
7/WkWLVs19B6/KdXtM9VcYZoQ9vumAYA2uam+5XmesykN/b2Q87t+tli/4EimfMewWfiocrTvePC
JVV768dgts5PDQE6ooVO92DYNoajEXorWSwHZF9hE0M83le5tNFUZ3xFkaHbNlxVCJ6+QMvai8/w
E+B8bVEbZ5ywnYvbKCS6pmtjXvGgcteewY0YuA5o2kat6v6glj6a3ZPhjnDUuZvrGH4GOZfNl+gQ
RYtW99oGZAUTvbX2eqzniOvU7i2xIumGQHSzUncONmLROKLpoqEdgwi5pS9YgsCLCftyKxVJu2Xz
hyy+9qfQ6w8kRrrXIMQJPmrq9iGoWmUnh3Wyd/tYv/ieiieGlI8vsR//AXSY/OFkHzv4g6TrqGNh
/XvDT2ar9Y13KbKqumVTocksD/0MucRpgKZOVKQKyIZR5xclhhePZLK87pysuYjxYhgGT2tMIwcM
0BCniSZPdiDzeMm20c1DrANftSq+IjqEQYSBMZrWyP0GH7TyYnhNtC2g1pyjBFKF1uvjybJBFsOO
N49W0gX7DCnjo6MHxp6wR3ZwhrE7JEXf7yU5yI+JlmHs47bBKapcJJ46yz5F+YDXa0mQJGgidxPW
tYwDg1xubCfrIboiuowAVHslP5Gv49Bqbi5qT+gGgx1kxgENVLTt49hg9YO5c/8UGMgjN/qibXyC
Ul4mP1fkoJd+L2svvW2j5Y3u6SveM+2iCIb+7OJDhQR1Gq+KwQ9QwkI/jt8mCB9uPP4VVfbaxY/s
jex1ha5NMHHtx+ARLOmfwJTHv6RI+4vAL/RywyNQ7tnqJqn5cXY7fdtOV7BD/DvAgeVYPPRsqMwB
kU4gJn9l4BLVRv/pgDVgC5h0R7RR+2uJkfqkxj8iulaeHWNokELmDWBnlO+SSkFIBvG+/hKi1sKi
vN+luhQ8uZJjXSwFNq0wgvf1Fsqd4Xa7Nu6GN91k76Qo3pOd8aYoQ5ohGyD3bwEAwLWXd+1OnKWG
0b7UOuWQWkq3IpaYHWAEhWxVJ2Sw4WDI4daLe5M+IIgohoijL43m1CMav/fMw/tE6BPyAfN1RFtR
2PDQSOAtExwDL0ZeY+VYS81Lg4HloXflBPkKbkmC3jZxyw6mx1RF0c5ZD3WGz+VUVfUB0pJuZHtR
deNSWcBODBeYPECSMy02BVOhpj5+T7k+5MfeiQocLDgSxTxGHIk2nMYZXalAlLoUNNb/47wRwagc
gvp/XVtUv3y0hY/AnpXQ4kvbfIr4/D7Ix0MSv1WD7z8x57qLLLSMverCrWhT7VF2LHerdb60HFP+
zZaThVezyHaiJk7SNeexbhLnbBjSDumi8eI0FZTCOq1f294qFlpneT9rT3qCUOT80hVlk9pMB+iA
Lz0lVQMGIMrbJOEfghkPqIOEfxVBGfKzU9Vvk939MjKa/Eyc+ygj4n6GKFCcU6XwN8iZjotIl4vz
3CF6WWD9PU7HkierraXcvACRwbl5uoI4RQycq63ZWwurK8lZ/udDvl1a6iP4Qqr7EoNRRTBz+pD5
AqIad/KO5Fd4WNmdZJ2a3sOACOtQHF+k1odColpXHSXHa2xOs6+SgTDQffveBtMXS6XY3lmECs6W
jHFJKCP1f69ObTh1d+dgKkQbEExljS8aWZCpd+4Q40RbUcrJRu9wBRDV2tTSdYAszKoJB8L7RflX
AHHByeTyXfEG6G9tPrxYOZv2cqjcx3RM2xVQsfamNiFqmFafPNgaoiohIm7nwWi7XQaqFgXHAMw+
tlV7I3bQBJlm8c6Sg0say8UmYa97ldHaJWJA9Do2SonAepY88+38JTFv+zUyUUAxRl3/wFP0za1i
8zM33INMINNDCQdeU1RGLKWfs7w2ke8jyEBCo/nTD87JTdPsU6vCn5JOlJrZEgA9qCHDaHHD0pFa
MJD0TMake3bLrkLTnA2E6O0tPz/6CVRA0Zti4Xly27FaiN4w9hM8L9GUE71DbcaXUtI/oulKZDzS
h7gsHkVfqNvEnBBaYk0ePOS1LF1CnIQ49owxeBBHopAT731U5WI/N4kj3FD9VYiPz/2suVe2Emsb
kohaiDar8pGbtCt4p4iDLudx8+fIXXKu9Mw8uKPK2DHElQom0mMfOTkpIpfkiRIrR8dulKMMjwrO
eqBs4xGpGNEhit5GNWgpTWNKSRqKzXyO4kqf+ZijbPefy3wZYlghHDJx8flqLTYdy9Ya8tX9uqLb
jUM+4svI0ZSkJXZY+kozHYhg0+WlroQiCIP1y4mi4/6R4gv6iexuHF1/ubdp4hvMHz44EY+gazXy
vvLr1b/+TfPov6+r/Eo8dBvu32G6C+Loy5edvtz9O4me+4c2efIQIuwKVXxr1LZ8zKZhYoCrl4R5
xKHoEcUgbr841O0G6YbuL4eM0Flqug2rDezU+upcRUGxLDGw8AKoZl6V/jSyakBDD0xjK+9N3x23
ltP8BpY7rGKEFeXgs1UjrCN1Ez8KB30wp2v2flz/KhPX2bBmOtpImAaFGqwUc5ikbJ1PU8IiO2wW
UslEjtCsjhy+7RBjrHC3ssvohX3mDhLes161zqLltUPXY3gq3QJwcfOseD0Xg+aHInZ0aeXqZIXw
LwtQTwR01jHRrUxXf/pZd5LIeg4ZlogDEgz5lPDLJJIOEXzfHTxitqlOdAwk5VbWkXSVQ7a8OX5G
18I96qxFsJebmrq+hSYVR+d7m4KJy2LMumQ/n+URyVslJZJL+KZKV9EBB+1nPcK4KuoWKuf4WBWP
Vax3146FUG2VaKGnbMm7EcgI4mUhX8R7lnJMVnDIwfagaCyUHep+0UM11R3whkZ8aZUeB7CpGGL3
Vnbw+JPsaHmdAeqfIiNavIRj1m/UDK0x0ZaiwLAdcVkjYPpPWzOykEDSVN0WuOhltuE+JFOBHIWT
W8W1NpFrimt0cXrWMNdxKoJYy3f2YA0LUWUG0a4hahQQhqp709xemfprYNTaQTTZUqGiS9aP2IVW
2Vq0iUJTXZU0EZqNYsiXDhTztKG6f7BoNtSM/O6QpXvxwaLN9buF6dTaqh5KMtbTlxSdQSSnR8NE
gHBqMgirXyxLWnWeH96yfJ1BCL7WihLcyJn/6YPC3XeKdkaIPD71mFVdRWGPaP0ja2Vs5rZ4aFNM
3FDmj2QplKA0uhqe180hMiLjSrDfuJ/bBOZ6zFzcj/y6wkXLZtPmxngMjUZub+91HJKKTZnF+hKc
L/1+bqjHafEcVvbD6LA6aMeCXFHR6FfHiaQHIzh6U0ULwr+L3ijfG6KWh0GPp20hfB/c/wBmzOP6
CJWjeGTqFRey5MzEuyK4YnjXXPJsWN2fqDEPPLDG9QJV5OohKxPvphMku6lh9pi7Xn8Uw0TBkkxd
YAuU70RVjFVQWV8ZBchxcZZog1ERQ0mIzuzh+qUje841TjXnii73eNC05sNzS1RCpnbVSlqcpMKF
G9ow/8UwFDD3ZO79sxjByu8qB4p2DEaev2wI6p3kOeYVsqh1xUGsWCu+jZdBP1pX0aHUiHvKOckZ
URUdCKbolyJmwYjzhoRyrF+TSta0ZRsw/0atcZrH+sROMTOrrG2sFuHGHkBMIGfp33LYECvsWaK1
ZqGMtrTqwt1ojoZyOPotN6Seg5teV3BDtYj4QU881NZiTIUmLxNRsHYZccvCzVMde1YbuYcdnoRZ
iDsp9bkID/99NFXR13tNa7z88NZwwN9N1iou5tAHcYRdc0L++lBPLKFmgjCKI1F0Aig5FWxqAU6K
RqRrm62jkvHuQwRfsuHJvwOvJpy3zLK7fJPVkTBLzS52Ij7MBWtkqA6ingjWQ6snr/pEPGomJk05
fQW8iWAemYJ/ZBQIu6EGSVAA3d2DKNSi7kcMjspJf+M/h2rsfAaRigZGlSL7KLrbdoQhKg5DZGeQ
/I9C0hwI55O0Q2XvfsfsAQuSCJ2R0DZJIYq7eO9G7OU4RWW2aJ9gdwDDDPqCvpYGTYJi1/weGv2X
i1pEnBXbHvuvlaE8evg6HrKmfbO4rccAO7BNregf/qA7635C1UZcJnOOzDjJWvy9890WR+I/QA7L
X+se90rCJe0oN+qqjDx9V2PUdjC1LN+bbBKiIiwXktxsO918jvmrDaOHoQ+pQ+Y/zCOglKzJbQTp
R8lYhSUk5omUlk6Ia2v6Z4mjBNGGdYEsCL+7rXKoULbwCpNEl5ajxBfF/enLjYGizH0znQoJRUtZ
SlLiEu8n4Fb4xqee+NJaM05ZV/aHyje7e6HpQX9w1enOJcNHoqjFAcpvcXDSAtFxcZjaTqusxaGw
XhVHoogstwDt5KCGMWHns8mOJdcKCDosOv71wcodK90HCUIAE0d0+jNFIf7gudokGsoyCr6Z7sRh
GieMorgdmeCcisN6JOCVJtawmv8z4jmdq+LIUTrsrSDwMnln6ARSaBPsby6MRve3jW4cowl7L54D
UQRTtSPFsRmD6iSactfA3MGzWY0IW4NWOBqYUsv/t82yH7FSlbiPaikcsIk1dj+0GrXbR4h8QZLn
nk76EIWOjYEoRDUMUCFWAulPyZKyO2IMWS/GympxRZHC/mjZ2UrDpqvO+mHhJVjr+vhTr2S7YBej
yu6W2M8vJ+6flHwS1mU9gm9shuEcVPqB1PlaTVp4o9E5yQp/gUYZidIx908mWJiz5zZL8u3VohuS
S6LwE5E6hbFyUFk9ykW9ZMrISaETWcyLZo/cwLS1HeUb7Ht1N3Y4CJk2nrTWa13W6UYnCQOKvWnx
Yqm8TVBjRKmnC6lNyI8AE1zxg8ukET7oqmIuB2WQ1q5UYwvTqhu0/5GnG581Pd6neU78DkuioNLf
i67As3CIN8gvBWsDol9WNyffK+UFP44wk/0sW1UQMvzmhPAreJKQlK4kk3r1QoIqcKmWiLIFm66Y
PKJrDRQuIQqS08sxVzv8je1qlSNRUdnEGtv+T2VxY+zWwSqF88fWOXlDFC4DDLbcNJTRNcWiNFAI
V7cywrdaiDo+pplF+yd0YWTLIKmW/WjYWxetGymvd7XqcxPQoQt0kzut+3DFq04HF9O9OPYUusQI
kvVY9cvip3uaWxQF7RjL3KfRVpMGiMASeP+mk7asKMYl+ccPFs/+2h7g7+eSGaFNBEzHHll76nBz
bOTRgG/yh3upM+wi+9YjgbQj4ymfANPinmHjwCCn/KNzWLpw5hsPwWDbs2W8thodzSlYT770p3bx
lin78/QEqaFZn2N//G3QuUwrfigLNtmS5V4ytfksEtSRVF7RpdK1mDUNHflG38IxRw71FQHRUxZV
OOCa8MRgcK9iwgmaDil8jOR4adaTpAhay4terV9dfi9WqLwu8GXGHzQhhWPzWWbhBGhCjO0SVM6A
opdxbgppk3iVextQXB8L+688xlXPk72fQyttapuNYKe0q2kB2JqafwQrtzEc/5eEDusi6/EmVvrx
zSkIWBCAVKTfFhaJ6BppwV5TiOQ5oXxDccFeakO8cv32aVDsDUa4wEd8oFiSLpNtZYckRZ9RoTSb
seib1eDH+UayX3wpTRdGmLjrMk6Jz7TpxjCl7DT6XLCriQwGivLg9WGNNOWwb+Sf7Pz9pTNY7bop
H6sIq9YSvy7i+WvTyd+VukWeBYEkW8P0uG5fQORqiB2F/hIXz2TBalBZjuivLhwMUxf10CeL0PJ3
hi7JixbJLjPUXxASK3RAksh8xayPCnmVhriv2CiGykqzUzTPoG949Zz2p+sVJaJO2a9wfBvVCPG1
2P8EnJusKvUZC8XnFrwkWRfUUrujg2TqlNuo+8ZeEWvrh8YiZAYI2HTVP4RvkDAx38POuGQ9SfvY
OekqwxKlO2syq3/m9HDd4jpc59XJHRsMZNNhiz2vibts6u+Gv3DOJl79FKXNh9JgKC/Xw1UPWfk3
4yTXmxEIxBqdRJ/ODJ0iMtmAGUbY0OOZWJZZgyBY+LPlJi3KHFNgSZP2ec8iy9eVYllvuffyKrYI
+GMpcNTyTZkY7g1vw3pNaidc9oX1bPbJSksbJgIJGdo4fsPjPl4pDgnvqqyDRVUlr+BFITnW7KH7
KMAvCfSmWWIkPPnEgozu15UUvyDmf0M6zV5Ur62JAl0RRPDuu70dqL8yKfqVBOpnVWiYBZYo88vs
oYhwb9OuGTZ2QrIgUMCy2zE4In/w3hSioH2C2F83ZI9yWFyKKVCVDlMi9rdWWVgvdHxhH6hs1eoL
dO/KdS+ZE905f2j9cBFkJtGSCahbeP0+U/hRSMAImYj3ofXCrGl6y1DZl0nwYAHEWORxdkmi7E+i
WfuiMH9WARuvXr/6dpysdDneAVQhHuTW+LV0Lrx6uzvUuJl5SFWvChDo60YLUeTp2mhlSrjRq1I9
LCQj7VeuJn3aKBv5bgsQPdDWOqZSam2Z26Evn7B5Iw2d6FuiAFtjJJLpp89pL290XL03tm+CHwaz
Ehg8ZlL25shZeGiXnm9PGmI/Ws1HbTx+GcY6XqE/8+SX42fWm69qNtxac6kmZrExvf48Is0ZmSjP
VfhPKqZ5zpCxtrMKncFMJaOmV/vIdYFpm9sukFZ2gNf9+xDkH44XP5l5c+pNMI1y9+LX8a4CgxP1
PBNhXW2QZEOapj35CAcCaEMYrYyNVZSzA5fKlVbyfqIqb8S7oso6grgDmnHoQyMagHeFZ3wMdf+B
N3WysGLpubIRsqkD9b1Kos8OOT2t6N/hl/0GtgsuVtuObbBv9ORpgEa+jOXsR94gXh6gw9RGIKq5
H486JmLbjDQAmD+N2FE1bklAIqZW7b2mueFphIegTXy8q63flV4hTcEvLB7bWL2nOpK/CCgvJL3D
8lJOkW2KT2qd3iKkeRbK2Blr3XG2vens35MKgT7UhvZZb9To7UeA5QfgET4+mrixHzHFyC7whoHw
Wcimq7yRuUtkh6hwbXzKSX2K5O6t4Uux9XsNAGGg9Bm/OKV0ZOZ7BFyWL5rG4tZ7FwVn+sxQt3XY
7frM3VS7qks3FbeFSYKdP7nDfkFuL2D93yEFbOWXgCjVrsZPTa4wFuudU5Sh9dloEfmUdNMFvL2d
7f6OYyyUI/BpaV++mk19Up362tjxEj+HW157H0bCvhEKGdYNXfxuwalHnzRrl6RmcHnQsf4ceTbI
CCAbn7JsKJWOFU2/tjUZgHGz1dln7B12y1lywXq0ZB0QyMSqeF2aV7MmqDzGdr9Ah+chDvtqUVgo
Aso6gCMt8Z4yM/6d1325SOq4WxVOg2MkpMPSl/et7PywNBaRg49yduq1R61ilZ037kdT896Njbox
EfO2qvasEb1DOSVaIXFnSjHZ0MJFShTsFJK7r2gQAnTyCKFpxA7LVuMmW9xGLE9GJnQlWTWq5UD4
t+1FG3bJKnmsEjSi2kiSN+r/0XVey61qW7d+IqpIg3ArFC1Zck43lD1tk2EMMjz9/6G591p1dtW5
UVkIIduCQe+tt2Dh2dDUyQMB8G2Itz03OCrJe/9bH7vuZGBERjcm9l7YPmn2hO2m333YLU7jk5bA
e+k+6sbfRj2Wok1CRrGf+esciKBmwJFDjF+XusbFQxGm7DRQEYhAp+sFiHW2L+beOxAy+eommPdw
B+96+W201MbTwOVZ4a+TJidbq0iYG/BQTDldVPJgsPysUSfBaiK/Z07UKUqqX0JG45VtdIyVrOew
8QgqKb8MnOu8uUYlYZAIFiYe+ZzlbRepo0OxGLXlufcZGpIvgtXVLQKiF2rtF4+hRSCiJSvCHP9M
gg4g8/rx7PncapxpnXndkjDI3dwhQCpt8FFVr5mpuDqGwKln/SL6YqQYz7OV7VGDOTm8jSj57cGz
26OoFocsMeL3Ng7Poho2hilGCitCMxIXbwenu9OGUR4SLbuzIgpyMmlLU5Q7C2RKqXmgoI37HSJt
q3GKNYDQsxNHX/hb4Z2awdmLDcUVwEmj/QL6fSZVdggdayQZuGVaeS4kNmZY3NurHLbtfhZRvW5w
xPSHNEhncVt3PtzU7kdoN0QtnxKCWUtAaAwf4d5lcoOU8S7tbXurl+odk4WbrpxxfK4Wi+YPZRNc
PfoGYv0qfpa2SyUEB8oDJFgpPaLurBJsJqGgl94O0pIgGtIdgtRB3ONMqELEZ9phAdkPE5ntjrm1
renJ1J2TSrkCY/7DmU2oBFPJH+GG/TpvcRwuNrHh7BJn/JjHG5gzzzmM1BW5IGpTGPyfiBI/o8SA
NjLTrztoldppgeDFq4Yz38JtC3APeTObo2ZsHQKPVr7QHu3K3vYY3C6LVLXCBxUp1ASBere4y5H+
kbGwadYR68D3Pra+TEebtqHZY5aMhBRHQ9rTPMfejopQ+Jz9lYZ2gMKE2MQY/Qo1fpvEeCRl1q/l
tOXKGYH7Ba5JrJtAiAJ7QVO/TzzdxFXOXWeknK40n7PEFeYngMsPGcry2GdMrU0G9xNRRZlpPGDY
V6yhyiCgtIy1nlViecMmASNemyaDfS/b2QJfWmMc967Re9QBqQywmmtwT2nfUkNhR90etYSzrart
VZPL5zQvkSM5NxhjrueK+nlofVJ9ASlWTh7vBhLHce2czw4Udml/T4b/RxZzuobIJjlNu3u3HN7d
ZviDk+h+nqbAMY2PakwEbskDFr2IL8KxFviTDGXAHESX9mOfufdd4yHLSIvb3usYoCidQbb/noqW
RPvCegrbh87WserGQ5QEMRJ3dDdcj3F5mwv7ZBsOl27UkufEHKPW3Yuk6+ircljHiX5H4Miz2ZOK
6XflNoqnhzgUPVxA956BCgEuaYhn8/zm+Q+eo0ESMRcvvqIdg7ZNKbApMLGvi9apWa0nXGyJOV/1
dce8Id5psrwt82ds83yGneGeczKoZWxtxtSgE+sNdjWTcqOZjhV4N02EYSegH9wFssH9Ds5J6W4G
pb9pec6opTN34Yjn3hgShpdjg6bcLoj69k+soN4L60B90ZQ5BcbgrgRVJd3XcNGzA5W0wHU4J6Uq
8QOj6h0+hjyE3NeCEG5uqSwj8Lz0e3Ljt5g55TR1RaD1eAOmvjkd3Om1spN8E5q73GYgXaJDRYMa
bRxyYCq7e8vKaEGo6fzDlG/Nd+qAGwKzktoAaSWvTtuliEgnJ3seR+7eglTvrRwoOXqnZUzYMB6O
CYn2XR8P5W8ZkpGRxfLcRvHWIkhk60/jUWbmV64h2I1TnN8XvyHV/oGR9MxAvNpqcFRWiit+42su
vaHPpTQMzbmctj4uwNME3A6fS63DLMKdrUIWqFAi5Ey10gbtXx6ChSTJdxXmJ93VMDVPJclCoWD0
lDT7GIONFaQld1VX5vdgYTuVPxuOW+6iyvhwDW3vziP4iQ+bx5LfVYXVKX7d3/jNfFJRD1tlxucZ
y2GcfbMsIA0WF4L5UsdEuN6N3E25FBEclp9QYqB+97/kW55Dn4jlhDXKIOi86N0X3xiPU40ZCT5z
ZMlb9aWv7c+SLwtLlPsk882dtkQux3I65ULH9T0pu22S0Kfp1P5SDi9co9BAINUvy6GzqaNpx/uY
gncRxrfxgVih58wwtTUJWLsXhKThalAh7KFvf3xVnvUKtv3kFh3VJsRUMcM4I7oa6cQxz3zaVJao
0KLg5dqEZAvWq2roNe+6Y34oAy5VAWcCwPah4p+3KgfrXsszIEPbeuuZWxrR0K9J/1n8VPzoFAv7
KZqdvZFToNsRoXysTlQAOO3Rw3om3q2qsyAa4yQMYHXnx9G9/GHhDZn8DCgrx7i/z206NadGT5MO
xKLY+ltcE9QwmRV5UMMTBqT5Fg7XXer2J8YKCP20/GznUbumCTwNi3PrZD0an1Hpfbpd89LonJiZ
eCH74tF0yrUdkVNIBDAu4ATJTjdNzdWCrAuG+L6x9LeuFV+a24Mrw3RrLLLrUh0wJuX+786JhWKi
P6junCl8wFkAoMEt5s3Ge7g0r54WnWacCrHUPmWmMwPcNX+kGrfK1V5yIolXbmwNwVBReOsCNkPI
2UIV05WVj1Tc1lfCzm+qsP0qbSQUcTdjSgn9qe4e3dw+WoXTBKbWUVOV0O91DKrHVNPW9pLP2/nG
Bik4UfRp9Scu4j3GFTd1Em/1THzHXg1OVTMFJEmVKMVkZ07ynDkEitYqP8ieyNROlxtY4Z+Z0UAX
NUnoFskmzRg8py38t7DEOFhs+BWOXXxxkxKS8HAqNQN/J8eIV4gew8F6CFskFGH4O5fak0mU0OhU
8ZOWfeCZWIrZDLRIh401mOcJ77G11Rp/3K49mH7yWA1M1lEAfrfh8s+O84/J6F+zEl01aQu4X1X8
zclwnrLhtkqh54XRJyXEJ8Gq8cqt+q2Q00cnF12ezo1cK3wYgXOF97gJ247afEEqxx1TvHhtTUCz
emISAG+CJsQfviCRImvKU5ETp1SJh8IbbCbo2vscDSddYSHtl7cmS7jteru2qrygGDC5K9tNMiRv
SV7bwa8S8o+w8q9QSriWZnVf4NbYugWLi1OTtiRa7PGOczlsQvLjYTmh1TbkEZ3Ro6n1kNNR/qKy
2E8DtoQx2aBpqgPqdWXP2QjnfLattc5MFQ+uCC1IOQR60M5jSlJikm3nyD2ioPx0bPWRz/Olx+eL
sZpzyxXy6mS4tWnd2i8rOJhetDPrNHCHDsKxRlpUOp8RL93gWjvvlLA2AnsD7j8GeZR54JlcXf2s
93syHXDRhwY+eh0m6/xR0vIfRhfwxgVPWVlUdJzF5a2Vv3R2tiZA9a6O27e4ZwS+nILzRMQUxBJ9
GzmcKOgnznMe7kDE30K3PYPcXkKM8ukS0KHlytiQQnTM7eKxjc33YnRsGr2YshY9lefj8mS33BjL
5PFKFYh0QBnAY7mnG3skVPtNtukfut8nVKDtAdt8MpXncI3u5U3IUy3Dd8oD+BgxJUoIUH/SGOTU
BmEr3SSyjVeYe1hGwHrpZFEyqIh8SO1UuVI702u+jgXY7ty5W/Kyy3UlnIGefvS3xYwVzWzn2b6s
b8tKY0DAATZepv2h711NaCHsJPT246yhmyywrCQkKxq96KZPBppGnBOY7WuBTAWxxZPYTU1h3Gg5
EyyFEoFJhEuj5sU68gxjN02+OiCPS1b1RAbTaFjFgzY1mMa7WbO7Pv27DRv6lOuyycO1i4QDI35p
cq9qCRt3i4osgyX9aXzz7AQzbgIsHHecAuVPh8pFko7I6cMBRzZs+Keu1Wl7/p7tbFCodnYI0oeJ
Pa3Ny5zXza6nQq8H7mF9DQCZtI/kC392bb4ou7j7zNpwsI3e37nhr0tmZzDlxic8Mu41DXS3VLcj
co7zd63DULWyKO2dwfgJS4+Lhgq7CMMvK7W7AIjIW2MbYPsWJs56yd/ksCx56iYZlpIt1o6xC4cv
dP/Evvmnb6BvTyzCYRcecGLGIB3EqvXNVz/D9Fts5aTdquXjkmUCYznQpwac733vBf88bA9LkiXm
Muin9DTrzkMhLzK1+1WaD49lxPQ597xDLW0gTfeSmajJXe+7HgUm/pG6m0R+ny6jA18rgA3H+mjr
0RA0tcUV4ZMCj6rshnyMcq0iNTLDb9cU1wOXtXUoe5tAHUH3trei2MZsAmaH7uBIYLgST9TMcnFo
jOpNKuSlTvu3sViCFse034VW8Tskc3Pb4rQRAW/rgk7ZinxusJPFfMCyNn6svyWTe+tHv2ZjMZOt
yUPzaDhl4pUsj+ljMbyEVoK7kEePFkdWtEJivRpbvBzGagw8P6V3dsWwYqa6SxPdeM18Vmu8Y+lu
gVjGgnwoIznaHeiL09tneuwnRy9em8LLN1ptJxAtojc8RpCwe+YONZMeQPRgGVxIhy6xQyCHgFRd
sMCem95ErG7yHZvLtHXWCIYUWbYjyJR3mUeLWdhW95zPGSV/MQBVhj3DFSxUkLgzcR/akR5OI3fJ
K3MvyBzHQNHUPxk5hoC6heVLX0loVQBWQn5nqcL7pRz2+QTObOTCP5j2oS3abjVFDKaaGfDJdbPP
DpCPu02lrUpID01exYco7ZcC2nwXSFxWoJURdidjfacXBYMVU3xVy+gp/FAgLIGRadSu7akBs4Qm
W99ESAM7ipH70OGsLCvAzk5Hd9Kfe/R1ARwVufFLgUv6xNjDWRJrOgXil8zdwLyMEwZnhGxXx7hU
UN6txjrr7hWZ6euGeKPFkP8ILn8bCRXkHbjNiKOGMQBrUkvJQ9orHD+4I8TKDgPVJfptO+jbgppy
Nbkop5OZxHJbv/jStna23qktDpGHWaXuysnKTWwS2DJH3ByiyG6OA3h75kFwT7PxxSkhmertM1Mz
vv9yhvoDIhsmTXqTV8Dq9K341KYO0Sv9Fi8GXCRUmZxal/mpqgHtpTVqiGLxg8z9YjO3FjfjoXnD
omdTiqX+rJDGzf1BZKykeVK9lM5s7V2zgs1sV9ON3SwzoRo6DfEbcPjcrKauzckTR7uxsWNOC22w
EWA3AIFcaLRZjngp8roIXKMMAyxXSricqF5lGhDZVmIAtVySl3zkI7KJS9jKaxHYtr3kKaiTsNPX
1uF/Gxqts0+TDAITlz0yn5fa4S9Wgo9ETwQSEzksa4xkHK9/Fb6AWJwVJ6w+x2NU3etAKJxR5Srk
W9nEWYPdd1PT7vHZhpy2BI30TJ2pslxmPRvHk1WQRv3epnEnXrggYrWzyx3DYguPmK3f31Yx4S1o
ZT91x24fCjPc9On0ag2oLnu3f25CtJ7QgOpdSRANS3R7GZOZnbRfm5QgYJ3oS1pOt3a97iZihgpw
6JsYo0QTsLkjv/Fv5l80pXe93mmET3soYHqP2I0SYYKS8GlNEDqTsJGOhM2SM1mE2K1xIaH6l7f2
1LLcjKV5wKikmikrBOecLY3vMRKfuvnbj/M31jOEW2AULtTd3Dg6zjghOHT4ifkW77ZNZ6vnKCgY
GeJe0yAyAffQhv48MGN2SPFJ437TxNq7X9vepjNqAteSrLpl8udu8tkjHc9mpsPYK9ANKh36HMS9
VKz0tTuMfewAT4xszW37kFrhdOOEOrMNWh+7hJLjRtW41fCCh4f82Gq5vq29OzwuKAz16aUfjf3c
6KDCY/3c9kxEnKENzKhsgnHwDQrFfOa3j27jpn3PHUZk1q/ZJ3ce3T5NMHfFvh+hGtEOdCMD6NjX
qNn3NbrxS0QeiVYRZk2403potO+66t+tiFyvPLzNOriVdvc9eAD6MgWCh1351AIKkPfm4/tbOoAf
1nMf0h6muDdsEOh8aot6LXan4+gSXVCk6b1mS9zzxcQpN8tqVUFFWRs9PZ+7eOI3svzRreGr7XUq
FmfYG6w9u8V0e6jyL7gbpFfifsq8l87YdOsH/qKUsypOgV9EvouxwIVsuM60dF/oBDrXoXWnGj+9
qRrObUutI/7Jq0n60AMZghvKF5u4HYaz9DYW7Nm1N9qkbXSf01RduMOmVMHWypbI5+qqhAcit1O6
CHZb+g5C2yDIz/I7RWRFq5A+mrofBrECeo0rkfATwEkeVd2ldFDman/A2ocPLdozfdWxdrLPfcOY
bR7LP667eLPYtEZ1A7Gu51sx9HkX+XNzSZYHAfpWwKS9uW5yckWUEciDzBz+2maJoAnHfQH9EU6u
yVpKsLqn+bj41/20lop1OJTGU9olKeeB/tpgL7E2TNMNImvvOY5Y27P/GiWxjcoNTLtqimFThzQy
xYAOIl3VY6UOamyeelfOOzO1kk1f5+cRyhizY6ZzVp2rHRcPwcZel+EjPDKrZRJHCccai0ofmwrQ
4Y1VN925l95DXvIPLed8VUijPrd+K8nw3nrc9D2JJ0vLeAPXsUsdToD8wIxtPH4NnYGLuMtYPu2M
F8uBWSibD6lwckHRRSlUbPzavRRMxNZytpuAonUTIh3sGbHimbMEbQw/aT2tQ6dviS+8yepu3GL8
DXMxPPtzdBs59Cq0ZdvMlHEwaBl4jDHcGOQPUOSMPyy5mEe53p1h1feqy4BhnOgln5h/2tyXIhyk
a236HckPTkPLOCfC6tdtWURbLScZQRneryvgaBbty9j24crGBjlwJz1wm4n12Zq/7dHb1xYx2emv
63CCzkX+R41oa3W3pfbTCDEqp+g4WPK5ziBTtJxcZvOEjuPo1zB8ojDehEmNi0dnrlzf/rMoTijE
cSdpfNMKQtM9mTCvc+Yvmz5yDj6UnxuEis/GEjMeSY1pe8U/wLW/mxyxJTqiCvB1O4YepjZp/uQ7
zKlNl4wivEBunGq69BbTA2GH7/EdDBRWlSAc5k1nQt3v69upy/IdtIzD1IcX4kKQvoBFZMYIVcfl
mNE0vRal+Knn8da2uwtVKrbF8TEL2YOzU4MQ1Gwzu+PsXqoz5igXJ41tytmmADmx9kq0B2MkB70Y
H7VpNm47uEAmPOBtleyLmhK39a0fM7O6Vek0r1rVzuBcGTcD/m8mykwF6an24mPLLA3M7dO02/Zk
EBabxt601drWXzdzFfh2zNmS3Oc4MwQRa31V77BVOsCZ5Fae6Sb6fvmRO8SJhaNF4rT2E4nuM7Oz
r7aOZ85+czcovhc7IbyQvPWtMzcfkQUImaaLnD5lgmaR8WRWXhTYWJSBMDCxFfyb+7rfQnxihb1J
2/SZ7//B/apl7a8j8AJgWkD/xtdX2kBbJaKfsRkfGtP9kXn76k3NI1OIMDBTDZ98l+AsH0cpFdIO
2MbC3mGOqpEa7NhQsok88FZdMStafp2psxtaR4zSvoxw8AJVwhNbplllizyfTi1fE7tz6EcH84eb
yZp2LldQGVW7goU7dLQ3q0t+MTcrQZ7VuKt0aG3I3+P6p3SbV3KmQKPL6qLsrRFy52RNx13Z3xd2
j/tx+WVmHtz0cdN5CZQ63ZbkMqA7lUv8jDZBsAuNb9f8YaDpbeLZvx2hpK1LA2sEqNeJ0uH0+vHN
KGZjlSbxraw0Uiut4uSgVstKVezaSegbaHOC6mIIutLZGcMY4TYmFREs6sHkwDiscfln9k1NUxqh
6CTdMUZ47auWFX43yfQnrtRiOtUerFLj7yaV03ZAcShvacKWDLRpeDHm2D+CbARjQ/a4JxJjM7rl
UyzrO6sjCAKban6NZD0UcF090HL03uLWyWiFFOPyIJl0gqus7ISn3j30b0z/RsnEamSIMRLuBHNq
p1pNbgZ5aWfdOJZFvx1KLVqrjKJMNvuqNKhbwYSTMuHbG8uNF8+3ScECFMaq3OiyvYk8gtsjndgF
GEeGrzUbP9eQK/dv+Vhv6r6hBGijO82g6B/K6jtioKdSwij9SEvW2mR+Oq262Hq7L/x82rQG9W7e
Zg54kIVYKMeRJRzu2sj6kvYxslg1yQl0GYf9+nAcKlsgc+/9HzJSPgG/bOW9MEHZjcTAoWk5WjSl
cUQZMUbmBcHKJR70SzJ0sD2Mg4zyYmsADziFczea/kLloRyViiDFCa6rrM3XZkyeYFhSjuJDJdoe
oUbpnMvZegyt9MFmTdl6brfL6nnnS+Mm5E6OWDToKgZkRFNu0hQ0ksTONKlXphqtNTRKnnkRxY6E
F9MUoOZouZMq3k29sXXblqoEsNEns2Altfxkj/V3mPbfWcOsIp1XhnrIVddx0SD5C6s3M3a+k1H8
dH2FX7+5tvRc7jC/Z142Yayg6Nqd+AtIloG9LGvAM+1iVfNTLNyX1B33umkdVEypqrXmCfsd5B42
HJ2OG6JovG51+jVsbaN0yQ0Da4jet7dCcYfVh6+6xDYw+7Itmxy27ACoe++4IHF5W73Oob+up9ne
xa3x7JPDqpT/HncLIz6JT9oAkQKiHSkQxXgSBbmnlQnAXXjPOi5uXVhdMDzqYV71j6oHi2kjxLCV
69wiHCPQLpQPBUKGlT9Pp7Lz18ksSFFiFyYmJwufFMas3lZ49YMlis+6IatM01289iGk6f2TbwMv
Wz6yAuE9Dq1BwSbWLLlMoPFIgIZrP2cEdCI3wV5MWPVnqXdrDZaqIjV0TMyLY7hkhuIbmIK5dzLc
L7c85gKvc5mJlR2XaNOR+oRK3CurOYt69AJmjbTdhNatNGXd5Z3TbEo4PYMH83Fsj2bHNDhinFJr
f3ByIOoRbHU11DhIwks1Xb7agXl5nhv0pe4BCJ61MTEk97V51xndS6EDgeGKtCjSdxrC7sZ3KEoo
FAfUKssYED+pBNsJPZoAB6h+w+ZDeca2q+1T57r4oUiSITPWbAwt3ApAs2tvB2m3t0aVdLcAEDNj
vUHbQx8ZVo0mx0PR2PIhtbXsgbZ6+fm6oWrQP+JTxG3TCfGCDOPICGqhN7v/vMyO2thviDVUl+sm
6ADMIYT9/u9B0iFKWce9cSPmRj6Aw6gH6GKPUse847rJIt71rHx9/3eHZa+cANMtv228/vdAAOmo
9AdTO1z3g2w93o+K+PrlqNcHtCX7GEElY2t+s+u2xmnaAIadwMblv9vyxAsMTH0u1z3w7ppgu6QA
2iIbLvbY/+eB3u7es8vh5n+229QGWOkMDLT+u7+hHFws7BNzUvP87+acaLVzBMPoetDr9ryaiJ6K
xR29yFaaKrxLyfR8UiHEqUoO7c31qeNX2ZIBN2+SMe2e/DrKj6YCSyyjoePO0Xr3ZCAEOfKbNijd
8XbQWXyvb51qvwkiyHqH69M099MdwgZ7/ffAUTicyCoENFs+ts5xncuMv7teP8rz5StTF/v2+klD
QmTjHHoRgAS7D50q9rTTWnB9mqA8vR1887lQGr+Hrl8sZTSP1+MYvBMoo1an64FECalPlX64vb7a
piKY4PSiqsmr++uDyFW9zWouLayy4jjonAqvi6FoguvLMJqrez4w2ddkMLOKL/sUyRzDumKo9e9x
smYa6QfKHSCFuW1bK7kAscfbahjzO0bwC3NAynss6tx1FSX9Q4al5rrBVeFxqpUThKhvnqi96iAa
nPylBX3juhPDazzjZ+fmwn0rR1Gucq2rPuxa/hAqi1yyLl+9Pi3+jLJENpha3+UMkT33qt92pKIo
mKkw4aiCXpcsHLN+F45UNKv6BFoFJbfAhcZ2UugHRBNT7vTsPVe7mFnID4OIo9XO6juv3XsXhv9X
MqTvXhnXnzo9AdVb47+bzG5XWZpP20RGRKP4hronTB5fzdxlCVoCl6/bokwiqZw1ip9eqfvrC0Zk
uCwSodxcn15fqBPAoTTKNcodDvV3PxmNGweK2fr6tF0OULmmt+lHD0e9fz6DrOcK+jRzNDGoKg7m
2tW3mmXgQrzscz2+z0xwNyrR//1Vry+UTdjtyoaZ1nWX6/FHTYfn38fM+ysFnw1F+n7uM+IiGYFe
SAsq9p0SKZGgMr7lMtM2rTamj5gYJEFtiPajyLWzKeQQMSO+n70w/lWF+ITg7b8OjukRgdwimx3c
HFTFV0etrKyjaw7elua15/ovTObiVv82hP2bqLByicUG9QBf0JzN96UrnffRMasgiob5wTeSaus7
BXY7RdPfwO73dqQ2hxdiTZu1pTL9BUZhimFSfKf07KGcTfNsyQKjBcsZGE0wC+yyWJ05cRgURVV2
zmiddhZeC7dZZue7TuGSkpcMuIpsmG4zYbU7q4RVUNoM/zvbKG6NbjJ3ONtEt4ZvOjsuFPeUZQgB
KhZcrrKbEtLJTiLt31sije+pRijpDNf5E+U3+Eo43y19+Kppo+nhumsiZg1U5r+7jn3zP7tayJwf
dDK+d30rWH277BH2VHoi+2w3hHib4rYMnHHdBuC565Uc4s1AXOha1jpTv3C4L8yGZOU0nDdmMg/3
1wfiZd3Awk5ie31qLPsZPUrcyJJiJ1naCO5OwbJx9YkOZqLGv++LU0BlzwzrG4bg3zNpfhhVgfTD
9b9rpY/tDTolukFvX5GiAsdyQAyMLuHewlV4DWln3Fy3DZUX3lPdw9HHcZOZEPtdt7mDtR4m7Jmu
z4Y4LM5YlO2vz64HQp/m71PS86Azc4zrg7BFSHAz19C/2+Bz1oxyHfPQ/bMf84+1ibXd5bpJ+l6J
pVu9r2oi1Mc8b9e6OcCuAEBpt1pq890RBxlvUCOix9TmDCzLbC4utwWIAMtGsMks+Pu8UTUGfOC4
f/e8PsU4H6hpefj3ENcXKhG1F4eROp7THjYwQ3MxwknfX4H7Usv5JTgx/z8bI+Hoe80A4r++8brj
9eH6AjpUxsHLm+dZQh/PfOcQLQ2oimvr3IP/XKJCQWvBNfAD1LBhyCOqO1NiVCFm9DhVx8DRcsuf
0qz8+yRCeOMr8PTr9sL1H7H70B/9pdxVClmMFnfsX1bHSuIKJSbSpsOpVJvr9i6mIxo6+coUx8Wc
aCReNWV0WQgiZ4140I6Ny9m0uv7YTiSXlmOPlbnQjtdNdZrx6vX53x+vW/99vfcRruWF9vs/269P
/2ebMD3jUKhsM3hgqOReTcfYnP7zoOvNfdLxt842fPEidsWbkSI+0GUmPxjafQtbOp+aW760htEe
bMeyd56Rxhu/sHD9wAP+xa4MxmcoPErTYz2NDHyZ6jx5JfGSUGMWTFgZ2qaxpqOHy1Y4pdYaVjjr
XzmeJ6WKn0li6tk15lskGh0GaeXRsQ/azfC6N40eW1Gd0f1KH6xoHxYlrXWLtMszi0/pG+/kk2sP
GGZXx9LEZjBxZwgJY7dVhcxfe50h2qTlxlZDwvXhhAEHKDbda19H8sZQdb7VEYgdqi4qXrxpOgBG
lp/GYFWonsLwWMR9+hDa0e/142bT4xtUY3Vxq6I/hxFThnF5w/J7wKBkppXCDSydyN5hJ/mVYkl6
e32wyrG7VXYHvVZ4WBxodOkKguStZSb2uLrug5Zz+RGaNho4+/ifp/8c4rp7IeVrUeTV/t9D5xa0
YFvr202nkAaM43zAt8U/X5+VGQI0t8f2/vo0rWGxQE89DF5zdhkItocGBAR2mJ4EldLq16lnrpqW
tnp3Z+bWyZg3n1VevELzGP4Q0XzbUY/+NL2DJKuMSLCv5lXlIRNYaTTyCxztR+hbihGGjBfZi9y+
QCfeolNezOUqV+EwZxpylRAtvbs+/feFLNcKcpDhWfbA3ZfkReuJEbcwpD55Tqz8bSOh+A6j0xxi
q7u5Prs+XHcRy37Xp2pRF9lDBF7WuvfJqGuH0kPXVaBSp0vvMVEwEV+tk+Xl6z61FupBnoOJ1kKw
D7fVP7T02s3ft5hGHtRmJC5/d+Z7OhskS4hauPcIhjjIP5/x9/1DWNScWXxGA6XgOMp22AYtPOyH
KCvKh3BpORK9hqvzzzav6dp1BgQGdQdLOJQr5l2te95JmWl9QsvySk8snnRkVfiNOXeycbGUTeGT
u5yIp+uLAlf7NTwQudclPMG2t+SudOG75q0VPSdh5W5kjzmCmY7oqJB3Ep7TI3UbC+dpzmHZ+FWk
/WyZr4U/ZU9JatWteCo41gaCbHYahRWvZZojIIIp8AiauRk51p0lLPE41yHAqWvSYSKyozfH1N2y
23R1fdW1mHROrRueGM9jMJok+Vk2Tn12YawxQq+TL+UWN3WZipfaki6aigg7kLlIXqUGgLDs4P6/
72SW2gCqe/EXfJG/73RYsQI5NeYdsyUQd1flT0OOQgkDz+Q+DUN8o4y2YkSSu7thcszj/zF2Xr1x
a1kW/isXfh72MB2Gwdx+qBylUrb8QsiWzBwP86+fj5Tvle1uNAYwCsUoqcwiz9l7rW9FPCOQw6QN
He0oP3F/q7dDqtpXJp/P2o5j4yZPiL8LVcW+7ydkETzeRVmazlY23jgs0imDobEH7UyrM6FwCXVr
WpWh4D8X08v7fnVl5mRbKD+OmLfUw0BCcmd6RBBibqfHvUaR2NxaRhPcFRbMihDQ23penF/YwbSt
5paR/eQCAjz0scO8jh00k3IgFZBu77mNSTJt6x+tLKnOXdCl6zhN6kc9jL7N/9Wa8T0UXfAaca1S
TB8IupiOcUAVHc3pmMSmplBFpnwcjal90HlvZvZ+TOYm2kJ30h/HlBa6lDjJjliq3KNWD+6Rlif9
rU6nIVFGmb+JeTZUpGGzKZs3/f6WQbCxUppwk/Rl2hBSYOLjI1V3IfnroTyToz74QBgWQnV4zaYV
Hy91EhIAjOr1fsRIu256Etdl2BunPNPjdSgi5QmT/HXHVfgqwvZiys54wreQ0RaX/7KrlzbX89DV
DPpL4YY/dv3trOaokrGelzFlxBe9yowH1auKe7/9aSFsX7TW0t+3aO5PW34/pnCLbisrDxHKWLYk
i0u15xmL45+GqGqu57exBhAgnF4KN4Iw6VyrcLuOVTzN1+a3GQxahUzVX9fOy5Dhq8NoULJ2B+WQ
Cf+IZcTcJrSKD3TllcO8HuM7xdN5pZb2DlzkaW+afm62mPdqLK0Ru3kHOa+d384vpSPoldlNtCgg
Z/zYf94yaP6Xxq2C48B9/uLz1dglPYU5LS2zi5dp2WV+xyj0saaZevhY33u+tnMMGvfzob/ui9r0
x7417N4FjIMG7LDjn+cXAeiT6yg113aZwi6pG7zf89uPfeRAu+P3febNliqAtbQEy4TIDP17Bfj7
Mctqlfr09FZXUHzN7+YX6fPsQp4ULD7WtbozlOeP5dga402UwjGbD8biCKnpt/NQrqRJI6XF7cqh
R/bTORg42cts6FX0NQVeLXB9rRteABlkF18NskuZDDYecc9YuYOe/rxhV7cA/D7WFoZhr+i0Gqv5
wPkFtHJ2kbtq2nNeITv0YRZDji0+jZSkmaeRduOZMIRyMS9iZcq30oC0NC/qJpZRBa/maV4MrXDF
A1K/L1xdv8SpeT+v7kLYrbVJhlw0ZMOT1Gj1MoWw9/NWRajXJGmONwRlm3cyG99P7SZmc+yipoCn
xEF0PIY1XCHmo9OvpSXQBHOhGFcduUpPukcyyb/+tub02zIMCzZ0kvqnj992PmXMb5tKAM0lLv3t
TEJPeVxs6txHFz3B0t/p6BNP/WOxlAFONBcJzbx13jD2CXf2eTlRs+dES7LdvDSk5ZFbJRafRFu7
EWNdbIFheIHt1q8k9ex1L+0BKVOQLj1ABVc5QyGikzxB+6ECnzXv/X6gbQRop0tnyvUIL0KR4QW9
mc/UoruJyb84AZA/NkrvPKk6P35we1xHrnsp2/hBTqszF59NFdNOr5vYeeprI1pSiA9P89baisjE
GOJHX0M9XZtE7PSd4jxVmMY2WRX1m/koXe8oRzZRdOUqifs4Rqf5RzpKq54gvdIBnH6UF0U0cqtM
2c6LQzw8j+TOwrCSxb30vfX8I92a3pg2knzdtIn+aOIai0PnXCcGHQ9VxVxMkNWZpGz73JWC3kuk
WR66UPNuGBIT3NDfm3sFDcPHIeM4DtxEQewLHq2GwHUStHd+0LR3BC1ROkwQh3o+iyBvCJDphpeP
PbTGe+giIznP+5N6IrdGi9FyXqymE05d3Olc8zFdlYolTBF36xpiWzdDdd1n+O0ZACC1rxS+rSqQ
zMaw/Nfgpgna/JUMpxSdoD9lDZi4bcfawejfRQ/Ckl9dQ8leY09H/mKVnw1dlOsaMuGJaqR1Lkat
JAPJtb9ESrmady0d+nx6pzq3Y0I23KCGPElE1d2Ohdsu5p9nYVJMWqt88QqkikrZMxhTYnGUmCrX
eWg5TwgHzvOudaQ/t46KB1G3NH4pKjrz35B7Xbm0mUf99TfEzKHe/4Y8ZUw1/w0VrqGHMCu/It9t
N14Zm5tEjccd4oB0pQP2eJgX2yrOVnqg6g9mLX9sHV3f+GlRjfVyR9Mo3eB2pk9iKNGjSk76Sh3U
6goxfLcvtVjuwCbDEVXCZGXDzfs8DO0TEmjzuyOPMlHGt7rkNgGEPMJQztGj61VXknpm3gBc6Izs
pUvLYAsvKwV/l3TFicockVHTu98WGyDPxAyb9ZJ5AHuXZTfgjiAG2qtT6yrRjLXXK+GJtpGzTKi7
ruf1paOjBcLonJ0Mka/zuiMywm84wnBDgl/c3nk/Qbc3bJNULW2K17Nt9WSaaEGnpTLyUfHk1fC+
sa0CbV1VLUSCacO8y7zVbfX8SAMBin5EgwoS2CapfHE2qW+erellXgySzjqOhEvOS/P6eQ8tpX9E
08eGTJ1FWN+nY7ucjKNApJuA1JvlDGDH6fpQAPq/C30Ek1JDZzGD0O1RPliuE9/RTg/e1xeJvWw0
XX6BtoHbvH2FNs4zDPnLjV+Y3s4HHbR1giS7izuaHLWitq9Gpy4BQDcvKtSmFRhH7Qp0KgloTRJu
+lKRj5WqPfhV3IHUIShryNwnEZGhEml2fGqKsiMDxBig9g/+hTkGZuzMv8FW3p0MvbZuxPRi6ugW
RX4zRKE1EcWaMxLMI/4/tJaVGVd7fWRY8bF/I2W4UWumbPO6+bA2QIU/hE26nRfnDWpYvYGtF4eP
3WyUVLbM02vMm9ZNUnry2mmV5ccOkGUYmkXDt4/TSMMut/WIqW8+aN7QNGG/ipPAw3LBieZ1Wp31
hF2H6X5ebHPP2mRhgRpCJRvH9cWTw5Tu2LmIAOZFOQzBGlKNupsX7Th/qGl3XTBTeXc41DeybsRT
MfgY2NxbrY/MM60LEPy++h0ZlrqNqoIpzbxufgnDTJ7wXGFbZl91zI2NN1bFvm6zZ7TAWM9dT19p
qhPddkMmLqb+taG2gHGGuIo9GDMsr9PGvMrjW9UM1ZVKd2g9r3vf4BXPxqBrx3kJlKK4uNnXefd5
TSg0dc+g9efzREmuooqolXVlty1G0lo++3io3s/B5AK5djk+Y35xlpVLZzqi9a9NN6AQ3uvdx5Ln
vS/N96oeysXHtvaXpb+Pm29yf+85H0fPqbvTO3rV0w3w7z3ff960bQLu/Jvj3N5H/eh3e78b4jPO
xvgsYu+2SYd2B44lPn+sn9+9ryt7GmYdygZ2/1idVdzpF/OyHNtviY8wn3yGs5eK/Dy/m19kOcBU
0ZOGALG/NniaGvY/LZt2uMtVPz1EHTmU76f5OEMrlWGtRRO7bzr//DKfi0FBu/j0x3//83+/9f/j
v+WXPBn8PPsDt+Ilh6cl//xkaZ/+KN5X71///GSjbnQt13R0Q1UxkQrNYvu3l9sw89lb+69MrQMv
6gv3mxrpwvrSez1+hWnq1a6qslYfBLruhwEDGu/nyRp1Mbe/1q0YpzjSi2dvGjIH0zA6nQbU2Mzu
XUp/h3gea2d62/KAQV477zK/OGnpLLMKvW+5UMLOZaBCSECy8aPYvKpGYby/pKN2ZXJrPdAb5rOG
lmReocovtormN4uP/eYN9NwI0MxDkMlFSFFUZLsyc7qzyNL+PL8z/n437QE5JWMYh+40YGpy9nRt
X4dNflOESGk9c/hpyc3UvQjcYfOfP3nh/v7J26ZhWabjCsOxdcNxfv3kQzGg4/ND+7UixvVs6Wl+
1TVqckW6xfQe97akvzGtKddiIJkM2UYPOmR6+bE6qlywgaX0zgrNzVVqqgLgTS9v3NCuQCiwrvcs
gZxUbQNcfX8tF031rUyqhvSZ4LFErn8d0g1/VPXHJK6bBwPT1G2Mlnte6zR1dNY8LIbzYqLRVOkN
BXj+dIzAe7D2E1lh3m/EI1qLZDnaWXKct2Z5/NP5++Kn8yuGuu+aCqOlp5F66nk1sA7Znqk+/+cP
2jX+5YO2NJXr3DYdDcuXaf76QTdO5jBg9bM3KiIdvBg+v/kT9lOXD1WAssDYBy1v/ow/Nnc5WFSZ
ZYf3/QLZ4BSGI3oIzLE6UdbBDxtzwaXW0BCaOa1snUk/PL/1PHN6a+s/9iqE9daWjLtKv3D3MKuM
devU40tdLwZJPXwkIGajpnqzb1LTuReedpm3p8xyqJjrBU5Oz7qqwBsvZeuML56M73tqzPfcA347
YYL84FZ1DYSGyz6BWzqK/tLadnBquuI8LwEJHC4/1rcXcp4h8LVF5i1aA/IjMhdj5Zkfu3BobWbv
h+qKWa1Gxie7PELlEYAOAWEf9reqV94PvaYR8NZSS3Lq6W/xlc+2vR4aoT6r0P93iIWs90VrCK8y
PKx3hkNIUJiLlMBUjv53Z50OrwxYCPOl8d+/3P7kfDv8lhdDFfpB/dviP7dv+dVL+ib/dzrq771+
Peaf93nKv/+4yzn8VuUSJcHve/1yXn76j99u9VK//LKwzuqwHm6at2q4fZNNUv91G5/2/P9u/ONt
Psv9ULz9+ekFfhZlVsJZw2/1px+bpts+XX5N/elbNP2EH5unz+LPT3cYaII/li+A9sLs5d8c+vYi
6z8/IRH+h+BUtmVZqiYsXXz6o3ubtzjGPwxhO5RCbARMtMv0T39kYNACfrr4h64KTfDQMSxTZ69P
f8jpB7JJ/wfxD7hjhLA0oRt8V//6FH48zN7/+/79w0039F9vsoIvvVCFavLVVy1D4yH323c/xKxD
ByfHaFH7W4jb9iksm/vURHRg909V18rbFujtsurbdhWYmmCOeGxHsKKNsJzttZ26+cZ06C3b5Y1n
K97KHXGm54Q+GblPbGDg4Y0HxIAcmJRv91tErZ9qTkx0GVOZpYGSGLicxKVo9fnKv3LSJLpzYxUi
FqXPwUsc3EWGstFGut49EUNiiA2ijP18RUwZ06DK8TdIXAiT1rjVqnYKpCXLop2eJ+6mwMpqZ744
ukJHg4L6RNe0tcYvuuD/IkeDQ9Uo98KD0/c9pA4moEblM70hXCCGCcu8CSkxIpsraU7lsyK5szWm
EWlrWLuSaWeotMSVo4w7qn27MErca2mI3VUP+gc3oGCQJfRaFLHF1RIei16fiA2dfFaIJQYWZ2z9
KCJSMgnNK6+OMFZxvRysLntFQJ/hlgMg1+ak5slpoKtofb7QsI+uzVB+Rul9GloleKypBEUoiBEJ
lsbWLd29zlV1bHJbOySd8bWSOGUdWWZ7zd+j4hP3bilNJuXlPtMr6vlpkJ783ts1nu4fNLP1l946
BTT6MrbylBoP+Lfco6Hk2jryuluDUNPdmNA0t9TEOdvtwm9RYKEowThPQBauD5OSuJnuJRw0qBqe
iWDJVo+iUY6xNUz6jTq8ilq3X6tu8dBaMJqNBrHjSOL3KYFYjWNynTStd/JkxVTAww5vBN2mysyK
sFLtKQPhflIr+7HP7XppiBjcoqfat12M6LlV8qVXgpaGCdMt3aaN1kNXYi3EyDmGnnj0eB7Vumfs
IQ/eksBibErark5ZBOsyzS4qLrQjDo5w2UNmguNojUcAPsSj1OKmQuN8ywe6UlwL9Kns7guFRzrq
9nqtwMVcJG1krcYCKCpFMNz6sW9s/OpV489FV2mR1xFHLobgZwQ1xQs0t4jY8ja7Ic8jXZiqJClD
b62nIBS7LhrELivgqeV2cm1bKJbjvgBj7NMYccrhTG9ducj23sIpdwz69NbJ4O009Z3pQp4GR4qE
2g+OhWadXOkZB4J2SfC1DfvGQ3ANV8bfa5m/a8yygrbUI+aEirEPRrR2qH7XteOo6MFRltiikcda
GW/KvI134xQTM75GSj4e4B1JLqD0zurrKz0Jh5vc915RklGMsUl9MhrKdXMRm26rt5ir1BoIiqgk
CMMx9X4FsqZDg4EkXPeOmvLFHtx7AlvK69hbkagqcP/ugw6a5BA5J8WVVJM0CTKDtjEemfhBTc2l
Ilz3NCTZtZqR1+MYzXWvk/IHKgUovEXQcR8de4PEhNBXAX1E+qHRHBduiwThA9tpI3Ky3PsCbXWL
EEH2enXdjYwM6hL3aRbcV/pjVqFYQyEKWUwLr3zf1iZUDV51xb54uXXPLci+dF3zPZDYQu3MQxRP
5PvaSgfrpEJ9S1uU9y5z7GWgmtY2KqsMd3GO2csi5J2R7imvXW+bOErHnB/XRlM3xAA6DSZtchIp
IwTEwGAOgzZprPFjGCv8YiGfj/5Fs8kJTsrY3apB8yqteINlFTSLj4E/YpS2QGb3ZjdDsu67WIPB
qTCKiZz0QuxJ7By7SnkgP0PfhAYYuRRXGZIDWEH5QDM+8JXLiPt/PdJJXAeG8910PTqqlJMLjcJT
qFiAGJ+AcIdXg+Oj2iw9j9+7v+ajncLB0tsye6NJ2DxUjYYLEpmn6YqdakbN2oTro1Gp7J1uWWM0
3leajtvE02Nsy2q/alvsvB0PgcChrGgPb14B5EKW0CcrLRg3tSyfIqGBwmyZrKjs42bZZ2YumBhw
LEJ/6x8yiPiroa+pdAvvFGgSm62afRvx2De5hhEIIUKqUWrU43rfYD1f2wPGvTxJ1oZm451NtK2G
cn3RGFi7EXBN9tdJJT5s9CHkSxmoj4SD0Tk28CKGI5FL5AZiJE76Xe8G+9KJbUptSn9xNBD+3bgn
Qlc9NHbO42HkxmFUAhKn35EsHWPzoyQ5ULx+gjf2QKYHuOPCNfYDktli6L6KPu2XlkFmomvJFL1X
+az7xHcFU1hEtbd6s72VA17CWNzgf6eAD1925datXCDeFCvyXrlfmeFNBXJx4rNmgA9wkTfURLLY
JBgJSVZLRPlGi/1iybByqRixe0i0mugP05VrasDou1ToyGK8rm14jn6RqTsni76OQN3g7DL1HcGJ
c6fDVIN82y6Hgy9FdpVOFcca5gT0F1xFqaXrB5uyG4/sSCDtGOqDhbnHs81h506KsNGokPpawU6v
KWVqGewqsp9fEIEQxOhG+3FEAo8SUFD77blKuMCSUucGa0sKxsXFsiL/oU+VXdqX6zHwx50cwYQx
2D8TsWws0Lpw86m/D6mj3Wdyp+bpZ3I40Za3/lNejt8yw/OxZnPNINygHSPkNVijRDH2Ubh1PUU5
aE317FhxuSsTv6NPBk/IExFkEgmt1LXH9E7Ta0ChkABD7t+bUnj6xeMPMCpHIy6W3LhMCT8PSBJ6
SetBp7WMAh+YadZ7B2H59VPcmndO2N/ITAs+t7q2zATOhyJCveF4ygO3JRgbQf1ka9TOTdQPVhwj
xwmbau0ygln6da7uwP3kK+avyR0Wr3zlJFW9QnrWbNUSoFEUSA/zxvBFH+r6SgshtLrRyfJ186VV
fWfVYY061pZ25ZShegywttBCr+0XETifvcJ7CdSx26t0Re8z+DWL3E/sE1xVE1tm9dSCiVjUmt9u
HIcYUmG5kxwySCGy0bOqQwVMg93Hh0b0t2baQp4kmHGlj0qxs3xKuF7wVipltxBYo+5iL2m2raNp
e68xxHXU8XkIKowbt9KDHXH2uAEoz+d+xK0RGYs+vAWOerLBUCMyCaB/q9pmLAt/Sxz0sIxDzdtW
g5YdFG3kmw/M08puieSFZRoUB3dwq3u35iIWrtF+63NrWVgl/l7oJKWnyn0B/Ani5B0flbocQODu
m3oij3ikP+Ge98m2jV5C37aWUek0/KeIVV7RYRF9GNxb0WUaZ7UpZO3Es7Z2QPKom5YPPHs3VuXH
e7sMm1WjitumkBcg8h6Gxy+OZxqMd0f3brSlsQ4gepxDhqvcq6eiO+hj4CxvOg//pQmLZVVkRHQp
04UTV05EiB8BNApRUHztjO+RxFAe1KaFS1e9OAGjJPlkdqJ6NRrw5zrlIHViVbdDwQMOE2U8gvQw
Alh6fv7YO5FcZX6hL1UF1hLRTKTZCuJ0vUtmhGfP7vo3v8iPgRmMz4M07hRbfJUgfG4zo90PZnPm
fsQdxDEwYprlyeqc8Frjslz0TVejd/4syAlC5cioFJcjgGEUIG9YDcsF6E2LQjdxngFEAFX5bnhN
cCwdKIHIxvKlYpEV3WOuWFO2NzfDhKdNdGzpAHTCC6jj1A+VR6cxD4zjglXnFOp17ikQybr4tXCg
s8lOG3a5B4Ysl1TOyPEkKNJ9BvZ99kp+/Ygmyg6/DTYx89FznHpp4+XvYPVBdXXqld2ozQEPfrZh
mvCKZA/MlN4cM9nqyCHDdKHr4SMAU6I1oN5DrmzTlZiOmQ/szKqhmoJDOk/ZlxH6XQHAGQ4i+DTm
WFEyHqUaPGYqCmSz7V+x7TVrGsA4aEsY+4BqHy11on4XRntoEH+/v3B/3gdqcYMHS8V2PEaHINw7
NlccdPerXGvbLQOwc69DVvKKMaIV23eH+aWblCNh2z1rU4wAsiB/aSBo4LthYpOr1q2Vd4fYt1x6
gXq6HP0R/MHgjyscwsRAYrkvD14XZau4KMjkKqInbUC80NTllSLtcKvR3l0GRGlgHCYooZPN0cfp
hFrYlMw4SwvHWTMcdAfqWcfYcm2k3TRstr7WZa+s0yayl+7Ew0bdcl/2Q7SSTsicboQ4pCc5ej0S
FeoBPbmwERz6jbNneDKW9m1OEKU9Wdfa+FS/BvBZmT9E18Qd4tClCrv0NHnM+8Tfewommp50lixU
QbBZiL0KMzhrJMdssjiCa+pE146tZiQTRGs/jewFMFb33I7JY44XEwSMGd7SjdriyFm2DYJiGcTR
rUY0WyFKIDkEjisRCR9dpMTrJLMwF0M5xHfWPit45tD6ZxDnfeczcYclNKnO3Lpi0XR8JWUkMeFm
AX43o74bqTdS13Seoz7fDRWRgWqWfG4S+9mMrG1daCe7C74GCC+XCCmelOocIBgta5eJaAlIEU+u
5KMcr5t6eCacZjOqcqF2k3AdN83Kt7wDAGCLAe2wcNV2z8TkGGfRwUyuEkgdHrlVZUI4jFCHLXJw
IC6Uu7Pe7XaNom/l4HgHj2cWLEDBcJc5IJGakYVZoqC9aSkbvweSAWMMq+OpTTvzYED4aKMRgk4o
bhVJnJCrFupaeCkhX8Fj3DkodY0L391L1sRPnlFYB7dOST5TKZZPbUcAhtOJ8rHXdmUR70oE+CbQ
gZ1RGAB0VJRg9vik+6l+9AAyLwK81+uyxaDcQUJeiunya+K0YxZE+SBwE+gzrr73KgihaTqg9DN2
SZlYh6pzky2Ohuu2g9yJJGrvotRY2ylMV5984YNsbQyWid6uQniUdJ2bO248SKfJVIxSBpGpR6Ra
WzEdWRsdxLSOBh+Nw6Mf4Z67LuD57QtpoKIqff9YobDcK/Wr0jDprVwgb2nTKEwCqyunH5xNGNv9
akj7ejH//alCToHIcRE1jjiYRikOEYO3gxs0xlZwvqIwHUC4oNNUDZvmMN3T3KZDIpjC76iv9YZg
j6brhlWuMI5iLHOvlXm6y1y72xDOiO078L8xGqoY1yPgNQPy53Xx0PWTjqhVbuHPRFpzqzlavI7r
DkmSjdfQSa5UGsdrf6RNyuP1UbWANChWcMb7/gpoiQD4ljhqRd0qKmNlPaaT1CXA620QwYe46bdm
W1gLVfUegFETCq4Nb132LMseQJ3+Zo3uY9qH/gbz9qJrS6ifE9zbGAA2JcE1LaxhoVt2t+qVfN8k
kriHXjtGdv1VK7VdFjBkAsW3rXXnEvnal0YjdKQRe7NRn2tqgIecLqEYRntRN020yztkNtJfBRFM
dUMjQtdiHFHW21oOYu0DmgJ4VvZLX3+DAeWerxrENF/wUbQOBtwmbTYdlTHfQW4p0dyiKSQMWK83
uYCuAPLfhCWNJTQ2uuu6x2sW0qXaCM/Z9mEanXSG+ssaP+paTRru2rI45OZaYAImzNZZDEJ7xW8W
UEKb5gBURrguraOn+FCAI3T3uaGV1x17RSJ/wH4drUcyw3EmjSuMbmLZkZOyTDQXKB/NXSIBUhAY
9GVWbaM3UE+JI4CebiwVgKJYjHHcclnvqqRfF2NyweG+r/v8rWSuu+gDfxfaLbyipL8uHsiY2nY9
8IOgenSppy+Im75IN5FrGX7RAyVfqALIdTrGW6zSD0HNDS2nFDLqV3yvN+jYDmmfvhU1l4NulEfT
Kwc0Fd05UNqe71W8Qsm5witHSE+RIQMAzVpad6UaQazFvBJ7hrrQTbgdwgS5kvU7MBLuwsVdCy+J
+xXTOJvGEfG0Z9sWPBdyxiyQlHLmH6H56kTBK3VDN4juerpK69gw+A+qPgOrfO6sqUS8Nyv+57Sy
2Jg4uoUnbgKfP7hqkxdaWee2p/GRkdyReN0qDpS9XSNlULNXpyr3yAGzdVIL/GRyqUb4QqD3F4tU
tdrl1PI2a6/AqJwc1Ui5FGSAUO259qvonjTWOyeAIM4dnrRbPgVp3fIdqf3ihoyVN0tPI4aV1pPf
9lcw5EGAQKqJilsKTFhrlK+hZ1gLcsY3ZGgcVAc9LQnaUAdwUahrqZXphpsaeHDTuFQ1nE+3547b
mgGj1ifi7r6NnfkWoeFI4cCOeIwip3uUnrXDf/4t9OJypVXDWQmNr0pf3o1dumyj8LVVtVt77Faq
2+7HOHtuMSUvopz6EWK+VdMkL71SkHbS9a8o6xaeXvP14f+BicqVqVM2ZZqwd0OQf7DVHwxL7LEe
E3+Z831KF1VRP+eluO+YBdBt3iTczCGo7WRrQpgDEhMo2zS1V4GdU3UVu2ABc43/0ICLu5gQnarx
6gQuKXhw22s7tCnbJI+Q0vgdPXmLzXKrksWwIIWmXCU62GSn+EoZ+BLszfQ1Lw0YZxWkfYJyVJjZ
pAQMfKnM4ZzX5ddaN4+egF7YAZSN+uyxF37ORMol4JJxWY1RfMiTt8HcZ0D5gaNMsxvSgAYTaCLc
Pq97Nlvy8SKN8WOeOWuryK7LsTgqxiUxcSGWjxl/ex7XF5drygcIWoYIF5AeEdqw8JGILYS3MX2d
P8Cgjqu3zUJI4jisycLdE0m4wKxFwm3D2DqAXZ4FzIK8yHyEhh/HzsEV1D9yDh+pQdeQVimG9t8L
M2YaFbsPoClRrzvjc+CkLT/KGPcG6MooptridsF3mRlXtbBhOFLVbpxmraO2JWkzU89lTsAbvwgY
qNAIjG3WOMoOIXs5puaeHJyAGgc23XhYm8DzHkVzK92e+Aun9fZwN85eLANm5ckmGdFrK2F4nbYe
A1OKOVkZFptQ4daroQgAuNltq1Y19lrQVsvR678CuPiSwSWowuBoB9BzmYUnSy2FPz1UUC7L5ggI
LQl2ZlESV4MhiLkixO4U0S8J1PnSLPjWKY2+1NUIkKLLE8+RzDGroCEZncwcglLz4YSHZK0nqLnC
tKQmq4mltAsT7iS8xR6DgV+gPVKy6AUOf0cw18S6c0OCdjHaiD5Wl44NoVeH4XXqCZHqUX3qaKzA
FFDgtw9pSEhv0YQEIAgodnzK3RUaiJcMXT65ZQ9OQIcAKhIIBDU6YicgWAhA4j7K/WyToLbidl1t
tIbsIy/UGWMgUFMMcx1kjLQy3OobqYe3Y9TklMtNGKHw98i4IY6g8pU1HB2UDaJAGlw1V+J6bL6p
BXSHbkSdWnJ/NkWgbXRIKquube8HGFYLjFljYQCAtilJqDbpV0E0wVLcqbEzkRtJZwiLuN/yXDR3
et8AFq5juXIF9GrDyx4HqnCV798XLuYRZE1PcQ3dXnTmdctNCxcx3EbLvailea8FuAx0JwjPVgUU
IfQTY1m34raQUUXOmMm0JW6/VoF/X1sekyHpc9/xqavmE8JVyjsngXnU1K69slcJrhomk3sSrvwl
Kaz6Iip4QqBhHjegAFPScVG2S7g7kJYClwRvuREaozXcCVwpnnpCRQRqrtZ3cZ0xRnGc71nkpksk
BDtrRCLQltYuKHHuh9ET9vMCwRXQ9YrLsM78Nco2uYbTukYbugxd9ZEBbrW0AcsedGoijECSb02u
6FDTHmCzlvvYZRImsORdq/74RYrU4ro20FcQMZYm5UPq2XJjCC9ZiiFhktcVK8IGX8gkTCgAAvpq
DaShBdgXPeG0Md6dVdk+Uu2H4d+8RXI49Eb62hGcK3WIlaNiPZtWdj36QN7zYlu2BnRPMPgZLf2F
5WZ3vc0vpd44ds6dh6o+YFHGw190u7tzMkoYrkY2aYHOLvcRAcBjLDfMKsgChePVWyuz6fioiRxg
yAVYUA03EX6UndbLnWY3fPEV8hrqyTLjATS98yjphD03bjtiAod9/5BirFU8+04aHhgFvrv96K4p
Y0LbxH9IUOjSlWB6jDGiGRZTUKAPcUv0XbxybWrpUk1eAnaGS/Y9HV7FUJHJPgnXCtp+Rljc6uFa
g4MgfHObDhF+1upL1dVcscmzYLhr9f0pxGJO/XdZKAVScMsmudxoL/E0NzBAMQ7JuU6frJ7OYRAD
fXT/j7zzWo4b27bsF+EEzIZ77PSWSStSfEGIFAXv/f76HgDrVrJ0qm736X7piH6BkHAJJTMB7LXm
HFMtP2TSMUxJGaVQ7jK2sdre6UP/THdxnSKgqXT7oLjtL8lH0pniAzhatVILjtL7u5TvXmj8MLx6
rcfpz1SDquXe5aM1LDW9WNpuf9JVi+6rR3ZZZ91V5opkmnjp+vHatvxzGdavtR2vEQZ84ylPbMLW
uWkH+6xYoLWgvbsLVUseu7Z5mdLZp2NVZgxuWBx5Yt02xks5STT6qeU0HKA18GzVb70wI972UtrZ
C/DA2x6KrdvW5BFtLUmWBgwx/pJun6z0MduakbeqJ3ptyNXHWI+ZttW5RC4Gnkyq3IShaGyqZhqf
qJicc8lQpxjPRsGlMky1B2eUj2GdvQwUOpCyk3HYnVIL3HWfPyXikU+NUNFhMt6tW/oh1eBezL69
TH+vdvKYpdGFt7xRp1xm685r6tcefgbGB8LxrJax9tAv0lwAWSdloO93xhiS2ZyQklOl3BkFtfXC
qKAyjeWdlbTPpVPxcdfcAfR73XIWSkPAlCVviXFcV2QS0M4mpMIgGiYq72r3LtOsm3IM9hU4ECtI
toi8iAcrzW/hFPNjqgevzc5l1ZIyESuPQwbv0O3voohKlWK7NGuCKtomSfQN2dRPuopLooObmbFk
tIgpncyiFt7thgYScELfoFbECouTWBSduJS6v4na4GeeTAKgEtbSEH6j9kwgNpnmC1tv9KWlwre5
8cQrha0j0cv6ikSltdtFO9X1t1mv73JGyRP3kcujaG99eFsN3xFFG8+hwCVMgADAmUc94sFbMTay
AdZcFzuoHxszrsjNoetSZHDzBrpK2spzPH+RmO0DbMsNFIYFl93tIODaclE86Tl6pTB7mL74jRLh
U6XqwT0th7E5wsWA01gZ9ksSB8dKcW+S2FzXjfNEo/2lj/NVRL4rI2wuV6X6rPVYe9XxV2ZA1YBl
fDfyk19ols8fp+unRMLsyKPHqezEXlerLXAPYnu8R53qA0Rtqgn6zRCiAYqKH7Svv9fA97SooTeu
p8DG3zORrTLankIhnJEHF4UrqtMob1Krf6KRehp156kOqLtTjPhJvPDjGFtg3HSiactv9DFfJc+K
UHtV4u2ErH/FZfCUEYxIzPUdPed9Dwc4Hmm0oq9wswhLGC7M8tEK2hVNqk3oJm+6Sh/YMgBHh2sC
pt4pw+xkswKq96NS1Psqqb+n/OqVrDi1QfSiF/33vlEwByOfImRlR7onoNNua+T0vn292pQxN6AU
6HIKq96OVtxj9o7lP+mGdpvzN0El+JNzXZR9sAzQ1OXpk0onzeL+WWrpbTQ80l/68EYHGZl+Uycx
qnCacXa0SwL/FEqylCw0J0p2loYAy1t8hGh3q7g7mkr7YvCjsiw6UCPsz5CeaazeJXX4PUv1Q1Lp
1PMY4LZcTPiBPZuKeTLDcKVOHF+bONawuAlsd2d0NFPUpr8YEvKCXh0aadwowDNGhfslfPTaQ0Ku
9Y8Ulx4q7imwkvz7XCOOc5RINPlqc/VEcbwYHX6eqX7bFoyf7jOzJ8566aeUIq22OVr5NPqqqnVy
UKV9QS0JqdxE/AKPN1hOXxYP4ann32petQlIhiDdryCvmDhTCucVnKSMohWkXi9FyT56ZPxVFWHO
F9ElO6JMHjUYsp0xLu3cJDAoxyFCSmAycR7tB9JO9+ZoIE6gwu/rL+aYGVsU0o+aPT7Y1lSNQbu4
MKuL7MQZV8mtq+DYGIIdSbLbIJUnjy5qLfEcxPVr2ob3CMzcIPAWhm0/j84r8df7wRzec6Wgk6Lh
Farje4DFcnjqtfIHTLWuqk99Xb8EYvxut9o6jd1vATbmBcmfiaib91EPz6D1ceG524J0uqWi8zhl
VPl+aPRVCOw0tm1iTBo6G+hi0MYhYqcWl9KMjvMzqbJbL+YZiSsGdln+TD3sfXsgQwTNjQ5eN9uU
PGaRfvegKaO/6mztie7W2c10WNH2gTHOLhTJN9Hxsweyy9HlUaX8UBj1LtMqvn5TLo245Zn3Y2S9
pzlrFx3toF2sEr1dUm19426Q4XPdVw+WaW4gtyzoDlAuD5Z5ETCuI2FUwWvUmHCgNfFret94tO5U
wz0GZXAONOrC1YSwnt4wFdoDQQ7hKgzc0+C398TTHRh2kG8TPukpIKIu/2ZDpJFnUwNZ7g2CcUjQ
bRPTOSoB/edpoyEtn1sbaFwQfuh4JxY2Vm/SlrAdbexgafQrVJcPDpISQOmrOHXf9Noreao171Up
uZNjkWEAB00uojKM85ksnG+GbLeRWW8Kpd7WkK8sQVGEDIGYrnwBEVOnwFzHgJy0NF/EI7eDod9V
dndxPWhIqth7cD9gLp1HSPOoHLcRKBTx0rUUscfHToaA1EZc7u1FhN/9qZTZ5x9R77xRbd1bGT1Q
AGeWb7+V7hMtmp3vJR+ecM4e6u/laJV7R61/IDC999Jo3bfB3smo4JBWxBvoC6VOVqPkEgmDZEsJ
b9mO9mtGN21l0iFPkvwAKY2PMm7FWnLXmjgnysqmrbqMmhTpArIBOlDZUhhUAIZU/z5dMv16eCGJ
L1vS/bGWSn2xnMZYupFaHuJ85+pcHlFNnM0x2DU8TxwwGMyaxv9I/vl/o+z8i2D0n3Sk/w/KPzVV
RSP9p03g39Sf/yP58fYj/Yvs83OXP1SfjviX4zo0nVxHJ8OaMfZV9un8SwDPM2zNwdvGFG3nVfap
qraJHFQ1hGXZrn2Vfar/0nVhuK6JkNTkx6v9J7JP7a+eBkSfpuUY02mgWdHVf1PWR1qhi9oQyg78
v7vRnSFi0OKSu9bnu8LfaGmR7UiAVRd+PREwSbhayo6a6ZfP7G+sFX97GraLnpGzUVE1/Cbw5zml
GjvZEdNY0LEcE9054pB6s2uCzLNm5ZcRg+66UNYYSe0lkqVoFeiD8b+Qv2v8Mb44POZPw9U0wxC6
4dqWMCd5/BeHhyO0qHY7w9uplShWHoHIU+68vle8pdHZ+77PKdt6t1boviAcVwBo8wCs8SQgM6yn
tdHxbIgfcf2/+HSEmKwlV+vJdGK2AWEMNQLCfMNWpz/jlxMb4tosieHydnbHgC5V23wrovKi5YFz
Sm3K0cMghtVsnq+kDmwBefhqiHRBjb5u6afQjF2bFlIzryWWpcjdk8bo7mTb2xhg8olAU7ljhH9L
wUKcxj8nSWED7jSp4xejM66znlJ/6wbDBXzLiIZwfPYg4RwHj763ESr52R+B5Fm5+qGUjnUQd6Z/
X9Japfrbb8cpYFCRvbL3teyX6zkDF7lZOhHx6FzvwGmcPY3CvqUawRLXZnNW0/pnN9BT5o675L+d
ndVIPjigpTbK+O75CGfqKN8MzdqGj9QxnHLsBGXL2B3RS3ATzcOuWzZWiq5TKW/s6Kc7xkRE9wGB
YQkW2pIbioGpHbxP/wilP9o4bWuta/cIb2MZ6fgoE1VYG0bjVDttKOROf8rDONpXAc71rkbUOjpi
Ay2Q7La9E0AdiDitOP01lmq6VxCILCjifDTTHyQLIB+Gz6lpjduhadOV9JFiIUtCR0FcZl+Lgwvp
bRU2zrbvqELTEPkAQcGgwbbWcHx/2Zm8zV2chgY8YkHpaOjKu+ghS8q33k4r/A5ZRcY2CNS8bS6w
BReyCHu2ggztm5SFDYj/dtWdfBKTCYqCQduCGVFI0jQq/VZ61c7OYmjprvmg4cnZ6lq073hiJ2sF
FUxBWJGZ9k+OToVbGRGGKgOW3WIo3zCWbDz7VpP2q29LZVOYFCaVwHsGPJqsCuTKaMfUuwZtqB0n
H5oYxaJJYUVUqbSXWPxJgOm7YJXZ37UCy3PKjTkbw0ukvvmIFpaxSSADuoggpdmjDipJpP3HQNyI
icmYDAGXBFvINjwHJRBRHXqeXjac21EDlItI8lakGTl7FYoOZ4TkVzGuRoH6PvpUUkewLct87H8l
li6WMdy2RdIqDiM0i5JBC35ZI5FtYyDdQa9YmOfMqyDN9N4qLKF2FxptOjcxDjkipFXAA8sBXUB7
EIpNwX2eVaO+PVwnaROYqzIKqT1NKxSzfKMoItcpz6V8msGFoaFJhQrO8byo87HJLebX86Rpsydg
edDA/9xknoun/ec9rivmZdeX81xlDnIbKeaunQQnOM9CuewH8QyV3VrPy9pRZod5TugSLsyYPOtB
hiqKRkF26EOR18frhhrA9UVe2RZDZVbPE2ITAgkMk9d8ZeDv8pFWS8r+MLamd/1c+Dmdtwpd+rCy
p+w7v6z+PNL8UlotDUXChtn1y5mMqhrsvBHlWM34VpRa9HmG13NzAGTycD2fwrx0nE9+PjzRL5zY
PFvOp8slhJhm8NnCSkivi9yPFnAytQy+noqvvfUxEQE60ratbzZ4/YjxbQLf2RDUeVt76rbvVYJX
CbOthgoQ69A9hqJGA33pIJN9syz9lFE9zfqsu7NL+U0YLbzN/kB6erok75UhWBEQnDi26c6QNVBD
Y1D3Chd2wgl9Byd6RXsNpbpi6WszZHDV2dE9CR1UfoyLF6vubiybO913CNWBmUaYzNpu6clbdUU1
ZsqiNP0CdrgjboJs9E5Z9qqpANGQOK0IykBMoADy9dzio+nsBAx9tUO61YPjryDam1NPVNUe8PmF
27wrbpTBCw4ySPaMbOSjbuRbpI3vICamZ1t9XWXoHbB2UgL0y7sM7sBi8OphVQSiBVFIJBHxFCbF
e2oL4YicfaRibGMwxDwQcTlQafIGrrqGEUYeKaraKhydtR2mOpdfeVFM7aPk9/u9bC/UInJGcgYy
4J+x7Vsn+EYFmLUswvo/tOu2mW5ahDi1lpBEQxPsUrdw3NAgq80mdcfJQhoSrJwPT6OlcTvDD7Hp
FEdQMj7WAwRcW/o7FITeShcMwML2Z9WnH0LKt06tnhihZPdKZ5c7XXHRq3Kr8+GQXLKE+o3h1/ZS
baP8KH7xvOcuPGo3NPWyRReMCTyw7kc9UI22EUUvDTtEKU6U3EKt9GMQYzJ11QMUTi4A5EF1DW2/
TpKwLlNtkZL1sig7kjq9dlUnt45Kko6u0ZAriuBXmHeHtNSOZlX+1By07aPvrIvygvTxJXR1A10+
NTO7bA/kxq3RSBjPVvsj60L9qDkmQO6kHHbwth60Fj55JwDcaiFMfc1609PygzK0TtxEWa5BJwDO
d2mX58VRs4Zz4gi5JF3sRip4VqUJdF5XaHtgSqVNTTtc5Rugl3SFbHppkbkbTf0UJyNlvnynEh3J
GJr4BD0YEZDwvCksv8DGs9F0YuHbblj7Y0ACdxMrtzlPM/tu+JA2X6/Y8+UGKOfGb/rXMFclAZnJ
uPCDuyRM3/mJ7zvc7Ahg0rVdmIRbpivS5568Jot4mqseLQjk3b0jzLUzkB3kARpSKv1H1RU7Bqqo
0Qt8PKETvFClp2DpUMzNJPze4hJJFBxllx8N9Orp4C1jF+9up+jJKaz8WzUAe2jK+84y7scUPKFn
YKvCanRkWLlROt9e0gjmyW8fm369lIi0lJBhveUP95UGmMKaYPCKNH7BPOC7Ba8jJ7Mjw3S17gri
A1P1dShpYgdu8S4ysp17m97tzPEtQ+5icfjQu6DO3Q4KFtha+2wZxWWICJHj9hMQteOucQsri4GO
aXPQU+fWscvbetL+Dwpy7zH+Pnj9GQfZtyrm0uQy/IZhVzqE2NKpvkVJwwc9OndeVVO06h7Bt/p8
PUhrAQdNqJri3tuew9UlCGBX+8BBbZObcDXWaKn1XWF3z2STmkuHUMbIII+tC+gpx+WmyUS+KI3w
ZBGiZQMrt7qQTNzxZDWDv6DAfsoScglk1x4rea9LSjKODkDX94rXwohRxQjtWwTJfdEL49GWRyck
8ij0grOqJo9jZNHqUH/Qa48V70kJrEMsqgmdTlMwf/DdlJZmNJ6E6/zM+vQ5LwwinsOdexxb8uHB
6ZG/6bvJjZ0kJJ5CT0pvktIy1mE2Mpqa1szLPldricWzlIVTIC8eS24yAKD0l3krjzbPumiHhiqD
X9/gKGy3usrXBoVRw3+GBIwIvt+NzNzxpA8CPUI63pAfsm50JV2jNMPTZrlTiCN6jRA1w4puu7+y
S5ecV0gQJKdPNSz1l73r8nI8GX5pr4Mwu68EMdNFbZ+NRrcprPCkh7R22NgU7sIioTQvuaV5ajEg
bXwMqZVR7+ZMhEqz2qq9lKuqzcfXqfHapZLVE7i3KlqTonf4CxlydhmMnAlB7QvRdT/6oEJQGLsJ
f/ixIMx+8CbInXGG6xhL/s1BETV6k+Lo1z90uv9LRRlelcJANkG8kmZ4p6gZ8NfB+KlDEqayDAK4
Ga9KXbb4BuNwTW7mL0WxLrFtEAbb+BRgDYObXmPcID4Ha5gk5zcVgjW75HtaMnsd3ecBrfNZkLZI
Vrt6Zya6uofpkZ6KMcV2otTsa5PEOP0RizSNsNZQqFR1olzHWhvXTkmMe2EiZq5s5J7oShQSR1qB
YqGhu34T1312M9D0yLz4po6CcqeN5VuY+wdDEHfuRn18cAd577X9eEPEDrgiVLJ+Gv8KLM7RpXFf
d7wNTcEl0mvc7fQ/NJp9PDSaz2XGdR+q207Ty1WOEMox+ask1VAw9gNZr1fqvovVHfel8RA42YW4
Vg80bFUthZl5OJVLFDIuoQvaSJBbnZdHl4ZRhuL9hv51f+Pq/QdwT7FJVb7o1OoSdIwLcwcyn8FQ
w5OLsJHRqzjUSRQN31yf0hzRoPHJrvJVmqgAWnX508mHW9N9A4fF16Kn98uEFm9/UHJIh7RWmK1b
TWrLeZUxSXPtkhFdUFJKLfhAprkosPJkcX09LxRFhVZ4ng3m9Qzk/9j+bxfWwl3FhiSgpcWh10ya
ZKsey8M8F8LG/OeX8yazinmeu+4773Z9Oc9dD+UIwleHBOXn/EbzAbh+m0rjICdWkYyoLtlO09x1
8o/LnGwCZ/3dfiWtJoROMeZ0/IrXQ9nQepDl/Hn8tEzrz3f6PNb1rULd/a8tRXBMPZpTSJQa1YZe
Pu3+Zb0vprjmeWnsWN0fZzS/no/Xtu0rfUedROeqAbgzvWdcwnBez7NJV+/xqD0lUp0EJtElUGjH
E+VJ0K9J9k3uaxeagi5tmJHKM0O8feTTfMxieqcgSL1ViUkciih4jciHyUqCeyX5VrcoQgMrhbcr
8pSEJxuWGKTzTUl8zxmwbLVRAiRL88vO15JzqNB+oow+bGjOipNWG98i1RRbaTCUTtBqEA3em8WK
hMNdmFXa3nEc42RjA5Zq9WBjUA1EtEMFk5yiIExORVAFS9XgHqYF1hKTaLd3KvUS2S6iPkkX8DRy
egtf1YPNSBp7I3OMvIcnBuLy1GWKPM1zTqXzkJC73GmnFfRx5Ilm4qHm4QHIbvjHZr7U5MmwRorl
GlJqGjFlwZlI83uYWtkZczfiipExQR2rOJcMbwVXQVur2IIqw9IPXeL5p2aaaNQu6sg391FZaoug
F9YquRGKckY5nx78rDSOOhks3Nj4jDggw3luLzIfTlxNCVbx08dSN22uy2yBwqc/xUpPzGbs67Dp
rClSq0gZpidUGOgE23pVnKVDlgkUVSJ9RPYeYNPeeG2xqN263DkBzGKpmkdQxDuvZEwpEyte5G6U
ooYIf9BDAqQXhS+Va4Vb38nVE4Zk9TTPzROjH0Fum6pc6gnwhsgMN9R+FIM/QSdjHb/5tFMxuhng
uTRZYAo1j3iAraNpoPYlb241ava7Oyn+CRWDSu839FB51U7fFMYX1CkFssvrssCmtDJ1Nbr+voBx
tYjQo53mL9Y853Q9XXGTbHioVSMPjg3Uidbamak0Tm7fINGIIsSSQi9WPp0oE43+tGpeb/WFcXIA
7AUJD32o6qjZ9mtfzeWe9IBDMebNEVn0ZNgl8nHgR4JAI1VO81ziYxMLDRx0bloQrHSym7Deha2J
MNEwFSSlSflMxPihskhI08seicnkhrD0JD4ZdgNhYusK5LXzUrCz1coyaNYquROd7D+3nDefJ7Zz
jKz2kUInUqkxbg5Gl7orMXInhtWsnoIU0pkzfYYIA+VpnmhtiP9I0wrurQUDQTPC3dP/MVFCv0Mh
Ob3+nCWVDJGExQi3VeS3eUU77ZJHLTq6LxvOs/PR5vXzSwjVWOZjVP+/rbi+67zx9SV2YAMdEY+8
12XXN6Wvlx7G9tmIHGSouCvjL6dO3gVDAIACX87veirX0yvnM086KmcevYDlvKbnC+eKSN1et7u+
7fVUfjvbeZPfTmPeeN6ua8L3pC3PVeSlW18kOL1JRFbMIn6IW/vk9PT506ppVgJBxG1OwXlySLzk
iVBuIprhS5/KD9RARJYx9LazS/plb5MF6eWwAtThXa1ojkowrwvAzsgBzQR1fKLrJ4qPoFqlteOp
HsOnvPjRc22r24SaxVqv4ned59y1Y7kuFylGuiJ36Avz6xQ+9dhCRZrN2DJ4dbJtmAOTgE3orPt+
kAcR6qRzNgXfYJAJooW+lI0qXLrkJWBcs6W6wXDUGHBggxzacxJ0L2seB003cjaKButy9M/IQV9T
dXSeu+BH0QSboqIji9QqRae4U6ruLqNfvGjgIS3hz7ZL6eDRiLP4e6BwW5a9JLympJDUt8Z7K+r3
uE3Efqp0rLsIbUgzRDeN6L7XnnObmkieMD/6ARGJkfbMOM1EBZOsJX+jNddz2Bm5RknVIeW4xCJN
SIz74JmqvswxZCtK6tAAGMqVR+wiz/2gKiwC6r2aoZMr3vANkyuk9vuMn+A9KjuTCjoypQa03dZV
c3NV0DYdKhZBmsDTR71HE2hUZUt6gV6rb31ZvzaqqW0IsF2RW2uQ3PIiI9N/SOt467hE0vIlOfc9
t/9cRLcdLMSNXQ0XIOA33SRm4qcsDslODiJmCEZScWNVd6rbrKs4LNZtp2Q7ckP6oyklgVEX0jXr
LezoQ+4KRKvor1Z5rgcUoNvipnmNPMs59TgRHxs3PDSUL/d5FwncdtjtKX6ZmwBm/FIrcuuCYU2g
JhHohmq56brCvNcif4PGyVp0uXXulV47e6q3jYrUOBD6OawSL3COZdh/6ASebZlAIRqTEX1T36Jq
RQ9quxJdQKorCHRbvFGkfe95ICENLVDWMUPitZqqzTKyUTrjxEWTMUrlDnPuTev0La3mlCpHa2VL
sy3QNo3RLxE48UUVubtw+EZRaTMo8vVbsEXtxlW6fgN52US/2b8x6kMEbsl17Jj6vkydfaxZzf8B
8+f/y6YvCX5fWnT/3vStQpn/lfWjzbv80fTVVBc2D706k5RXGqugef6L9aNpNIQ1YcHt0XTHVa0v
rB/7X6oKe8dRHRqyf236av8yUPGqrm04mulqzn/U87WM3/qcqsvAz9Am2JDKCcFW+2s7MS1tImNi
qz/htG0BPDbyME+GIZZoKwGG6BSglsDkiL6eRwplzXBkHpjMc9MklMkzWjJ/0+MGTAiPDroDWh3M
kNOciWetToPPVsDcTJir+POkn3sL0+Sz/j4vVMq43bp6sFeHiHF1Pj4GOQH3S1dLs4OaaX71oury
pAeNB7bayA7XCQE4VEvn1ymMR9qdIn2e2xZzvX8u72MjogtgffYCSh5AfRq7K+GGxWGe6GUzEHZP
ffIgrrPERr+HsV6v4fbGXNCn1V3Hdf1zyyjNRjzWMYbMqKNWYs1jq/kTc8ak3KHvxdcyjYfmZZ+r
+zI91tlhUDd9CqHEHL380Fhdcbi+TPA4UXxXgugwudLypjlkwA3U5TxLcBPNoHl2niiu1gAtKgXD
uqxVlzKHYJdPfZLrhIsD/30fgQKq4+mTNyXjZNr79qqlNXcICis/2F2EgdKhoIIM3re0bDcvnje4
btUDQDF7Q1lLWoybsSzvAQRXB6CBNfGVzGl/zqGoIXj8t9XwHT1tbRhRulEG7dFzWsaCTcGHNG84
v9a7eZB6XXU9+pdjkkE17dWU5SIZUST/9u7F5+o/T2k+xuc7zbPX85x3TIstVZ7sECvxNBJytM85
RTT6wTCTFPPaNDuvnielTF6RfpBeMe1xnaR/vjRLZdxlOS77adF1+XVbs9YIMCQcS9HyAzhrPvna
r5h+zs+LrxPyx/PD5/p54d++/nKoeTYkoBolp/F43WWe+zzO74f48r7/Nhu5P/FY5/vf3+HLkRJr
xGnQEdn9Ze8v6/+bk/+yw5fZ60l/2fVv189b/n5qv28ZWhhmRWJsbDMmv9jh53/9es9z/7js83fx
++owMbLdbwuVnB/T/NMZ7aSVCMP4hV0nRZ1X6lqRkj+zqAZGwFzSrvtcN/ztsPMKS94hLzX3juSr
QM0kP8xz2gQ7ur78bVlOBgithGmXf5udN51XzXPzZD7QfMjrS1PpuALOr9P5cPOs2Tcc+b9/93nD
eTK/jSmCR6XtE+JmOR8dFEn3Ms+CW+rUdVRLbav29tagXHiwTKc4wFngkT9qk/IwL5wnTqLTYvpc
NW81L8Web8ol6UKMusuox/GjRN1xXiVV1PEP86xKfSK/fDmMjqtxMRRaTAiBT1Xx81j4lxbRscIO
u4mBLq4AlJxdpULkaw1vYSW+exJvc0rqSBYQuzdU7VucCJDOzTCsu+TnCFs6pXe7TpUaYmORARua
yG/klq+TIUMbjtM9PRi2/27Irttk3IIAZWqw+Ssq81/O8vO/MQqaT2MIy6udeuM8TjKZrvPzy39c
Vk8bf9lk2mPe93OPv3npUlfiLvrXQ/9vHMZwzHYrhIOln7ckaJl7zvxOn7Pz0vkwztx3n9/gH8+E
WNlDQEt6+/VsMBtvCn28L+Y7mWqa6cHFx3CY55rphK/Lft/muvq6zXVZUZKCvbi+/rvD6l3F/XPe
+3qI/+xt5sNe3+V6mHmZG8Xfya7LDmSGVIdhunXp0910npuXzS+5g98Sh4U+eNpiXt4Fdc+9cNrt
c3ZeFc331Xmf3444v0znO+S8+nPLeSc5HXSe+1x/ff15zEAoq1Exk5XUSN6yc+XGZDhy1NTXYFDS
YwDsJu/VjqcLwj4htwzbmnQ1VL+aS12yXuVOrBLSahASICziNoLiDUuYXDkjfkXuzySeBjC9fBOE
GaT8U+26+a5rNIKu1W6Jk/TVED6KtPCAYNxSnL0WFymhYyUjYU8Hc2Pfo0GnFwnZDD1u+R6hPF91
PGHgDkX171NzKL1tjbEHahwUgSQsH1VbITI6B6UYEoM8mTNHrXUhzJg3fq8iztXlEsA5tBpUYyH1
CJMwcDMOKC2gKUjUftElGUYeRPF1GbzHHl7rsbd2Rq2A8Pf69WQSxHxWr7sh6TeZLXZFXN6SJfAr
Jp8ZVFiuIuIAD+eowcLrXQuNcPxjTJzJxhtnRxwLgJos+0BP6jk14uEmDYuTOtYTvBGjhWU/dJiW
9yaYOjIJl2VeukjGlGGNkw3ZQB/eW5pUVhYcuMWPLstpaLV5wF8S94vIw4gMbklNJ/xBEdpYa/13
tX5o/eK2FObSL3d5qqbrwp6uc2awlZVB/WXseJoM1XhlQv1ctF5kLmxQefYddbgZZX3Q9UpfGg1k
u9bJX8m0Bd9I1imXRc9YjIFxpxs/CccwDqkXdE+JTQknDsb7tLFOWVh+N01vWLXUfNrxzk/9Q6QX
x6jANJxqMJrKyluYhKTztyiajdbUyLaCUS68DIhNM7I2xlnHUP3QN1xUS9XINqKuoWFALnMACC9p
jb5HqCgXeq07p9FIQVeWUBXdPNwDJP7eBXSzK3TnIePxUlTOqiga2KjqVvimvTaW1Bt59jfxCLch
/y0L8NXQO9+xPkeXri3kXfviPKhD223tECS6WSsfCnqlkiC2BHdx7hIYQ7LZIvGRfNfSuDUSlGjZ
xjcLezG4hYueH7SF1rXLrgApKTJs+LTiSrwNxibIknpfRnTJQ5ifKxxhmNPLboWD2V55wMp6My13
htt89+P2V0EtfmWUTUu0zqUj/H09jrV5MbUjnKcudr2bwmiso+N7cEkTeHDFT8XyvQ3wEsIgC6Sk
udoum1Y7uHXxKyvFLZ4hbYPQZCvX5ITWayHDYuvGt2WE6tJEsra0amyOJiXqpZEW7ir1sMnUObdo
K2FkIywkLI7f8eOR2n1Be4QATRhNwgvbRdR/b+RwZ1EkWtchFndIEod5j7EIghWcGdyB9W3m+QWN
zmQXavLY2PYm5fdRw+yaqMyLOorugKjg5KsT52iRXYntK11gfUxvXV0cMMkCm4zIn+D/46+Fr70P
ZpWsvV7gZvXH4nbILBjU7giswlVXhWMshyFp7wp+VZBnUhidDZHBJq76WyR8eH8NV8CHc55k33EP
r1Q0EK3XbGzD17alKR71FmZ+GTUPYBOdnZSHVIaUraDijkstNxmQ8Qhdxn59Vp0DYbjmdjCS2wEE
In8kMa7z3HyivAimQ467Dq/ZfsA02LW1NhXz6nXhNBtMhT8EVks8hbA20HDIZa5U+Qa5ZdpgSTYV
b9ua/gD6hORCvqhPSltjZmoMgR2nI8ZwfDV4GLHgRXI9LXB3O/jirIoDQFeEV0LhvhblRnOOMd/G
vVnJRUs65WhySTCrgrJqmzznREMSUYsYiTNbGaI+l70rFlYH7wKXBZHE5HLh+xxemqaDZRT1u4I/
7kLvgg9k5h9ZHpzDTu6saHjwMsQoXkGAR0P2m1Lam0KjW9GQ1bIY8gbbicKXwsurhQp8ddsYxkMH
3BmQrLsnlZpOhzKMMMuQyKBU3naoN0HLJvGmSU2QebmACmsXm8bT202eyq1PQ7EshxswFy+o1LSl
iHMKvy5uvFz+T/bOZLttpcvST4Rc6CMwJcFGYiPKsiTbEyy5EfoeCDRPXx/o/PNeyy6rcl4Dc4kQ
LZJoAhHn7P3tz/5UmB9qUT1x9SVUtelTDR50VvyRK8id23KwWY+mMbVx7DyJWaM4bQF9TYVajzlp
iVymu956MUpkFgOR22ujpnlP4elhDLzUFyqS66lDrpR0YkWo7DENjY9Gz7Ss89RRd754WVDsKih3
XmcvYtcMuWqTP1jBAlQkywTXc1pTQyQn2uucB/IKlZLmAaVcXWuHgQuMK40GYRJPGM7FmiyGftXm
3sHEeYnUWcpN6N4rGCp+XHFNDgGN0qJGDT86F0D353pMG78WnHtD2ksMAulN2j03zKLW3Br1gOGu
69IvLBAQRyBz9jrP25YBanTHJd7ITpGUdQCnN8ykbxo98Xtzai+pjDdTYif3aej4jHYJDcvJPsRl
BPJ5zPw+FPp6WOrfdpycLNBnc4fJRvXjuhf2blLB0+ziz7RH72ky9Zl+LfF5WZ+tuyl4aXrnoMyi
8IeUblWRuj/yhshwMU7xmiuF+jMrgRUEu4dihDGZBjGmOnEwXSxBdh3QgB49vKIRcbdwNMhkcM3P
kPyMtddgtxPwxVZNpcv9JICwjEX5mYpafjMrZkS9G281x30cFfZbI39ENoYAWhZ7lMWC1gPG+cib
j7Uk6zh1WtCJsG56azbXpD6cU1kO1J8dsg6NGFO6BKU7D+HGwo3ZfNA7EzsjUWIiQf9bcm2INBho
tFES7tSL6mMiGzEIxJgXLAGyiwWewwmt39YIFSm/m7fw+ScagHa6ownyhLUpu50T7Sx6+ys4uW1k
zCGUF9gHuFZWNiZVUrABxDVatrNjYDfudAyWPV0Z6lwWgsVSxcgHYM+oumFTyEauLBl/r4wYE5XN
RKFFXIiYwKY3X1bNCnWYBlKk2vVJAcjS2PSMx7du6G2j1hhORRIjcXRMKLEoaPpIdzdkapvrSS8f
sKU9guxp/K6DXWLVzSpU1jrrzOrOcc0nVC8H0mBHtwf7baXMWJOq9XFMElr80KfGkRdx2LDXOQSx
zjnmUFN9rajy2zqtoEJH0YJX57ZRQX2EZvDBHvHRT0m3HUD7pOOTi2hnMsfXbAAKWAvNXBWhcdMu
2lfLTsUqscH+5Chw1+OrNTGA6DX4OVPYj9KLyAvXo3OgABKjLzJWNQ6PFcxyjz4GTHR4gcFNzRRa
b8pjVc3Edep2uy/VOhOyXAnYo32EyKFHYsM7rmeYtesYE4Vv16RGwMbdzqVt7RnjNrnhEa1XJMgb
1bceJ4+dYjOOJTsuIuwoQZ7NzKc/1JHr3ga1e6irfZFN8Y1n6X7YIkwcjEPnzQXz+SWMGPuimWpr
D0HcjuXD2rS/DEBs7lpjGTqzIqUzP/p5r74VOp1pN4IoA8h5DuVHVmwVy7pd2Va7ia45C5f8w2gX
EgBvdQot/YM5kMBh6cWD0/ffCbtAaFnpuGujT1mCDEKOkXnU7Hqjx2a/JxF4M0P1wqOeRAecVeeU
MjTJPissPZ8gs3grBkPgqml15D7IdMuV7G6wYn3peZAEOG9tAMXYUewdeJm14bQID2rQqKH+RXXT
F81R29DCu25Y5Yfck/Eu6/KATma477N58nUEDIx5M8ifmCg6XZl3idtc6LMTZ05oa5+K5FQl6uzE
3xtpnpvBdJ+tQqyz+LZC1bkZU2rdc/Jjmq0StEjD5AhezkY6M+conW6NUNmtzGy43C7cYBngei6N
3q8Hg4sPyKEGVGcc7w1zKBGwm2et4m+U3eLjBUm9SjTXWqFS33RGRqVhSCrso4Dyuj7ckWW2GcLp
FDSRvi3C7DnqZwz3zZyuetY/SD6qxw7tsgmEl8uL2QH5nH42UO4YOwBgafTST/FHOPyuXwTDq9kh
VPCUcWNM6hXLNuV4GsLtBA1ztJ6cqO5RWlbLxHK0NoOBqT8p2/7k+olhevuQ5EutDY9VB8Pf6/Vw
J7VT7g1fvanFEU0uSexYCOPG9oSoFU7WHEJw6q09NfoXp0SnM3Qz2GL9xo2CeSe8/kclq4mG3ibS
42/KTBvSyojFLLwYWSuduCjrvjd54G1r5LhyclYxrUvfcLkpVML75pImh4oAIbB3ckS7sxuXOyYh
L20Q3ssmfSrNYD8Y8tFulbdSLJJXlpg+NkHNUe0fjXDkjwWoZIWenpXeHhmlYd90lO6aZJOZ5RP5
Pi9RORzRv62mUmXriVTUKo3nM0BU+E6Ih/YKf+GuId071oz7ZhE+64kTXKDfZ5c6ONiaB23rumkY
QWePWXr6uc0QIbKhcshv/vlfoRlEtPQJqqyWv3T9hZqtl26GDFjDYbGi+aGtH9rMHi6DMew60QBu
KRZew5wqAhqShA8SPmqVCrVVwCw2qXuxUQo/7RgfHPizMSWCszLG8L5bHqaFSQ0UqQAEiWUYOf3y
QDlyXifTzEy0FP+9jdStmrZztIAy/rOtnyUwDJr6u1pqZII7wV2+PPScjBUyZS4KgBQd2dtjThTo
vDxQmq32ckKUdX3adpF1SRoR3w10a6+b/tneuvZzzPT39roJPpd5yapx9vOhLTf/vNYyA5M8TAhc
15f86xcWuDumL/9sQdaDgH4qi5vrG19/EUQD+JrO8lmcVv510/WXMUGjBySaD9dNTl7FsOo1fwij
5J5aYYmo8tIZRnw/1OPrGNfBzWBYJ31KsuM4Yhu/PsiZ66rsXGf7zzYoGsUuaK1sneKZ1FYVZZej
RUY3ZAfnEi8P1xf3hEHPZZCC3Sa7rSgkxrAgAxo0O5VExLU8b0ooOqSgwGe+Po8qx2RmNF6SVt5B
dAM6M8NljuvevngesEsnPkB5si8Wy5ufDyytPkPoII8AWpjGLGRuMcVZ3Bz+53VjqsjEnZGnXf8Q
uHYXwkt8yau8P1clERjXMwpXG4ooHOceFJI7AhXDewIIw3sTxTbBQ+Ph+rLrgwtzbBXIotpfn15f
a0hcpU4NJOj6v67bzMkkrBLoQtaP4P710EPfZnkXdKPzrWX1X0i99i7X7abI1Z0LcTRIpM73WF4W
9NNNJUxCgJf/ySrwosPAomzD+VcSDb/XQs+94G8Vl6qI6o0RSRJFx1lcrr8wuqS90avFL7a87vqL
MNXtM6pugiHSDuKDRzhGm+P8U5gvMY04x39eG9VLCFrail1m1rgYJ0yFMxjaJW5Q+qM9pRsLLlG4
Fl0dbC2P6htZLvF9vzyQi9ndUFOCFTSO+v+3jv8/JQcZhm7R3f+/e8e3WdnE33/1jv/8P/8xj+v/
pVuGxO7qGExC6eIvOEiyhKT4L9cyXZIsDBOxgbW4yv9jHTdQEVh4zl0QSShTXWJ+/jsxyLT/i5wg
nOiIDIRrup7zv5ERmIgYfvUkoyuwLdtwHKzJlm7wXf/tSQ6HUZ9lVfZ7J8X3U+cNip2khA2Hwagb
leG7WRTtYrqexxjCzro36xLlb+on1cWu5uhg9v1Zg8i2khU3BjSVxdEBA1RTCwMvW7Q3naFOGJ/l
vtGLeudFSr7jO38TeYQ2ijg/3AKmLgU7+K3tvK7D2WOF2+10DtW6JRo+1XBzawHircI01XoGrd97
4jtF7uyd9zaWPKV/ebp/vjlKDJz+tETQffy6/yilKMPInW7X1NFWqnJXZ1BDGxIzMxN+XR+Ed5Vb
aRhginVgUX/817l2+T3O8I/vz2HzLFdwjv0mAsHfkVaTbXe7XLYXy8bjbXCnX7dwnHJBLbNJb5A/
+XqcUyx16Fa98/5vzp/r97f49jant2k5b0P9RkW+c+aw8x0HhknSqA9hA6zagkW70lFC0TDoMK9I
wsSUxBxNGWCF71LqmyK32pVVNdo7u+TPnwgcwnJx4XB+I4sBmxtAie464EYsSYxkjDaFAYf+nS/+
Rn3DF3fQ3ZhUUGyXMEPx5m1a+PatqoN+N84GYSQSfQBd4OSpCoZ16nass8MiOM8t7CNTGfsecdpF
NOjxMlGbx8qyo102uu4hiW25+/tnW865X89JB0iFRLOEOkl3F+HSv69pByehFRldT6rKdxGE+Ea1
6Bv3MqQZAU5WXV+7ASuHv7/p77vdMU3TMx3YBiSkuW+CxwKA54O0SqgvdMPWRUCGUqVD1P77u/xp
rzNF9jxw64i1rpqofyEUdNnCBUvRGLUh4SBMJ+GqlYDxMsuo3zmP/rQX//1Wbw6wS8JFHTpQ6+QU
s47PFAnMyfeK1ScLA+D1kxXB3ZlOf/+CFlCQ3w6eJEfOsRDEcgK/GZAnOH9yGLigTYGNItK6Yu/l
+qGLRb6dK9NeKe+Ohmp/qqrhYydssrBqBdGAuXqlCVDNmcNyLNF22gD2Js1EwOc2t8pl3JU9Rfpp
TI+1wwRB9Z7C7RG/NiEVOBJ6TsE0KoJKw1eQwfMexkIjy2kdplAXDehLR8lkr7s3eu2LXTvxO9yO
q17tzWlr4TvUyTuTwvzttJVt6JqIpDrmPl26Ncb43upII4pCvpUWqfsOlHs9KG0jlPeRNQ1iApta
cKEENUVHAY59yNqlJo2UatULY1VRbvOtiTiLkIAq8KUVNWlFzEkzU/nAdyXFvMenv6pr3TdmE02+
aSensf0W54VGgsWg74NPE92PlZn0R81Mnv9+sA3j93uXAyoFGAiDlcO/N5dq4uF/mJ2s21Huyzd9
Px+GOvkxEtMEP+hxTiAjzGBw14PjjPuChiiC7leCg856F29JctCOYfmdjALtqOufTZxCflMZn1kx
G3RJyxg3urF1e6eke+dS+sjER68P9p7+NdFk9AjajlWg4D6p1Qu6ltGMCv60tgOcYbSWDrnXdijx
+Z2d5PejkvfUiR67/mikeACLiUwmS5zMDsMrMSf2eEjm0FtbkQD0MtS3Q6/I7B4eJSECI+DHEjCY
X9oPuu480ux5aBLH2XsusnKITZtOyYCu2W2WFtG6AbuwnQVewdLEctLb8VO8Jl6HolFHNUyGj1YS
X3qAUQ0I8yxWyUpOw7epAmMJknTCBVsTV9GvsgWIKi/4PlxCg1SFfUF3uvWgdXdYuw9piyt3rB7r
mAIGCxpi11V2a+u4bpOZxvhEA4wIOO2DUVIyLb1vUeN8K0VzoQfklq1D/dH5YhruR3u2P4kcyJbm
jTc5zIlVIGBrd5I/0qj+0Q2losfYYLnPScpgvIpXKJfv6HW+c1b9PnBJx2HWylBse2Cb34wgIyvb
HkVPt+spQlf5uJOKAp8Rjx+Dkd5nGKEwRBz9zvj/x3d1uOs6qGKXG8GvNx2PPEnpzSm3Xf2ptYb7
vsxe+8Y9U797BJn6nHrup3eunt/nXihguRMYnuF5LuXqX9+yDT28VaAod41N9GyREmowJg+N1rWb
5sURS+FJP+idhr/QmS9/f/PfL1zpQHxieu55+hLr+et7h7TJkkGVfF1RfqoaE0S9qd3YcwozBX2h
3u2F9l0bRP7ObjYWetGvoyRvbLuSea4FYu3t0c31QMs7YhGRLIgzdS9FYgr9yyycxpu0iF9y1gxr
R2FMI7zw3DJ4AkHIXlz1lDgw1P++F4zf7/p8GpKZpIkUWjAl+nU3pLE2Gy5F4N04MgvSl2EjrLAP
hy1dNjlxZQ6tccYMQqakXZIAGNBcI7Aoj+AluiY410z3//6Z3kagMjOTJDfBWUJlbaGMfnNa1DX4
1VhR4gOWBSw50zaVS0q9itVTFU6vqh1QZdQoOwzXDLnvZQgxyg+TCPRjmxmfU9Cwq31rd5hria1P
e8MmGqBKaH+afqeHH43EPHWxLs5MRdQOLUTQBfmpnqPXyA7GDZLE4J3d/Fbq/fMrCXTjgIM81mpv
5iIhnj2qAFa7o1FHlqnfhf3ZEEG+KRRNu8xABQlYv8Z0a0Opz0b4uvR1sTouFz71er/V3RdzZuri
KiIG4GcPFcZy12s96mKwjgdwO7oD3y4NSWfsCWTGDo352Y3ma9lh1XhHbxTd3in5wmTMhxa31THL
9tjGVmWM4eTvR9F+wzT7+ZWvHC9hESdjvYFlBUbj0X8fWnq8LZbeaB9BMhERUty5No70nhHyRDZB
knDae6wedA1ek1jznYgJv+qBoTE9h4kUQIpmAYg4waLJOasJ+V5SfiI9DnHCspjtInfbZV9x5Dzi
wpP4Rox2A1qa+Y9r+XnVgIq59sNN+EWuSgnIoWVXBcATiEJ8mdvcWWWwBtYZJTrfRG8zlO73v++N
66zv7VVPnQCq2c+98eY6g3c/2Kjp213YE42Ig6VZm8RmkYqXD36VynzDuFARLY463lg6/0hh1kI4
j3Se7/7+WZw/jfRMwLlJMwoZENZ+veblpGyif/p25+VC7QZbTjQV0uc+AFmJ5/wYO0qgtekDUEcI
MvXMuMtBPN0Jr7rxbJxDfPBjUAJGv9qZ2mI6CLDkeH01wMDLHCcpACTb6Vc6hWiq6vKlM3p144WA
0OhoSZoW9kf+7MdGkh0wAwFYA0EvMHumMLBl/JoVyDoCYd51mH23kM4/5ZVDd9ID2GKB+9+lMDkm
S7+JTIYoaZFt6ujS245eT7VXf8bG/wJ95dHtE+7tFfSdDkQmNVWy6GLylK213YTfpUF79Z19+/vg
7upYTtDHOC7GoDeH2TFR9gcJw6m005cw6MDszwjJ0K9Z7yyk/nD/gsRMBZ+FMn9VXw7yvxZSkHTd
oiF3dVeFxWtSkcwiqj1D5wWfIE5U5BsYm1DhFfbHv3/FP0x5qYXhmjE9m4Am/e3CmdiEvhKBw/Bc
4IJSCTFgEtdX2rXfTAvF4IwRXJg06Vw6+zgYdAjOEyv5gHn9mjwAvxIwg50eUxsU+PUE0Brx3DZA
FvTOsPuHE50+LOFAC0uQKtybfQREvMbGrre7Igq91VAfyjYhOxEZj+as8zh+bUX5XjHrOml5c6VT
8TM9AsQpzblv76gEKREQGnN1oRY7Y430Gft9QRzz7AqM0EEHYaaFEutZe6oMH8xA3phtocBpp5gq
S9oIFjGQUdSpbRMw0Zzj6WNsDEvY7ztToOWm8/sn5dYpOC62/nb6RSyxciLFmDTIkvjQSriMg2IJ
kYbW70TJ699PnD+esSyRJM4ph+7vm3ugi6o2zPux3VnFaejMk23zrmbhnhmcif3k/F17M9oS7b0T
9vcVuXQNqqScrhwQW74Z75LWCEvDrtpdPnfPxGDfG4LVYRCJdB2NDfgNAn9D1p/pGKEdDLvFlt76
kSJVZgjA3UIocNEHqC2godt5Riz79x3zFni53CpBj7J41LmYJUS+X6/lYeqJZ2xTrijNfmFUUSxk
OtwiVXti3fgjipkdK5v4SRQSEp5zZYdXnsSGdiCBZUmGoIFd+PdPZf/peDFD5kixuoW19OZTdaEK
TKuAgz71YbLVcxgkWuHcZO0MdR+Iw7lFSrROCHDehgSS+kwcbyqTImKfEGM85bvCdOIHaxx/0Gwa
HnojvI9QL53D4uBBCMM9G51nRppj7dW97wYO7mEmmueC+wJKr1MnUaXFXuSd5orbRKGYwsX65G4i
11PPbX0qKlYIMTLAHc297gXa/ae5z8obzUrEk1mH38FjblJlRLthQT5mBrc1q5kRH1Q+qoLwfz8i
Sw8cLIOxYC5tvDm/I00SM1+4mJpDB3xrnGx6m4CQoejxgfXOxzjq712teU0IQvj7oXoLbl1OII+7
jvB0Umgl9MtfT6A4MSj3N/ipXdiw+0Tv7X2sBcGOSHVy5kvXuBlAJShy5m6zgPqmtaTLRZP1zoDy
hzOGtZQDZ3fpRvx2Z6gIge8qadc7VEx3jU1+UJ2S7h0PRbkWkfEySpIX6MUeE9ts3zld/1BIZx+A
zrVZxAhq+W+ucqzWpPDB+KFJjnagD6OdKcuvZLqER8IDSGHXyFQM5/kmUeG2gsX9zlX8h1HG0yn5
2a4B2Nvx3hx+ZkoFrUGnxjU/I1X2bizi9GRLxHCSm36jv/uNWQr9YS3JnFL3PNjE0mIc//W4y9Qu
e2gjvCcch68lHLk1Gmz3MlK02cZd84AYPvONsfY+ag7R8WUffLdERETSGNS7EI3jJdFeikTHy7LY
BIY4jtbpYIWXHgpGa9T2Kix7IuuIVPIzYWmPEld3NTUO/O82PWrpKJ5aSkytHlQPZpQ9k4eHTqtt
khc0elt68dl9m5GXalk4d7jaWfai6XssumrYxFVOogkA4efUtr8qF4P9YI5kKLAmOoXwlNbCNoKX
VGi7RK2BJ+sfqOZoH+2AaaQYiMzwIMBS/gpOQYycrixt7eLoqrmfzSBb9YN1T2OjfuxerVJCOhyV
+yytp342kh+Kuj7qn1XTxx8FK4j7cnCAmTeBWld5wZpbRoH3AUAMBoZwOkR9fJnnyXgi7xlGxWR5
n4I2KXaWQNTTmbZ9V3jZEzOZ/qZJwvk8mvrBqdBod533hUVQeqqMMTnKGQoBd0hiw6bko96EEB2G
2QMj302fSV9m9tyNL3bpZIwdJizIWSPUTM+In4dy9pDE4psZVfM3PTXuC0kURh5r2wJBxmkSfXzq
x+57NbUDqt8hm1cyL1G8VegCoUmo2xhBYLbqsrnx47SZVglwV3cTkxgoMqu9ndH/HWm5PePV6nfG
8uy6SUSzJGLLztGBifjMnT0+d2XZ3U6USa6bYBo6t90S11jEwzFZHkrdVj9/um4L0tFvVRPs4lFC
T7OcI6VH93j96Z+HIQ/VBv6Bs5IOWJopFtz2CAA5BcMUn0J7pNYZTjUiypT04lEndNDTUETVovky
uiWrlznobuMQlOv1pznPMxAqgJhTLMx3WtnMd+hezTKo765b6PxNd3GW2Hs5p/uycSGeBM7ln4e6
6Ncxc5Uz9DGIB2TB71DvE0VHACFz3Mp+HMmd23ci3w0dYMBuCGzsDiypbj1VP00cgW0kRLghKCx4
sCXkRMJnnrWoLA9txFpGY5qsV5X2oUNG/WEs63uVie5Ukj9+MRpqx17c7YKRZFcndIKPUCnqW1BJ
ZA4tT3Om+KcF1tm3402jtBwNtkiHyyKkHKYMrUIS95cWHTNhYSZusvs685ZImDG7UVUdoHZ2y22i
u8k9eSvJPQUmtUGEC7oO+Cb+OhUBDonVAYddQtqO8J4y1C476OAC0IhJmHHSausCmBNzK7lr3XF+
muwlDDBU84kEvPmJmKJbzTa8+1xvmqf8S7ZstFtgpWNfcDFUAvFzVT+GmNYfFjR1I4z6sZ6aGkUb
oWbVbCXET4EVnVgS37lE3d1df2LqSpanRO7bxluD1CoKvpPVHAG6Iryt0y9WRo6qkJ2LfJ/0VwSY
UKcC8rJQfq9przU7MhX8nO/yuNQoV+SPChLziERPCst40POCcA516cuq3XgzX9tTgfeoosL19VHi
jEx5YxX3mT8aQ3XSJnM+jFVLwtoBdB/0Zir1951SSFZGm+CD4WAAKEewYlrnsuU8KU05+lqTd6d2
wA7rVtF3KFkkieFqoQah19sydPKNahHLJ0WXo0vq7yc5up/zBCV9q6rxRhu19pMzPjmOyJ+s2N5Y
lUbhuEgUTIxafu6j29qc3C/0f8ft2MzdviXN5JPj0mhftrsWs9yMQIe1GhlWLVm2j66NghbH0LTv
yVSsmjl5AgH9hYEk+1JYZKtDpCHTurkQFOs+RcnWCuP8CYtZf4+4+BRNTxUE4I+y8co7mY+PYd8E
j048p+ek075dn2V2HJ+KFvhLHpSmPxQaR4Pa6z03mRXc2ODBWx6mDk1oGc32IaMF6leJ2eytou/8
meLSvjKN6ZG4CduPY8SvpignIqAcApqF/nUcRrxGZYJ7aiS+0yPguWlV+9AtD8ZI/WAspbkOwxSn
j3IoOxfecDuAmwUfytOk75KHuIAxNuhfgE+SwC1HsR9c79NoQTzzB5dr0UTIrNlibxBw9rX9wYEe
9kobUAIP0r4ErmA97vjE7jhn2nI5AaKp3Mm6o00xNPWGAc89OpqEDNjhHFrYnXehrKe7609QaZ1V
meKAmbVkO40W/byxTS9jXkV3bvbkkTK8zZWD2tGCRKpjtDhUJhUbUYvZd1HF3yJxH1Ze7c17EIHi
gOWCnO/oLCZRHkIMewe7yskJbROyyIAZ9qlTQOQ123tz8ZNZxI0calNWh9y1OUvFHN1db3YlqXhE
6ELepug6n68PAECfDOLgdnrbhGA6640MDfPGDoKXOSYdJ8LplNQ/Sk19Iz+Gew51tiUm2YM612dk
2LGi9vxSjJvY7kJ8jCEOsMJIVnjkbs1p3jcsI1aOHW805e0sq/oep+mHlGBYervTNpzjHwCwdk1F
RKw22JuitfkUzPsUbr9S4PExZ5qvQXJso/a5q5GNmc33RB2J9AKrDm2psz+r2P2gaxOk9Li/ZzpP
9hWSFJGSnjcpJ/Rr5pBabh9xXjybU3fBXUR3lhQeZJTcdeksBTZKEjw8In2WCFLt2YGehD8RK+No
AseHAJ9qr8B9z8RBfZ+7cQQQB7IrJOy3FxgqsEKugSFXa1qhJEWGpdqIHooenHeyoL3k1ijnJzwF
l9pVs29k1U3akNE5ZfdqyeNiyZRV2N+I0gNNY2ytYia/RdtgJ9kRA+87GS1HMf1gxXlfgXj0J9Hg
lKpsKpD5ZLHbmLI6fK2qYK6MNll1aji6FdmhtVq7ifMhIZgNdjiQVUMFzAoc6rVBrvukxHyTBnaC
OM6BDWfdfeEFH9xprn08PwaOBmYmGvZFiowCTwJ5yqW8y5JebuYZi0Lh5TcdSI7F7kpvUruLx/El
ngmFh4Lq6w2RC4llfCkq/UypRK0lkkjd9MXM2tNr5+/RAMyoVOZNpzi/uCepda3N4JqbRpL1VJ/M
FHsLipByXVfWBRqWtWqdLFkr+ESZ+ckkCm9qEf4oh1M1zbOKjL2k3dRRfR6EVmz10Wi2tKqwQODC
98PSPDsa64gCo9W2VSYoWpchwRY/tE5VGGytV62wiPx0Sgugqoccfr7XW48VsuEghnTdjW1q5Tot
iOtNgW2vKPzroKfw5KlY6zeToGnhEmgcgUQlTZrUDyvcoYc/mkb82M3AspzCuaUS+FpQSg4x2LV9
/kMmyavVlgBg5wLqLjOLlVDACHOOsa3aJ1dZX2qjQmCABt/5YN/FGs3okKglF2iXPwKYWcWmxg5G
6x9pjrauEqioclumbeXrQ5+dVBBuZ9N9QcUBeKsGJ9e4yHHrXnHbNVzfSAYSQ6fuaCV25if6+Mkx
NG0nhuGuqSAfx3Q+yVoeDn3Jfaki1SM342YXkH5lhfp809Y9doV6m1RTfI9M904t9so+hjZNyut4
SMnkPVx/amPdb0Kvv8HGfqKcY+9IdqoOFczSQyxY5lJndIyqIv7V1pCCRAevgPpZ64JQu9grfNyU
ZH0mha/ysDnIPmxQGbQgd0qHEvx1Y5+QWI157kg8gtzRu6kPBjL01VDpNSHIaX0AaktiSj5U5o44
qJNY3rC2p+ogcLMdcmN0uEollPMlObC0JT5HvgWGiWJrieQbrYH4kKBQP7is3VdF3Pa+ajCAsZ91
P9NhkTl1Qlxnvsg+mhGRbyzPZZruzbDRNqB/v6qwKuC7p2Rrqr48YB2oDmlCc8ErbGcJGesPEbG9
AK6cXUSzPR/N4SYH8kwTaHkBi0CE8BB5LLfVfOn1+6lCNjIMgQ4L3WwP1wf6glvRYg9oIGCNbR6j
ZndsJGp5VpCuS/+/biQuaUd7bjS8T+3y7LqJJfgxLgSJ5U2Oj6wuDnMeFQc5zl+kw2TJ6hGWUYiC
QOYS1lEGM8i+ZNnLdduWZHLOxYGPV9zMAdc8kRU3ieTGj7PugKsxO5ASnB2MAROsE3X7tMDxq4Jy
y7Pg9vpQQibf2oXxVGRhznBCatx1e5LBufz54+AkG8p0Yl8X0NumlFDB609eNIMBBxwaDPa2tQ1o
uhVW4qYGiK2a+jmqWijN16eEcmUHTqkeFwv+WitilQdIINPiBLskD1j2Y6Dhz+Ti5j83y86WYHyT
xh+gAcG9xP/CWiNAANj32m1Tp18NFqYbmhny1upVxjiuzlZKAGck8HLGOwkXkx6aTtSB5L5mCE6f
rLO0vcERX1V5nO4NVnAbc7DFesZpF0O/OqH95mEkgi7x9Gpba5XJRZ4i2GhFsw3xfkojOFDkw3yX
AiduipuEGEXS7JFH92BPJ80jryKFYYk3da/VrFWzVP829NqwNjoG1kn3vk9mtx1lNG5w8XE2kevQ
wH+f1/8CUFx/nK9xEFcWhXvFUvyLW3HdesVWOEuyhAVbb6URNjEvqRPX7VDhCcW4vk53fyZU/A9u
4/rnr6+Cf2CvkyXf4vr05/v8fLz+13JJxciXfIyfG6+vqq4f9/rjz+dLvoa5JG1cmRnX/zj+DOJY
3vLnJyGB99lZEjuuv/7nhSQsuxtSgp7La9jH9bcpASDtkgTShhWEqSU75PpTtvz0z9PrT9dtb16H
lCPb9kSRXLdfH4YQ1zfa2f/8KRGSY0LcwN11E8Qbshfy8mvbFSyVZVCuck/YcPx5+s/DvGSi4Dbg
aF9/ZEzH+e2Nji+XkJUlbSVacle8oQ5wD9ZHpWv2CQ2l61fgILdpBxV2zI3Ar0YhwXPTCxyTiThp
u3sdE7JexiX1BSbuN25EZLAsiTAp0TDWkhEjwt66EP7bbnHYjieXKBkY6NmW5Hf0OK0HTXJJnBkQ
WJlE0GRLFg0kdtqnxNOQZqH1dHtj/atc0msiSh2ssx9y8ZkZW+Q3S85NfU28WbJv9CUFxyUOpyUW
p3HMewQryD6XxBzi5p6JW0SN7JKmQ67jF09cHEJ2SsJ2giV1J5hAH5CWweo/6B7x4/HWkNsTBQE3
XwAGzezudIJ8CiJKVmQg71laXcCrE9iJybANA7KCKZ5YRnfMGrgDssev7aH2s9xAEU48rqyBJnC8
xAktuUJKkDBE4PNXogSIHYqX/KEKO0JBIJEF0/v/MHZmu41j6ZZ+lULds5rz0DhVF5Ko0ZIlh6eI
G8LhsDlzb27OfPr+6MjKPHWAbjSQECyHrYzQsPkPa30L88VnS3RCuSQWcf386JcMo4QwIyDJ7aYn
3ijDroTPmy3CiMKCxo5hETMWJmKKCqmlKdX60BCCWCtLfh+7+06vHqK8JnUdZC3pyX5w9Xrxs6+y
BPZh/UvG3aPW1kRR6oNcp9V4irPkDTK7Viqymv1FltjZG1MlKizrbueJKjjFCm1CSm1kVIO278wP
t4qMPTbSBPnWA+lU8ALS6E5Dn3IiqHsCEXkZLfDBQSvDPMjwZXaCvE/wwJsuTQ0uz5dM/hJ2PIYN
LfDWcGK4bY7AT5qSGt/rvbcLYtVAXtBhlZH6bjQ1F3uVM9Yy8otGEvy+ieYPNI75xbOlONrKP5X9
mKIj64ebhfAsLeWLVsjm5IGzZNfRUe3YtTgXqdw7va0f8JvvGT09AwfIsGAZ6DqjnjUgSVvhbJO+
Krws2jemfKO77TfscMQu9sz+PnVXekfJV2ms5WUHDroaCf7qWW8iSK/ZKMJ8ZcpJ784IrAwV0wH+
IH2koZl2KWuiVcZe9hT1xMfmAZUJtQFSg5Or3Kfe9LGwTSTLFEhc9E3WldphRlC/TsfKPgCmlrA+
SASuSkkdTPyMFaHvnpkkoopKvnsZiMxittKNlSl11zIfanyUWXbpK1j7YCf8wX8dDVkc/Z+56NQ9
cJcswqY4O+ali5kwNKOW7nNdXHQD9UfvYHttkmTEeNYTrOE0hOUUTkBaMQ7WAsZMY2NWTVLq/Y4F
Lm0FGOL0xRoRl6aARTeZoHFKBEWqiqtiTfLCVsOox/QjlRtPDANjrGraCdldHbNQYcKDBMy5Dh3O
M1tvBt41hU8CNeTnAjdoYbIWxuxDab+AfiPBwVzob4sGTGqKYoRnh76OiX4xf1askjWRfteE/ASu
Y0MWw+hKJe/uShe5VjlL8CFByceI3w9IOA01I3lPoFiNlVOHlNxik6SBd06GJEH/jGm9rpBzOoqd
NHO/O3ROgE4QbHPptCNCpkfoF1APcPmm8OTN4VeaiunGCYgQpu+6larH7pjmWb2dhiVEdy7dg0Y3
t6TZge1O7mNMWCejpwCzdPPZJh2eCIHAOuBgdSiBSMzBuH+qO4hdcZAl39rR+hU5ZyEJSWCPo/WO
tUyCs+ssjOCcCGtdkn6wAXjAR3v5FA1WPRzqBc4bK5q4oC9lSLida03IMimUz/VyMwAbshnNVa13
bL3A3oGQAS8k8/PvG5OzsbWCz6hOKLBYQoR6gKONfpNZ6s6rkztRIVNx8LB7rAM9VoAMB4nxISGv
OzUI5080lOPG9NlflPjFBAo6AolBOvEcN425c1R8CBSTFTOFSi81bPxtjD/e8/buVGlbldYHkg8V
8IA324A6IS2ZsiZPzM0z2W7utkCExWgrWneJn4DJVDEyV05rbcoYDAXD3ta7t6mak4MX9TxWudYi
aDdcV8yQ74a+BLUrOzNe+02QrnWvLU7pEjUKM2frpnHzPpT9u6mT9pRT7BD0RB87VgZ14vQhTOsw
udZuIliWWShpToCd71A573oq2KtBvExGL7PqkG6uzA7bIdeg19SM7W2WVi9zm52TiKVGPJTZjl2O
xtsNo0fZiX3M1GuL8kpNj03EKVskrROybv7OsNFZU9yi3SF2WRtnk21OoE7YywNl7qrW5Izq+GQG
PKbF8Xhf8/RNyT1l6rCV+IdXuKGydZkb3rbJnhh5Yz4Cvl1Z98HsByhrvSV0Ki3WnhwuQww1RUdk
EQ7l0mP5xXQMCm3tad14TZpTOwVrYbb+fU4FGBeauilLwggNeNPZfX4mqvE1B6qxmxi+bEXXbx2m
ZiF1crxJiTUJ1SR9wq2Nc2LThYgY8IQY8pPHMj0sOLQ3cWzP20H1cLxGM5yY1K8hHqf3TcDFxeof
IDGgn8uI7JGLJaaXqRFO37F0lA89C6RNllc2qbIVYbGMvLbCRsCGC/1uRCN+6OP812DEcm0Zrr3i
M8GCp7B+khNm7uxBccYy69obasYo7hGhw0LtwFxmOjidyk+N8tZ9K6ODVs4zqqjxp4ae8lS3WXA3
BkG8LdBUosYyWbaNAXgCdH/E1dQ60U4QTgBEQZOih40m894IxEhofSey6w0k6LzKWa/uYycDXjob
+gwlZDT3OLfU1YoeemWV32QRb0hXNK9oFIgVNqx8i4+z3Rjdd9VF8tHJsu48Jul3Pm71Yws99ITO
pFoF0SdA0fI17fr6pEttXOvLXZRx5aZ1zRwYvRhxgTNjqD14tuNgfGppcfJBkalg3PS1472WUwOv
htVgvCQ5WZMY7308edgbWnoCRklOlGV7E1b+xjOG+d7iaV45sB8ORUUJOfFAu0ArAKYmPxwc2kXm
9zfpJvGFnemlHWX5mBbdnhGUgRyt+Gydtl9bnYq3dql/5u19hoj/rh5+MpBoznmGTastkFYmVXDM
ys5eO51lhllKfJPRdHy6dOwbWtefMpZZAwqYXYmoh90WZedU6yBp+4ElCc1LFUcpQHeXo50yhfRw
RMjme+p3oTP1JAcVsRHapCXtWHL9IOPt4pqluADLMNZR2Y4Hp5kPQ1ZtIabsO9B0W00m7rXPnB1R
J+6Bpe2+b4cHx3bay5QpnSuI0W/x8hKODTUljRzvgHYv2Vm6HtwVNTXsUL0qYtuokAAtVEawL6X5
02t16xBk1nm0GCNYsAPcoVM7fer6Y8G+aWU1CU28b9+VY/yBtY6BqOcNYZ7NblhUcLQxEx9aAo+2
wH2AtXcuBLAYvFkUTQXzhNHeWzBU+oi0PTUA8OLUNVLDuaWpQ5RRVHpkwWWEfVZMRDRWYAhNptBN
bWutD023n1URHZDyHEjEMzeFXyCr4qQYlLu1GFURdkQAjsqdaeVG03NSG84Jzy2gZBMpczKWwRZO
SrEem1R+M4oybFxGygJ1y066ZQbHIUhXxFFxbjEeX5l1M208Fm+G3hw4kaCNzG7P4KNPIHwkKx1Z
deMEH4Yd9YfeYjLcWM6qnVKKPvAPG5Muey1t0GWxz2VUL20tNO3ubOTatC27Wl8t/edpprdE7gov
YHTSHyYj1oPtBz/iIerPgKAMiBvXGHTKtuh86iRXhyuXekxUJN0dHa3a64i1rbGu7obpiHCaxi9r
oLAkjtpZabpDhIni3B0PUQ4rrm68aTtUIJCG/JpltXdRtbtGfDI+6c06ypT2YoxsZTx1yyaczJo1
vk/UineVoPFkuHbnE/8WAtoXO16YaK/sl0g4UailkfbDHX5FXuW+GNk7rN8oDBxSxGy/9w+qIlkc
CTMX9Zyw9AoHjGFXT2UFZiJqc+OhHx5lbmKAQJZwTjI/v5QtJwmj/F2O4ORWJh3joSJ1z31xcaCy
32If1bRfxmCTyqa9RVQwn1OhvIsGcsnoHcSrhGYAYNF4/0rGC70TEdfxZ8JHY5M5qrwZpkjXBJdA
v7H2uisnfR8rke/VPD8SFpndsaKYHhQwVG3W6DW6jPWTY7/Wzezfvm4Y2+2z3PyQwmJ5pxceIlTw
L9TumIHi6XGOMoK9XLt/sHv9mJjJj4ExMVNrcKykukdgZoLmPHfkfFUjkBjUQDytVnUTVm6sNa8b
GA137NjnwlqLAu2zLwf/QMUgmcpF6mrOG3D8BLoEoQ2ZMfRcvSL9oszurKQJ29yfTxWD4jA1dWs1
6sw8da1nneOwbiYlaEcg63DL0Y0MLCnrbPTv8I6OAEYRb6dy+EjrgdyScbbDWlbj0aFhFWnabPqk
xlZbxsamS0zSrGFIgLDJi1h+qxwQHKilMC3dTSSoTFaVbJUjo5WZOtTvUQJ6TyMJB3TYNU8sAudY
MDABndbk5r2yfOcUsat0C6283LhpO91bYmqJe3ezrVlEXVh1mVonE8sgw/mJFlU7OAkwhdFIj+gN
1OnrRlNDsJYjT4wUaXkrJ6IfEd489nzij1nfEHvZ6bBsUpiCUfyhYd68FhaRinRNB8RUBHZG1kDJ
WMlwzstyMw1WtxEKZHlQu/GhbONxrcoayMvc1XtHDinjfyZ30zQye02WHX/K7tkhPCdqdi3RYGGd
+q9kj8JBEMjerUGdRo8kS7q1V4yxLW+JIA3JVvg52Tr171QMx5aeeJcZfr3J3PJGBpu6lH063keR
OE2TYW6m0nK2FacQAY/QP3vIt6iHkpepgXlktYQ+WxoCvsjPKIWywVtJJhL3TvwWmJ8gkayXQAzo
+tziuyBmEon3mH1nri7XEW+xwXYPNNbANiFlbIbEqpEMWGqblMNjaWTqDKBvdsp01wEThDcYBQcs
MEwHdnlLkiAe+8cqSQj8JhITdtlA7dH67jbN2+6Q5TXSlUCvL91JL70PvzMRb9aRszGd6REcoX3o
ICr6eoNYwUSEXFYVr2jb0nf46AQ6BG9IbVqgMsAUWdfOv1wbFa5gOU73KAFBkTe2E1BC2U8gfMcM
QsKn3EJsVhgWPCTrdEV5myPKQYTHXGuGY1VFxEqrrtrkqfFWR2FjmFT6Gmu/Vga7QpojQW5EuNsT
uWsi6dYSnemuiOZ9X0m5GSWi91xuBnJQA1/uXFvYn4N+wD+yypn0O1FqXTXDgOhfa3uhF2FeMLgy
R+Y/btSdVal9H8vxPTaZhZQdySfVPMGDmm3jILTpfu694Cy1XN0ZovU3qKlKFposUWvD2FaWmYZc
75ePbrXOx1JtrfE1g9IxZN6xbkvOe7veKEB1XOqJ8rKDjPhNyikQmqEYqnHfWjjk3chEcslIhloC
fZ0kv02wzS1FRg5olrzWncaklhk/TSp6HgmQDhUQGbrzdJR6vsujyTvFztYwGrTjWlNtvIrhl+kE
wDqC1FyBLbV2kQJt2nONOgqn/cU8XN/5FnhpjNJDOLBkK3LxxprMBWRlMdYiibGiCgpjk9jd1NVP
pQNXY7S66KFmuDSN7Gs7wliWJKuENq99qHOwal1OwEjRafa3tnrzTLs4IoPtV205GZsa1Mq+W/p6
jcEaaT3WfsLeuwb5VIUOo3A8txlj9JrKsfReEi3w100pq12tJ+B8JBynMhq9LafhiRdrxNeg6E10
WF19ZRyx30Gdt0HYcs7yNsQktcIIZa+TpLHubFQ5h3IAl+m1grzgjMlPoxSAGmpOtx3vOIRnYn3z
4L5ImYOkzNbSjCDBsWkfqaBIRSCpjMt9c7B8M9vYePlZfsZh3KpgN+slcopx5dfC22hlrS6dNz8a
bMqWiZR3NMyi3IDYneipeeIG8rnOiatFjDyNxzqf2yMn3NGe3BzTzfDWDaaxzjKhrRuL8V4CSTRI
QrOmfIuF8RPQU8GWo/rV0LTvRllFJFZ9VHmT3CGx84HCZ78GZxl1mXGxz7DcO6TtbExchFvbj34S
B38fZV9zWwbZk8merEkw/3a8q0l4cA9GlTjrMWD/UoqiWcet1E6Nk1HIYi1cz3Flc86WH+x5abJK
ypdozrhu9wyLfC1jsCBHMjh/MMMgNibNX7zhMLXKO+ZGawAly3h1/JqtaFLWIQb+YwCzSXmZvk31
JD+O0m0R8huhmfbdoa5gVo3A9bbUkbcq+jQ8JW667UyoIXwVVjLLdm7MJ9MLxhUzR8DGdBsywDYS
W8uFtQwOeQGFtVCQfNoJlIy3jlUt7wh+0taZK9gQAodmkoAMa3AsnmPqgbRgGDTl9ntkMKKx85ZX
eXD2whsAiDojyRUL79fxtZ8FRmIdT+uWkSPXg37yT6PFP4/gSxf/CFTjMrLVJmbleE8Q5d7ykHQx
oY03sBitnWcNq5y01riEhDdMhjj4mlvsMsZ+297+rk+af6pH6JBGOqQHz74IhiyWxomjabfYcGBK
mAHvALPhg1yoF/g4wxFjn9jJWXfXgvXTaLss9K1aoiKRnPs27NGvG0IAf0lma8z+0nrL8CI9QGO/
Rr607xJl/aSm1N8LZd+cCLxfMtX+1kjSs9cPGdfX3ggZCYFhi+h/cJzxAjdRQa/p7pm3pC9ZIC7z
0I2rgiFYJpf1WBs/tshZKZiKbGGCH+q8KY6xHqtDNTo3UHLjzqw5tOa8Zr235pKRwGgt0Hm8t5Rr
nfJfooK442Sw8t2Yg3Jb4NDUAdZT5lX7smveTNHkj5KR0I51GQqP3qovZaceKaqmw0iOdT5XxXNF
jTQlrXXoAwX9fmzDyMtp02TScCINNpRaBqaTj8G+jqZV0prJUYE8ZCpELrNWOxjMm5xWYMaFYcRE
nAA0uEMyR14T8M9qjP1bk0A41Eapb4nm+OEhXFvrLrHA9jjLEOsW6HDR7mtTWKdxip1VQC/WZozf
crAIDBoGY6ssehqg2udgNrgOemRsxOxiplwjZ5tG9+ySptqIgFYHfzmvcfRwKaLC3WZBR8pjzae8
kSYTmqSKzqU+7vXRDo4FtfShL3CZu7JB72QWl6QvtP0Yk63t0Jdr2cMkvAq9DTlPAZbBJMM/YZIt
uSvZU7KCGpvDLG1aZe2cicZaO7qdbSxjloe2InjLx+K18XXiu1r6tnp0Xws+K9fSmBSlAmmsKKju
S6ldykn1B8K5mksQx6APZFKQYwVG0hqNo1MSSVuPESAEtHBJfklaKLFN4aR3eQSdd+pbaHJVwWlV
6YRkLQe/39NNehq5MKI1zQPXjks6USrqtbyKOLu3TIa+s91viiVTgRfT4y3UcpBLqQMz785M5cHx
1cr9FrksJxJlfhMVNUo0ID6CXewgHjB+VpmsrqkHCF3U9nefQcsaKxB/JfwdYVWX1rPe79v+o5Wt
/QjEsr36WftYNein6IfNdW7FxbNTJB/CdfsPIZjvOSD3IJIne0ejFU7n6a4Hd3hozDE/+ybpncEo
v3MZrNAgmqSxuCI5dpZiOt5N3iUhNHwbxaJcj323iY26OGis0qPUfGzS4CEpZ95EOt35JCy5xiA9
IVksrQtsxYiOtHXuezn36wQQgWCUd18vN5NeAl1r1Hi1x8FkPqDbTzOqcbI0n/HJBUuPC1ZjKK6T
tMZ9M8rPEiD82s+82qXpR1BkT+N1CIz4onS9ZN3wUEV0voxuvJPDnHPjY2ZgfJ9ka1OvklCLO29D
a+0c6kalmADwts2Sul+hpc0oatHBCRgKLU2dOUCXk3H+w3CMe9zJ2g7bZrI1FSI3jvsfnjE7VOSi
PaRiiDdtqvJwNnMXB1XS7G28Tt/ycv6UvL9Tv68e7QD+IkngFF58lme91++HkeMn83I0q3C911aa
i3OpFmGL7XesVufoVMLMTNI5vcPQmF9M4y5WLLdFa5UISIJbW8TifnCFOuY97zocQ83JdyP93NtV
czGb4qDX4pvlaIyfceYQrKooaFpnbXpUXEYQW0+wGB8Y9rfH3k82NhYB8Ipx9A2N8LM9+MNKz+v8
VLtRcTMbPvDCCtKNB6+OpVuUnYNMMPwzMehCGyWHgKMOI3S/LwNj2nZZa97E+GUKdjZ1VxBRt8R2
d7p+NjgzNk0nzLBYriJawejWjVOUd2ibBhZYTkHmdIGe9CHWhH4LkmPj7jBbFe8546m1O+rNtemv
oi2KuwJzAY1nbrwiTMTAbagWL9g8vNAv9sM5krb/3cpawfaHi6LB+Ifq0GO7FMcEZ8bdWzUCWWaX
aR9Lo/lBR6CfTMU1IUitUMcO7g2TOLXoyXlVOJzyok+uw2g9kuVZwmNPmJAsNz4LKpAb3S3j+n3F
BnEzLCJMYIQc7axBRQQR+dRPoKTbGr9R4wwrWtaBdy03cUu/rc3DsC+6btf3uXGoAyd7iBDGuXod
epyL69Lq55PLAGNPAPrASKY8Dhq2QBlY8bNKGbvGZRPd8apXOBjh/OJ1rX4UEYUIsI70VladuWvY
jj6z20amd2Oy59r5vVkiuCPTXvoAu8tu6Z6hC6h+r2EbOtux/hSx0PwUVs0l0HOubsekr290HjXy
rQtboVs+UAz5bTSFE5SojejKi5j7lPqJFl3kUj/rzPoJnu6+tQiUeV6r9CWpGe/UPn6xgUhe25gs
Olpj7VCE9mUvzzIvFDHbOcSdOuAQXnieqnTf/NgVu8Ttv5lafK8SBLddXo27yG1o2iL+N8oubs7k
A7SPetInsiFjTlJE0HoB//T21N8G3CUDvoNXVzH4zPP0ZuA2ZFFiuis+k7g8YEhO3dZtTPcXLOTc
JcZKMJv6uskcw7vYsa2foTFt4o3GPui1sGt1cgve8EZe6a+tWjIJSkISrQF5X9ckoAe1vjxLsghW
0nG6p4Q3N8Pe/BkxVbZjfEhLNcfeQTaxAXg1kD8nVkRTapD/moE+kETuHk1rJmRAuOg7G1b1Vmm9
+0iFnhpGOFQDTr32PB/IuxxGgsdccdLa6GNkHPSQRtm8lRVCheBrXlWhMa1kYrG7YXzlKmLc/enT
8zSoxJaFshOojLGGcNft6nZxHaSZ9eTMhM0DgLaOTdRbT7Wh/3HXlVzvoMVNW1X03V4XyMKLaiwP
0zBhFijjH1NnpU+FfCC1QTz3ZhQ/DNaA5iLLbiTYa/eAD3YyiR6Z6kx3jRUkyPMC7wbhOXk2vnYR
3Ui8XFStA3yfj0lBDm7geIxT8ukxF0zaMJmdVIEIgzbHOg0elqg4UPXrHLHCwlxAdt2MPkwpZg4B
ajbAAh2ZKx0ttIMIu1rk5bOjxl1TDj7+kqK6OBM+yMpikzshNQ97wIJbtrsoKp1GXGCYfjJq8He1
qaNgMAfrQEXOR4JiYzWWLPijSeOYodJd6+04b7uAXpbaejq7FPxrKYae+k4z9oFht/f9TMsryYB+
ntg9tJ3fPfAX+5yUCjYz8pCwy5NhT7JFswJJG90h+25DtposWCPl3ucoiv0cOnIXnfqYgrdsuk9e
TgaEMbEeExDgbVXmy6XYsK50uvaVtrLD8uOcSs0Zw3YUeWi/TE6ZP9axph6p3+LVV16AI6mPhooe
e5jb+eKMDMrayXvpLL17QmJLi+uV043VjnEht2rzBXTGwuGwgZx+KLc1zl83Wm+w7MEDyfyC77Em
26s66Hd+Op94rYojaj3jIXKOadflN9lE1ikqR840g7bG9azH2fjWBpr5YrwXTXfxxyB+TjQzvoco
8jK6gdwUjifwtyXDfaeaAQzufIcDNgqOIG/IkZiZG2yriRJ1xvjKmrjSt02tmi+iwUnPZ67KFtnp
jkzNa2cXb1mA9nLMpPWCTipBZPet7elIMteIt8Lq1TlpqnvP7rV7GgZEQAlgZzFn6mTE2rGRvPJA
U17c2ej2du+BUPT673QWxgHjmHViZBfvx9Eot8GIZ0YVIMwDdKAMTnLbHWlVEy8046gmUtYkeGRS
zwlT8TXL7rfCNpOnubu6bVKGGP+HcG66j162DxOhS5vRFsMZUsWxF5YDPC5+ioNaP3Vla6+cSZs3
XCf83WDa/W/D5f96H/93/CGuv53qzb/+i/vvgvVUGift/7j7r0dR8t9/Lb/z58/852/86wyZUDRI
nv6fP7X7EJe38qP5nz/0H4/M//2Pv90SRvofd8KqZbh86z7U9PDREHP/9bfg37H85P/vH/7t4+tR
Hif58c+/v/0ixnmTNq1K39u///FHh1///LsFng+D7/+daPpNdG3yt80bsZP/gTX94xf/wJoG7j8A
Xi6stsByIJQu5Mc/wKaGbv9Dd20fbktgQ3JbrPp/gE1t5x9gHwB1Bgs6xANm8ifY1Db/YbNQYY0P
4oZakd/695PwHy/mXy/u36quvIq0apt//h2E2sL5+f2qL/9MRw94DEydhuEaAfgGY3Hc/jfERaA3
VRsx+TxlbI02nNks8H2WuFw9G9Zz+aGJk4hoqeYVBvW01qfomI3N61xq12KKvDXhldM6G9TK7l1v
a/YzC0XmU0iibNR98XDFfknBMuOll8cIFslqpuFjBTFvNBupoUjiMDEylgUBy0LOVPJJyofG7V6t
GZALBTVX8uqSjIz4av/KIlysCH53DpZiJ+t20bowgu+68r4RnfWUzfOF8urdl2TBFHa3xXF7AsF2
9KNxH+RQV3ODTKDEO5PQTaNt5g+iTX9aENnW876SLJVqvXnIHThnjBg85COJTS4RPtZFs2COzp3R
rySxoRty3YiT0arPpCh2OlS3VGwxyy+f22uHQ3xlEljUj0QOROJzSPhhxh1y1dr2UzfYm6GjVvDA
TgJUZlgceTgam9ssYsEahDVgEJvvs2GHUzvUcFFJYCmA6rjOt3bQESvKtl5lXbDxlfajdfpHWVdv
yA77ttw0U3ZgEwD7xgJ0k4s51Eb1BIwS/MSA29Ug+BuiyNpNmc7G7lnz2Job47Oe9Wf6VODvQ3l2
FldnzrPQwIlDO9hfZYGLQppcsmWaoDA7uJl8aBlQ+zPyRoNUBgKyR2p+XMGamb7VU7JIdTDGzn7+
SxRXUk6oCbtvdhdvXR6Di7XEOZGmaLJNfWNaoAdiRBtowLRLlOflOnXGn6rM77REq1Z1QXBDMD8U
6YN03/XRPQ9yWcfwJExSUCCN1R6RG1itn36ensgE0Jc0okdEv1dc+HD72AYPaX9wdPxkZMh6B4NU
iLWWwyQ1JtKkiuSpswZ/nxDtnUsTf4PX0xnYTZigVqBNzLe9h4HEafAf8mJSN0MTmTLjpSxGa+Na
6BxZhN65Aiq1gWDPHpnuVMWe2PaL1UPlY+zmQuGpXkufvVqCUrDSn21cTDInd2hp/cjKMJ4JKnqf
+rMeVGeTOAE/Z2hd2+xCiFKmeMHL0YpvYnAf5tI/iMRGOCmHo8LF0Lhlt7bi6IrS72JWF0+LAfKn
zsPsiREr0N6hMV85rFNCvZ0ZoOZ0QwOVYWvlTGP/fdOw6N+Iin8i5oVgSWer+EAP02uweO0NI4z8
9qPLmZwS4GdgQ6qZadTlk8SjE5i9G7Y0ZMZsf68txEJtQiRO5SXVBuU9hEnrVnDZ3ZNZ1yM4s37V
PYLYauo3AbrkyGmJe9Ir/Wgt4cwUfhDJl6/++t4y/Ac4DyINzf9yQ5QLAaHLV83y1XIYM870X//4
w4yY5LooY8Zy9l9fa7NkW9UxGfn9Z//t4airVrbU2400bTxBQ2vseWP+vpcrnqaQaJdpw5CoZU8U
ubw6JTu2ymEAi+u2P/pd+u7pXPLRZNVq38Tz1qRM2ZcwG700Cvb0AAayFOHSqQXYvGPIzL+/Gix5
nabcwGv37299/USmzEs6ph5D63//fLr8xNePTVxLNqz9ypW25LF+halKcKWIrxl9pSajhq/v6T4h
sF8/8nWDGsY5xPrur+/89VOpl/NbaB8rDjeDPBx+8/cjtV+P9/WNPs0esDSpra94dzs9ATUdLCkI
e/bjUGrsQ3dyyLM3NJ1eYTYcN771fRBPEfUajsmUYlt49dVoWPGRDGWjAiYqCo3VCWrgIxhkde7M
xNyTz3z5ClTtWmxbSlbpIYPdz07CTOL5bUz6B9SaAd0D7Zgmt1ZJkuBYZ5eZqfrdOPWPePgFHDhA
ApFHMqA5wzBTnolOPBZPaGyBciN61qSEsJlhvC4gi7RJi8UHuS1FuT810TGaXxUy4c7Rvs+Wr7NI
UzNMv6zFJcQwwdTFUc7NW90Y3h5TWrNnx/3THhkdtE4Nm63p/aeUMXzpevm+ZUkaSs0vD8D8v9dT
91ElXfPg6pG4mgtExceTqLXd41x1Kcbq6tqxcVu5Yyte3DEPQcU8lFmCLKQhNQ4ZUhYCdnll0zbj
XanJewy44DbkpiS/Ojmqi5ncFO8uorgDQoymuiG9GiXlVHX1JopbDOzpio+xREMXl/HBHutk55rE
bSwfrAxg3zFRTV3tv+77/Tqz+mBJANTL/W8DRkMk6ZxG933vDSzHovI4pjpGgrZthjn07c5aSXQf
fESWDHPPo7hmwO+OQTmvc5+Y85lsho0zBsgwTWKEv26iJa07Y5r4xze/7k9SNxFvT7tkFIRVsquV
x6+blgO4l0feoerosmw+jg0TEE2rDtKW9ZF8g/qo/vzq63t/3fVm+ayh+gh1j8ewlpjhqeLqvpoq
OBrUCnsDUDDLbebuX3+Kdp0EItNinMOikqA/o1mxP0gPZHDVx68bx7B8YtOX+zAi5dG3nBdmuYys
0q4+OlQF1OzVgY6ISddyQ5ACL8yfd0nxIyI39vp16S8J4KNGhPjvLxNjyS5d7uPE7ZfAn3eblAnC
jxn7ZzyfvCN5GnB2FGxuyQbZD0Am2sSrj2LCORhkvbP+el0R0nM4JstLDBPC3dUuO8DlVU8yzAPC
JE7iz/zdr5f6y6Pzl+Xn63vFlH/QYYvwK/ZVDEvY93Lz9Ub4P+yd15LcOJaGX2VfgB30BG/Tm/JV
kqp0w5Cl955Pvx+QaqWmtid2535DEgTapAdwzm+uk6qGfce87hAVvtx3rRywuJRFLB8D9SxUuUfv
haEw7Gu3/qCeBduQPtKqatBvyFYhvPygaJ2t5wE302GHS3ZPoAc2Eo0gztUVXeQlUkXnWem2JwbB
m/v3PHW9Q+Sr9s7UHQJNb07XQgPd/8ekWqDmLe4btPeOMNnYgJmQ11Q9bqqGISPQgkAIRKF53q7F
9Rm8PoheZpN+aFBwhLXLGWXAbYty2SmbaFUoh2rnakkNbgXMcFz/GFt8dS737vKO6iWhClVlOMCn
LcVC5PeNQ+deWhTLl/TdPbR6FKZQeDmoezOod/by5l7qTlJ98xJgNurGXG+RumPv5nmFDyMYQyxy
67zC6m11Yzge+DJyw9S0WoKFYQDrFzp7hvf15eUlbIXBtpxuE4/3Dn1SIKX0QuIC3gF20Lwy6lWK
LPNX7TrPwHMS1qS9n0CKE9GCDdwXa8drCQEBZYBkovE5kMsuK8h5ZdgBeHBIJoB6aU+Y6LYn73ft
3TytIWyBJxMKFwKNGdpGCL2g4DD+jZbm7McL6gjywzEw0lG1wo9AZfjN538yGf/DWbyKC/fQJtrl
FVSvZAlpQ8d60uBL6aSCaNEQHhrlBK3u3oKqbZ1c7iSuBygdLBh7qlfSbUFEGm2G3JDkyv1Bvass
FG0SMCjqRhe1dIFWb6sqAkGbD78BTmTap4xA5AvpI46I+oKqXqdb4WobO9PpeAJ14Yuj7rAsQOOU
J13NzIdOA3WEqtnvz7Pj04tQk6qmCnXr1Tywi/jZ1j5x878/l+ROyNGpL+elyv7f4GCRCEKTeufL
RiaXXxl3Tsv8INQpTNYkT0wtg7q7bNUak0H/6KCqahH9sF/bqsmQqB+CHK72dcDlNfoKEDLfh/KU
sNIpT6p2Lf5pXgFihRdYbnIpcnlpVPXd6hNjlS1ckZ9qfqa2g4N8RvAr3pO5/Xuzf9r23TwMe1Bu
bS0ex98/TNbsC8pNWA3JWSWZe7dFjY1kCpge2RwVBq+PDcP6Ugwtl/s6D9YlL5upw8RrTG8/jRkR
xT7fW668F2qzcIYmuFKbqI3VzHe7UZN/bOPP3tZJLCKUnDy4gU9GZAqom/z2ZXeXdYdqwpRecDWQ
6Ev3arkqXHm8l6UDGhN6zoOi2bAVV+1I818ZOooJ2FWORzAgM+K2ZdEcBiPtTq7mtac4EnQLimK/
yHfUkMWkGvfKSvjqdKWB7OBzKfsGWsJXu1a9hMjlYMIgf210UrqBfAPAAwQ7QJ839RDKD5wJSCiP
g+Jm1oC08pEpTt3vQk0K9eVVMxM/N/hcJPEGQ6rydCnUZ1tVq46EL33N7tEWOqaLVv89t6tmy3Hz
3sjCIyALJoKarVqEpPggPFIvMwO8jS2/PKgEFly24KTORc1SJ6SKMDHc/ZBne6LtU3UgkYHUkewl
xLJpFD6KpoB7mlMo+xYaDQNDPdkG6kmWrvupmLESBPq6imQvZZaNqKoBiiHLzIMoP6CIVb85IwDV
vnb4EMtC1Qw8c21I94dOfnonuaqqNa69bgzger38OMfy056OJo+gIb/Yanq0M4JKIJLtztHLA3JA
9cmT3ancdGy+ksErBnoj6CLZWVzk5+ZS053whPnWmJMC2SbyPAUJY6y1qdWc2C5Z+tsE2K25xdch
NHlz5Ymrwu2jHos/B+9v2anIC53zBpADOI6xvL6uI4R4BUDhTdIyjCPrsYuIAO6XbAz1LfCmkgsU
PtRoQe/Ug+MbeXFyFvDeoM2pBp1Jg2wHSDOGy3FxnPykE8+awW9S7WVDXZj6vAdce0BmqTiNsi1X
Ne4R7cJ1pj5E2qZvoKWTcChP1yInx75fWm93neXIJ6gLscfCRJwQie1gJAdKSO1tkF0KVbsWoXxS
O6P91Oeh2KodZTaQzctvuRPiahgfYJfYDM6hsxmMQY4Mcaq0ahj29MFVUatHzYlgNmYATFKNG6wW
aKXF4KCrvwTy1qinTfg5bgtq2ilsqlGHh5dWWV+AoZ2LPJzpDMiHTxUxMUJ9nRfhT4J9YMUIc7Jr
E5hEUcdHhZL2cXA66ZAOGexL1LSaRrBwPKSV2ARNOp6SpBtPwFjRhwOsC5FNzY3jmINzim9FUQMQ
9efhFAYUavJ/zAMErfkAAMAuDWZR3tdDPt71QWOvWnNLv4ZA0RCv/BSi4ZKP8Ronv+dBLMkp1gMg
iyZZLOGXxd4rwOtXSw7HUF/ibaOL5cHIn2a98A62TItU9XMF5P2cTOXLgvjPoY0RBuks98005uhm
RC8FCzv9oe+N8oakRBWIW7rbyW0/68CIjBo9U48XIozwpJy7bWzY60xYDz7R3I8Cj9BjOlQFanLe
UzLVMgoDxnfQvdOYEqickgGuQbA8giqND7AYunM1DjcDVOrDiC+uhszfDsXSCfaadtt7DD/mNqkP
rhdh1QyOFKZmax3tNruDi6xtSVkW8Gd4ot3a7Y9d3x98xK7WIVjGu9BbbiC8aISC508jZm4StTyv
C2+E0qxN5c508NXozBFfPjRCGqkiomp9Wv9orRxSWt1WYMlUJze31ilJNGRlMBBcKgMT276BNg1Y
91SEHuy7IIBehHLWXZblBD4Zje9y6LUZUioIy5YHJFLCQwEoFNzvPZ+z8cXqY6RvAG+uDc+Xhh/6
iKP2mN/DD1oDCpVhEGhsTqKDGMKkdrbC/sYUBR7nVY/9pG0mJA8hqmpC3FqY3iOshrpbRGzGRjOH
UOGjU2kvmW91e+HFW6MjkJpb/TcnLs8WicotodY91qzwbXuKgBQSDAH4B8HwvYTNiO/7WiwjjK/A
enGKfAJIESdAW+YPk25G2xrds9XUI+RWIUO4Tfr+c2lPUBsLTIIbIutzon91W4K4xQAJPSB9vOhE
+P3DMsXIb7g9KmM2/oTWaIJF04kEZ8lT7RqQXmp8/ILWqgiOTfojNiKI5hXZZtELcwPNrN4JWop1
Wk+roQuB+PgApwiCr6caCRVHA52mmf3Gc/D1LHUoq3hZLzfhHPYrLEt7coP5eKwWc17Dg1otY/x9
yABUAQ2lC3uDotcP3cBirafbt9aNwgPDitmtl5e3lgWWpsf1nPw9turZbER3k1bBV4pxdIb6JTaI
DQLcFvWPDp1msFhRt0oZYK4ETW0P3omRKMn9qdNRm57yfWx13SEsjH2Amd3GKuFFBfAVAVD7G5jJ
47rAPDLQc4R53RTz6+6gZ1V+RPLpa0V+b10aCAeolNT/Z+/+l+ydb1jkuf598u7vjN9/lT//C5ZO
n3+N/yWJd9n+Vw7Pc//ydd/1hS1cCws9E7utXzk8z/vLMNBh8HTMTXwIn9ccniX+8n0bKJlvQVTB
8YVFrcwZklsUfwndt6Q/l+vgAsOi/yCHJ3/+zwye7es6uEmLNB5WX64lz/zPDN5sFCmYpUkHyI9G
BQJJ4U9nOffI1uktjRnadBJ1mSApERg/SEWs2uG5B/isL99N8iqoyqLvjBN8nhzG8WGswOXed/Wr
YeNZHv8v4sXg5//haC3XNSyLywOa/J2Kcum4biXo3h+0ST9hDNqugO8/6B6og8B+nf3qBgPsbbjk
qAActFx/8ugkVcvdLIZDrXVfzbwF9mMi/sDweATikAW3cSnoK7vH2bZRv4FmVvLKQzb07z3rR8s7
DfGC7+k9u6kLBBqCYB0W1YPcHX5HayJIao20GXeITHyT6wzo13RVspE/Vzr+YSRsq8P0lj/V8fWp
rBsBKEjOkqvIXdaVsZdHwNhgJ3c1OsQxYJbqxOX4/b8PqrZpWDkmeYDqgOsRfoKzdT0SXhw4HoSr
EE+OYHQ3gWyES/xpEQszY3Mt6zX1dgSNSepfZofaMN0iNXQv14lyd9s4e1zNN3KxjbhHWLGJXDVk
XoKLfF1sRHdvp9PR7GHPDfwjGyS3tmP/oOfBZ7etM0IzLiTuQhIyiICBkWHbGg2rcN7ThdoQRL6V
uzOTcz8Ak7SGnVwjjcfHmrXLbk6xfeZ2dPpPEwwTaDHgR/cIZ9glMm4t4lHsgN9Qx8WPI1e3+/tU
5e+1GkB9BGg6HcWG4SAX2aBe5f/TwdG/tgCjTURh1AmwH7vqUYyL9/LyyHOXPy7PwdZAoRfpTtbl
JQxknWUtGSS/hEH+onNo5KM/2uRV0U6B7pJJyil5kdwKSRnxakAxcqkP5UNivgTgtfSYx4FgrR+s
XKfDmZ2gPiu0BiTWVhxmTNiA2sjMEl3jYdfDU+z74iznB7DJhyHYJMtn+kjINrBZOsDAytcpu5O7
QM517XcklHqM6zkq1zSQebpsKsxujUoZ2eJkG8c2trz2Si6r5W63lc2ZsbfUjrtVbHTPOg7oOZvL
I5CbjdnO9d8MSwMZHBzwftkNaJfBGioRkiEn4+La4QJ2rn0e/xuTNJ6Og98XQMDrpk+fJi14QTMK
EqtVfU7bHM1dd0Um/SHIs49j5SaMa0lpC2cftt65nb3bujEggwBzY4TgReZtP8UMqwT5H6hgY4e6
kCnES1q8AnJNVgSL63WaCCRU9PFbgQQ/+mXJyg15YVD2eMgMC0nWkOes31pj90iscF25ONEQMY1T
656PWPj/CJj/EwIGhAlN1r9vQ2k3y+bL9/JP1Mxlm1/tpqGbf9EuCd+nWTJky/m73TR0H+yLrnsW
WBapYn9tN23jL8wXXCxFLLApwtSRY/+73aQh9g30KFyPSBg8aP8/aTc5jH9tisiJCiA26LoLPFlt
/71ziZ5HFX5Ai3bOGpyZ0MLCi0+GowAp/Kpd5qmIVKJCXqOqq7X+x7IpgEjSzNj9/bFc7k9NqgI9
L7QrQcXswtF/6FK8C7btmD1G4Ap2hRzjw88i7YEMBTmlEJK5mhnLgb8qkMGQmA61UlMk6bJWs9Va
KoF9XfWP3V3XuS5WtUnLS+A149vQR/g+/P6Zd786qrT5dbGqvVvncmSt5unonE3Et+TO1Do4RX0C
W+KDDe+wDUfktw2K5lQsRIF020WMk1El3wE1VxWe2/7LdFrKQJLcaIkQqNGc8Ki2VrOygfCvgZIK
i68rqklVXNe8rC5/9o8f+KfF7+aRSRK7NnVvIwRWepdM03VPqmYhMETawN1FMuqDhHDNwE9WVZH8
rqlJAAMsBgTzazGoS7zn/da73MrrXVQX791koe6/CGGZz4herjoX6dJ1YxMKwwWgPkHAiRDAZJSY
RCGhS/WQQjsjHmBU+mVFNU9tctlOPdKmo1k7mHd36jmd1Ty1ODeMc21F6V5NZaOLCGIMtfiPbVUV
2cMHtyfxq6YuL4c8IjV52amcBJA+GRoYraY/2bEJdEJVVRGPBiyf7EsRJ7DqlLoe4OCOd4JCieqp
SdxduvWsIUsVyyikV6JrfFDVbu4QaK3DoxGhVtYJKPMqPaWKvp16+rxjszGCPj54Yn6fz9JTzDwK
SK/X1NX7xLPVlFBX3eLtmnIG+/crf2XJzNU1nQVf8NOCAg7xI9ZABHRd0dQeJkdiUEglUoo4GmAi
egddhvxUYif0ur/TdJeqFT9OKB2u2nmqN2mZsTRKZOpCVYWMJI41IitO/uCGPgqEjn6rTrhYfH5C
VYXTE1fO8nyE6hck68L0zPwe+NnaSxL3gEOsr2+vh49Aj7cxpXCKSuyonE4no93XPA9aGr8m07y+
FW0kdiqb03kyIm8udkqwVAZi8xx/zWVuH9VVSH5ndtSv6b02HxD4WCdGM51mP55QzQO5F+FcsJ1G
jzCc3U8j+ZSaquMAUqjSQjrJmd5JwBgHi0b/FvNalM/UwV1SxFHCE1qa8DPUQal7YgPo7YPWPKhZ
6v5d7xUBuYrY/iXHlGb5x6otkPhR2SeVjZoTiLZNgLx9q5sr4v3hMZRPX+A5H/2pRknHxvSkLoe9
Si2rZapmI0YFxTm7pJavCWVoWqTzNRnzJJKMahWx/j+yyZYKkDYyaKpyysWSPOPcVu1QvyO6PeBW
Cd5GQiplskLVBEqxktZKwI8YsCFzBCmSCFwYGfFVqeSwQe/VlbKajh++qnTnLOPwqnadFItfbdGj
+6lm9X34JgZcLKKy55HwZDZFZMiaWeFy28sEi5oVhdDs8NY9oL7+qbIzvve/s+dCRXGv0xMqSCuT
cMvmeoaX00Qkg6dORo2rDmFzPb9RqfLrWapJdb6VzNDYw4DyqTS9yAjmYYiBlok8c3W6nkqR/JE6
L2tMdKFYHlBWKk/9BOG+N5N0+8fzqp4O4DxEcMgprqxWpaPUGywLn0hkHlnG/vJSy1m2nd/VEW8e
oT6+wDJ/cS3CJYvXHrr8eI/yk6VgtFfrw4NK8qoE/iV1L2PsyTV/7xgMO2DdJFtftfUqk6sKXeQV
j0097LIYJiEy0z7AtA4tPvnMuxO8XsQ7y3WSD8icy2C3mhcU82evJBlr9g42FbJwsxQ5zVI3kJFA
FMdaHFyMVWpG5mFUzRMhD2mRNtORMKAxzuC4CgjLZb20pyrPJx4HmS5XmfJhIorg61O+DXWUaRG5
IsuiHvDLtF13AfqZ6ANGqJS4VUMKUd1+hcBRxTILZtYSnWLCmULpAHYeHDeZVZd3tVMYiTJZ+V0Z
0+KRrFAPt6pdJ7vGNbYlGtpbAdjVmxfjpArS6Z8cHE7Xi0zk6fLTqQqVCr7OU5OlStSoqlpHLb5O
qnlWIg2QZvespmwa7HSl1rtU1dw/9nOpCmNcux3fPXceEMFr6xsozu0J+l5zMls0rPX2sTTdYdP3
yMXaBlrBg8Y4jCiEjlhUnm7Miucsk11JtFDoGBkFGBRbzrxU1XI+KvdBvqC7moFGKWQ2aZSNTKOS
kaqqZqoCQDOdNVlo9JppNGQC87qNmhwerd5Bz0XuRC1Sc9Xk7Mo2KzXhW1QkX+mayOlY7uS6pyhI
kAGNnWKUHRQELuTiUvVnVDVSvU85M5E1NZkqkeLrtFrxOnlZnKt+s1pTbZSpN+a6T7X+dfKy+N2v
JddtHKiQ+66vLkegtvvjKC8rXvbhIfhDcliY6yal5S8x4/yVjFbTAciuDfaURLhkgloV/e+amlyE
RFXKjVVNzbtO9ksdnTIH/DRr2aFExKiq7rgLQp9yV38kwC9zr/u5/hTAGwTvM0mT+f17159XtevK
f+zxuq/rMam1321yXW+K+VKI+KAS1CrHropryv3dJOF7n7Ty6CCnzTtuygatlgiSawFpqtkGzvxd
zdIV7MuXad7rKu8m1YJ/O68so3QT92jTqvUgowNLerevy6/84/JeAhhrF83LyxHLr9L12FWtVR8p
Vb2uo06tUVCDd6urSQdvxONQH/xqtA5jXK/VFVSFunijhhHBGkZWvtNS97mqZIgyI3tUqk4esNnb
KMyJoMlemso9e6rLp6avxWVmUxgB6Nsa79t3K1myV3fZpdqJmlabX2aqaX1G3NZAQ2wUkOixf4b7
NuoI5I+Nf+qyGX6GRkysbuJyJTDq2pJhJsVbVx5iXJbmrFSS2Z7sZXw2pnbjAUU9DDbs2N5opBMu
r4MtgUK96kuqdL4ZRZw/rGcQRwYYQ7h+9slfdPukalGdO5eaDWZsz1D/oFANCt/gK4weIoJYX1pm
A4MvjPW1dkZGCB8M1cUjJgUOQoHMFN4glI24mulqeC8NZmtjImw8mZHf7DI9nPS1xJPoUzfv8VFz
Tip71ttldYzREEPrqDspVICq5UN7TBL6DArC3klsu4K1t41lbMPS+WpjZ3Aa5JDoWqh5Lj2EjWVY
M9car3BtqREFai2NhmKJ1pnmOrhLJa9LIwRK1LI5FrI5VkW7OMOxLD9dUu3qSqh8u7ow17y8WpBV
WDHg6FEgvOyOp0thAlgnyUz6ToYkLvCVRYYfFA4hUVU1Vy9ge9sJogEj2HcfohFjjZjzDRswp/Jj
/sfKhvxaq83UElVzIP2gR34qmw50xe8i/117Ny+ujXKlSZH0awrexYuF+xuRZpOp+usCVZvkpfLR
7QTaxihU3V9VuxaYTP2652qemuwMiXO6Tl9qS/8YLRCKU/XsXPegHhi1XRx6d52LnfoVykHfEICz
bDwVskNTTWSkBnutbHhrhe1Ty9SqcOMJ7upIzvyxUgY+LI67bTQwVPWXMmgPmITCN/CwnvNNTyAp
YCAxlLoowjHAiEiWk6wcrKonPU/R1wDdIaMePH1qaRR+o136nDjUCi7bZtD76vIBr4eZJuf6DctR
JtxWQx+TuxDzKQPfMWJug10CQzRDFtfJfrGjfHWdVjW1jlpbTVaBnh3+P+H5f6ErSl9GSIL/PloL
9bIJ/zXJ+WubX9Faof8lbN2AiqibaFUTt/0drRXOX65Osk73ZHzXI535m6loEVP9Ozqr/2U5nu36
joORmyPM/yQ4S7xBJgL/ICba2G26/HF0F6dvE4/nf01r+iaM1qAU2YH84I8yqXNk0onf1D99xwU9
ZjJY8dMPcV7f6Pj1zNK4R6BNdsoW43ZWopvZsA1FG6LbQ4wxk9Y/hJvDw6gl1ToPvG3QkDA1WqyC
2tF4FL12h4mkVHaCsFvhK9TMegU8w/ux4Diku5p/hvIQ77KI96pMbJTsMShqGYHCnsO0aJL2RU1U
4xqCoVEmrY1GaXK0SLsjC9+j3HwdcUHqHFw72oRkjFs6D5UGrQ5LMLQhrPZWy2exa6ShElsOuAeQ
UxsD64j1KE1tan5HACkkdWRhcHWIdBh8TWreFaX92WiwbnKliRMSsDsQG1/sLHoIMvSyW+n35MPe
XzCAShP0e6tS3A+odMUpuR7PKLZiHvkweI6BkCh6dEkUPSPb8FgHJCSBJGF1iO+Uj/+UKY2odGlJ
1bXoHw81+l9Ogl+VNK5yqg+9NLJa0nMpja1sHK5yYtmrRZpeZdL+Clk7G25jP26ILzxqCG3beGUl
JCdJHO3TPERxdsHB0tiN0lwryrDZsvDb4i8MqsfURbhvqbHCMRbwI+IBKuhHIQ27cIg4udLCCx/q
YdtIW69Rx+CrRrq3bxDA99wIsxeihrh/TissGb4Dxrpr8AkzycZ12qnUEdXGRcxZnG8+rmJZUXwq
QsHz4O7D3vmWeqiyaV11j/D7hizeg9d3nwJ8ygjrrWn24bRLCzPsaBvkiFxkOfvHRdqcJbl4Gjv7
TesBMDbl3rJvzK7/XuFCgOziJ6Sib2YiEFDkxMFtLfQhcVTLW/vGhthBvwl9w7nZQ6X8Qe9qJ7zI
5lFInyBMfsfqbG8jZDPUuIFZ+LeVZX7qCjtZTRMK0rNphufRn7dC2r51BEp3gs7IIC3hXLzhHOnh
pc/fLOfH3GP5M0W6v8VVeWUgiIEiPlc9SyXK3ehuW+ItZNh5ZYIxu61EKWMJgbHLCzTIWsf1V6Kc
n5IoyXdxG0S3vZ4c7XTunzPke7q0PvBhyR/xh+/MqTt38fQyDSjPacm8tloU/tCUCo6OH7wuHRrk
Ysa8a8KXpCZeIBLNPgtzuh0GCy8TLQdM1YabxYOTa4V4d6CAqmEma6Kl2gcA4TTQnWh0tH3vb/We
x3cO2hdy8dExiup5U/TjZzKqQVhs064WcJjJNQP1vW1T/XOhhf4RIc8PyWQZq9hzgTQh3DUu4NC0
+KYseXYnVAj3xrC8RQPmA9HQ3BSdPe/aYFq7Gug0SL73ZSowtRtH0J5TfwgC7OECvlK73msfBxHr
B+O7NuNg3MGL3Rjm5EKFrQeMGJHqnVP3XHTypKvpQRTJuDPmYSDwXh9CpPQOmiv2yEL5+9EwtI3e
t2JtRmO4tlMCXAhCLC9op/EYRV9jmNuIrtbP0yzSe1JyqJT5GdQ3p0LgYahZhhFSghQpup3aCmmS
eud6r6nmG3dOBXUbiVeUgpybxgm/tV2K42Vpfhyb2IUtwoWNgFCt6hA/Ld4KXyqMmBvRjmKXo0w6
5yUuQEM9Ivwvys1kVm9Z7zk7W7P7c4Y0Z1Oa62X6Zi95DE833SxGgw/pOOQkCVDtsSe33joCI7s2
925GrbFWLuKVCHziJ6mlZ807DzUmtvmC1HHTbGvDJQU++LdJN4CUnEzsB5OsOYw6ELMBdZMmdT/i
/ORtIDztBilL2prpbuqi5qkMjWOIjj5wjaxFscXNCACSwq4xvUDku753GwMiZ/EB5e1gh/TP3nKn
8lzO7dGO4s80oPi+LcFTDP4EUv/0qKPpFy2WT6J9am5Gu8UKa8F9RFuK/GNXoHypT7fJZI/3BqhT
gJ/BtzzR+P0m3YiiiVBW+qolWCAMLUJwrtM4a2EYH8w2+ZjjqrdrixiQj41QPnHAva+P2TbXq3vB
Y0D0qMCMXI53HOPgxMO8gXRsbluYsRBRewzBQtyMgqBDo06vVnH0pgnTfJjxvopmHV7FAA0c+BIM
iHZ6i7y+vDO88OMwg3P2Y2+FKPOMUaiI1o4h4k1nak/O0iYMfHTE7uunaIz7te+246vNSOUOCean
oXSK09RxqEYEgtDyxmhjCGmq2MbLh1LTH0SdT2eCxziDTHW+r/xlUyZLhCLXML1GlXFLg9YezMYi
8lc9wJHKtkgvGgetDtqzix5KayKjni5o+6LT1d5H5RG2OkTJNvX3BZ60WeJ86c0+xpENUSCra4Cp
Y52Cgoq+sWbuXzGPN33YRvcYN9yZYbVsodb3m9Ypv9LWuJ8Wz/4wmy+wlydyxnGxLUz/eShQJADi
8ildsm+DhTgJ9iPehmfpsIhl52IOZy5k5fzcYQDofW/LBgtJ131NIhN7viq5G31GvMgxdsuwjyzM
sGdbS2/C1l6j2LGcoaRaozY8FYMU18z8exFVwEb9Kdn7Rp0jbZBvsrxP7xBJu0Ut00epxAaIGc13
uhReQ5hce9F5oVEc6d4Sz0tBOenFHmFtFAHEbHFhsQHFRBMlHVxdAV9FmECkFgjQCusPpyr8Te42
IPwT0DFpd5wTJLOnZty7pbYPeKqOzUIbOGhZfOeS6oDQfawXn24GzYkpPPc8QZBYYakr5XnTsnrT
/ay/M2Ux6/UXgZiRgWULlsdokKUYtfLSVujgr127idbE1UFvBi1eZ6JCJrzMuTK+OQHghcmQGcnn
VBv4kMDVoF3CkXkSvUuyzUu3VhoB98cDEkNkvpa6ru85h+hT2Hzso59t93kmkoyHT4uSkFe/hJ7p
PyXYMEYWgpgNjtNlSUfCjIxw26RLu8bwuTtUbpje2/meDCzK30VIR24C4RrQFdF1VNEGjNTzeWKU
Ds7UsCsStF7XnNPS+xKFwJaMSN7jNMO9EPfbJjsHIeEo20QX3gx5NOEyGlu3yn7QHSKiEtaoO6YC
y+uGi7EkBo3mYn5qzGLYdpZDgEDT+l3X8arY5qZpOhNqpXMEUgxlpB5+mgDOICQPbRG92vlk7N0c
3FA1LPSxSheN7GDArM4Zpi39yuAQ2/SzzWCsdr1ZNZu0aL9BJg0PVuUwLkTbHGHyQ4xsdd074202
3iF/Mp9xDBCP8pFB6Mt5nIansUYduF7SZsNQ19y6eHJt8R44+TxsZL9jl/FqQ8M8ZE+95TKkpXe7
a8LwdvLo6pMk3wMnyjDxxJgebhfC3QLu+1wUD+AeNqloH3Wvax9ysynvZbQZTR7ngJ78i7D6F8a/
0MTnCh1ao67XduRNcHctfAH8BO5z1vlbw2ssVM/dbu+6eOy0vevxCFRfEaROz4gPIbMas5pjmfrW
jtJtVZjmve9+zqPOA5dnZgcvr4t11E6vSFjfzLn55khtkm6MinUyoCCQYkgj9FBgKksjPfQLKOyg
sLdVRVMw6YAWxHRfwiuBpOl9Rk1ubVR5ul+W5D7sss1gQG93mt5a+8Vxouui5cm2QKQxLYYvbtke
IVBiJjwHtyh0/MDS4FDXH2vD/+oRRPOKft8jbJmO4mswlj+iDsPe+M0X/f0czwcSSxv3Y+M7GHB+
GWLnqKGqOYXWMXb8W/qm95puHwO0Koagu5+m8dBE+ib0UPDuUu3WohPRW5Bf0C5q5naHPtO+i8W6
1tq9tjS7Tuv2nbt8dKYWLkBiboCQFRiw+BtjWQ625TxZkvAvPO+r0y8bEXY3U1vhdr3BKGuIdkhv
PIrcfaGlBcSGtRodbwDa7SeA5LumjzpMgIOzNErDCsLjiuNsWfTGbbWpnPqjXMlERE2A2pxmmCvJ
+FTDshG5E28K23gujeYMTxSkpYFPe1zT0lr+OZvdx3KGIzZ6P3vHh1QU41OFXq+U/4JUvyYusqvg
otaLjdxB9dyV4aexeQx9dCfr/KULH0D471Ctx2g3BDJh/3Dth9ay8NbmB2vUAIyBcYePfznLnWHG
7MrOPtZ2epC/y4B6lRrt7ejRxmszVkf2czNr1Xowit2owVDCkxwd97HKV56FIo8I4DXiUobljHxB
0HjNJTViAy7+7MUxoT/UiqOwgNEfH+bO3DD0OCJ23KFwg8DaYvt7h4zhYsa3ud1230htxwI57CL1
Pw648XSF8Ta17evYtPjp7Caj/tI2wwcNV+L0yQsM804qLczO9E3z5+MiPtue9ymIEAvC3gXk4hNa
059be7rT6F3H+XITNdUedtChasuv1qw/DKaJUh0dFjyMhAv+yPTm52ISL7hDWXstNF9xWr11Z+uQ
GP0xH57zTlrfVfd06LcCv0DCS/O6MqAVFtmLA/A/uq8aGtclQD08t2Yc9siSw/1nRJatQ03S4kuc
OONK8DYkEBOaB83MH9qAJ6Uy6R7qFYMHz6lX7eTf5yeHPqVH0nvFSO9sEyxbk/p0Rm2lPQ2VfCHN
h7o3oTbrq5BPRF+m+LIv28pQRLEnlOe4GN30nIv5RSz5jdfGJzftd8hp7pzeuRuLTqrY3euYkUO1
zFH61Q6dqO9qD4YOwzAXnSFXc24IDXwa8FLFbXwVjQ4mJbZ1ytv4jTzGY1KQ4pTS1qBkEsd+crX+
FQzomY/QehjaH7pln22tuPXdeJ0s0x1neiMBCRNhV1KUn2fPutNmcefY9Y90emmM/KFGALltTcRF
PnR6u2/QCaR/t4L3DP8D+wnLePDd8ANIgGPsJRs/908lZOt5MFb03XZJjgYQLgF7ECcPzSQOIQLF
YZGKdWDPb0OUqE9mgUtfm7Vv5EueXBF9QW/FDfJD4vTfsIra6q71nJfteR7LrzqOCrPWb5qhfcHF
MUqzex85fx01BrtluJXnR2HHjyXYXgaMCBu2Pw0neIRN91mvV76YPntd/THkA7ek7rbs3Jcmc793
Es+1mOLDkNsfdKP97nfaV8S/TwUx0zLQN6Xv3yRYy7gj6v/5Xk86Bgw8LDg3vZVJ9aUTdN4iG3cU
GJh59OoEaPdiuGfpzb4Z7CO4kFtyAudqGLX1NIJMXhxe+zknw2uJEA36n+bIK+fV+qdiIj6VOrIH
jFmaZ7x2nfiQp8621fy7ic5EUTmvIyFXvmnrsBrukN/ZVtlbryVfCu5J4KfPfRltE1+/me0S+2y/
2PeAqDWdMbrTP/PBAMmsGRutmrZ+RarXnR7cFJeDPNq3Vn3QSWYkDCwscMCIhT8nSXRMbKL45nzb
Ozza6Nk4/cOEGgriXRXaUF7CkMjU5Gfx4A31NkKnajNp7Vn7b/bOa7lxJcvaT4SOhMsEbumdKG+q
bhBSSYL3Hk//f0B1d50+ETMx819PRzQPSZUkigQSufde61vWT3Wl0XiLWtlY0xwjcS/s0buHL2EJ
DKZIWrw0bfBZEVVSdoRjk75H2W6RnD7YKzjw5zLpDrpD8pOF7LhkdU0JlkHOg4JdGz7TJHopgira
+46rk4CA0ovYlDGD0l3G2lPFZXPlpcXNWBmnUpi7XFcvU8FRPRZEa4RiV43BMdfltXHvi6i8j204
jHWR/YClv1NRRdE23U2IqQ18AP0oHnqXppNZ7kJZvbpDfl+ahEzbUUZlao04MYlWJT0AATPYV187
0JGbqIhZOOhOIH7sVkPRN3vI+D/1XN7r8XrK9GsWJrdpkx6lJvZ6099mM3jQTtcEsm71mNIIxZcd
P1t9/sz06jyq7tKaEFtgHUZ19uaO01OU6o9WQbpYOd4Uk0bLnZSelUkq2yqNKIlyG4prSy4GG73S
m/Y5ZaAlDw2LiYy8jQF9lXYOQWxr01CXMm3eAhOkDST6wXqwzf6uUtlbgFYszM6RxRWX6k8Qijz2
pPIAE2/NNz1p2SZbwP9BSAmJAA1EXFC9iS56KlYBYeE+a0Q3qBtaj1fGrZz2ef3SsD2vwvqnI32s
tzE7rT4mLWGTdfLerrxmO/+sTIyXgC5FNsphDTHn3pCbVOWfld9uI3M58IluO7Bx4lOBMNvb1peg
ovW99rtGI5bV5iaeckyh42us9/cdf13LhULPzoPRbRmUffmxrFejoQPenF6rMiOHY9omk8cWp7uT
EigOoc3YwlDAo6lcq2G4zJ9X2eY/Otm9uEbzM8XJSOjVHunbvs0JECsejAKgMGhzg+txdZONn4nl
f4cRczSRvHsKWcpUkYHpmi2Rr5TC1oQnHHVaP+8RweOaG3TvMbZudyutlh296d36mnrMeu9eN5oT
8fNqNXsz2WHlj031OHnAdkd9BU2ACykkcmPAZIEQ5aCHu5pO9qr2SaKx234CU0d7siLjhyd8wod3
NFTmiKD2xtN7sXWz3t5QoD9G1k/QxrdUrmyYEqa5arxPpqNys0fw+SxXHUCkziT8Li/2EJu3tsxu
hSZ/wAWOV0PTbUYz/Yzrkfnol19m8wL+knTS2piJZnDIJnscnZwbOn3Tsp2SjRZh4fToK7QzV6yi
qiej2N1YknRTwv30BgtGXnc3Occy0ggK9HiAkht2zskCwqylobih68yuLh+3fSkPaqK7nefssbDe
r03H+U6abCH1H2p36kBkeOIysX5KnZ2RndU7XCZIsy1B385lqasnlIclJfwuxvq4cm2CgNsR9/RA
Wi4VwIqJWeMCEEkah2FC/Qgvp9oSNhNs7do/tBLaTB34T1QEH1NgYT6po+qIjOAh8omQUlVgrEyH
vAQjQG6ml9ZTJN07Ty+NfW+Zd7K3busKJa9rai+lixqk9v2nSYO17mUvnq2gtDdxjd+z1TZBU1qH
qIiHfULy+SoxdPbNmbsKozmvnHQQLJnOOu5rIMsJ0bUwX43cIyM5Q9/Fdauy5Bs6YLY/lHqk4AWY
oH1ta5UPtiZa1GRRszHaDjcPDJHUF7hDa+opB6/zKi0qDDKOC6Wx5h0Kxx1t9uYK8UW5Gzcoj9XM
GM6TXwwZ3qv+ilV1TRrEc1UwT8xC55ApPkJ8z8IA7E8sBhXy3gxteXGRz3H6McOBecq/JcqTpsHs
JgGc7efRe1BgmRrT9mjjQmD/VliAvXXYRml5NJPSIRtQbBsvHy/R2M4W0DZfuTVIdC/yftqIZ2dI
B8juGutUoKg5Bw4lM4Y4n8uOjIcORZSNtg2wXXq28/gRRehX1E2HInHrnSt5eQBwuajJu6AavlPH
4XL3SioBFUCO8M981iLrJQ/gF4S29ljPR3JVMRZp0P+iZyB/Nckdgzg/bLg+NIQc1sCqwhEec7BV
E/IYj8tT2gYbKlXC8+YIjzsUBU+Dnr8E5O9Yd9VUnFWR3RYZFn19Fst2RIrXXv+DsJfPydpLJz3I
JChXuTYjBixiiZMvdAfEmkTI/lzeQXtmTw7ZS9FjJtfs8dga1hnQ5AeXuBvRj8NaF1S4VtXjUKuJ
mtKJMTJ/6cCSrbvJKT5So960jlZuaCxzWPgRuUP1A/U1kJ0GsreaW4cFId5uAGpbNz/nKDjen2Cm
tplbyIohYcAOBNJUbUSg7S34mA0fQcoJnLrGcWDoQB7Lvh/UE7DEHx4GxwCZyVTER0vaRyJenj00
qGTQ6Ecu2aRllOG1n91GDAwPBupXrx8+KasYXaE0lzGpUjn44z7BcS3i7Ifudke80pte6A99FH4K
8Fv+WD76kflhVONNRED3hqz0X2KwD7HTv5ghRYlSW7pDz6Ln6uNWv7T8FQhQcPS48tYNHFWLM5mW
tLZqaNjtOBqDxqcvi+yJHHJ2LBHQDHJjPVMSP6h9KF+cauiadgVsE4l80A1Xhlyvkm7hapLDVxBU
9yFdv955YIayKYW3E9qsjZmqR39Inoy0vdWJPBdRcJ+3ydluvOLSN+JIh7mjSiQGmX51Boy4WcM8
PZHwyShEVkea05+y8Q7x4IOQH0DCAVJ3e2T10rgpu+TdZ3+/tjz7vo/7/dCRByN6fph+HCT58DL+
YXvNG4bV20bDVRikySOpr7GMPsfsy49oaGTsG62GdrqyzyrVbzRXbg0M2FDKASmN7bXSUWkQ83cg
f+Qdy+2A8h1TiY5trABDguLVeazDYG2p4p34D1ZGMbGPSTjopmE+OG/8nuhS8hfOsG8BZxfFF0lN
p5GZYjUZVysP7sNG/XA79xl0436yEzKjctCsomczUtVbXDF3jmZVKwQoL37JSDHq9uUzYJ7bSHXO
GkzlQU5II9oh/0qy8qgP2R25RmAUGqayKHcVuAzeYRJPNAJi6PbWwcYTCoLEfEMocv/73vJQmx/+
7bm/Pfzbty3f8fvnhfU+Hk1GT+mcgyUfwyjXd2LiLaxKIILerHFdQE4ZswJGzNNDhnngNyTMmKU4
i/z4z83/4LmB4Ql0Dtoiqg/j42IMGGcMEbIA5CL/Vl8vEuzloatUc1TTcyXarjkv2mvySfkBDkLQ
jR2kBomjRYKZaca/LbApawD2vV3u/ibBLXenRr/1LAegygJ6WrBVy80Cmft9r/Y4WD0C8hK32Yui
PP42Pywv8/fdxRKxPC4wjNCwI/WxqICtz6iaBQ62iJ+Xm+W5P6ro34LoP19eyGIqIeSa6wXmCsvJ
BT1LLEYFhtKha5hoomRjgoZ42TK4sAm4FYuGfZGvL/f+3CzPpVqpHd32wym6O0/rPxMEcUdZEWTu
AZd1fNpxygw/JsY3V2KiRjYAoOPDnsAM6wDWmFKU5ltCpEPnwMhyjP4rbpyeKpUbh7onqfPyXOjj
uHFdsusnlknTJsUjHYAGx7HuHX0nu+3CYsS9Mx4Q5bG4jt0VGThJ47Ya1uSM/BhskFI+F0GqZRS9
9qtALnTqKAIi8sqvEOQJa6m7cTvlpA/5pKQn8bfAz2AODtq9th8hvk8PTtTHJ8PymnOQ+ycxlh8V
joZDl3kknTNNr/vsWpdFe22s0mVFlWemDPmK5vw2R+Cmys4DU63zawxigLSYDzNP04jYWxmxJ1Vc
qhytvuYjyZUpsQhWYoij1ot7s9fra2dXN3qOamQiLrcwSCphH756JiUluRGEuvhZY147wzSvRB9z
9psDZmh5O5nFt0rjcMu3tFdS7zZpZt1UYSjn4N27sBmco9JN7xIbHjsgsvK04adOMsLaKYyv2mjS
myxn/z4xfGkDtiz8N3IGj27ByLsau7R/A7gkvVu/90NFlKeZZ7daPWW3U/idtzYiymoiJ4buYtTB
4mgkn4pde2xx4fpugSeDzFYqvQrtienScGNPfrUJioSRCu22bNKHXaeTPkx9rm5I2FE39EiPfpg9
GH6paGWV40UeXEd8m7QIJkZswFlcrL3G5JN2VDSIvJMVW9V02hAbyZbRoN+vF5SbQTpeya0FDeeO
F2zN2ZXZk8Z0ju2NLlQGgdVp90uATN4OzdotUPgavptc485443onDrTpntiAbMX8ITJRQmnCQCVl
Jse/whwEjaOUJghUnvv95eUrBD8Q3dvmvDHnKQTnDRaNOL9X03U+Wzld8pQgFT/KH61qoIVWXTGg
nyLNex4G0HnDuyzNL9FGT2Pq38TwVamjz/2gP4WNn64aS38hBLZEeFj8VAaB4fpEV7acHvqpa89p
YuI1Fxe7Yaeoy/6SM4A5aGpdlsmpMMNLnbHPi8pdC2d6FZoV8bekfIUCCGeuulcrNw5d3NSbRBj4
+jxCTQPyPKTHPpVQj4fST4Z1HkIjzxwM0JbePblcq7TBue9Dn3lSP96Vel3Q0ILJRWr3QKKp09gv
vdffOGP8o9cstqkUnkLWd3qKdEYHDnpgtM22BFqMZxOz3kcoXW2zuE3VDbQZ9BabziXqvorDxwI+
PMHH7PJVCWAli4GtusWvvmQTplLxsy3IHVOpu+0BZG00/ew4xLB4k/ltU9th8LfSne0PD17Iyj8O
oHRsv17DuD/q8g5iFJEjdrjTjHw49zGk0iHt3lppPljTwzTnkAeVf9dqRnKJXDQbyeCtDQM0REcs
SoidiJgwQUQ3CyF5b1NJJFinvXoFk1cjyJjtxvmhsqd3z+N0irvqwQGu3kcPM2Ior57cBps54XDP
I7lx2mheShg829aW944eHIsm+mXpd30XjDTJmVnkTvMzQ/ER53Lcjag42Qt8ZUXuHgnz0O60IVAb
4D5M8w3jrJNhgYP9MPlevLGp89CARLcT6mXSUmei0LgfbOMiInaUtXFsGYQNGZj6unFXfZ4Va31w
+EApcsxQ56DMyewogN0FYX+T+2fFLg7gichgBcXECw0Eh5lp+UXc94ciSgKEAb1LMsD2VeQ+Ej82
HAJ7ptZlNtZO/70LdOO1RbFt2qBllfKPYQvOnPS4V5yaJfszMLeQMaryMyl1lunulBfBt66z7itB
uGqV3LlszjqjozL20YppoU7unFhVOQW0FsTrpGLHENTTad5K1qY4jzYjO0OFRABXBNNUA52IcKzf
I6ehU0+wzcqzKctcJuT+p1PL7KwyEhkVxc/Kl2Z+O9BOWBkjQlY5lQeq3eyhqotnFFMfnRV9Re0n
uQv2rjNGbyMn/8C6a92lvFlEpa+MzECuR8XPPGB4dopw3CTgCemdNc3uXdhZuytpL6PgJfmydPN1
0wy3ejBAm5AMHyHHFZs4Nu2L/R5o5rSzqSj5uG8LX7d/eLb+VQbTrQxTg1zoCqDSAKuaCT1uJ2yW
wMo4txt6hWAdjgNNj2AsfCaarUZwE+TawCxcZEBWy+uph006cXRJv7xPKD23mkFSJ+FoxrZS49bV
6l9Gl+19LZmetCkijZ0EQh9atg2cdI/v6jGw2TOjdB/WaHu6tSIZOWgs9m9J9jVocb+qo5FymJWN
lq68iWwkOrl3EY5FKlKB8s2F2W7XlcXsDO2XHThbZVQ/AYm5ezxc97Rl3YPp6LchQ6nKDh6S2AtX
JpOKrSv8B2bWBzpDDhyvGerRFOIYBcW0QhiW4nZg4+LYgDJgDZCDgoLYNNtvWU4vhCt0/Gx5sqVx
AYoXvSTtbWDVn/7QPZVoD9ioVZuuB15TeWLfRt4dXRZnV/ol3Wdi61htrH3H3njl+fpHpQ39Cisz
1UIpv3I6wCs2pf12MJrdINxP0aDJ7FqsDHEsfhGHwZ+gioOVWc4qbOaM04T2hEdJHcpS7ErYyvxl
66oh8mx0dO+s+V9ZrZDXOfi1GIwZ55Dr7i4mzongTs25CRzh3IyJttF7/K5i8qxtnoYxzl8Fn6Yx
tYNQNZF8DhC/BoTYSWX0ago+RFXfGAiTTpHfXem+JHu7Racj+gp+bhl/EDKmnawaamtNmNCmA9KZ
gUyOyC5vePWxFkZID3zyxfLXQbPD8+9n5qfxDWQnI3gyTf7CTLTtmijw5CyrkkuVX9TDrq3K198P
0ZzsK0vvD+STWzuKbIaL8+Zv9JlYxMF5uQc/CaGBHW1HO/BOYeIi4VzuThUN5zTxAZNl+ks2gTtY
nl9uVAdkLcraNx4BxeoDNBoiOdc+0ohgvhc6lC5Nah5H+qmcgtlRFFN2Luo634Ra5RK+NlHaN1Li
MFOy2BrtaK2UzVxYDdPPEYYIy1YJf6VKz0Gmoi0f0KXgrz9X802peT3wRu11eSoOHG+NsiQDYGOD
wuvx1R5LDUJPbbgHx693qJnr83LT9SAUh8ImZ9NtD4astY2qyBjysgiTRwIvJ6ENskkGg1ZVF62I
Z9r7fOLoATVkWBn/gEz1OZXDL85kbeVntCWEYrAEclynH7pfaVy64gOMuWtLIOe2SMmstkC5bGIR
12fkjgLyI1KBFLTmxhYo8UJ/CM+mn4e8xugXZSvHAyrSc095ss4GBhdR5awSHa8h/W3GU9ZI6Kte
FOdGtCg6CmMPvilnKzET9bpClBu6C8RAwMU4GxDf93njX5qZtAcSsjpnNlGHeo2FRLU+g5DlSRVl
Gw4pmuChS/CDUNXWychwV2Nwjh2L3s7yC0M6bqWNd87Mz938JvgDAwNsEDel77bHKhSb5bVHtJ/O
y72GFKVNC4aPvkB1S6xseF91nGl69Qtmz3R0mfkmRljt804dsbcOO1H2JNkC8CsL9jPa1N42KS8g
JOjNYAS/ISH4gqHKIZmmk/Nl+2cp6YDVJYEflc92bjTkO2/0jpza5IaxdrFxnF2OTsjXbJRSDt0k
OfhwBfx6Zff9gFSi34SVCHfWvfXg9ez1Rrfch4H8aXb1S5QihNZEvUsLJJcdmErSTmmY48X//j87
xP/EDqFITvrv3BB0ULOvX034q/2P0Kff3/Yv7Jv+D8hugkgVA6oa9Brj34YIZf5DGbYSwlSOReNc
uv82RJDPJGz6zDglLGNObvpLdJP4BzQ4aYP4t5VuMJj83zgkHPU3fI3lKBhqhjDIl1K2EMbfuG82
xmNX5mF3qKiYgBITgOaXFytU4TrAvExboHlrtG8CSx4cZnHkKk0Nee2DiweAkVfmJCwVGtLhzsle
i9y6FY3zRK5pfAKORupc+T20yaUj/4YCRF7DPIEkR7aBABqn4Lmsx3m46frs8VjBCXDOrX02zswa
CQg5m4i6aEkX1aerHmj3hUsicGGq93qIn5Vr3INywuzn9zeWVlFA3Imt7fXMF5Bg6KVi86fzIqs0
vfT9zjP190hnJzzm8UYMzx7Q1LURWvfu+NAl7lPFwIrW5VMFsyCo5FXa0Ufbu7e1DG64Tl6GBiey
qK6xTnht0aTTqoXjsi666m0KiqfAyx86r/xRJ9V+xONUi4aRqademAXdtSr+7tjSrqVdvCU55bcP
DHXIeZuVNO5lYZ8rW8fEzfsU+7xmX1VvVr6dE47M1Nh7lHIRTYx5qyB0C3CAde3c6C3pvL2vk5dL
5xhxVfbJ0HbL5egYUoKuvBqXu8m3RJ5drDrXI0M+NUlRQdMoRzYETPbJkQA3Gh8c5tQxws+1KHkN
SVeYNH6Tg0D35xs9uGmJ40M4JHrIn55qfnkV3xeyUVglkbbO+/QcZqm9DjyDIn85UjSSjOT0E5X7
hjKZxTVIyM0c/COA1pDQa+t+UrTrCtM4zD84sjy2SfOn7dXap1W8+iPvQ5GYuEAH5zVqZ6F1NDCI
yZP72odXAbBkDVY1lD1bwSKzj4xhNn1Hr9eimoSqem0zt1yZJOi1BPptzELywU/+M2AGRv2qdTaA
cr9rk/loEmWHPPSvoeLQ4f/7xqkpelStr5tcvVaN053dxP/lJZq+air3KVIVmXD+jc/ksqaqVkHL
NlhESIFTlKhW4zDJU+Md+Ya/jOqXHofag1F7Gz0hqctvC9TCwYa6iImrh35HcJVQKjywResdJOpm
zWvtbXXsPHUMugzGCieL57rDWgTkg1EIryfxXahObPTRvE9xAyA9ctnW+q/Ata8xw8BY5w0S9n0X
VkD2dP++bDLyBkcv2VgUglGZ8WcWOz+yAowMBcrR5NdAKwxncLeRmfHgNg29jgfRt81auGqOt2S2
XNK0Ttwvpusgjh8Kw8TIO+7pr3zTMh3oHcwnXhkfk4DLXkptPIzx9+DG5soA0wbwNH+1+0PALNiz
Ys4E8arP8SxzsdbpGg3I6mL1HCKqy/FYAYKig1Yxn+n9Nx0w3qZhosZhWrtMDqu3PiKKVDsCuiJJ
LeEU0zjp0ExCGEwvnsnhEJpPyqVg74r44OvTaYo/YmArsZMC/+O9JvnpW+j+t1Xpm5YadQqfSEXa
6bF+5wRBsXYUJw3bgwE0YkUWGlnyFiE6QeqdG3qn2yTg69KJPkydTiFrI2qP0ntDfj8eWj5CZakn
FOf4UayWeTIi5sINGaiWmBUSyXpqZl649gNmIDYCfFfVbyrm90pV0itrh31QkybM6onRKlr3yNbn
+Oy0dvRdmRKaV8TpB2Fp1jpqymNasLBkdFDWOeZeg1gTxFYCEj+5OSLAh5LoD61DjGzkl+0hZUK0
Noqe5mA1dmvXmM/ZlkS1MVTXIWKxzKvq3cjdb2MA3q7VyaYOymHjwZYkxdfbk7V8dmh77RvfvCNH
4FQFpgGulj/IDV7qmuUoVhg0xt68hD0qs6zN601JOC34DWtXRWHGxQDNB2/Eyk6dG987ixAVE2HL
j9Rg2wFBD+BhOJQ6miYRxd9mnnprwtzyXRcgf5sNHZ1lUx37kjBfKvxVMDrPAiVvTttlrdur8kak
tCnzNsJWnrb1xlU5y1vKTBTG1NYPELJTtlvrISbRVZ/FtLGTEz3v3jEMZph/q6V8FBp8fqPwfsWG
wvSqx7RCo882Sx7Nnk8rRlnV4NuYVDzt8qJiiD0WH0Us+Jtr+6nj4ruWOGqIvIBMSEIpPhcOl3kt
8WvjfqziaOO7zYNKgkdRtZ9DOzxXMjHovzUsFtK/U/HncpQP7qGJmatHKKIayYSflnBaj8w/SboP
zXDnpAiv48xCQG+iUlwuWNRS4Rq0Pp+oVnv4QWh9eK5JApMdfphdcTuMzTuSj++ARg9E+x9gbtAP
6sknWowQMCWxZLN+LbUMexuiS/NqQWS0ixU/EQEidLc8D7VHAA7oUFb70WsRBIcgSA15nXp108NX
9yLBCuyhsy9xKLUhmenKYcGfxJeQzYsz+Ui0k/F+MtNxJq//CNtJzeh83nydkoZRHTpKybk8dXNP
wEquWs0of8pAwKoofRd9/FoVMGEnkhIHrpM0DwshvmwL+DLxjT8bj0ZkPMvHpf9uWUSddsXF7n8E
TZ4ge7chX+uMnSuAzOtesti4sTy6gO1wPJMpp9cZ5inqCcbXaw0GAMQ/vdm2BYtPr7SnuptYKhwm
zl5r3HctJr52GHboR8a9HGQAtoArsTBRPSTduRy8VekjfsCBF677lnlfhAMLAKyismIuw+eaEOGQ
qoR5z3w55OQxVzk7jmTefQGFWw2avu9CFkTN156msXkb4ik+DXlLj5cCrbKteyBhGzKjgx3zElLt
zRu7QdYbR2wbNLt4RG1WrwP3xqwhOsAGE5sAZ8elnrECWnCdty5hYdyoutZWytCv4yTeliPHNRmW
OOi3iNoFfEASmRq0HB1AQvJTJmPG2cw/K62+7TvvNYzSA7Us6YZXl5wIDiS89vagGgyD3p1BjPSm
iRBKBSR7RnoRoLAccYxmX06vk+BgywLmkffeMLfYdl2wRb5NwbzKS/WS5myVYo1tlowhiDGJA1K0
kkUX7RrdeuAtzyirJYbBxTU435Rj3pyrvqPWGivK5Gorh849mTq+n6bQD+zAfwQluVExfdG6TpfN
MfGIFWEWfZ68JoDpA62ef+SDHah3X9nRzikKWqJeBSrIr7n5/VjUtOfw3ciVUUzeKciTW3y7w6Y1
xaPjEEBQjHNa18zvydWuodTfhi0BoQvOzm6hOgBab09/EHetBeQB+5hftydpffT/pmfJssnXkqho
TH4GFXLq3DJzs3cL+851qL6rSJdrzWSqbVTOTmt20gFkNYH6G2rrqqeBvhehtLGGesjJ6BDo6yhu
3X1qZHvo7IxCFq7ewtEb0uTZrtxkVy5fKAFRoq6rNHbe5FswZfVPY7vFjjh/nniDXFAHx7DG4tlW
MR2U6xg3AvcTxHaJGvGC9PhCUioSoQRhf5XW/gWi40XLDbE3A1PCC2sxfFjmNpDWcJBaQ/c5e/Ts
Lzlk3mM9mWzA3O5XnlfdJVCiu0z3SSCvRcmAiyQK+8RveZbBz8Lx5cmkpx0CpjomDQbQsuKAcWox
nABYYBRa7sbKYIsjk+/lERCHmB0/ygMdjFo0Iy6iGTi33COpFVECneG5FRJh2t0NhvqR0SbYlBys
REvLN7Ic611u6CYxH7F5ksJ009Wfx8bgzw6X4BOFunES4aCYwS53rdhajypm7+jxe7SqME66BkB4
hXnznPY1mj9SbljvHKSZqXEBIKeRYQAGx7fpP82PjD6knHJ9ma0Hsu02HQ6n83JTz1/+/bAvEKJ4
3k7mjcIrWIQMQZv+3LiNvjV6GBZCye6cio7aULEJIKGxvyBNUyvToCE+Vv41nYR91omlP5dpJn/f
IwBdbaxGM1fLc8s/aUsPWeV00iFuEGLEN4GAtc905Th5q2LAHyBwVNg3Xh91X6TGnotBVD/iygM8
bQt57T0ECJ3bdue+7OXNqOH/ntiFT1b/GDa1dm3QG2Y9zOXSJHuoVK3+pNV40Ixc+vvloT0RqAq+
dat69mZFLzDlhZF+qaeBGVaXYPLW02KXIBLHPmj2P4vJ36tBxQh9DaLJ4uFH2qr0pWjJG0DBYa6g
CrI9l8HaJK9jFSj59Jf+wt1vbsF/JC3P1fhfcQZU65Y0Hci2HCxA4ekm/JXSnpBzPll51R6alLQL
g7Y1tWoYjw4dUeephSuJbJyypKMbT6yEs/n/+f2W7ghDOkKZ4m/dAne0DLxuRXuo1YBAvrziyWwd
CkEzjD/Z7Bs1/s1WBidPn/b//e/+O8lh+dOV1KVh6ZD0nb/9ajb/mhWSYnkgMBrtNwVj3bpPA5EL
K9+atWjiIIL6/7jN/7Pkcl3qBqTl/xoFcn7P6vf6r9jmf37LPxtfrvUPfMDAHgStCGY6Ot2tf2eW
z+0tSCCSMASwHDZw5n9llot/iPl/9Dxc0+UrvIZ/kUFmbrNw5mPPlLgBrf9V44vcLnpofz2XyE5w
TaEck1x10+Hq/7cDqvQaJ4l8pCBo3I7kCQns1a24qIaUHzy3a58LIa2oYq+Pbdmdl7goawE5LqFR
rXLmXD5UJLUMk+Py3ELxWe4tAJ8/D3MjXXdNZR+WL2bez9CDg7CwixaU0XKPS1R2qtrWBK2A0ZAH
y9N/vrY8BxAWetKfLzeIqPeFGZ8rZdBNCWY2ZGihoga/n2rhjy5Fy5W4K1pT2nFBB9Hyb8hbqTAW
LlAm+uRw+owOvGSE9wNOSYEqH4IWvYOnzB9wPVoaeEctONMSH7ZSyu+uacs91v/AunChPnBFtzZT
aguSJLmpPSbto5O86qngurAk6Qne7yMjyt+xW17G5sPR9voAf86YYV38PiBo//lwKMyfU00QFkvy
rUpQOjDbCVYJeVtJjVGJyN9TQV4qpT6IyuUmsZkWZU7qgCFqLglkVYYqNtGUM0dyudGmmSu53GXQ
UTD2ZauZkq3jAXX8DQ5bXsZys3DD/jzkdTS7WvT3/yUZrskx1/T4e7MIxEJJPPbCQIuIpcdZjI6M
DiChipZmWii25wTIJVhuuRFmv9HzqDsMDRz+Ji387Yyx2E1d8DjMWFsEUoT4il047zuImKEHhvR3
5mVBhiDcoSxoYExmsh2mWTBoE33nuDWagL4Fx2XuemVCVsUCwE7XLZHsmogS6ebiaTVzj+q67oiJ
F9MJP+NaTxHagv8VJ6swIvbZLlZ1L7ROvW6366LUP9zcucwRsaclmWy5IQ2CdZhc3+VRmMO8Bphx
Ey2YYX8mDi833hybuNzLR/RXevLgTdarGkdtIzmrwilw4Onp0jkSyJG47c6hekXczZHpRu3W9XKK
H5mMG/xc9aknzZrCxWIsI9hJBw7Wm8Zwv92SpKYo9JN1OrEbByk5/+tiSf5a/qVVfw31D7rOCB/M
Q0cHkne3vbdaz9rpChM77tlfWm2OHKLVsMH/0zJpI+KrlHp/atMJfsEM0UuLqKDVS4shmN8OSf96
QjkyJ/vNjFA71oudKIqHv/3t2Zw56Xsq2DdeReHU68SFzISvhd213FvOTXvBUi53PWY9os3sQ0u8
whydbIXaZ9WVAV7Fi6wxnOBmddd9jU0MnKy7qcuBMT2hX9sJWwa0t7nW65DeyDawN15bPMkhGjnE
lDwpnJng4BCktG6wC7JyH8fhoSJ6bjDw1NVN/0/mHILXWpTy+ActKBdILjHYBtCVGn2tjUisH6xm
vczrvNGDv9jOKBRMPWyJ6f8pkW6qWeRozZLGJGOlaBbNI+7yLeKp95Q6DdJo0ZyMucrQBv/DHzlA
887FW9PI8NCh+I8pfoErIDHWqK33TTLsdd6/kznfhDOCb7m3PEcl2aFQjn4tZ7+zYJPLmNWAsKh0
20kdqiy8s43HDpNjosvYPOpLwx2XT8VM/fdLismeK7tms6xBy1PKNZuVpemICZJ3fYaYLYCy2IGo
xujeiginzrCsHhhTbn6n9y3Hwu+7/4+9M1tOXc229BNRob65VU9nGzDG9o3C3VKPJNTr6c8n1j7l
rBN5qqLquiJ3EpiFMSDpb+Yc4xsKCOqy0/rAXIS2lLnezWsiu5kcgi03nwj+Qs8jzRLBzeagOCgJ
Kixl/zTzkeOtPEnoJgL7RCeRjSdTrDDe3r9ZonpZsm2HBFk0yvwzrYa5WLlJmU2ML+jn4bpO4CD+
c+i9xsJ2VJDL3Yc8I4aoExboFXT24YEgVkSxRsNhhTOALQwAiqoiNkeEpZKw9yvCJLNZEoDigQpB
oT2JnBtGfDg7t91K0iA9hEkHHJbd6/0eHsHJ1ldtUHQmzrcSijVLv9smFhir7z+GUveN0RgNeFwt
fRv+FJ1bhj0ieaYM8GGZFPl2iIVsW3nlQsO/xy6M9/DR+937zR0k//ee1KRuqDFs3mAm2qOGOiqe
Fj6fIpPnkyvlWpbkYjsLebGdxK7YdgNSgHKFQqloSUPVri0+8WXDPtZdug6LpXm1RAm2YQzgR7Ap
XZkbQWCEjTiLPCUrjld66nUrl25tGIfrcAtucy75RQmnUE6bcq3rKEqkZS64PzZplYQTCM8pxd2R
9B998kVBXetXtqdq3cPgaLni/dCsHq/5oK8TLd/3ozCSvDTOm25F6WACk9uHCgExzUR5SVYj18jE
tUHlEtEIGyCetU0riaYGIS316Gam5IhjxeaPoo+AYpAjVSC1/nuk7j/GLIR8WR/hatpFOw8+rfzj
OC0jsfIAXwWfUr3w+lrKBBsTDWLNdXC/uRoVACDEzFTayStdYI73SIL7zT2hwKiKdK2i2ELxBW/+
7z+YGsMCvtz85zYOiAmrYSeJCeNXS3aLJGGruonHtBxgPOn9hxTjPeqQAVV5f0mi8mNqWLzJA5rs
YdVR7p0Ef1REKGX6qagIBSLGVnCwBWySsHLDcXjJ1Vi0Qq1DGDpcQGs0OFXD3W1VQSSOUR6YfB5a
Zr4YI7S5qfWl6LXnLBxh6aOq9Y14+lThtTWY66EJiNY8JfsWuY8vxXDmDEXy8yq52WpivhRismsH
/AlEcQGkkPEZasiLZ3UNQcsde0BHYCNn6AoRAkml92SSmRmg6xcN0oKd5C96i2y1YI0nTyuKMtQm
1DSWrWLWHwBQ7YSkJA4oihded23NKUQu1k/E4mU0Hq4YpHWUv9qI3o8VY5DXcuHlVDidcsydsimX
eeCjKtlPrapaRQHBhretXREue4tfPdbOxXUiORPiVVE9hslAHa1dZh+TqWXuYUWH4E0NxYQiF2ad
q2c9jNYBLfaoFM+JZCIUSzARjvMovjTMSUZP90ihp2rmq69WkDWvz2sKslTNwlmjGByy+hu1b7Ff
9K5m+0xlmmixro/8iMZMe+0XZh16QHOcNSoKCX691o/6hotORF1UrcOUDnFOBQS5bPFOduTrNEHs
I6sztivMZqNRIabLo+00vpO3Gm8l9bY2J+h4NGRKS9X1R6mRr/DoJr5eM/yAHrBR2jS2dB2TJTos
YE9PWtGlx2yJ35LkHPpJoa9lY8rtURXoZWhUJVV2r4RojlpB4ZuFg7dSKQmjDD9LuN4sToLcbggd
xdiVrvss964K9fLyqslePiLso1iHCOT61pcrL0lSprw0dq/6DaejruZEHQm0GFb9u9HRXzFj4WVQ
zZlr9DioVREopfGWYXND2KQ8XGPE2M1ekwghU+QspX5bDvtOq4Gb9Y5esbcWZKP1xNl8y40Bm83S
Rn7uIhB6yTbWqDYy0qlIEm/4D6f4rBiyjQ5cCGYEGFA3yqdWxqZcYiiwlIGnjyOaIxXDrs7/h7SC
2HZz1Qrk0pzqZzDs4DfmdAfdkCVpU8Wo4FJbHmSYdFJ/mIjshvQLueAmqdaomt/IuxgIlSG1lVLP
fK1HxrcSFm7eEIyh9tinJfiVjtZsXqBbWmUhOvk68asOrAjoR7wtqg9tGIhBqAO4isKnaEBhjTB7
KPpTWajfq1XlV+JStW8MT85TNzLLSzReP6O4423jC7PreWVadCqA/OjxZ6kjrtL77k2kP/EpttpH
X/fusGCzDLF7pYLMHopysY1amCKuqjuwbpFvFmuxZKF9N6BU91j1aSG99mOKX41pgy2WWlGeuz/h
9+b+pN8f/way37PZ7w/+l3/+f3ysSG57c1Ul4xTjImZ1hNmRjN9lxhXvUTT3n+83yfIvvz8OqN3Z
TC8PaqwZPfI09lTxiNmZWfvd77Ua3pQIjAJkNeCV7BnuD99viuVZv0/9fex+T9OWjJ//9p9/XyZd
wn/uP06nbMn6+X0hONPReooRGi/v6veJ9x///oH73fsNyNxluXgPHLq/tfujJStnPySYaKZJ785V
ffnFxZMWkjjZDfPBX977nQV/v/l9zu9j/wKJ/3fPQSKDd3XVvmFpKP/C739/9/f1/iLtf3++Pweo
yD9U/PuP165KZ/vvM//tO+tMGdMd8Tf/POn+crlBO4rUuEOlLDjuctCfxCWJ6jfFvW9AI99vNJR+
f+/V9zyrJdkqua+1aKVjRv79978///t/+02Fvz8/W1K2WhJ7B3INQtbkvDtNQIiy4GjuW+Ecy/sA
XpNd8azobCrGGm5GQ8rDPbT6fu/3JlkCNX5/FOreyRlMg9+H7vfgOWa2hrbYvkdX//7r/ff/3WNc
MTDhf1/+9zkwjA4VOirclrK4iYuem9v1Z6UVmECrlfG3cPr/41v/D/GtooI56n9Xwlx/f8T/S/Dc
P7/xTwVTFMUleY7/iQoj2lJw/J8VTFH/H9i1RIqYpnbX1P1n/ZJEOoHEOTR/Ormt96rnP/VLRaR+
qZoa5UtVNVXCXv9vhHtI/ZZa/7/0ApB00ybmfZmUMBVR/q8FcRx2NeKSUHsQJ0pG2RW9QpxE/2wU
qySnV5fHQB7uN1XS9iztY7g+BO/krKLpNS137zdpQwWoSVHxdYt78X6DVIA9znJz/7EcU9De1zz2
8kFKgvue+n7DFHD7l33238dWV6CPIaLebMkPu9dB73W/+z3ySXhQuRmVHeokNd73mlW6JFPc74Y1
1dKhX0D/5WWuNTopiPvcelFyUz8NtBIksQJk02zrB3bEcCvjgq4i+bl2oy/JUXfwv0Y+O93UYh83
BYJlVumiiaVPbju0zlfGDNh+62bKPs2rxmZl4b3TVyQzbBk5UG0hrpGap5XKQ7f22m2UFcsrdE3V
cYoIKl3pvKcoNc7dZK51iXoBG1U2jzMkGcoRjrqk+oyzWUBhXu42t4a79622LNI7Q3JODDuOztWS
Q3G/x3pJX4PTrPNo3txvRMI7fGFIHsee4kECCf9eNsgo7izm6jqiKrYgSPJK6z1RWxvtR5rQWwUc
J7SNvkbZY1fhwOwaDRbfz7hWIuVUFAkhYC2M36XYdK8rsRdSbOwNxtIovW5+b6IlU+j3x2mZRJwr
E8DIWobmOKPn/UZYHLv3e/oSFHW/J1F2p+UP72Kpa9zf+f1GX368P7aaaYqPhYJjnSCKv8WvNiXr
NMp8aRXkJxauIjG6qCzwEqR2fZB3YuNQJ6vPknrSM3v8vgkOClLAdyXph4LX9haJOCI8DSv3Qj+2
V3aBhGv6IFe7Xp1qto1dd+Se2fnkwBcvVHlmyWnYqAiPcKetofFCbUvwaCbuUbpdX7M/ooMi5FLu
YxLxkKwA+svWlIlKPFLN/CiPwHO+S9UzsuAGEe6Wdc40sWV0xHYTsxm3UcYMdiOgabfQuAdTv54/
hTMh4uArFBq3Rzghem9RirjiUdS3mrAGpUL1gE356ubM2U5XdjhzsZgqV1f7SZ+wZtMjl6DmMsGx
qWqt6+l6klNPe9E6qC3L14aMRcXEpoCicCjb5oOfEkaP3Cw2A3AVyLlahGo0SHWbzm1lflbfFMH4
+h775+SgvbCmNSO33bUnqMF8E+BIgXB3vkKwCEBaaT8tKC4r2ZaHCujOkcerNxjI7ke2Rii8XT0U
I9ACq3oDZ4NKMkeR0uPWdhBypooNGpp1IRfrptGssfen5AnU4pJn/NNpyNG+CJvVcW4hJ83WZW3P
XwLYkRbSjcW320r0XQiJtIUPMntNiE252zyMMfYSe5QI292wAemO8ri9Pkln+VJgwFcZQ4i9s9LI
aQ7ohuEVVSdKvuueGt/VlfG5RJ7GtXmsjABMIZwEpnDKlOBs8pO2ozzRXq6f+vn6gmD0MR1IQXP1
bmve3kwSogKYWtRezI4Si49vstMxs9tN/6VLNpB5w0/2OeliT1PtFK1DK9p4lnerV9rFfBhOW+VD
+Rmf4TmA1d5U6xaEhN0nmLWcXnLy77LxIi6H0E+/ipp9GaVUp9hLMiNFoLyAXsZUShLZIStP/a5+
GZ+kd2gdt1eIDgP5D2zcdkaFi9bCG5WjOLVx3pmNywml5p6EZISKu75tSabX7Oj9tnWTtQDm7Bnm
U8KRsFHeAlnBzyi67UGJnfmPuYG0yEbXMxpXt7ON9sf8wge0bX6Ub3mjfiTf5oFxZ2pc7RRBrLSg
cRfzOYQa11vS4AjltnpqIEW1tnjBFlrb5ga/LrAMOODK4zUI1/3jdMWtghQLmoPVfEgfRemWeWBw
PhRelbjxd914iwbS+e73gH76PWAy7aLsIPlDyej3pgMaonDgoWcOdbbwNUGO4ub7YdFXWoDEndtz
vW9nrFaMGbDBAuPPdfamF2F2r0gz29dGfmPsCCeLngQVCAVkho7mx+XOjd7KWvqYZpuyFpcUUy4v
N5a8WffG/s8CO/jdRr5mY5kFH3QUY4fvvPmAueWJn+WPyRAKhTGYNA/HR88QdbPT1+ms7qII4oM1
+CTfrAd8hkBObfWcvM21TdS3z2g5vKNvmtfVU9oGyIWIr+NYxvSxwgdBWFfP4UYM/Wsb5E+rL/il
HN9h5XLoufauz2Ps8AclZKcAM3bdC9IceF3CYgF2zJVn8DnQShISDvtw3NLwkbLgykTHuCNu8ueU
kxK818qNPqi5xCCIbyT7WTKwhDTIQlc7cHkfin36iXLO/IqObbhRH3WU5bP8Y4DLZv8eA94bX8v+
nNb7DP7LCebLuPJ4mbCyIdxOq52+em/Y7uMzL5sdIupT+xruTXyh0xMV7D5yopeBhO3yRdUw8d6C
Enmu4pWF34ovU0Vx4tDQOBT+ICrq4JPFNoNHUrihArjepa5IWr0ABRlU3WF8Re8CM4qPrZ/mU9i/
S83PQhjl6oX2LukUMFEQs4szLXSxlkZSZu4qkWmh9QfHyGChx8uQQcGO6kGK08nkyDh5+B73F0K8
CuIFgMz/QXFEEoMFfoIApJECsSX4rM028VeE4dB6BpV0iPLXTNmTycDbbe15P6zt8PW2Ac+fMPVt
hdoDUFxegzH66rUd3sysWF/x73Ye8EKpCOgRSqVL1HV5264SF/B+P/i8PVAwzeQkS6Vhn4EShxFr
gcVsncUtZp1xJLKzShnGHKU56NkIWXqbvSGL26RHbTsFyoP8OD+GZ2PDGV1Y4nb1qt9DmhaNqYUX
4pW3gPb+1sB6c2LRu8oPFZphqiZiSLvm4SqdJEhcKnI3Ozzm7vBcemDCPBp4+RpGaQK2B7xf+5CN
tOP3ePSnLVAZ7wVnHkdQ/RbjLyX2QilAgC0jhSxRi9sG4XQJmMxIsOZkqx3Nge7NFlNdDYkXnN6V
KiaLSGCVcKODNPVrysCoVcgOT5/n0uvUvdgHveIY+R5BPs+XKjfKD3C/ow7zI1ofqzoyEJ2Xl8ID
+hhDG2V1a5lrYkWoU55XT0rto63LmXo1ECSAA630J8kOUkoLxaLAhQK0hQAsbSUI0BDpOyfTfGCF
uK3rGg7d1sxe9CGQllofvhUr+VIu1d58o5V9PfAo6Q3hNt6OBIyw0rCNS105vKWjhOXNmnajb3wq
F3q4u/w4NQ5m5Npu/6x05/ZAFAG6bx87Su/TWfBl9/reHlZ+f5jd6Gklbro1Es2t/FYHB43uxs/t
fXwAAGE8VrzG7MZbJbiC6XbizkmHfeFkrwJkr+cb5T+kclu+I8TEE0WvlZWc+tLG5iCxXDXZK6xB
SfXZi/xEXfiGuUjCiOgM2L194dN8Ey5dc+kH93YmBAWrrpeThXKatqyVeBc+a3Z18jvNF2j6b3DN
aXZ6ULb5YboMl9uZ758/lnTbigwQ6/bAxIFZ3i7XzfPwTJ2XM7Zy5gqGmI0h4rrRX8Tz/BOPrpwE
xXUPSoaSlDVUTss1KLnRV/dUfaBJb5haKQVzDjkCPF0UaQB5jt06Oq2e9W9OnJsvnoX2gmZXfRFl
mmWstqkOOJpwMeYTQmmBd/KBT1h8IQYAkW7dBrf+iCdVLX3VxvKok5OMBDfzSFbZ3WxOUqFnhLfC
63t6aBUoi17TuXnQCbS1XCE7Jprb9dQ3raaAnY2r3JM/ctI9ZUv8cJv6sfxmniYyayo8+QUpQOyX
36Bv/Paha9c4R6TwzK6qfmzPwmfhzOar4QGwzFA0s/QEXNHs8b2Es1cMrG6f+uPteJP2Ijado1z6
ZrbO3pLBQrRvbOunSbI706tP2Rcfvpbd4XHxcWlcMbaZbOoniRgw/E/w0vl9TCOCs0o2nWE1j+Bf
eWoJDEAMrkelXec6pnYIioC8rPR9auzwIXsML7yjDvDljA0seuxLv786kHbZNpl/VJbnCxTdrpQD
9KhbctKrz7EIaBRevXJ4zaHPyE63nmaP1YT4OKz5zkk7VXbDjLMZFAtrzphsBIsCluKwLQObvHih
5WHJi+3WsI8MyoDc6PHV3CzAX8O4vYcyvdw+NqG8dN0/9+6P3W8iZcnOEhRWGAYIu7yFOVvBj5fb
MHVuEBmtv4Hev4nd93uDSEzh/V6xWvG+7infudLAPEMePppCAjd8KbKOqtxeg//2t2nEYtvV6IS1
aIxSKNrZ6rW+Rb0rXVkpqg1M/FXJPrNb/qBksO3Eaf+QmZCfChFWbY9iRUHOcE8iN6810/7fUPIl
EHTKcf1ITxrDbYv55hL9lD+JhB/cFvZs0RqGRzuJ7Pbmqze/IGS0d5COdA24UhQZFstmdinDD5j7
7S2QlXVP7HJlXT/x7Rg7djxpa4HdYCehWMKbykxhS/quJA8mdeCWsJnc94JVjvYqhZPn86KK9tDt
e0u3pZN2kveTiI92uzI87OGU3iXdLX6uF6xXbstaFJEtf4P15wWKR7iL7WjfvUlvbJDmLZ/+IcX0
Z63sNtAs8zDFTucpb92+fmfXGQ0upvGYsiVwLwPkqVXhMbrUcM/fwAw9ie/aqf1cTU7007bLklx5
K33Sy6XM4dhPtZWrLnQR6af/Tp/YpFb5Uf00HPUAfQ/yXxYf1QcsyOPn1buuWXiIuV3t2h0s2Jmr
8M8KYudrFkw/sSe+p6z73vQDHna+OsOaHtJvFsXs9AbNDt+an/K9plnX4AFCnOuLW748SMzsd/i1
iNoHvmrTkl5uJ3KK4F/ElYNZWN0BpGP+O6B6hxfDengPF3BiFRt7HO6qtSbyPKxroB7aTYSFw4Jh
JFIqouFEf4Y5zRK+BySftC0yluxtGoxb/hp9LoJLzNKdwI6zTZKt+Vg7zWvoVSF+OrI+IK7jRMGF
NFmDF+04KysSxT/pprGn6i80TIWBr3rlfo32yDiW7MJnwu3tbK2tZ2yE+xD6rtt4yUYObh0gGavz
20+JQ/DNq9ayPU/2NSCEobHNTyigq1MbuwW/H/DAcXWskWXslQpAA/P7kf2zvKWOIm5FBpYT7HwF
Kxq4aqcc3BQtGUhfSz8KRDcBLIZ89o1u7HJDkb1o0ElrssCt5EzkZwDooqNsoq3iRgdwWGXNGr4+
4tapEo/TyCADEovVYMs+OQcMtuZeWNP1GYPunD6qpaNf6g3UG+ibj+V7fMowvZTO9K3b8iHsXfxf
0ZkEZEKkOC6m23+CBZE5ypdpYGupJa70TW4TfTURTQ1nMLgeZOQsqU/Smqr2haNR+6ZHz5aC0JuE
5/NMTkSxZ/fSLYvAIHlXKs9kI5AxBpfeSl6LRxbnh6pwSUvisFclwhc4rzaAP2CLC+s9UETqXVbb
eCMyN+XYUX5i4ixsCmYr8bAgIU4LVfpD37MdKIw/o2LLqz391RV79y8Wf2xPNb9aL8Uy0VIXyImr
skOB2UvFgBoBtM4X4Q9RMv2OfaQQ2cP7vAv7D0BdwIwS5omGN+FrtV2yLGUqbbzuQ/0sAr3AHGTN
qIBST5fcMDotmPeLJ7yM6wpitE8CiEBbO8Z34pB6c8WVyzVOHexyfZNxas5+R69acEieGD/FyhG3
UCGWektjN+/LWfRu/FBFIHjrxImRZRh6bApAHPDuQFVg9crmW/3kJInJpMKtY9fv8uyon810KMBQ
pV5OQeK1+2GIi98qELKZU+as1bb9U/OwklhTOf2lImz8xiDJ+6I4sdYOg0aes5c+De+oQShlaJFN
HWtSL4QNrJDt1a7wk9/c5n2iB82XNuyx3s1M3/ieiLj701D/yj0alsU7FBA4iIW/ouwTJZthb7KZ
1p3mMzQ8WNfKXu6s4mV2Oj991Fsr7az5Urybx0l9KDJ36BxRtPP8kGfPISPTJSptWD39zceU3YxL
mWXhbqQPY8jcS3EIUwd6pZOg2uipjiWDHhsHig7UCWpqqLv50j+Vmz4IT5PTcjjxfR4oa9lj63J0
b9/ZgYskkk86zfduP8tgY7xiIk59Y0JK0CxC7c6EFB10KmkB/fTpXBzgHdX7anih6sVMFKpPsclS
wWXKuX3qLimb7Ku28oVrtxWsaV89ak/TU2la+LVMRqVdw2KByPsNWHOHs2l5uQN4Zo5jPayn8zJS
YPs9ceQXj+QFdapxWHC5jLC42zABIlWZ/DRluKFJ1THybstzth+e9HfF6UxS3R3hZ1SCjksu264+
O9XJZE+Igyne4EAwqIQm3ojXiWUEWF9WMTraK9aL63L1c/++OTCKKxx6BgHjzREENDI+5hIVEYMV
+tVjU3mqaCfAvyDZ6/ijsCEFRWnfJDSOnqZgyZw2wuRTwjJ+mGqNwU4mf5W/aumWGYpRlBMLUpQu
stW02ufhKP20HGY65DjI7WJwKYlTu0tXjiR5oepIg8sfVBRCYyzkB2h6MslisI8foOOx9wc003FZ
W9cPFENou8JXommL1+l92HOlMWADr0XpKUNhFvd5esYhAug4X9/WkHEmLNqcTuWaHSrf1QoksERD
0J0DrtoVLkNfIVxhGehl9re8d75v5dQMAdeFVu5yMLtb+V0dXf1K6JFbzeuaRCHDr0esk48dZ+N3
4rI99mB3ENqTFTCPn7XJpS84gTls3FtnCwS4ravT8pkZWWqXWienI1IqK+aHQP0kmoziJwc8JFa5
CiL9KUs2U8upwK6SaTtbFkar0E5KG+hjLrnQcJYThVw+02vzA8mKZC5a3bBn2rjVbsI+ObS1q2c+
MPxaSNFeekYt1lDSFsMd193wIzYn0yC/md3lg3BmUqQo2LFL+i5xzK9LP/US9YmDIl+Uc3SIzsq3
yvL/od/2LaVNjPP4bqwoMMnfovbriF/pU7RtRrsv14TKcI0qTLCVBe69RihlCeeSCzOlFMdvDz+s
vWo0OTSH7Jaqz1GJ7Nuj+Dn1LoXJ+XPkq2A5d2ifVSjgL5BOBwcOYHhoGEiWcnTGbrFcI6X1hmNz
1jbFR3YUXO29JjwhhhFr3e4F/W5YixcShP6YtyCabdGLbdo61/Vq/KrKoPHhdH0w/CqclmcmSZJW
hBNfbNgt127zw1q8R3vBLg5zebVffTClZxvwuhtjX72K2En+kGc53bzZOLftYKXyYianYoN5HBbq
Bo7OlYeUpbAqULLsqOkAELSTdx3XJqC4HwlEeeXUnTOcBzd6KbgCWOANTHzkHAYwpYvtFc/bn5gR
2CTk2BIAcrvUgaljwsGQNuNO+sOoK9A/nu3VY7TlLGtP128FAbZ1vTkjZ4JFXNABn1b4A/iYEZxg
6oo6ULqZaX4MP6DXNulTfYwCztYv3iSRfE27o1hakX3SWPUmXCss3XxQmxLb9nfjpX5Q3HGb+CiO
wMbNmLo4PSnqdH+Ylk0Mq8/SmaWXus3YlGzynfiozohTsajyJNlhcX5kjLrJgYThgAYZWX3qsswI
xW1k7OKKSDPsmLZQ7tja9Z/mJxcnWQP9hZNF+pZah+8PNdLwgjXskau3OY+XKXW4oBy+vu/3/Hne
3U7NmUExpX5C/eY5YZngSmvlbf40L3PjT+cssot35iVVeSQXLJ6+mGhY/oc7+T2snVjbGl+sTlYx
Ac+Q7NbxkRiw5Fk9VBR0ThnBE9iZOd120jO87vzSB90P3ttykz9me+L4XtWbVa7z2Sp2162iu/AD
2e4RLIUqBFQCV5O0rlxzHz1BKYqD0SXC8coKXHXTF8kja8Mqd4krB6Z3fTK3YzAeh1fRN3Y3hiQ2
SwBCl5UDcUms4lMr9jgaNxzULKRcVhcxSIlPglv6E2Nks4wbFgIjwsj7gOV7hDR8qTkbcDTZjTHy
sZqs3FtNnpKF1zbZqT64NdoBz0KC2NNZFGk4xwyHhDlUTFJnQ02cPGBRZN0VxrrMPePUddZ1a8A3
uBJ+Y2XA5lFIYKN7JEk96PTNJJ8rBtaMWhTVhk3HElkKctFlgUh07Ze4uW3a9+G5bzx1cKRXsi0d
Djor5o74GjaHj+z6WJgegZKL7+Cx1uWZHd+WhsCajYV+Rp5q7vMHknIwpFDnwxnBVqN5E6i0MuhH
AUGtnDurjzAYXsc/Ah+PWO99/Yq5tftqX4Cfm0OQg76wuyuEE0t9MbbCJ4UrtXeVy2pzE/34OL4M
6NBaj9JF+Z2yQuJdUc0nO6wSglbeaLOHTVtKaABQ3OSAuxVRm7EbkYhAGw+T+WhLOzzjAPf08V2N
bWFH3Wc6TfNOdnXfONWv+FwTWlAsxoHuFRRjKJMcley95xMl6+E1GU4qir0JnTP1QkfaUUn/CpoV
Na/2eE/esGzyiehfdKFliM5EiZxhJMDHsfpubf2P/ELTI4zcIvJVWmxikDzJ814E2cBpYUfo1Ixz
0/lV4wH5i9kG50CpA7TPwOOwiEPTCobMFohrvQJutKkoflWWaEeviEsJv5ypTEvL958Q6AY89ygi
mIPEwKo2ZNvJFm96JMJCW4pS5ZPxhdCZJ7MvyCeQM262Z9QGiEs3I/qePFCAHr3Fp/oB12xkgVvz
qk3BxcNSmYkk2gOu8MqP7kX9bHdpbxWFE30gbSTUj+EXbMhkFX/aN2PRX2PPZPvQbJotibGwHf/I
z8QaPuMMsXEC29O78mdEmwcnIFl6o7HdxYFqeFxp/To7hqsnUu+6eulx4s++CU/zjJ6ZVNLN+Bou
GR9YGrmYLAbrtPNX4Qa6EUh+VYEDbNGkkxN4ObY4k4ppJcucdRY/IWtejUA0fZqWJEuT5TiABDX8
uXmFBlfPNN1s2kQ3a+z8a+RLyzqCnijA0g6BsFUfQbLAdeOvmq9yv6FrSthoOTrNymVagOhofLA4
Dh+QxkKBUNfEprsa/UI2fk7PBfB1fSuora0cRsureVBVH82wGtxOoulNBgsYK/2KkVszZTlg8T9a
quc3C+9/Rjc4f6TBMZgUpel+BmxcSN3jWnxIPcBswj56lxjHWN27EjTRgKPHCjg7JEv06vIOZsMq
DiTEUP8kaarwmM7cbh8/puq+Abbs3pgQdTLa7MhnyH7g47IyTl9ZLRfV7oowcy4D1mjmh37GwHN9
yb4jzeVUL3b4C1zjjUqAbqE9zt4pMxWHcRc90D5tn0lMNMjQMP3+mT08DUXz7TZwZvDilzp74JIe
Sj6Bu/oZvow3JjlJRWVtCxgvWGy8I19m+maGKzSHwbU/kS/xUxxqljhr/avUrNrNYm+SyLTbYRvQ
fPWVYBG4gcywXEmZR69/nMjBcNubc508TtplrObgs+x9duqbRzeZfhkEUhBCX0yguJO+p3NpuDjO
WaaV+wLbxAtAyccVw5FEZ2pmbVMP5Ha4KVpr2SnZh3GlcV7DnzmTyXLKDEsQXSB+xjWI33Oyqp+q
c4nTZBXQXKDjIKbU7AhjXYvp0zS8mPgfStbODBQsNngrXveZUefxNco7oBioXLGVaPbT/rpWrVVA
6YhzgZUdpvEzddkpQaFrZSf9CROF+ihtmB6VFyL1vOZC7FG1CkrSZs8SPNaUuu0uoWicUZYiZpK1
2Cl6mU8iyB35PTG8ljdIG4JWVmBQJy9cvQVHYid4oehU6do6ir2ZHBQEKfE7QC632WR8U6l9e00Q
G6TnenmvyceY26Ed8p8cTPA6pyca5jSMhs7TdIeSJcsNhaavsqN5SqKgHbq0sV472pRn8Ql00GP9
nB+Z1DFNQQZ3SPD+pmGEhSIhBWlNw4HMsyA7CcpjuhketZa0Szv/CS/CZWLvy8J7Xb9d/XQjObNL
VUf+oNjdvlP/rzYlUXeiLW1v71c3dFfr9pyc+DhoF0UIYbx6vCaDgZIbnzveR4/jHl83WTEUlZYO
HREFnDSs7fLn2zOX5vjMScaAJ9WeepJfF5DM49hZ4trE0int+vJNoITxAsGhbf1hdKE2YogSFnqJ
Q7u7+rnK21vmGtSE6JUxRfPds9zB3DUFgKJzAhwzFPuuyvAyOIS8ltkmNdZ6tRchduvrrgK16HaK
P4/0MsBxuwWWkYyz30KZSv9hlHyjw7bhmtklr1jK6Nt+9SDumVhu2OhANVMEuPfjUtVB8pvp9KMt
+e32k5yKz/FqX39oCB94ec6Y5SBsGgT2QPHZKF2a7e3nJnCKMKVb+i49V4plwKVbPp2MkZHOEqWt
2qIFiCe9p+r3zNHhMzbsP1iGXaRt5+h77RGZkC1sjSO9w5F0vm9go4Sx0++2dRqFwKvTrbbtP6av
TOQatNI/9DnW7cNttDBTEJk7DC9R9yDKrswiLXOvh+h1MaZR2dX3ui/QGxFY2yo0On0IEHLnsNwo
6Nm17Gat6TO5sKkIC/8GaJyODs0Tt9uoXKdIej6NbRXZ8aE65zDMvNWa0UEgTo2k3Z1ZQo8MIGyL
LpdB7YAckJ6Vp+hHPE70m7+M3G5tZBHn/AfaQlVSlnCkC3+v9/js1Kz2zUUI5DMtxZVTnlZv2nF8
i9JAXEvYCGzpq2GJ8k2aywuFO/W8itaA1X16i2csSAwZzQlzFvEYl+jEoKAJG4RoKlmk3bJJeTD2
Q0CfodJskxhG0Sbn7D/oOq/lxoEuSb/QVgS8uSUBgk4iZVvSDUKmG7bg/dPvB/bs3xMTszcMelEk
UHVOZp7MqxqM39m1g3wT117ZcMRXL/q7AcmTPOWGV704X6QnmIA/p/4Z8mQhDJxEr8BJNvMz79E9
NA/Kl3HKLkwqaM0Wr1YqPPQo0+vy0QR6tFKtLUADuOgTJLO5MUMf9Zv2pnnyKf7gsIueFMDmrXOB
8qlmT54/P2mrMxCG/RRk1GC/7XHTvdSAQls8Uy58xuTJYMF7Sl+WJ7QB5Cv2rOAl1lUHgk+IRqi/
XF7jnv/kfKHuOQ8i3Lu8Hu0C3OiTDD1oZYhbdFN+/nt+snbxQ3taK+SJjRchwAYJyQuA5am7lxfr
Xnj8pOlHxYl1SnbNY/XgHsxr5tXXKTC+CKvH2ARZyEnbm1fH9bu35BenbnwkifQhvx+ZLdvja6ok
ProXYHnKzgdPPRRBMmy1nUDSYe/R4QGzAMw/6iwejNLJTf+r+xjuLf5b6NufFbLFeOgMS7l48QlX
J/ykEtr1eFO8GPv80Yr8s/mnxqMX+JoxErC6A7/zD1hMHPmEtvbmBnkHQjcOX4Q3oA6QiPZxedC1
g3WhxMzqZybjTpLlk62nPnNcVsf8pUw8+9P64r5e3ei/WSI4UNT3FDkNlf2v5o7BNCq2hIrIq7Xr
2PkpTM3MaDJ6OmJUNvyHTLTpdLaYFxImFK+HiPLcPKD7FAjs6KhJw0s/qd4r/XmgSFp8VQuIlnfN
jfJdn3knxLKMrqzxVK/jE9E/vE9SrEywczJOWOGQ+f0snzE7BngpNmW/ESDb8pg9dXfimD33B1RU
1o3lp2t81M7x7I0HKvWKpY+PyI5JgxjvnV9Q2KROFXfqO7ju74mq6hy9FudVIhZ5REyG88G91J/x
gVNrAU99QxMCb0OCa7/BC4ftHvmcX7mXEEUserjX5o3sSsx/saBl3Z7eathd0Klj9IqiQ5ytB1CB
DgD+g53uOcuOzgPCsgdkrg/de/0LIyvq6HxXfbJik/mGf7XO4aNfVg+gAcgT1ZBRI0MDCN9SaKr1
XVRv5weqbJT/83aKtyXlcfMwP7dP5nU8NUGeHbCis6lsX5uABebSGztxcp9zjB/vFQQk7MzAH8u3
wJbaQxRzSknlQ7y2Q/MIzELVy5CJ7gRz4HqsBG+4x0yvcN3Na/rqEv6FqBfEf+O+kKTmUH75kdcf
3/Lwrog9m7oWxJh7XbwCNlCq85/E3bpv6TMNQ8cPGQVYqll+fW3uU2oO2pp6i7lmqVEp+/Kn+6RT
TYYgvXc/wqeGUptYmebQSS9W9gxlUU+G46mo7lNlb31b35m2YdGJ+RLPtu2Z2R4aPXmjp+rfcPaf
Zt+CuFIuOHlFcptdR0zC9+VTui/udU7Mfmt/iis7ndQvMnqv0bDoHFwG/dS4J7WwG/du8ZjkD6O+
D2NS35AnbYffNfzfL2oIgr8oM0pgLK8GW3mJvqfM10Jgji2nDyt17viy3I+VX6vbKQt68uVxR6DV
M4h72jQqatk9R1lTgi7DuwJewTVhnYog6q48dcE2/+C9CM+duZ+lZcD84Wi/S9WvgvEL676Wyb29
dTKtbUx0yICTIVTCuiAvYq1omKqWbNbxugFHT/O++z0FmJpzBg0rt2A+t78yJKrRPi7P+GUTQx4b
xJPtyWDHXB0ZFSufgNZHxGfTtG3Vb4zGsFneJstawtLdgFtG25bUUPaqGqFMCmg+vk7dxT440KbD
ntQVOZ3Zp6GldxELTrQf58do8XQcIxBBWEet31GR8IFl/qaGSEarjWDwOR0OGPKrbCqQEdTW2vr1
15qfXarxIPFMmh668jHJLpq8k9VeLxGyE+DjLeJVjIdxuDIg6cB2wUGWEBPHacDk8Gu2joaDWOx1
doBrCgblVhkitRBFgsHPCxhCyU7ZrflOsmOt5OdYUrR6Z1cEIaK6eath/M3spuUhu8vfjEf3ijwJ
g05cPToI63IvxIbCqKh2avkZGYd2OpsTGo5XFubEOgwv1tdw1Vdiv18nnv7x/Lebqs6qbknCxv89
EDvRio406OF4AaErxOjJJhwDcigOt/vm0DJ2dmdfh1C6B8dRfNkDjKUtZ0IlAOUY7euOSYQRxe2a
XaGoH2fVPNQN1pYGveLtrtuD2lIg2OyAtm/34eXHw4TN9sfbbbchj6iu3aAz0NXLVGt9ZUp+1HHV
2t/ua9YH6oyp9tsFhgT132v/Hrg97+9LcOVcE56TofMGA3rr9iSZOzor3vpGt6eS6E5jkmrZcTDz
5hINh6miG8d5qJ/7cK/zYVUrcQJ8ActdGHVYAOMumnYdkb3WjJmqn7xk/XzXRPPDFLYdHv38aqXU
zYtVJJc8jz9dXT7qhvjUlKHbGblhbF3oDdydDolI/YbztQ8vUzHpQVySeFflb6Egcc9O82mXo6fL
omEKlq6NdjItafJAEFwyds0cWeysp4pnC5WWxrFpk3t0orme3oske5NDOR6GhPqUiRO2Pot90+oT
iKu2n/bSgtlOxs9SKbWTESKLIpBydgyfX+WQFnxHpjLsWtXBLbcDGh2vstPUk2vCPjAx8eMocPEO
Q86rJQwZk04zfzAVgsXwQsHRk4aIDWWgi4jCKE+gLBP0nRiB+niRRP7cI2tsRzbCrAVsHpXpgF/L
25BqxxJ16jpIEkIP4B9QEYJAwhxOeTu+EJwFSfNA8s08l3TrHhcWRF6LkSKmG4a7yCJASUHObMUo
/Ft1tyzw5VWMRaW22D+pND9JiMSdNTFDwroJXLFRJkwO2hcCVw8pagpjNa4cdFX1VOGz4AmlImFD
jAUd60XGiO0QBM7FjzMVqc+AczIlj+ugcotarBloA9I58iZjGT2zXl++ZiYk8WvSDMVjWBIpmMba
A0lHhGbr5ny247IICrmAxLW5PLbm1zTvzUIcF8EaOJcEv/KV+y1p0Rs1yRc/kf1bqMTVoZJ/lBTl
A5E1NE1TPm6WzDy6cAEDQw+JCubQECRyn3ZE1XTrWpMXnwm2lFv1Pq1qRAqlg2hh6ejIM/uDQKgO
5zHry42Xu1nLAaUcFeWxQrh2gryWYUwvMsA2NaKeSbXCQzQvwz2RHxS9nGoHW+/9csBVqJsX1NyY
UAgJp6hb5WvNkeirowoOSR6epiGOzFjMUif/04xxc6qcmcQbMBEnmVmgC86PEPMHdBoGJE9O7Wp/
sARWfwwZ/aSEwgRFzt6WqUBUGodsB4am1QJjQGc+2guODGFKNWCk7bvAjD+pQNDqDoKoMSxB/gN+
so2Wf5q1BOpq0jc70SjkQrTOdvWkZLQEgyjAlQdYVQXcMMLNFr7IfeqNCNivykyvYSlLK2mSpIiS
f7yGHEg4DQFGaJHj1RUZ5WqO+rv4M4qsP6sZK7eh6Z7b11TkiUwCi+jSY09Jk4bRFIRLmW1rRLel
hg2DgnHt1OVKsGzxLIHwxbWOTAzrZPEFDDXooew5zIYFFDwiZHyPAcQJc6H03CcUKpjIkdNbZQ9j
9Jm001E10H0piAxYYqO9YTrbGd/UTZKNP5JciW2WRG9xCaVc2rmKdWEWYITRb5MmWwKtN4pd65B3
NaFUjYYC8L9ZjIQGGEvWZXk1suuEP9HYwSFO2Yz4uecIjvEozQUgVgnxmbjCk9msPNiG7C4lnpNJ
Nn0rtvI+TfzWpenOvpgzH1n2V1vS2x/DGDtXbdYvjgHkKIzXwlLZq28SoBnCJVUQ28oCDa7ZPE5S
GO8ZcKOmw1XaYMFRPOxyQxxHigiNLJ+N3Tp4rgzJBxlV2HDm+klvYxtV5AJrvTqLTxFjCSEqkWSu
H1y1w8wyzU+lDk2c1lQOnYqpxFCXza4Q80XrZl+ziCfMnJC2p9HX1NcC8TuYIbP2NiVDsuz6pWH8
xo4vhRpp94rGjLjWv2Dz55c9sdPdpNDG2+ATcdTG97KiATUh7ReTDA8FV+2Sbs4eq4r3ZX3TRPgo
wgieoha48G9yAkhOsUl9kbqQ5O45ZIksnTdcwBovlCkEPhMKajp3e+ZbfWHlL+60jitY/UeH79JB
sSmHR+srt+TvubNcLH7HgcgtMHiJPaateRh7UjpqMvYYf1MvfYnU3FXxgHEM+qV+BNLSIitYoh7Z
RBsTSua+GiUeuE0OTsFphlKunRCKOIsXcZSj9Nu2EfM9MM5jkWIB5eyGCL1hobQEVCXjq9I/zmP7
2paP60c84qHEQRVbItDncEPwtclxkr8mrr76GJnqUUvgaJpiHqFx0HioLsiIg3GCl5dzhy8uxXQB
8TFYokcCrWzJAhTbBTuA3TCYF8KIEDebmMy6zXLoVTwjrTYnWUjO+wKaZ3TawDa0hbjZBWHDMuLk
IsmMwpwGjNHGgVVmLQMivMlEh9OnnipJHYk45O20JeB6halbCnEj4Td1lU4yloB2RVTqxmoAl/H7
xrxgBvvSQgUSojMxoAU0kM556cRCuDLqiXJsO5RL5OlgfItXWHUMzSj3S9J1MBVgtC+NQPkrM8Ql
OySZKqQLy0g9g0GjhUF4MiJZiBxQQx0z6p3dPOg4/vgxFn8UyzT2qQHq0Vr0fgM77MaGeIptd2YC
MYfDFGixUY7U8zBsaqutgogAIsyazft5AjMuj+5MSl3Rw+8ntkGaVMlv0zAokwkcwSMMEfYJRLs6
5bskRCDfxNov1QFdFhzffgegVqYz7vWJeHHz1vFC7Nvh503gD0M+aUX6KupoT4pqB9XVYoJX0Iwo
heb1EUMvRZsyt8RmIhv7V5uZ2qs07me9MdnIq73oATBnJWNiqyMXvoF0rRyich1zfJt7B9d/+TRp
3XIv+6E9jdGBYDzEl1YynkwtQmnu0tQPEhSqcZ2zW8hPMwzj7aDA4pfpdYod+6gv/cvMEcjBSllD
dVeNbcBkK9ArTGNKEit+e8T8DtRsDcFb0BDGGyGUgSsQsaV2SOObgGHhHZ2jRlN/9Mx8LZta9aZK
8aeRmMQQ0edA/+KZQ5d7FTkRRYZ0IW4fF3u1Cao9NUHUoKl14ODRu5Xk5Hh6RKBMO9Zr1IefJxMg
lijuK8z4rWZhYAzyoJLazhWquPR8fvynogavGoIPRfw+T068t0bQGG9OJUk1nbKPZtAkqbkLPqv4
qTfof5QWZttQ8mCaWlyTkoWwqfFak4QRFHocxAnoFQEfcIdpzRhS0jOsuLZAosl9Yr/VdmCbTtz7
aFTng726/DRp6WUY2e2UCpI+xxiE8ExLkAdhRdCrpsUgo6L+McfuG88CnhZdkUHPJ+o7vrDqJZSL
c6jP7tQZT4tmMXerbirJSNpCcRIsr3GaGDsmwBdcuVYDZoCJkKNWXczzGJuQKbUg3wGtkK01h8QE
pZ9arabPuVaRZOB2ZpS0Nbe2081oa/GYWRYb3dV4N+F11Y1wPy0uclt3Rg059q+6rqeHPJdXhAiT
RmpnjaC+VvmpyQHVfUU0fsG07xqbaB9muz4ZkxE9VmlGOke8bRukig7esTuj7j5stxrP0nVPs0u7
gmdLMEwfhXmnVQRIMirsCxt/oWJO6KPtX7FqPuGaJrc4WnZ8TSlqQhlmFJDZ8xw5Xwkh4Ht91t1d
W3SPKpG3Z2mwlBXEQZqZ+J11fKE4eZJqPxxis3pvcHympmvfpJbAayjlfRLWJiJgoi04cz1pkWTU
dXwLBJnTlOSMNOlPilSwBBouUQW2pwZ15Cg7pySSoKNyqovlPJrxjz3KkCnHrzAD2Qmz2fQpxnZF
V82Ypav3MiaeUnSoFHaGWiE5rgDVerpeFn+3flBcGJUuKdugWpW9ad0fXLsW20hH/8XAprkMgBgR
tWfLhEhtzq8GHtf7yUnwYErxQ3fN+lQr0ieE4r3U2IfHHEc0XFu8sshQCrWAb3gYXhtGC54VSLMx
ad/llGJZpY/oJsfMDkyE+dnJGjRaaOy3LJ39o4tJeLULybUZ7ZwS6eSuJejTTL3xkwSpRpOQRzl8
KwuRNaIr+E8fupoZ6JGRMny5It8yGQ4dhwSZ4hyluxAXe0Tk2RPhpAmBm3C1/Brltjczf8iV1lcl
jBFdNHi+gzs8bceBuL2ratfgXe0uU+ajQDcxEUAPLDlQnhfAp4lcfDYtfAbGA2ey+9hW5ybfxXO/
Im5oBTl50DhV0nPj8aCXWhCHDbTyHHcPYAovIleZ25Bir4f8gPjlgYFM/UfWF7hrGI5PNS+2baec
wxm2VjHxrFSAG2fE0qb1YNENHVXzYVQgxNL5NY36vZulQAexmu9kJPjCONk1whLHX6ZKbkQcqshq
3XVetn1luHs6aRV6q4tRFO7JLJd9nRs9ilgzDnRrehgGlc4bT2Uc0whyGWrnXrfAXiMR3S3hWiyr
HJzUpQhy2juOc+k5kQu/6345Td+ARqUnVQxXwqnv+MeJTm1p2LBcZIZ9qO9tJf3I9CwLMKSXXk9c
eEAwp2fY2SPpGrU/6B3SkpnvV1l/9xA9qU4qoBa6+S/Fwq8cP75T2q1zipKUlnwmVFHWIsg7E65P
gXeZXLBpfkqjg9gwsya/m1acryXWtIm/+sk8NnOXnVyn5ehwDGidJmLKB0mrQ1sRzTqk9cK07agT
OpM+kgXAiHbcfccKmooGcKDuaHpceHWsHT3FZra/GPl2ccHsd1GPYGf1gQtESXNh1UxtzfPU7NkF
GIBudHS66BFJ/xnvYpzuK9ccVyiDGW8NUVyihb1vTTqC1UUrDn2Dvq43loJu29jiIiS3xHs7QY/G
pUH4aJaGxVBV82dm6TXdeD7LHv/bdG4sRIyoj0bXDD0jDEf80OL9MCx3i6Jlp8JB9zct1cntu9ar
mhDtYJj4Zho+ZA3ia7FoJ32ld0xyOjbE5LxauQ0Fp3jW+GuJIuWIIcjrYOiIuYbWXjPHrQ2/Z7w3
xIIqZoJyL0x50oueQakO7fQ8c1xLsdNN5hrmV5JOGEVVMCtPK5RVLdtBxFE/LqVCYmscenTBv5Bm
VEqjfS/1U6wlqr+u+kQRUpZQGSf3GiHRDA8kDyXCjkpDYVjN9b7NiKHDGZ74ECZEFnhh/rFcJawA
77BhOegtsxVCT06UhTjYVgtiizEoFO0PC+VPvNT11i7o7op+xAdPl17YGmLTdDr0mpZvzcIpfStx
aWgd95kQQk5CiwPVhiwc6eEvGosNw1n2N+6zaEIQvvetQrdjje9MUHX8iE1zJp5RbGMU1TWevTtR
p/AcoosfZuvLiR4ZcajApAht7V3fHrUPpYNMGVf2aH6zRzqX3Go/NIW2rtq1ofEWlsyWMoJ1VDp0
Hnkff3YKoFCKZ0Bapl6ijZRVKSRlW9dvnHIATCGpuLpivDd6P25UHeGpQtYRMnflS7fGp6WB0+gI
22lKpACtg5yPwMp8zH5iOymuC1J9rYQqw28WCzJaOJUarhqjs2BwwhmBQKZcPYdL4jyZDYTICHk1
A35FeqLe26XqlSZjVO2AVDOrpuJp0ZUvp1LjL3qbH5NwIKlaz4Vrgmrq7Q/727u0wF7MLqLKupR1
32DXdzSnaNpFdfJuKAa6rEM/sqEmBsO8bQ+sxtJwlihc5tXvv9PwBZV1YEYUMTZeDY0+7ti6oCaM
8miPOYGO6vAVamsWEErxMqQ6wbE1ZOp62MdGru4mHJ6pGNTPPHRfiiVlfiW/LVaQT+F0n0z5u6O2
Y7AQj36uJ8OB7xKqZyVKiSCn/hxGI1jbDOKETOJwycQ9ue6AlIO6pVyaYjeo4R0LXXpyNNfYRBXR
c4qjPlduTW8oJ4HUk6E4s39j80oesqkjsd5xnxw7InR6CVH91+2LUxSeNdeGN5U1Y6ml/mR0rH+F
ajReHlWBLRQRoFHVKsafQieX7HNgPBNrX0G8AK4jg7WTjXFssNvb2ygP9Nzug1BQhDpMcuphwSok
FeYRqJKwWGROnlZvIFSHb9k4CKMnfioiC6hI3b1ObXGMSuM7kcK9JGl1XRSGOkdNn/Bwo9tbHCZe
JJltmWH5VmruQlJhh7mDs3SL7l7/GhGeSBb+LR1hjbaXhHi7hXUIf+lF4TuLjkgf280xTj+bqrSv
DnA0XcO8sQb71UV8Jxn1Y+bFmPHYE38Kow9Gy7Ho3MTF7pufCODNJy2D9KdKXwIXJcZSAdbXIWX3
itqXiix3kU1+xhhH9n4M53tnmgi3seFIzXCmkCOEjRkVFMWhQIMwa6wYKvhVtDQaUtaJZMu+f48i
8ZqWtkncFV1yXBVv2rzIvWZmJ5LtFIy7GD/U+1Vk2XWenJnjFyMLKYav0V5vr41wsGKIJDhHFJu7
9qMn+LRpZ9ikZWSow2rwK2j7ls1KkF6rMsujFEuL02ABt78AR0zscNsUo719qim2X2t8q2JSvq3e
fNRbab67Ao2Vk1YfqTV9Kp241xrrzF57HfllX6vQPE4KqVkxAb3HtOUclLlB3uwbhob2PmzwkRGo
GYpzNjLInyJ9lyOLf8dYFhvJtKEfYX+26u88KihIVQd5cbkar//vV+O5eRi7daBqtQCcXLNML7en
R7XtzBDVaxMxjLNH418wHbo+ab34d1PeHARvt/9evb38f33838tJVeJz/buNxz29SqCK8Q9/MmZG
AnvrZL24XbtdiNXiulnNrv/dvF273Xd79N+T/8d9/+Pm7XkhbjPV8K2STDyTjO7fHAvDjOw+5pv4
F/9e/edjuNzs5QnokngLlk/0JyUhLlxwdOE8+O+2WML/d9tY7QiZo0nebLkQmL6IrUuWqrY1gDKP
edZhge6I7mCEWIZWBISHk45bzpomJQeSZmMlNo9LHDqe61DS3G529fJfD2TrU2yLYHYOqv2/F9ye
drspAIUCa4xPt7sS0zCOk+YwydYrmcH8Mr49t+fdHrldlLLhj9N0PqaJzuC2VTDQla4f4/Zwp5nm
odS+cXs2EQy7A9OtFlqBBBexE4UDLlurW5FdQ+aHOXtxXcH+Gmn31KUQNEMzN1urtLrj7UKbOgQR
cdks6BsXFCK4zuAj+zMJtBaFY4J+pioZ0GzgRgNjFhMNhTJVbDPMxvY3e8GbW2BxO8BXk6nbffKv
j7lNcldDqlKprpEDt0eGqFAXP6yK3/kIKv/vdX+dCefeOoaYowX/zdiwisTqPIKNMf9OEvz7e3//
yu1t/z7n9tDUwaSoY8FU6H8+VPafT3Z79u2B25P/vu7/+/C/d6ictA3cvj38e+5/+5sl9uRJ1pxy
lQIYzyyWP0dipGC6KU6j7tNoIFzUVObs7Lk7Z0DP2EnhnkGUKmSYSIAuPzNDrXEND2EFyvhgZ3Nx
sOLVT7sfYZUyePwu2g8kQqZdTt4aupW6xMoLixUvdMXn0Ky2ujEuojVEfJNT6jdULnScJl02TgXC
ssDE4Cy1kM7TLfQJBxg8iAa3DUK4D2EBBbRdA/DmPlOAlffZyJLm1grSWUUhUJRcoioaaoaVIOuH
okH46dCLGBOmBi0eHoX8PUSJ8JsKDRS1gNdn87UHovMYl0ddZJXPnQWBUMc4g6goKQZQMo+iG76b
MCz0j0Z0qCf1SbOLC+Vtu51yBSFCku5ztuD9YKmEJRR48Kj0ZUqYIKdymOcq+2uulmxmSdjfTyrE
Ug+DqerQdP2qBs8j9ziU0+yFGUNbqUBLbC7VwqmFKY6NVhnfjxmhpFOJ5lrCLYbpJQ4x55WLi4RG
7X7MKHP8Ja1tT3PVUxmPPfLTEDE6sRSRwwCIYru/MmSVHTyIF0UEtUc9ip6iBbwXn32PuW9TtF+K
vcvyvINoNGH0s+xKNh+aaBMbdyNmXjdEDapBrp0M88M29U8t6xmebQHTjFndm2RGca4iDCgvQ4bc
0M7rX0wZyI3r4HPSdFG0qR1wUiJITbbAdsGQg/VBGOV0qG16hwgONiO562SP4h6eoBm651qhLlbp
TLsCD5O5TbaQwfdjpp5H3THRj/Wp3znlnej0ejea4UVoxldRr7gtH0dwCAOOaGIj0h7LwILBmCws
/th5cspDzKKLqBZ3cQGGxnaGpxARwjuyDu8jXEZ0ZWi2TQscUCOBmatI2xaZ+qZ0+m8rE/siYriC
l94BB3DCxMtVCutpsJrpCvaoRRRrmYkCzDJtd2/jR1MDhhyFocxMTWXZQXXoggpXnOzwKTMG86HL
tT+mxhR/kr9EFChM1Bfodo33oVWwS+mWX/FeRNgYK4uW7o1s1fVa3Tdk4Nr4jcJ3anq9rmSIT+9z
v0pZ1XSpLpAr1Kx6AaWNBLYtbMWDxtL8MrO/o6GJX0vgrRAXdy8ek109YtwWguvuQhkelSw5AGZi
CW2Eh5pvSLi6AOoszRe1JNdEumjgHBZRQ46M1RnmftBjZ99V4V0bJ82RbD3WkVIegQTuFIawpnZ4
r/PmQ6n4BLJCBCvDh6pUr2080frxfQ/CH0xKQb2ff9TMEndNwpyA1gLhiRjr+BgdVpYgA0/N8C1O
EFUvhYKnTiwpOpkB7uLwrlxI8VQ4P3CPEN+0aygqlEPhMuAb9ScDhd3IYE/bYKnEcr7TR9z4KiEj
NLWy/pIWsEFLGIGnW5jvGejbVKA9xC9Zu7sle8muQWWYIpThu0XA3MXinpoeAz8V0e1cnDo7ia52
z54cQQsZRhLtJl39cFJXQQ1ToL/UspfZSPqgzWjD1dg274c4/O6A0HrVxBJDQ9419Xyuuk+vSVdh
H7joTM+GPWf3NAzIYuaNO4BMmRGiqWEMd+YyaX5FcNBzX47QluNz3bYK2tL4t6b3+rYGLNh1Jprf
SdVUanjeFJYYjUu/TiKOLkG2zEznrezwO0k1XwwXPqLmkRfcoRgF+jCmtg4KPCqh8VHCTnN5KqKx
wzoPNSlCjmARwvTJSoN0YDgtQ2lstaY8aDrGQqaILziLjmi0VicE2LtdmDrdoYuUS72gC4OseumX
nKGm4WFs22WrOWAfc6UyXqhEJL44/XeKUypAW/EzpVgSjk1cUKUpr0KpW751EjmFiVNm3c0nxXQY
bOvt3ZD2QPilDsCj26sNaMGwRT09TZ2GHtxIQIuFtxCKeOoQ1+RmJO9WkRlHrl0OyTmrFuk3ZHeD
k14EAb0I0BPDL1OLeNraboK+Q/9P5EF2nBt+aHdp740owZymGkJghOndztCA5NN0ycDtiYmBWJEO
Y1xTSlSMXroHZcreRwSv9jRhqQyZrljpXb8I9NEzoxaWxgiT0ujbyEQKPw/zuW/S/Fjv5lE+5JXK
mlq4nyTAAOZ3jPhazWvmKAmamerJgtQqlgQXUYudWQr7x1pPVUuDwsnkuRk5gcDsqPaW6StU6vtR
mckOsPjvUybeVYWRbEcyglzHz6rbmipSXbc+oMuRNUIE8nN4O3kcLcztoJkZg1rvuz1AepXc1bbx
XLZddHJj8414gGiXrnEO/epgM64X6pgxTBEVLwQ7xdgQN+5xNqa3GJdvkH4yb1SqPeQlXDRYZPum
RE6QooM6ZXWhHmp38bQVPQxbLZjWHkCx6Qtq+kinLYmRXE0+bxfaf67dbv79iOsL2iSBmPNvdwyd
RjlHgqEEQ1GfRZZj8mOPiucwW44u8peculNVzEVA+UhSxkh45NG5hWZApJeb0ip0fNQFBiSNGxR4
IsrmXY/Q/qsuOs9bSX+7IJJswQGHi9vNWDgg6DRsJBSSS5KFH5HRT8vfD6W37bj43dw+xOsRnhns
B12aLYTnEOl5C3aqNaxLyvXidu1/3DeQxdP2FgNGjYbb9i0sCT95MKJI71FfZuZ91Pc0dLcooH8X
7VqjEo8bbRUY561RQ3b+jQS7WbZGWUTPUpBnsdpaD+tFaptImW63k9WUdalBY9xc3/9N5lnsoULx
gjOrbB6HzlEPlo1jkbNeLDlCXtHV+XZUxtWpCrPYY18xddaU5l1slywQlqYR5lnqx9u1RhHasRqt
EjADKDZaPWJrXV9rMZOWg1u3z3C7ZtHqepaBhCtOzpVZq8eO4OojOvYhtsKDWeNmomWIfqMqZgg+
V435EOuP0CLlsVCdOohTB1O29n0ZqfPo9eQW2qDmJywVL4wEIzt2qx8rTdWPrZ42BGDVjFdZqA9s
QuY2q3UyXpeuXeAWgONNHuKmUCEorWDr5tbQtvpALwOPecVcPwlUaXM4ubS8fpeIP/8i2PrV+lYd
Q8T0CzGL/7HJtYvE8ZocQKRpnOJEEAXjS4INDVeviuCxKU1QOHMBvnoou0UNJvjR47Je3L7/200d
SDGXgDl83REGeutvQOX2XxfuhIeKg1Zgu7gCBe4ahKrFRKKC35Y9ipeagtddjYT/HYC3m3PKTDmR
EqHXt86Tro/vVcVM3bCsWsl0SdtdrExfRLNge9vah3GqTv9HGkMbk9c53WuYES7uAXAH882InRfM
GvPJLCjJ9vWJIt0rH8tPTAORAhP6yKvxc/TJoP8Sz+UJakpBpIpSe60F8VxOKYi3TDTZ5/hlecde
7Ge6wFiEL/GzROsR2DMOp1v5BxPF9aScAmBPGMSKuSSogHmjGz4kCDFIKcaRsOFvxWo4hgXJjkV9
ecJPuhkxet31SoCrYzzslcfl0n2X3JyRDW4MxBBYHMEBvmucvqqHMKd7409ZcHHIv5qN8sgwGiSh
ZBoc4Y11Tr5UuhjGU11etCBnYN5YEIG66VKfyrmZAiZCNGMXm9+IYTCrqf4ve+ex5TyaZdd30Vio
BW8GmhCO3oblhCssHOE9nl4bzKrK7OzWammuQf4ZwYiggfnMvefsA2j0SXo/AbByo2NLO26BzRih
xZNApVTwsJ3HM2jK3I5fwVHeok4DXODij4VIcKf1+l0wnRGgddG/tb18Ea7K+nahHs9ar8aOpcDe
XdzCLWsGhhX5PX4dD7fvAW/4aw8Dm8iTrRStVAz8rd0zaOtsJD21dAS6WMjJt8Bnp4JN9yJ/4zrA
AT/RnaBrtL1v4k8cl4Wd3VxJ9YIKRwGOWPQWGHsBPLTCooxoYdnI4wBF9UdWYowbSOKt0xa1hT98
BuTXn3+sxmtGpPLbEZ832TIpbpFyaRkX4f7fRILKJjz3/8BAN0VNZDmhGSbSVEnTdH7+9XGOkM78
r/8h/c+ChKH4rkgYNcV1ISBZcZNfYZMvk892HZyhnN7RLXji7RgZzpj6lBWNrbmbvrhCWNei0bvP
bJdRdyQiJ1g2rYT7zEmNAz80V7fsCLOzL2CoOorgC5ZMj511gy8j+XubU4o+tJfpF7qfl3rpOxSO
HR7QZfHSneJz+lS8NFQcbNmpfuI1xNq3+4eKwcXv9vc1cz86TJELFmP9UvFHOhK+cWIwQ2uwRDaD
nRr5NL59BWPT6Mu9rTrcHTaYN5Slk4o7qnkxdmCYB6rZW71zCcn7qbpv/SndguMNfzEmYGgwfnFA
aZOtb9ilOQDT3uNPxJDiN3Vr5K/9hcbCU8lJx2oDq5ifcFfDaxCQ9SMlW2GYvW21E5dsQ/vxjNiM
1COS1Pe5t8cogVeX2vCd47dGEvVuRCyyl/dPtPqecFJeoGB6lhv8TJ86xm7Fj57uM6dRfjMVN9q2
K0K1fXWPL1S91oWNfcrFet+cwAAieE5fc8giuF5QNrnInTFHcp8auAE+Y9eOVpkGrpVA9MV4mBEA
T4po/wAmiwyX1YHT2JGzBGYJ7JMOdoiBcNPOxosNPgVw6q50plkphax0tpTIoYvP9AYuW2R8+9Fh
leEI5RIiw4qPGHjKUfpO01W5HD7YgvNWmcB9bV2+jxvrnX2lz8rNY22+FHAMOTNoYf+uXVESohB1
17Fvun8JKjj+5yBg+W9BwOLjwtdlUVJ1Q7cseQ43/cuFD8i+RtEl93vZ7PZ4lgjrZozh8no2rDd5
VpgSPeFkV2wzKJswGj3jSKpn4vesVf5v3gxBCP/pLpRUFcWzqJJ98Pe7UIubQa+srt9HMrVC/mvE
VZi5I4cIRBsOG+YPB58dKUnsq4JD0RwCGrjYLJ/xj0SHx9v5/3kX/23ehWmSEfF/juxdZd/RR/bx
HzJ71cff/DPxwlT/QWqForEuIl9Z1U0ymP+Z2Wua/5hjLVRVRMiv/fGjf2VeSP8wNMsgtNfQuBxV
k2vxn5kXivEPUjLJM9EVy7Rkhun/l8wLAoD/ltnL2lwhPNzSkbKTQC3Lc0j0Xy77Vqa4MdFUWmF1
m+hm0dhmvIqj9HAbQ9yNlmjfw5YEtHjADRkP1UIdTe5rie0aPWxkjKqv3rMeMxcdaoQ0OsCSu5+2
Om316qOpU2oJifypk33lqJl0qoijXndJ9FEaYej1JGzYuWo2m5ywQdBRBEDFKTXGXg/FbQ1pecoh
BJdZXa+a4a1BbbMVKW0WrdJtxj6gqSDDzkhL5hqD7qyS4um9Z+ggx27bodbyxJz1GiE7O5JEYP/L
6GLKMv5ESFDaAkUAux6QXNxq3O9NexaYtCoL16URdTrlJg1XMLWiRlEg88usmELkBKNmXHNhgFyQ
Sk5QEKJRopLiV0o/D3pfCEA7tB1AaAmOQTVzGFX60Lr2Ht/BvqdiAae/+O1eLVHyNATimzaPGePU
xHLkUHOtODX8UUAuowuYBWg2cogHYEZ0e5d9Jbl3q1dYtwGlyIm4EmH2tdYPtZFFKRvb9J4ACZAO
YkAiYon8nvz28kUrM6coEmR9Tbi7SUOzx5ezrVok6FEUHunQ3l05Vz8DNWwOoYpX0Uj0cpkH4kW4
pKEUeFEN8EZBUPWI7piTmkc5s/YWqXSnsv2Nm4OFJPm1x9LhpGyEHcWQv1rVMNhQtwB650wFK5r2
atr6ROqdx6iAwExQxaG8nxIM6EYHV0FP7r1bT0ZwrO+NsUob4SwoFDnKPPnWS2QR3dRWuEyt0o6F
PvAjIz3nXY5jVpKmZRjFCh0d2lCSoZxqE3kWsU6ox4v71y23ALUbha9nLAqlviehwhBqFLLCc8QK
zcoq5RSGUODbLoU5MQbZptN50xlokfolR566ku/juWFz4ygog1c3g+AMWS+2Eo53qyZDXVDwxQw1
rDZt7Dej2Af7DIGT297GFr2tfumTvHjF6DvWKLnvGHSKe656j4DGLiBAIGvujTPR/J4M2Nw0n7GJ
tP2yEaKXpMgvCJoz5zYgFZPr2hPuRm3LoqYvdQuAsJRk+MOJXdPwC2aK0FKBUO9eHE57nSmW1sgT
2X4L6wZ4bwrkcRWj+TRbQXRGWSB5kkJzmpcHw1Q7e8jmmn4KOl82jC26c4/iOE3z9N4T3ZCG20is
P6JJBzY9ivC7oSFY7VWOu0M8AtIyZ1Rf0hRnwQy07b080eYw90kczmG/c65ih/6+M4CpRvGKVDiq
tJ3sSyo4DqEJPgUycZJ6DH1rSr+EJNmTDolbHt2TzPnGRRIy0tA3UzRWzABeIrDVSVLAtUQ5gsAr
1t1hVCk29RT1tBb0YAb5L1dzmjDoULw+svvGQM9TNm/xWG7iFsXtvYaHbk5fhGdiA231HXtNiHgI
W0EiNadWa38SMaC9Izcqu6fRMTRhIG4H7XajGqzYDPVc7hQOl4qcgLZNiwxHoWPTbGW53geS6GTB
uG8IMXayRMOsCa7WoN8Z5hM7v4IBSNUC05WQm3dNvBMUVKiKXoQuPpE1jSFiPyTYF0LKlq/ttxJX
xwrv2jIOkK8Jgd47cVaewoy02A4hxkyQHVpN2al3hnZ0+wI7rNDpJOUsFsY71Vf4NGm66YXXu9xi
jMRUIqjgS7UoxJLfo3OZEvUkWNifGmUM3hI4RNZQ1JC5M8YImkyhaL2F/aC5aF3Agsud6Q9V+RGU
8r6LQqCzSf5ijoWxrDvKksTbLlHl/0h53p8sK4PGM5lPaSfcPJXk8kuONz6I0t5n4368TQShoo2k
kyKC3a9IiLYYx6U2I2cHgQA5L+BszN9Aim4Ui9rnokEqrUU/ZjM0PnXBRdFrMOCFQfNjtX2bEDrU
k/5mFfEOm8QZocK5Ectv1WS5G3Vp4xm9ub3dmfKisW3W43CgXki6II5H0jDxspBZ6prmABuy9YNJ
TLwYTUYh7vs6Av8mEWESStMOyQ6o4SLENgHARFQpVEjCVknYMyX59DGUceFPUvijTPmwjY1faQrm
OO4V1pbSMXVlRYnYzWKpPRkKoI2SLJxbPJ1xCc55ETe3pZDOUYhHEm8xZCM+yP2o1w6xBUZRMyha
omWnj1CxY6m1hULpzR4G4xL040pGcgdqBUP0oEFVuLcsxluBKpI4ldvanD5uajYrqJIX3RD7vVVo
q6BIAdIWQ3FOh2iZkL7sqyqjgU4SgBkFGorN7NTjS7PTmj0WGgqc6BX9olosfgorE7dVAgRNQYmI
tr/90Cu9Wo+gPc1UjnflDarxzZRbX2vZI96RccTNjbaVpuDRv1n5RhH7z0nR9iJt+hdFr9xWtT47
IxjcpjQ134hl+giYBBZZnh0FTV9LAfNtZE3fSdd+xpgC/BovGiLLbNwwKK3jAEwIthpEi9pljK3B
EW50R1AZoeSdpB7BafkkJixxhJQtoEYiXyHRvB1CUpflbGJnlwiY+u7HImUuFEYMf3Iu3qCtP4U0
glCfM5w1cxxpBUEp1gWdFBAMgWEcjnaRzGt3bIHOIP3KQ1WgY9d3xizwbw3dGcH4hBOqs4TS7J4d
/iSNy0SBTJwVcIh1RTR8nCqUB8MkhCwDgEPALiqNb3UVpA49X3DnQUIjM0QSHoqb0cBBNwLTkqeO
XWF3R+nfyR+3km2pbrTGLuhQlKq1IPmU49GHqc23FGjDtkx78rbupGNofBKc/qVVoHeovgcDgnEu
5c+6Wl4bKprLpGYaCVRFdxvK3Xlzv0RNBcVJPZtSbzr0ol7DqMTK3AG6GglwDbsM3C99ggViPTyB
wvQZ1SFe7zjbUx5F06OBkJIi9UVuJNlDYs/6zeus6qU4ijfBz01KW1GD3VbCj+GZDY1Rsq7cNph5
M/n0FfaxjGeLjdE9bzcYjAOnMFCT3ouM2kNS+gW+FGJzAEYgWGURVzGwkcK9QHrGFl8OKIGNUHUI
UruBJ54keiI51Z687cTDfSApJFdMGB96u+q0qAcgKjPSilDSBNYg+RS/mEopHmJy0gTrEiWNsFII
i3N0acRWhJNpqjdpbE7rZow6ZyI1OB0gK1jjy8RAP4DyHKy8RwiHRUuSACgLsexVeUyGTM4q0BgA
51SlvGpuiH7TYk8R/RrOxd2RVT5GX1SisapHI5QNrfQHAaiMkV1kA5bUkJloe5WK8rYxUrq2ZBGn
C1rj2h3S8DsVpHytY/CEmXZ7itTwKbohRhu7CkIhJXKqT2pFFS+H82bOedaPFGttVrl4f4aQPx5k
jS1B3DgrDw/5X1zieUjeK6V1TEgRfnANxYaLQ4qOesJYm0WN6GktXbRWLdbMItjM56/+q2//q8eG
jqKLlaA8ePztHd+RXdA8sv+Pz/L4vVspkdekD/D7WBFhFfn3a2pJipX9z+8b1vAO0sU5CezfP/nL
l3++qUCHc1Sa6Oj+/GtBoIEfBDmqCpPF1B/P+3/7KaUAWiXtcd3mFriOpQ4S8t9H6Y9P8HiqpIB8
liqC9ccLPx7Lq4zYZyMx7XoODLc09lQNWAjtcSlUc4LD4wf5fAU8vsLhDx/wxnT25w+qiuGG6gkA
QnRctJIx4+vSxCUVPlwD1dy1efxzi7NNzmLel2g+r+eh7i//PB6zFMhoQUZRDTPp5DftfSnPHYB2
lhAl9wEMBS1x1ugyGnQxK9E8pPdneT6hdNZyu5kbOg/Nmjhr2B5f/e0xVTWXYty1/miwbtnIpZb5
6EDX6ogKlOzm8Q8pmz7fO39I2+hMGkTGybCAQDl3ESAflMlo7dPhny/xp0oun5uFf/4g1wlnMSbN
v83NuYdIL5ggit/6ZPvQ9/35eNcNIANzZNgxDcbWKNhxp7zm44+sUD+HUpZ7lqaC5QyCkt7W4yeK
AfhK7qrl4w0X87F+fPW3b+VxbL1J3XBFbzULIND8Du41ii6hrEn+leNq/fjK5Jb949uwwAxm4s9y
9JrIjorJbl2pRbl+fPvHY1x3Dj5HP1kdR29aHyG0HmOAC2mDEsR7Fa2Ff+9ZZIVn8HJessXNuHsd
1lSnVqNHUoGjgZFzaySvLbgx7zitX3vPxx9HPR+oC1SLMd5aVMqn1e3id8k63aKi9iHGuNqJ0qq3
pe5vI3+wm3HhT2uyYRaV+z6/2JbBGW3QMamc19i0twOZBq+Z4byagqcfxi8eaB1eEIPTBZjVlH+T
uSYkcOsXfrp9vWHWonwAnKm1Q9NGqLhiFXzivUk+S4CTz3Pjjvul+7zA77eebIqhiPFhTDl55RTW
BYiAHXIsRsXm08EdLXdqduCwTKkPZCHXvjg8YyK607SytDfQG8N1GA+Z1btT1ABCQWXqNjc3Hz1R
8OgzdKlrjSgJjjrxlYE7TCtRJgE+3/Pat929Cdw7K/X+2HucEtxcPZKIeHtPll216H4zXOYWgFDE
GJD4Sfx45X0k29b0eRs0MqpxJrH2ns6ksIp7PhbCZjruWI7MwOULvrVUD4g3kQ/wiEADQTJQDyHd
/H4DThXgKieBJYFu7Uw2zF9YTGQ6MeBo9aV0RSvAo5gZip5+olMll74hVxHTA5ZdCM0ZMemPFxv2
oFQ5C/kbSGlcR0lr8+p5jWXaQa0TAGSlLeiIh4l5bdcGLlRXLguUL3YGB6hkfMJHVrvmxTyUMFIO
d/oShIDxP4KbXNlnvJNPCW6W0rlh8Wz85GUc7ehFOcDhBJEO8XChnrOdDGVzF66x7i6AySz6J3aY
EvEg5qf4JbZLCqu96eMnOALR5IB1PyW44ytHJx1fbmdGxYUlkzvy0bqTFz4R1pLY4+eyfhI9d2Bk
3eYr0r4bAeXtD2EPMoBEWzmjT/nMCHTrUcgnL7juqmAA6bUTz0Q4OJGDb/kXHU3qaJyvyd4Xu1CG
b5Y934utsPpVuXHK/r1bDZDN5aVBSNtKY8QgDwSqIVd0B/K2RO6SKorDEke7r5Xf4VfhndOcij/m
foVGK8dYqSirYre9dPv0u8AL9CLF5J76dLMKMHpgEl704mQBMkiKJ4kY2vJUZ+/8OQV+CLwcD/VA
hBv9Lc46vmcu3mG4CthlxwPXI6estV+ntfjlz6boN2olVyC5nd2xeYevXbtcSPdpmf1ad4dcqfos
gRHPDrx2PHJBOvdfTn+Bfm9G1uCrOKnFjosLPlyIu5gLjTNrXrJpF77w4XhKboiQE2vUZ2ABJUYV
6LbYLwSPC3+adpkKhgvvILacyqv7jSp4DAaj/Ct07OXbD67kulohK7KELUxfLsq74SiFDUqYB9sR
y9DsMlrfH0cpS1BpP5fFk1V8tcp3WNq+BUisWuXVSgRdTGGr8njKKN4K1Sc6RpUn0OgcV14KXpLF
fYcPIpN8qR+XUvuh3I4dtjBu+bQ8JSNIteFaZu8ieVj3/CgXO/MySaiCkB1xRnqasNzfErExcbzq
2IuHks9ThPn3Kw7N/KWu3aBiIQYKiYGLz1xxTyYeiFPQk7StbfXLBKDoJdWqnY7W1TxwhhHpcFw7
+wNs86FZ7CNidfzxiztYJ6pmLhmyIYKtvmyoui5T69Cr7odyommzoNHKUJ5sERpJPl9xOgy/W2Na
ZgxmjH3nUuI1fGndfjGuDmyKRpc/mtbZr8Y3Lm9lm71QZxo9HFL4xfikAZKgkGgi4QcJO1cPpy1a
jF+iV4D/xjmgJqzJ9xCQL2DxdgheuU4QpAEOZaBX1lyEvJNhPb41pCVwDKi7UcXwJ/WtxVETuLfD
6PXwPJ4YOaMtJw5uAUfLaJ95CzAV2Vnb0Fa5eM3BGz3oy+MXow9D6cC9RuycybR4W0prsC3MHCp8
EDey8RPQwH5hsGwdNvcQ7tifhcxatxlfHW31g5kwk3LVC89q42e/wjVnche8bs3JoowjH3SSb6BP
Y6plXYom4PquXoTdz3BzxS8OXevwLkbwxCzIMH/y9PErlRSGXS1aTTfufJufMlQ/Xl4hkcSw8y3d
tg/j6nL0hWfj1Cz6N/AkV+PE9Md5NHwOUPjRf/GFD3immmcRWtYoa8FdMg8zsYuc6HkmnKM26K8K
z4jkQPXQLMuOhcwVeYgNh8lsOk2cUS4t3mu2iOx0y8aeywEtAKdD4XCxlCR/iI9si18fXHlMFyQC
LJp1uWX+Mg+cJQtjnT0xEwPZtsntPaU8H/OB/2pc2YZtMWnZIZ1Y9AcFGUDiQdgJzyRqMmiOi9f4
ZbC/OAj6ZbA5LxwmbccR50s+Px+Li3+mN6zn+1TbFC6SH7ybJ6YXGv1a/nJ/kS+cxnzL9Hy7GLsG
WLStMEbh7WHI4lgZO2Y/7cRdlm552vgjzAgkXNMZBuI4LnnFyWcqMzEU8qaRFMzLEz4nPvcdQyV1
Vo9RtH57549ZoxCeAVtiw1AZrLJpGW058Qw+9xeGQWnNnUe/ZMsnYwx4Y3LXdu98CoVEB4pnC+ZQ
jiyoWrcWPF7KuL5X9TZiQr3yDxXP0WZADZ647NMVAk3jBGJz5DbivGSoQbzwI9M2NfPkqnEJmWGt
AAERkVDBaeMIp8ANToz//NUwX6T64HGZ3X95W0z+vARb8WmJn664Hesvbusb9mzG7GnFlI33hDfG
S1s7QLTw2Z1G2PKXo44h/DJfpSpiJbA3kP8UkUCMFUXjgcWC6vXH+y+1eJPVXnDGTzP54zRcqB+E
FF7bZ+bNhjG1vCJjAo/eHzkEpAIc49FGs9V2droibCJws82tRey/gDO3aCwavJzJ2f+ZGkgW2p1w
JsA3Wg4cYgAnhVVvKX501EpwY/B7FTlmnU54S7ScFLbwqwbHLX4hQjrxU5HQoT8VtA/us1saFv7u
w7ywSQcPsmBoGOZBTsbSb/fDPjCeySx+I9J9DmK69px4kWoArmgFfggBjKRqNs0KQM12PvhS9lii
eeDsX+8plUWPZVMBD842uw3xn9JWTw8MUQZlif5rWCMisaK5CFDYdETemU57nqaPYlyn3aJiVhvA
j8MA3BXkvO50a11wEmmISP7thp5mTxK82s2XAXL0AqMCr/QcYLmezH1YeeN4ZGUu9r5MfjeXKyti
daM6okKMMJttOMXoW6DNE1GdbsL0B02B8MLUajzH7Ci5gANX4T4NHFo/rGnmC2xbMo6w1v/immU6
Z53NtZsuB8tBFaN69XuH1IeVPwIZ6BuaV8IQWYmrG2YusseXseoNqsccmGWb0Nw3fEua+l4SCUDB
d+Hoiuv7PoNcU52F56ryuNLyN8YrroAB2BU17cFrrR3CHt5WVOwwFyAE8RGgT4wCDCujjcZHklc0
BdlhsFoZbPHbjHxFxMj81Hcb3jA7Dq4t/Nc4J9m3rshKIJ2c6JsnaEnUHVmkM2PU7VLaQ0NhbQDK
JmQh3DNB2coO+pgcOOm2/hrq3xSIoXCiu4cmYzo32lp+kq6lw01p+EAlE2xz1QYsg8nSmAFZhX89
EcMkOHdxOJZUpJubujQ+rUpiwx++l7JOVthsVmUrE1mXe7zWmpcExM46YIvqRel5qjYcCnOVXot8
NRhrVXNiEoixIkE1wTKymSAMnwSXtaWrcXEtWdhWLhdgA9IzjbYiCxJlV78TQsd1zUTKqrU564i7
6MHZrWADKt5DFv7ilstjl5s4NgDz8Nwa+twZOonBlRhNJ8tmOBHq21fqTSP1eDz7VIe+ml+mKWNj
AYNnrtsxmHByQ5UI2B225AANIkToXb+j+Eizsz6JhBOkV5q75ZpOC92T0BMpILJ0SQERoctBRaa7
ZBlUrk5LrKdcq69g4GNhFmBY06jdm8pRfMdRwSU0cCuj/2+/TdibRxABoeqlAuXYbzPEJQGF56Wn
062tY+Et4bIBg63shHLDIyM775cc+/ue7D58tSojP5zU4W3QZBvlE7ad1q2tH11nFHpvNVsq/Dhf
z94lukcxIRueiOqyPTXhwRI/aKjzUfTIL7JlwOpZdwxM5BjYbPPpjDjWC/ePhQlwXjZHV2vPjWOc
Lc1Pf4Ln8ciEBz3GjDaquImp7JJ4j/a1oxDArItFiuiNbaywDPEx63wHFOnPLdS4TcY0uMhehRan
7eL2hDAHi27rtSFhejk4IDE2Svr/Pc2ek3bG5YyTKi59ctnhK8OpLq8k7VE07uA3NAE7p9BheY+6
x6ps7XwDZrFQvgmkSl9uV1VgyECyCWDpEuyo72pnC/ZugaubxtqqIGWYZuSFnDOlcxjGpOtta50b
kKx5YxLt5HZEEvfMipxmtVtFvilvbw3jy7Bm/OFSMPAgzXkHqHlLY6vBIafRXm3G7kSaU9A/TVBA
OzcPRz8M3xXeABVd8MyLVC3hdiA62EqQRQ/3r4lg1FP23l/LO1t5hxmYUXKD/hHJ0gg+eGGta9Kk
UekQ47CoPvl/eLgf5OfmSCOmJrA2XVCM1ruD1e2RPdxQTfdzAFQQu8IuxWZOGDSVNoQHH4wYNTo2
FI09ljQb6UImu7WtbYmv80dSA2y0xovbdSIeQtuGjG5usw0kRsIOtOuck+DvguX0hNIUkIqFnijg
iHSr2nBmYJEJ/ZxMLGO9jAvWyuz3wHV91IJ5FA3uqWKl2vnV8iSPMZPJ3C1fwO0hJH6myOLKlIbF
naqxw1iTvdi8NjgiCKum007hjj4quCDwl+yvljBkWaPcHB0QAlBaxG5esglY0FsHYbMZ0xVtDP0U
bEo/eJbbJdGgiZ/EjkZh7sBoCm9uR3z6HARPKJGyVJz0bAGuDLchwxl02YWw0Q6SQ8WbUSHh14Zt
TshT8IHHUuTyIeogW2U0f5zbe+mLZOZhpMcmsC58FQUdXqTyeLntNSfcGgeBksLCOORuviHAcbhE
yxZ+F6tQeZv+DmzvDuXgDE9AITy9t4PpjRjTa/vc4JYmU8kpn6H+MfrsOFnxtBXRI2AUhbu3K16l
M4FL+W5M9pjoSKyo6gsnGvovo8cCPBVYYeL3MJILyypHicFiy893+HDmMTG3Lcb8fdGgKDTc+i1+
ZRQV3+mQBT4x4o2yimLGb0La0GEsys5ty2sRPUGu4S6WzqV6HAtgS/A78d39zrCxCpn/QqxW6AUz
Vt0pilyqoeLina0T0x8rBKGbNzFpjuijAihHS3j+/+zjE1gUOfHWdLM1+depXa+wmyWMmWgDSQBZ
C7yXYJXqCtt5XLQg9dtt/2YgQWBNa76m28hPQSO2BORVr2gU8oCoE1hfc8assKGZxa6Klg6tNhNh
EFGUi/akms64ky0bNgDGPJXoNGDwzSprlzI4UMNH4Etj8JnlJjv08Y0gqlmX2y4K17COk3Si1I+P
at6zoyRxI14EtCMBkL0j7Ebvg6uAsC6WvalP22aMrwSdgf12w324hN0Ioe6NYSEx6JssgmfCudSL
4RJgrcMHtBbRC2YduIbqjpzQ93n0JmOU1tBC8Ya35Dd6JSGEKgzld0f60qieONYyGcG22tDKxXqb
jNf6916QbohignHc2gl8HFhYJ6LUEERCJ6ZEt8i2UolxaEEDSq4BUdHnW2ahC99hRZsJfRDlAxRA
rBAY5VF0FOA33ooLzqja7+lgLM0Vi3yir9a1nZ4jrgw4R8VHfqpIiCgQ42zQP1EcsvbhQYXskS3v
ryZzVW9jWLSMxe07zkhKWaVmu60VDXgCwWKtM6yj9xZelR8o8+4lfOkkv5UdRLPxmZywju2zVb4X
L5RUv5r4xEpL8FP12ILwVfdWvpbgFA4FbaZpydCRrC1SvOEXdqt+L72a7+im/dJne7/llgTDcmle
9feQUZSWuJcHGlLZVhuWQXxMWtRrBEawc//hCLALJFdOzn80iJWNulVIV9tYzwb4im6XfMjsewN3
4hIhQtODFoczzKVJkNNefiVy8jP/snbwftjZU9c4IBdALaCUlzs3NDmTRNW4LFV+Ymuuj/TR0dor
G66OaEkwkelrh6E4oY+O1g0mnl8Cbz6j5+K1cOdV2eH2lCnLABUnKYAEkA+Jo99+SsBQs/0P30P/
RF5lJj+bgLN+iNZFx7sMNpQGDFTGLrgSBrcFKwAG4GXkd58k2iw6bh+eNYS3TC5aQ44w25L5OC4Z
SYITy9udtQcG8gSfZJ8YbxNlNE9UyfTryELsLmfgcFf6VaFBX/VdvFBje/mgAaTPo+1L+MoSiqRn
jK62kTPSmUcyE8G2kkzIsN+9GntiRamLHxRG8oRkXdYNMXFgbu2nO+11+MZ2kF+Vc/58W7VgG1+j
9fDElfhTxscuIzsqflGDtXF+UgnTW3yVdvQMTXSP83JCzbxP1sK+ZUbmUrgd705DcqgPCDK3g2uK
ZHFxmBFFsiuLb9NGt/U1izOqG4l8anpidvtVg/k6F7aNEByDuQEUpAN7/8eXoJHAGlSYlJBokgPZ
4xEQG9Kr+7nTNLYC9mSNOIY/7GKP7lMZbQp0PISM08IKZ18LEgkKMjIYOUb+fsTI/6+fAMKeO1z/
+lYNOnQP4lMjgkJp5u7c4+8f/zx+tVFjnmlMiO9VBpw4f/v7RK6kFbaWSKSx0wh6+cc/wfzt47Fb
0bNED03tw0Iz5Opsh402/Muv/u0vH8+h5fSK/ny2vLrl3j2pL5pmrjGuhi6N2uWtpFv0+Cco59d4
fKnRsJfcx5cgOWC8GSIWjXoIN3/+evfvt/nnY1YglP98iseDj99J71W0ZKoB5PKvl3o8/ue3f3wV
Yl61//aTRA0R19dMTX/+wFRwZS0e3+cYHRZSgXHp8RR/efnHx0YRSkCCMHJb1QELSO7ptLA6F2UU
xa+5hhuRSNUV2IarMl3FXbnUNCOEFA5yU1bKXZDOtJSY2tWEfyURWI/2l1qylm3B9i8htV3oGo2M
E/ZRujaDNyF5heY5CoRPM2l2tSpfLcjQY4aOsoFTXwlkCLbKa6hUwIJoWVhYmNkBUf8ZBWB2aHnB
c1rxRK3Z9LtUmpOUOhXeqrQUK2QFyQ3/tqIhkw2JEuoJicDRumrGCg2e+ISNCa1P0uETUodnBdos
WWnxBTPnJr2xPBMJke1GhxA8ObZcaGXboEyOcfqGDd9TqXL0bN4gCK2EemCpiFsr7O+VZwEdK8Lo
ENYpCEGDsUsJjtOHaKpro8XrosXCWk2r5yISPkR9OmFsh/b+2Xc4QMGNBmgEdItsxIp0AjQqQFtz
TXb1ttkZrUQBdKKoczOuA3JRkEHZEakZlJ2q0NgcoY5kB0D3lVlEs2DmINYrVAo6ed9hlifp5WYA
4B3g7RbyN0qSnRgYb0GChFVuJ4KbviRpHfT3r6yvQBNmE4uAkLy/tP0NM/OTNnK2aUWl83NxmpGb
0RzWNZVIEzWN7XQjI9NtsldjhPzdSOuKRGDEJBCK6LNMt+0Qyee66kj8JBulr1BHZesxoSNUkW0t
Nl5KHnDV66zFGO5vFapGVX5uLb8zn8A9EYZM/HarTb6kg2ai5tloVw7TZ43oDyzPQZLjT5XV1n0m
PU/glGWobwVVj5RjpsTSTxG3n3UgYv2aVFZ7zPEVIheO2Kgb28bAHChUGkSVCddJI+GQQToL9VHR
nWI4lUGhfk0EjFQ37Zw241taVNRBrZZqqnJHZ5T9SAHW27AVNhD8nUHNs2VSGv6QUgbT4EeCLqdP
zcIyjgUcimX8nWPLljH1B2n/XJjMrmOjAarv6mEF3Gs7oAdyam2O7KsK4rbuxT6qxfepAM1Ryibx
Lwr7yVR+GVopX9XpdE30iSFFltDK1MAEjUFw0Aa+s9en+xTY0h3lZVSRs6qoP1xJriQRb9mbH82o
H250pScDqcYkDs/D0G067NyVXqLc7VKSfEWs1cEF//Y6lchdLSHT7LDfnwlpSSno3K1OBphWu4Xc
yHYQqc9KawJW0uSP8ktUrN8ySclKzDlcA2Dy0ACkqkk3ry95cmscmby626bRIrJVS+yzcGnAue4n
8eah8L3tEb9urLj5kXpLdm5sHsCQPqMmrxBior4dSwCLnfahZ8gXhpx1NB2xCXC/K1QiXYuRUE4g
wONN+d/snUdz5cjZpf+KQnt0AAkgAUzMNwtef+ltVXGDYLFIuASQ8ObXz5OURmq1NFLMrL9F3+hm
Ffs6mNec85zhtrDrENP0DeLnW6fBkeS0S7T3kvgzdqf8ahq++w6Xucaez76Scue4bLfTxQlRoxN4
p8rPNog3fTRxFw/D+xZorslOt6vx0+vWR9TOGToG2kLcoPgda6LAZPctG+guSjEB/EbRy8aaZYcK
m2KnX5RTkp7lrzfasl5Szk0+XSzXMiKAw2Iik9mnMFnYVQIWGYb8dZmcbzAH8KHD5jjYFh1zlvqY
E8Bc9gXZN3EHO7OT137oXMpM4LFabIifikp1Su7qj7HVv+KePY/PArI8u+lqbxsvCzZpkGwCEW8G
LLHEB4KHDHxhSkI2LhA1z1E4vNYr20/fYuxpce05tipmYjZnd6lqXn3dPTfVdMNnfgO/CzpmvJ2H
nK2pZX9LQoZeQGBgM9+V63qwtL7LPPhtIPDh3AdwguIy+/TmR7eeQbgB1CSLJ70TnlsgDVZM5O0C
NJEDOBmF6cbyRxRdkkBhj+QSe1TvVh3iXFr7T08y3mpUc0q84mfBxXvTuymITWJLkQbPkDto+bl+
qwarroaehiiclKv+sRuyzz4Ty53Tc/SvCWp1L5oYQXAXRPZQ78twzBgPAi/Ju+Z7MesJ53516965
TEIsArKS8sMvhdj8kh7rgib9ofqfMl051W2Mj/ViEyoBBBWh/lmU91bc3iRz092grjaqUgbqTr3Q
2cTtMZ5g5Md9+WKlw09fuBo/sll1mVkdPLqxVBiu6wpb5TI9ZxJamcVuEtmnIFo7pYUtmNcjYAcH
ofTZmoPgYNcea+DCIpKBibnuGYKEaHtnXd+5FbsvpLgVmOLpmz3DKc288NTWsWHbEZGSRf43u7Wp
2O2Ko3boGYS0xRNMk/d6THd1N5wBfM0Jw1pNsh+BJCHhkAUKgkX6Vxir90tP95kyEdvVBIxsxliN
p8qrnc3UbVz3bA1XgRuzbrJZMyRxhNZkVken8OPrhJFjVCL6DNzlHVN6c2F3jIzKkhHtyEC/CAFr
1+QWjUPEq2VPUlUzYJ7GYdCuq4ehI7d69IiElx0jgFCc7XjlgpjN8zaLrQvZkoeSIQ7bdYN+B15y
/G9LWdVn/fKfLGW4uXAe/t8tZZcfVT+8F8s/eMr+8kv/x1Pm/BYFkSNwiElfCv/vjrLoN4xmgXR8
0L2eByD6z3/6q6PMjX5zPJBJtm27UgrHjv7uKJO/eVjJ3AirmSNtB6/h//qf7/P/SD7qv9omuz/8
95+qoUTeVfU4gl38cb93LnohDkopQj9yXS7Y4stm+Ts/mStd8ifWODkDvc8rRbFdNBrVhMRiVsPS
iaPk7Adre1bQNEqNnmYNq/Roz/eZhT/HmuZT1ROLFrU5N7oAfY+KalI3e4bWEkbKheeWZJzqks6e
qO20yB8LqwfUAld6a8t+q2KbYT7ojtPUTB+tII9lWLHw/e0r+VdmUS5F//Q++aTg9KO7Ep4DAfkf
fXOYfBa/EKE8ASVm7EzQ9ZwVJR0RbVMMYsIw/ZjDRQnxuUZnlzj8LCH3ZRM08BSLVR0rx36pYvdM
6oQ+UDyVGOUM2aCNLuA47KDSABeJnGfZB90G1NZjZRHciKnn7usBdbbEnzfbuM2xULBingUJeVaJ
DFE3mx6c3Q4NO7jJZS2mS0vVp2W1hmO2ls2OUohpXyyQc3WATObMeytc3aDVWiI2Wu1TCKHoLM1D
BCDjDJGI/pQlpXno+smmUK2D02rd//3HkSF6rGVSQU6DHhoxjEL4v56/HtKMQJDYiZDiDMBWvx7G
bGjObhzfz1kNpMkHxk/kU5mDS3V/1EcdiI+xZli1eMwP6rbvzwlb09rOyFFORX9OBz6zKgpQ30vb
2NWT5FDJ6CYj7IfI6yH0z+7QkJnmq/Xd8cqFkdK9gllxXqcUOkFJBqMa47Ou4UN50tU7QBvs/81/
kmkR/e7h62eWDradtwRHXVbpIXO7u9n8rY7DD/uUGTymDNgUYeO1cukbBaulwOEvX8ASSxDhIG0Y
mNs2avTPX/+2kJJ0JrHNasZ97zBEkn7cMzhUG+S3R52sIbLIKR3PMVEP547TYTtZKLJDaMUbzyXC
Ju4bQy9zdjbxA+fUcTvy4517u+dH0Jn3JS6zq0iy4BbpSCS4edASsbqb1BlBsn6G+7Cb94iGX75+
9PWQJDN/WK4WKlT3frVTCzH9MFjnrwcdfjo1NgdVRVi5vVddcN+qpyvpc1BRJQbbbDXkRr0iO5p8
hwUT+sB2vczcaNiNDYG5dWskqfWGYuw1lD/soSt2c0peyAL49GzB6T3rjAakdlmdWShgkZ/mp157
TD8yFCYE1vlAc6FkXn7xRJJgRRcxhuzdu+gFbnpJGEfOoUr935erPHV5j+ljSeTejbKnJAdBpMjx
2sx3Q+lkDPWKazWQDdTAt2c9Hh4FLO0Lzo1jkFNRWGpG3GpHPHUmUVYbXO7B6tWVsq2W7SbSKKtd
plMVvw4eHJo1DikXGBIdhqRuz67hq8w2C02nYQWEmfDeMmwRjVcV4qKcd7L+xu8HJ74ucV4lMZat
P8wkNShGdwvVcOp75zziFAWO6+BzoJckspisHG/vRRjRJCzAhuRPofuXNuvf6Hys8zwc5xU0TRzO
bCiD8XKYUkWj2jwmehkvfdY6I4xlMraeG9IbsIhSEXS9ZxAwbKLIDAPeTzC30j/cKXX3Amlz0PiA
DJMUHTbEp40h53AUR8w8HK54TlO9VL0korxQ62lM3muayXNjHhQrugluSAEUcBOpGuSYuVByw2yO
XjkyMsKusM7lfYc1ZVvasLk9D9FnWT21qmtovdE49PUyAk3VyC3m2UengcTa1erW6uAr1aFwT1Hy
nOrZPc9FdSn74jNK2McuCMuL2GL+N37kYMGnFaR/KPKrzplSnJQY2UhQqRzHQQGgXvB31qcUws66
xFSEYUCEpw/+LMwASIhc4muG0vBF9EkbS5AoXjxNCav+xn2uhAJFE1pI2pubemgYrYfxxxI8ekn1
SvXa7DTCVnOYg5Q+E9DWHSR6/sq2iadQyXpOIgSKbRWgaUo6DuFWfrfkyqtkdpoHXs/xwBxj7Ggl
hhQwEfMMIWS3TzrxAvavPXKdeAjcl85pEaIpOIBRzcSaA+JhLEBQCIROq2A1wIvZaayRu15gv7Ls
6hS1iCnSwt5GsR0QiTL4Nw6DNY9ZEu5CyNMLEk2+nMkv/GOmmZLii9wROSQ3VbQKZqa0OEEL5nXg
8KrcBzV787aS9nWZElKMZion2S7TH3JhSx3Cs066XG5bLC2RQ56GRGsBCBH0ZY87rQhH1hb8hrv0
AdnQVrpzMwyycbECVGuxatfkLjAJgxJOMU98hWCht0Q/57zeZ1YR369JO1zYjDiIchtvdZDgKCtO
Dd3SPpdq5xt8U5E21bETmBMRAQLHO+YlqyAniln9qWJbZ8034aRsSyLMnC7C6jajfEnH9mfQoo1w
E5c19myhx7HynoArsPCFJY0t80hGxbILbZP4mw7OsY7X67nFnlM0CDLRJHfuGBBqRpTEakVcj1YF
oJPAiSRChquiZtpERL2OK/6xekGsl5G4ulaWdS+hR6oolzd1Kc7g3jYhcltLvseEQACmYZzYEfXm
S/4+vL8Eb3W2wDzVu6GYq53yiQQO2LsPAfnWE+rSzKYymx7oVTCG1W6DDj6+A4TWPEqtrr0A97JS
MPWw/+xasInmUrZ3+/p2FrJ8rpBti+IbVA2qPTkByhC+3I1te7fW2BoJPE9XlnlVwUhCk4YXIPRb
54HpeqsO1qABiYyvfu+/ZArLDB0q3NCMw9LxCmtr9w79E8k3dYJInRibHcQnZIVYvZlBS2CU0DE9
mxFXg6v6qqFi+6bqWz99iBmp3k5J+AN6QLvt1nLYMbYtsFY5UfBdRbrfeBUpMEPnegexGKZVGHzP
RYQg1PD601I6dyRdirsynQ5ebRiNZXjQenpqpjzfuqP3qQIqkyVjY0e4So53AxNBM2wXY9RSjg8h
JKjkibi6ZNt9WkXvXQ4VCJU+PvShz9h+cHdVRdzDmnn1W92hWGU2RT6czKPjDKubgWzM+kQBGgF5
Tj5zrM+QrPqrIGq4hTx5ohRHqUs86M11KPhgsryJEFGfYL6hOovoxu1kel1Yzk/h8hIiEg/nAWXA
YCEK7zhOCW4ZpQ4uA5YgjA1/ween716r757P3k0jUJBefd2DEbuoLBI71ixEnFK4y46ANfkGsqlB
0ELiLPl55wpjOnmrDY6LernSQVwcKP/YjzFrL30eLN2W1yhBmn74XrflzzAK0Y5Su+fdL770x9od
79l0YIcjucfoQEjwIQVP5Iz3I6/caOe5+6rzCFlXiqSmhXQqFS0/VyMscYr0UPnuvmnijUy8+2Bl
clwFzrGsyIsn+hDT4RzdJqTP1qu7G4c5p2EgJzeoiAODwv3B3tFpEnm/zqEEsCWurXC6DmXR7uu+
DUFyRnB9B8bNIbVU8R1DI5mc+ZvsWYqmnnsaLWBNvORtASSY2Ud359QkEIgpMaxitEUY7gb49yyq
44ZwTQHevoXoBYCs2Iq2/tYvvxYivS6SSt4sTdQCc4CSlA/NsxDzC17e75WOH2uBVTHqWfRJK4Dk
WbbHaH7RFSpNogIIF4oPWWptKlixG4zHhEefcFixmXQrfQE+cOt2X6ShhogbUgkvKPQzTqd+7y+C
cE1nhqza9TejTo4J3/K+CgnZK5ioJI3BGaAs9P3u0l3VS9Pom8BwxBL2pyAliU6DNOkZpuxcierS
AWuQRuFHPbxNnXjmfnMA1Cm30h8+tRhP4DI5XjPW+t26oqFdrU/YB9M+KRlSTxi5LUwmUZ1cWsX9
Spn90FGO1W4rt1W2Pjgie8hbIoykDc4LZtha/WASUzLEoAwaBcozCtPE1w8pggpL2c8EMdnwQCoc
NaB8bJ1/a2zUonJkqJWE66nK2ewR1YDu7Qt8tjJ8RHOREmk0Ousl9319Hxc3Jmc3YSYtNaECTvHQ
4s49lMqlk/Oz63gJl71fyDvRe1Clp4brcOMKLikQHNcpu2iS04xd/7hKKFNTYNE4NcV8aDT8k8Jn
KBw78D+CabrABXcSBfLCRaFvihEibV3bqbdZArF5jJoLkeR81DaFZBLmzwSA3bv+NJ1a524qqMdb
3rOPrY1A0QDhBoISWfuXFvuO1bBPE9NV+RAGGHkxJcsQ0XRslXBYk0pApPNKyJtOu+9BndzOrG9j
2AZNSREDX/WhnUtSQmuuhb29ql2kolfP1eK6S1h6IahHK7Iiub6t5uZFlFCTWc7MmzbxuZIzGuCO
+TFYR4Kwiq2uyKwdxvGi0rh/I9ub6eyshzQmRGJulhBYWFvu10BB+Gq9p6IxHynXQhnCUY41kv+5
3wYVk9iiQK5qVfK2ttwMIww18dC1N+GAc3Ae2EaJTLwl1UgonyNuq5WrV1g4IFz8Z+A313YbvsfJ
dB/kOthIxVXCUwIAcvGeO8QtjJn/w/fYcdtpWVBYIdp1MOJV1Lt2i3B3rWCsIMxzwWRrJE/KkzWJ
SwArEm+84eK4JlSOiYN0KutvFIjNxVrAX82fw5L9mAgGNdk9L1HLDGTpgItO77pX+oSSnCVFdogg
Q18UOOV3fZ5BBJxMUeJ4HmJI9T50YOzK6L1GIuoOtIi1qpNtPZBlAqIjwvXHxxTdAna8DIb85NSf
k+qWJ8ui5rDxtmTdyU0wl5UEih1aVb/7sT/tCrncWRKmfW/7O6djxUL2JRrkVR7kvMIM4/q+DCLb
6hieXztkJG7HzJ2zPDu5AtVxarNUjCOwWQyt5k1YUMIHJYp1qPwZLJzi0PdpfyDBlg1o1N5bMnmu
3CxktM38sSgedKU/XImGg16EXaHY2XsvWF7HuUNYmJOOU02vxIs+Zi2xUFZxI/KR16BYo4GkjSGy
vwZU8PbkcgubAyansfVddeux82gcFFHlXts88j+mbMq5gHVh8d3uph12/WgD3GXe2iFFXl8X6b6H
zHVZ9z8yNVWnMmGht1hix2lc0epSQydXsgiCXRUvwN9EcjPQy4F41MNFpeqtTtmu5TkB8Da6gBoo
Dgsv5v0jzaVUC9q1ZGKHS4XtR3pE8RTm23oGK7eu+slOKmJSSoHFhyD4ISUZRcXrjfmnhCGRRahQ
CgD+xM/ue/8HE0QO1xn824KQaKAgWYb1RDzC9xrAykVk1ZesW0KDfFMaXkhHaAsVA6cDZQE5GyrD
JlMGnP7mg2QJ8y28GvXKhxFIVJCKDlzE3cYuEND73cwlwJVAtcWrt+K4iwsoc1OtwXawONYq+oSt
8QgIFybph8UsoJn9nGRfwYza8+98O4IcMfa4SPyVdUZpn6jtTcLJIfTj58iVy26OUFJTRG7cNoZa
Ucf3LHqQRDCP92mLcMgoLJPhr9jK7M36EI2kJeXOOV6g3jVTJTd2jvyM2Ov4IjPcBALBI/SItiBm
s2PwyM3xPYMnsq0FmjkvgOXTFYJenvtEMs/zMZZ8bvFkc7KxMIu7ON5Mi7cwd0OVYesZ/HAj/f06
uEa45wboRdLkEHfRTrvI6SKpf8JIIskvzR5ic0YmY4dcXoPQiweQhXHK+ERwQ8pfdOK9qNEpDnPU
XEFEf5+mjnts/5qlKwL14Fj343XrwzperrmGjIP1yI6OJW5WPi3w4KSHMK1n4zZG/LXpKIb4pp1j
BnZYRgkFeTWApnG/Fsv0SWmRWs2DnyOxDf2Z4ONmhZJBIGFThBHLVpc+hNSldb+4fIBU+c+zA2vY
I9Ut5EbJXc+7yCXfXZvg1uy5iBLthsKZTkA1bIjDGgPOFH9SV40AkZYHCLXJURUxJt8Il7rVnoe2
O3ZRfSU8qnlUCzMZkeuz28yPSA9u+9Czt6lMPzQoLDDQhOcs/oOvmhcv9e5huLr+8FL73m1nS7BF
5QVUeDgJ6pIguMfe5WwhBpsUTvGAgQUVBHkYZYzuI0H+RYYHPGA86CbAIP4R091YQ8aoCpFpZbFH
ZMXaTnQtNrRVtzwN9XCMrP7WNueaW380bfWtDugl1pmOa+zfAZYRRe4g7KYrv+uHTu/GqH9qUW/F
zqMlPTTJtfXZ9ct1mITYIazB23D0zNDPSu687fwOHuwYAMHajA4SldZ6A+LQIxq3QFOW7k8Kts2U
IaYduuR7I7PTMkDjbGFQkGCT3XWoInL5KcaCcCxk8tpJ3lI3uovpOLNa38rK+7Ss8rE275lQoGeJ
fr4cuJCHQP6dwMGNxDe1CXKPvRuR0E0VorRElZZO7IxAhHhkxvMp3mj7egYPfnJzfSooUzdVG8YE
METOPrCB5tAH75XOpv3cMjhjvk8HogzrYgF60Rn6hTIcjIVK0nAxfJSWIoOUkRpmRmLgGfQKhqXB
qO/FiqFrKEqOi2x1aDqQtcsSG8jcok/QhGwldmHfJpXejAGEEIK4tr5heJBsvpmBegSG7hEazsds
iB+xYX8oICBsIOE5Gi5IASCkNqSQzDBDZru7jBEFQD7mCyWE/b3sEeONQwGBHUmlnujNZRm2jAig
eXY2Pd3N5DUvxd4xzBIUH2JvZ95LaHgm1kiCx6zVTVOwMneBnihDP1k4jC4yQ0RxDBslBJKSGVpK
tBbfurwFjto9NLFykS2k6nG2z1yI5E4Z5oqZPh1Z177WffkctXUN867+5VHrbqx7JdNrR+d80lWb
bdN+nK9Qbf3qCUnZeISaHeqFnWDjFsF1TJFPrQWcqIzmE/Ht3o23ciA04cJW2sSK4U+CT5BfA5DD
88vSUSzcQ7iCliBoUsOiKQyVJjB8mlpDqlFuMm3iFXqNSXWCZZMZqs3qoFYynJsQ6ZhNjokYCg0g
AktyTbxlX8HVWhhU9pSWvG+XoS1L68GwdGJD1YlWT7DffRL2EANsVRIxQMYWeszvFgtyADHXTxPo
gm1tiD1Mx3exYfhwjQsvmorf0xN+xioGbCXhVc2G/lOCAYoMDyjDoJMCCNKGFESVzOXrix4UtD+z
cv6lGcucg8o/B1rdqQqV+biOeq9jGwqRJP4izoOfLcSpLgjjlyp0b4Jk+Dkz+7lsalx37MVgu07W
RdQZnZwYgVKQiImjrYODRI0kYWScmcS/5QWugVEgsadxXOEylR/54isS+ZhKiZCOwIuReVpa3cPt
IaC3YD7H+Hpf5I468FaO/az0w9Rycs8ApbKxmW5sK32JKys7h3p+6/OmuWorHBBhomEfGRpUYLBQ
hg+VAopaAEZ5hhxl4+js2XTbgtAU1VLFuTleU9JDb7MmqA4VSjDO2mA+DibltEyjnTfBe8pzb3lY
6ltrhOuT25qQ8sre2S2CGNk3W9/ATD3/VLWfbWJNV3x5v6YGMlYOIssoGdjZWVeBPWaXQfjdZSdC
tgQlfmA16/XQ+c+TcOvbSN9UroCpPFCHlwcM0jXxy8W4m2pWTWHa6fM8tpyht02o+nOsoDKyOL1i
NNvtXcP96gCABcPykCz5g17S6x5AmM3dowAYVhhyWDPxjQb0oNEXVSz7aAxlTIMbo10mIz38HNEW
K8MjQ/XYUAA3kI2KCVPVUO8Wwy+zAJl5AM0YHU0HLoUIRXDoVoZ65oM/iw0HTRgiWgcaLQOR1tMj
of/hFg8s8GUyHLWaU5LAgreqcEPcufCqMkNdy+wITUz95BgeW2zIbApE22BYbQlJp/hKvPvVcNzo
6kaWYBAj4iz7ptkS7JPlW7IWl33CEHUFBzc47kMHHi41nDjXEOMmw46jghgMSy4xVLkMvFwOkYse
CKWgEwDLNgy6cboKeuaYCiXfRoeIgNIY+2tRpESDoL0JnPR6xtvuG7pdaDh3mSHeKcO+Q/hxrIHh
6b6BE6Gmm4kwuzJsbvyz5UW4aeIG/6Ph6RkOob4uDGWvA7cXBYzApekm02LermjR0D4HIa6i7sOz
eJ1pjqp5zLGZ2N516zANJcf9nVgmIBPQ/tyYuI+o+e5NxjMZM18p5b62Cp9rYkfwKNBA39ADqe8I
ZTBEwcCwBXNDGUzBDYZAMhJ4ggFIgdJGKFXjNCcmCAe/tzCvK25i2IU0V+kBJNceZs7brAHGCU2C
r1cP+CFAHwbth5pGRNQZNhhbEPLiWh666fiuLV3vym6qh6KgwSsMVJFT7zaEspjgDho7sIuLFZJK
NL7V6ZQSktdM2yhn2yngsxkM4WjwjYsBOVq9DVK9rW8L2uZd08WHMJX21sVHN7r9ckKdAlUZ3wVf
3vwU+K8FzMjMwCNZvw3kA3sot1M0RgAmSafHNWugk0nJWto1HEoDpOwNmlLBqBxgVWqYlZGBVzJY
VNtRcxEoGc/kg5nbr7gXCCHz9kXMul7OVbH9AfaLhNbR47fJc2ztMdplQ5ncwEqdLvseJ1lrVKuT
5E4PpzIu6qvSmbrtSvQ0ykES20U2PUwFML3iqVfFusubFL0ABlRMkfO+t1M4EY4l7mG+7eQSPRfK
645zRqQiobq2CSc5CGGzubGzd8qGddsbeqgAI1oYnmhmyKKZYYxqQxvNwY6i6KW4NyTSaYVJyloM
IS+Y0gTKLSBP6wGWZ8DnAss0MFTT0PBNFcKxVt2vpSdv1wwCarUGDz5I1OWLjfpFSQX1NxpuqhcI
hKcU6rNhqsaGrlr0t+3wGRvmKom+0U1nrUj8456XjdmjQEo1iIHD7b4OEI2NJNj2MWO5KXG728F2
fpKcq3ZZYd2SkzNsqPivLMOCHQ0VFrLdUeKctD14sS22EccQZCdQshVI2VYEV2pMGW+DmgUPEOD6
sDmbtNe4uwSIWFB7xwQU4GZwSCaFDYuZMbQo/g3N1kkBUxi+bW9It55h3obAb4dvOSDcqh0okXu1
Ua37g1xG4jtlefbLHaiN+jpPAzxQ7nAIALEdWovLi4a4u4LeJZAm3a/AeDOgvP44YdCaQ4gvXC5K
FDQbayUtYaxDJtIZXr9peqhjLj89nlAgdx1ZFegkMjf5iUAXkPeIulTnKyllHWN4ww4mC/TKl0m6
z+fyinCx4SKkcWC9MSMmTayT0sN46YAjHgyXeJi/kz3WnWxDLAbZuoPZa18VhmZcGq6xNoRj7cE6
Rn2c0pIGfFOL9crImECgcr2XU7Fsx2n9SbWBOa59I5TCpBmZrRBc5cQQlum7oewAXS4MfZm0svLe
NfWNBMZidy2BQ1Me3AC9xUnEDS9Hi3s7x2vAjKE/YHsWSLnYrb3nRtsVGJVXjtxLGN2XYxRgEVKw
AEnYZLRhPH2315V6yLr1biXj7HawGFIQMudzgq0/WVdeB77KP9bAPtHjcTNLdmCjly0FTvewLOmV
rYmERhj/M+8QAQwhtAe7Tm58b+Det+LUSlxnlxMvbzMquuaugWFw7W/xwvL1gZTnkkVsFs8puFZ0
drhlSOAjGx1goaSMToKMlFHVhNlxjPWRrTtLY8FUu5oBlEWcuZZT/Yjy6tavS4zZomX5AilpdorH
wD6vxOxefT1YVl5e+UFMZzESs6o5Fjo0HBSxHVtJYqBRPbJDz/KBDBea+YzwdzZHYX25on0VKhj3
gZavWR2wu01X9y6yG66a7BVRDbCJ6Br7sp/970lfXUYqHbd5mtxWfl5+KxXfdc/yvZJofZPeR0di
Np0O+yoxSvFMLI+73LasCJGbUnAtEdyQmgE+/+caAboEX5g1Ty6ZyLtOR9aWSV05RGerY+gV+lCg
fYk3FPTtJpssEihGIqGCYr4rYN65s8n9redbGar6AMxxv0butGsoAyniPuZqZW/JHHMahnHnRmwP
pE5woEns/doB/pAuFCiA4S48Z7pEl0LoLf7vRIz5DXmSD4VdMrVeR4symZw0u/cYfskedc88knFh
NoeQxDpdQBqS4gRGubn5erADkgcyfzf6Ljwu7ZES76b2Qc9cZpnJeejC8ha0JGP7ZQRMFTPFaTB8
DFUY3wx2597NagCxNk/nwmXk6o547au4B/MYALby3ejKxWW/VlV7l4wYEWZ5riW109yzAVmSI9HH
Yu+gJ1gS4rRy9ZI0vn8l0iw5sGnHUGOrt9D3oCYrXbDbSZBXLmixxZR/q1lsLgrgVzOKq3nmwlTr
5kRir4d2AyTmuGfuPB0zNJsXwgV5qtcxPShnZvMGOiOZqbyTaQxZQ4/rA8HQ5Lat7lUyFMFjVK7v
OOEH4b1okkwU0Wd2pSfU+UN5lffheTAOQZCzh0yW5RkV811Cj9CKsNlFhFZvsNlYR3/Wn26R/Qoa
O9w3tkSnHrTezs+WgAmKxymw1qBqOZpq4f8kHQ+hTZkzxUR+ZlsBIR9IUaokOIWF/FFlGdMlXIpD
uSaPOERgeZa4mD2ujOq5cbrpBvGXyEFy+QkSc5eOrgrBe1APOFz4WcMabTFuD22GhZBjsDbMm44Q
HC340ju6hQs1slDLWn5lSMK9mOW+X5O7gQUZ47ulA2HdIA+sSG/jLnaDbwLP9NBdJqvYxwwLLwZ7
TLdtygxF961HUbdVbigO1hKovRhmXqnH9K1cTqwBWVZTHlhsdgFvPiRZvO6jLPOOdoWf1FqqHzJ8
ch1WQ/ZYXNXKZ19TMd1grh7lJ5+8tddSCbptZkBRvzzQ8sen3sDzHVg2SxsLxMht+0D8A71Sd2La
gqEgn/jMhH+e6ohRPOsIemSIdIW93K6pioC73NcEmk/NTLgYcr4DyQNMuKduZAtK0yvR++EwWMmH
2qjcXraO6n/IIiRTCCdePGTWbeMjt49J10Onx9jMDuWu9nT6NEpC3UO93gPEz6BzxKgw6xEWgo9v
mXTOy3LIYhLbq9NMGOMh671f0UJvr6LqOE5kk1Vee0astpwxhL4UTq72NPDLOTIPX//m2cNy7mWK
j2a1xw4DOAtTZ+62hcnW+nr4UmMgTRjXDRQLltApGqPWzeFkClRKZzoOFj5ZTcGa0k+hDqswc8Gj
bNgL8Udff/710M1Nsu+t8JmXbqhIJl45mitGn053l5r/+voR4Ox9M0bTMTfStgyPbqqCeu+plSUV
1wwG8UW/p+oEGQgBwkpBaJkHNIUIQHLfpg9Def2VNsWEezh/PbyonjcdGvUZ5NanoB36fT7K9S8/
iiJn+ktayH/Hc/wHLTVoe4/4or8Jd7dv/dufkE+jwr55Kz/+68/Xb1339s5J/kGu9+8F1X/9zb8K
qmX0G66I0AlDL/hHRXXg/ubbUrqBH7jCE/yNvymqPfFbiO4rCEl3x2rgufzRXzM6POc34ZKpYQeh
KyPHs/+fFNXBH4XGoRPYUeD6tFngxiMjRP6doDpyF2kVuHew8E03NXPwmHtfkGp3b4Vc1bIQ7vbv
PqR/oW7+V88obNtjXCcRT31JvH/3jKryKm+dHX2cdl3sjhdrqJ+FvJo8VuRTnA7/IezGJEr9JY/n
9Ou//syb4g3yRJFLOLHwvBBB++/fYNJb8drqQh8dxalXVxsrWF70WrzJZn359+/sXzxVyDXds32e
0ObZ/vGpxkA5ERHc+ohS6LNQxSeros/M3TEV/vnvn8m86D+8KZ7JD3E0cgz807fGhW5FrjhTkVoT
zucQCUGXSmiHMyXPv38qh2P+n55LOpEXBhEjDsf5Q2QX98ySJGvelVu0YjO69kvYYBUJJUAfSMCy
sceLOjw5bW+0SrTwY3DjJs2ODvL6378UXAT//EqEiATfpoNp4Q+fbzCWRLxHkz5GJiOsiK8l07Ul
mV8ca3mZ9WxGNx8xQJ9//7Rf7/CPn7bE2CCDUKAy+2NckuX4tRs4NYeQVZxyuz8JqvC8nlg0zQ8t
EwnSka/yan3JQ4Jiait7a73WeIE4f7yW8NdQPuWyePr/eVmk/7hREHiS8vYfDzeoQoNQrGOPvYd8
NVH+ER22e9G7E9OesP81/G/2zqS5baTLor8IXwAJIAFsOYvUSFm0rQ1CtiXM85j49X2Sru6usiuq
ove9YciyJJIgkMj33r3nmndD2/CNFJMP3gXErfkTBlBEj8P47ANQUgvqEBn9i33hbz8mrCIsT2QJ
sbz89XUtQ4rWAHL4wRgaUG2jqDbtMG6Uork8OVwRpEB7ov9ai6r5l7XFwoPy+ynyp+fW//+nxcX3
EbcaQ14fZtd+mEycikOE4zCaKUJb9E1mwKFI58Mk5bckeSlbzHT//LH83SJAUvX/vPtfPpUpK2Ki
UnkFSyww6HvzBbX1G1O7fE02ycc/Pxnul9+PNrZ63+e8JApKCO+Xy7MiRMgvCOqhjKp3XuOdCNL8
mEzUasocrZ3TgDAo0ekmL0NPGKOKDQRt/nRGtHPoA8RIg6lOPr+jcnUKgDnTJAyIqQx2dWde6iiB
dz7eRyZ9Zns4V+kOgvznmQUuSNClWZ296sb5spDbV1a3dbQfqArWS8Xf0T8/SHAyeK3FVDETsp+V
AopbURh2/m1UMqaXnKBZxg+5PfNFe7gvl7bBBWlxrrjrKmQvpy8oqrmz48gbLbmKLWD7FjiR2MZ7
agblnUf7e204yJYahQxsfmTGtTYiypdqvqnYJYKMkOSNlI+9xxidMHJCovG6Y4inz9REB4Yluy5d
Ln1jHpzuRzbAr/XME+EIMEyDHdlJgPYmQuuC9KNw849KpB/6fBIBp7BV8h6SEl1U993XS7E+MrTp
xToWlF7IvL1ZfDe8MWQ/HwMaTPa0m++A/oWrifdlzfIwzeOnvB+2yN42DEIu18Wjl/MpbnuYFy1V
2KyKN4vndFoOkGDFmwK665NSZysh+9lEAEdS9MonUF6kIElGZmahx3kw9QFR9UA/aFvxsVRIdFVR
HQcUudfDH7opoYMZAU3GJ7eHr2NUWG4LdN1t/NF70R16BTSwCq5ZGpsnBnrfg7hfOTNv1ZhYetzF
vIzJeJ8G77Nf2yvXny7xxH1CINjBWXVJ6+DYxNYDLaqJySmvJPSXp9n2OWGXS+CP5yBYDkXhnuJs
5PcDNA1PWVdxd6mjNwIbGiK0qAeTH804QxYjx5GnKJfpHE/6REsGttHmJVHNKwobtCf5m72YJ1cf
KTY/93Mt773MvBgT8mXH+Miq7M1Ki7eR7hJxJYgMFSA/5AZV9GQTB75SrXVOGb06TH02TeT2KNmG
J91rWwV2V+Am5vx0urDY5tXtiHKdsJj45MgcEDTbi4VXtC7jfteAHVh3TcrYDbkkd8cHGY3vjIwn
6nI+rJZopX0Doum9sLbWo8ucDGeVPHJd3V5fvZfx/mZrPOv7btrQEU3eBD13omnftHqRAcJt0Hs5
QeUoZhxhw0MyL/pUnvTN2TblvTFQyixhcUgtPpuEjereaUicCceL3TLG6Fqa3FmqXqykbG+dmdc2
kMnGAxzA7EOGbU0FD/ZaVEgMIzt9uJ6OjRt9MEwExlhwHrRG/sUW0ZPXl0KnFgFk0UsJcRAfk5wv
Qc61Uh1YbuFpT3CUuU9ZBmtxEzYMoRe1iyraiTKI3/qRfQSYEi7OINsrRSoVe8LrsjXqW308MKWd
OYXQsJA9Qz5l2quLpT+oNXli37Fpj4n3ZC4ABAdvOK+HLP7w6I+s8NJwD2zBktbZi9dmb0bjEHva
v7rJcVRcAyOnixVlb75R9yvTnPcSYdsKhREzfR/s1dSQJXr9gYCQnoZaF8/LxddvtDd4WTN+EPgT
PBXWiG3IfWjTGvZ95zekc6rTrPrbegGrsKxaz4He3s4nk9bxJgvCO3Pg2AQY6PaTeXABgcytJzbI
1ObdlLNuGwEYDLed73x3wCcxiwviQa4uWdX8IYRt/UCjreZKn9u4WLcWE1ekjgw6ehRHzPg34d3i
EpfF5DFf1b4PcBijV+VMx/oK9oino203N17PKkqbj9tkRSMbxVmyk6bxiWsrIQgXnKth0APvu7tG
IdXzYzoxjMee41Gi9pjrYJvX6cscAeR0Swf5EWb7VW6Z29TguspjjpWc1MXMCW+5npDXzYsc0g99
OzCL/MON5MEwOTQscX1fIo7tzR9NaD6nJNiPpvU0hcFJDemO2RZ9BwnI8OdHpPrPA5PaucAdqk/+
oZiqjY9HT6fDJ5xQWBbfLItWoJXjw+sUCfEIt9Yup3U8j0DY1PA+IGnaEjny3KAkupnC9AZTYYmZ
D7d8rmrIUQP9NDtqXxrwIrTqkp3fFLd9ALWnbaxvkgEylnhEwFaQkS/RE1ot00ZszIlz3o4MQvOQ
jKoZbKwrjK3vIcpJaswtNf38VWtHR2/ixbsG16GDIW+McrqO6YK6r6qRRiyHdLHozZqd2jSWj8G1
DG6SskT80AOLKzwybBMuwlZWd+T6xEBc2bb76r3x+3vB9GSluGei3HrHpkdLp+EgjYwe6hzJ4ODP
9c52ebKRxbxJaT/4CSEFGeS/62dX5VxDTKU/SufStcPDPHO69EULwTwQb1ms/E1mMl0YF/KMWuwf
RIQTwuxZb/zivXC6ZI/z6OA4EcAkvSdyxPw9SF2KpCANEKvqrBy7B4GlASTo21Yu8k5Gc3Ati95A
ccdeNhxisJXvs1nMMPTXVcmbSp3qjDHsUs5cAujdnhFtPgm9lrsSqoULc7fjEo0m+4tX9kxC9RLk
YslDS1XAc6eB54l1wr2t7tzL7PnvRPGQ9uabL94EM2QpGa3ZS22ucfKP63ziKz4V9Gg+eUaUBzun
Lo4UmkQPO5FYIwTa9cNwG/nC3fRR+amXdbLFYanVU0W7dbgvgoyT1WGJbkkhsbjC2RgMXMubEvHi
7VAStgdlsPfH57LBjimq7o7p5ndVTE+W50/f0sinfcfgJlLyNdoOprfremP6lFbO7Tja9YHiO9mk
U/LF70bzVAQpWgjfPWVJHpKClpJYMu6bsE7uogZBfkDQx7oXEca8PEZSElffk0DhHWnSbE8H1Uys
i/YoSQXKQMz5S8KtdGMmO29emhvVtNwEzXxvNguYx3oBgTaXyb4r/GrVtMQAyqQBWSnUtsrkTRsj
he7EcznBk/BerzW5w2k/gTroB1SZHXjHqJgBndi3JbCFVeuKR3duyw0Bbw+Z7JO9a/iHOq5RM4wl
YG1YwYnyL1aiqps+qzdN1i/rqBgeTWvkhz1gXqKLTk7RnBpnaHaDRP0mezVuywDdYdr0P4xJ3pN6
jm1T9LvEToL9XBcnN3AaLorsHJDr4hYXf8JoWestQztzR83MDmFCiGQqruS2CEd0B2zzXO97P3P7
MIfJ2vWTxvxXD61t3YYeSZf46HQkFcpf9lvj7HxxDKx/KmIlN6KMjVZEYdLYPZe+5PpXgXMYC9x1
c4WC3uYJg8YNkFa40PIJfdyNtJiBwvnlOoUYn4IXD1rm18xy9p5CxWSito1anHdDj1Rxki7409R0
D/Hc4g9QDTzP7lipaOCOBKtYdePeD9qHbAJL5lbwIUqm5FYPkLDzFEaMcfzaJVxp6PBRYY6Ijmwf
sLKfZPsAr5vn1+bG8+L2gP5g24ERaboJV2bUJvtpcA94bsN1yx1m08eh2sga0auBDC6J2PlZRvht
7FAWoqNmgdDPLvseYEuTbF0Zf9itd+QazPfXO11pQ7WvHXTIkqBk0iudm6VF8x3RJ2A5C/ZhWZ5F
44j9UsTY5iP7MAT2Bm4QcYIGtPJZxHcBimQ7BLQYNsVOjd23vEFBoyIosoXIXqu8D7Z2jhgScwiC
3l1mIQhsemY1Wqvvg+aGRZbsqN7kLkzGO6m6F4ZpFW5DPIZxArQZBMrGFOwNloGk7llnjJRs0y0Q
HaXFSbDoLaVviXE/DsHJpXxY+YF1KYnlW/mKCsNgm+wmNut3nb/pG+bP7lKPpa2CoM/+J604fbjW
nZXpfB5dQV6awHCnNwWZt4wrayFq3Wj0nJJ9ltS6RCCT5gThK03igMACtq1ZrAfuilfWfc57xR2W
aiYd+3rXFpDPA0lf3wv2DPZ5pTYfEKqzjD3e+npMFtv/VJXVI2vS58qP7q9b3V57XnzRzxjs0ovw
2bxlUX9mFlqJ917xvsGcvAU1I5b0rQrFRUeoOqKOyD4zx31iMv5LjK+QcdiDUjTNIRAAcvvgpLuH
QPCmsxbUZ0vk5IgPZxvl4QMadKZYuKCo2yp/UzTDTrC1a0s2GoWbbSw902WW6bftbexvHQrTHbJK
qOZET4wOSSs2uwtkXCwbGHvDuODC7fD4WA2GVD5Gsh/ZKOtey6CPQuyjpkQn+wKd6NtSmRc3bQ3w
YnAfHY7/tODTLajTsBulx4ZPjJEf9g0qkr0oObhV/uiNQHw897nw5X1A57B2UE7i+RwRLFWhvsTc
5eJyn8adiAoxrZEYDM2zq8uQac4+1cRYHZi+5RBwO+JJOwIOx/LW8JxiFzX+vA2T8qty7l2MXrUH
6zxjhq1X3sinNLX1kTW0ev3nlqov8aiwzjEEgfZkKjSw4TpYuKHqslT2wavoD4bDcBW9588zNMJm
v2qD5cRMZePXIeP3gs9av+zBl/WqIm1utKgWRpM0Lpu0yAm6s/QpX2SizJWQ3nOSgyqtuVNbxXi2
i2BC9mfhd5nOmF1PScvmePA48OzsKdB2RZJ8GAFA+XQYz1nDvgciAbDF6k7ijV653YgXWVyun8GQ
FOHWJvQgHvRr0OtqWenaQtfHZqw+O1K9DXBtYPEnGGuxlCA6ZeJ/rZJtTWX3jHvTZaslTZrVC9eh
NeacXPpFCCBkgS5tS1nc6c0Ux4mNuC5WUX2cBvfFSwOQZ5XCxShuZcM1AeXjqTHKW89TpxzxjaAN
oazlaCh+Myv5Cf2ndf/DjcZvU/XioFuoB1zSKedIacePAS09krcP1eC/1sQFrmprvrUWNrvKS97g
OTaoc9iShZ+v7bfri7f0Pad2OF9FQaMi5SZlJeKjl+VmqvhNIyvo8wZEGQSmrnfJ80XJQpqFvA8L
einWfPIL62m2EkkLZr6zU+6YhoscE/5+AW+TBWMo6y85fHyT1cabIUglNuEKumwjc5oFLe9u2Wiw
CabWA6ShOafXbnITsdK17quBJxIrOeVl5qiTvi8LTXBfyvd25JrWRf1IMPN2wDbqeVVwC7CGOwCG
lz7EldygBWSLARqcSpgzmN+I7GRbQC+GTna9ahkTWtS1+Y+67134BpQRmN9ODE71hYbj+1gO3St+
ZgBM+mL8XCbjj7YZz3op0Z9qvAwHvG5vM8FMqfU9Jfk76iSpS3nJMmM8KFvcoaBQqMh427oFMXZc
PdE8n13vUzbE3xvMHyVdlVaKiLv6TTiwZCz6mIzh07zMX/TblIbuKbMo1r28dzHGolPls9eNy6ET
GtKnbyQvgqsDdwgrjePAuii4c11nAwApca73WJ/CEOM1EZKXxug+kIqfm6DaLdO8CWIuf+ikFPcx
E9gGpL4eYKSWilZtJ46pSdNrLL8omWpXC3WHbvi4UfyhHLoaYHOMddwZN4x69habRE+f2teHpNXN
KcQsOA4bMyEHQcUHmcv7eeYU7BoGTAwstnKaHz38SbDj6HPFn3JX1YiY/Q4REydelFCA90HRrfE+
ImTf4U5Fzc9OYBgAKmBHxLJG1wOY58+OBwbQN1Rf6M7EbqR3Il1dW3NWipnANEPuk47m3Hxtn6V7
AGW4mvzwDnc+b5xVPeDgpIK3yVvEUP+N5uG2aadtPoSYIiw2foVVfEHQdXe9HshC4CNsqewTCipk
k6jp5Q936amFGs1oZ8obzZvI9T/bUhz8fuEUv15+nffJDtEDXUvtEAD8bOeYpNOPsaJmUzPAMcEJ
rct77vdjA52ZbEsiLJbtMFEWSfRO7TSc82neK/SfW4Pm/0pZTgT2CyGC3lG7dGGvlVakW2X5zMpQ
gmvo+wKPoL4/MnBZXXukhcFdF7jNqnRvJ4PyKI1ZDSS+B+gLznqsI5pTMR8IzhhcmotgIaVzV8Qo
IZL6QHlqgOCZKjqD8b4ZRmrQoA/wzSfPnWyCPVncdlzu2iw3NhYFsmlXT7FkN1n2aAHCDl8df7th
eR3Tlz6qutXYscTAUflRtqN1f609y0Vu4Y/Gm7zjEPVe8dL26nZKoZuqcCAMokcQxMD1DQoAO4b7
yMZvMBcf1y4NthQfHXCyaWrJ3t/04SZj5nJjbm0lrcnrzY6tYrZtUOwkLqVx4ApwQCiwEXL88GLE
foFuyRWhw0mT+u+4DfmThcGdMgY+pBtidU03urU5dlmQ03Zij4wB4hFkqbfTS4nSdW8dMEMiiPGz
M8uPAfweEC3APnQREjv+SOvHQnELSRc6Skv1pUOzBqyQNiSoHygZ7hUEQDtBGSuKvNO1Zi7BQ66v
97ZMso3uPfneYDxb6Wb1oltTAmAM0e2Zx47xgS7DCvwXMmcMPW0UoKhgQyKQjK2doXhrwe5hMo4N
f7i7XsudIahR6+Xhupu7vlG2XmpTuw5rM0UenVlkPHzoNgx46Rj7MRLJU2Q1Zyz/3wIGjPu8ubOU
+TV02W7XDAHASbx6Se1v7BiG6piC9NPHRjrsrqfmpiojMO2c9XN2bjKI5gYSEMAW4H5L9dXAIUfU
QnK/BE9oHRE+xWF/somX5c4rALLcddxLWUrhIiZlcUx5a0esRaZfUxS06kdoe0SSl/WO8nzvRgOL
W6CGdRMUX+oG23IN6oq8w9nn1HLLfFeU4zpuvtc5tqPYfUARdmOY9dcl8r218qh1wx5KuhPVN2Xm
GQim0nHjqvw04Qi+m81xeFZm8VJkEDcLAOJw+9zaCFCYzuc6iIk+oX23TkwiswdV48CsjPbSLbtl
do8IS/0NSIHm1rLz9CGsnFNB72GYxbAzx+Z+RAGMAQrLCAQafycH3wYDQ9ZH0+TYkCy2DekwP3SJ
bd4K4FXxGC8702cyV4fhCMt8+tQOOGKKpFtPbLcpj95K/Kyb0Af6mRGC3eEPq43XvsISbkXQEZba
x3hoZp+LJnP204BC1Qon1Odu+VhOfmShmDfPskGeUoq5Pxad7I+ZfnAXl+wlMBSRIAjm+hBafDV8
rcrRgo5pyz8e3Mo79qli+28GBo2O0vZ2o6qfMHfL4/VBomE9ulw5E7G3N11U8+fz8iFPiF1TI0Ae
1Dib2IJG38b0i2XMSgOAoadDyGoXZgjqJE7QXZfn3zvTEMehML+WNQOFPE2sbRHjF6wmklivD0kW
fg2Al24BMLvH2Y///HD9Xlqz84ib7FtSAZvKERNxNJ1jX0zO8frVL/+0Y5yZGNaPSdWUJ3hEoJqg
s6wMre/534d6IkEXcVcK3gp7Du5WvNQpGugqhCpmjMPBNjJYsnEzIQuFK4pH9DaL7OdCk8gmIACz
Pc9bM05uYemK4/VhiDP72Hb6uqLhv/3f/0hDnijP6GhYhk3qnH6g3S9+fjVkGSCmRX/Tm3Rv0hQk
aDVJ8wiJjuFebZ67zDLPVZNGu6ykNRiHEkdO6d1mInmxZdvcOn3fUjgmxQFmQgRO0j5rV00xm/Wz
Kdtb/nu+lxZ0CTsjBzHIR7TRSZmspY+9zS9b++kqt09is97KNE62QVCWm95yu53DjoBFh4QR7S6B
i3z9J4325nHiOa7/micXpJkJr3cKSh99NS+HDPv6vNhFfVYOFhC/ok9x/Z5HGdYHWDYc42EGZvu0
NPc0xRRcjOSrY1b5QwLNolxJmxbQSHd/cTK8Zvo4d4NB8Mz1S7eMf1hzBFva62xKAMs+Xr8a9afw
p++ZoJbGyPniTwvGtykcAIp6Xw3TAwEYZM0JzkJ0KoiMD5L5OOqH61fzGD/TOAOvVXMH9zpgupHM
P1IG7duMseHx+q3rg5kFf/yzbnHgwDzItyx6+Y1gziDoSR7d+JUX+JSNnOWiwlvnYhFST0Efjkyb
ePCV+s7tiIxQbwnJtiTKqn3GerQK20odfMeGXsJVDHVEHnsVmPvBSUl97yJOP9JbAdDu6Ljfusri
OyIS7P9dc9vP997Qkgph0w63WwhCCUvNJm70/rTdqt6KoNNwiXdJa9C6w5UzJaZ14yRPhVZOj5lE
8Vjo1SbXC00VVvskg2htO8SFgxIL4w2CT7I8qCn3+SzuYz/dMkoUB7B4NfHV5Cd1J35WsqEbYT3o
PyVN192lhf8waMZblltAcJYZnOpimGwiyu9kkQ9HtXcGk5fgtMMRw+bAupaxx7h+CYx8XHU+AFVa
Eai8wwQ4+WKCs9FfXR9Cp/3jq8StweoFPnfO4UZ5tdrnZTMeY+nwJJrVd/3q+j03eplIpb+hexxw
n5tpj8eJhojXABdE6PdbYbjOqrO6V2VxWBOPW7QaH+Glf8ljyGE2RgPsDgSDRv2LyDw+efDsSkGD
52Sm8TBFt2HiH8UAV4HE+vq2DlyadDK6cSh5yjzNcIub30Lf2afeqUvNQ1zNr0FTXxa3/5zN7Bgt
ZR8m9qVUviI9KsEWPlL2i5viyB0SjXQ04gezpIfRGQZ9D+fVFC19grH70bAp79t82OeRqLcfdk1S
g4V9bZp89yZWhI5ZHjIyC2S2JE+kynCLB173JXWLb530v1GYaPsglKMh+jY34ZtyYHR43bmMMAlX
i8s8ZN5FRgzAztmDC96zL/O5JObY3i8Ze71UsbkdfNjWKC8+9eRA0mRZ12O0S1iQ23RmbYOHZNke
8bysdi0S/dz+2i78kXaJP/yZ29wESQFaDhJct/gc1VHFTMP/BAfqm+3132yyWbvmKckkWTYROzgX
nDGU6PbLZJBzCr+zISXUFMx7JcQYCCAUs6onIKhKvrAK3WVm3N4YFuMpr6mJNxweRVMXazBM6rAA
QC0wtWztMezoD3ODW6qERBqBjeBpLjV+Y8ra20XSAWcU9ZGKcf7Z5XGMgVgn86TfRqwLgTz9NHro
axEksqPOr/O6MOih01WHImyfLHO8GTzKp2tHLw2iD90Kmq8FlUmHxUcO34vwaIwZ8UPudGkDgIzY
DXHH0YboQwpIe+1S6AiDusUBerfqvPYxa6atLbO3JDCfbTaL9A6pmf0Cu4EH5X2kL+BeW0hICQba
QnmSv4nGN1YHpwmO/6y3cbTE7C9SsMCkKkDWBJhSAD75RV8EQyhyho72lV25h1JRq9SWRokRaT0z
I/Hq4hs7vZAyJte2HPoTutUUMFAbREEoVgrLk103DYpEg/KpDK6HMqLNSOJQbk83kaCcZcuj28Ld
/ZxKpswuxeUQUm/rGIRRfUibk2BI2ROa3iGpgNhPdHuqVFq7rkE8Lt6gXxhrY9Ktg3y3sFyz5dcu
fOMWgNr2nw+KpQVdvx0UNKSWB2AF/eOvurxIRAqEQn5oC+syICdqM0pW/ZKS2b+zvNMyHSLw0jPM
1M0/P7f4m+e2TCl4UqhqiGJ/AeV2zugWtPrzQ60n3kVI/cUTWfHFpc1gCJf0K3WWqEXUbF18DwvI
NB11FcZY9AwtWFGKY7dB16LIfGjz4GZ2aPn886uUv4nCAtMyPTcAcQC5mKHhX2VpZYsN0ZEZp43P
q4x7CkS/66YVyzDFpDaKEdGcrWtJ4G0UoKtCMtZMGVATVC0Jn2JRMh0ZCC6sqIjRGrzZupbzc9Sf
XlW+wah6y2kVck7sHMGmDGjTa9UlbG5BvlPKR6au23U7sG+c++ZLqgAazhFF4VWnQZnwwSCYrD8Q
JGKkkBdZjmGaG260zKdMv0rfjsW6Q2nOvTi/w31xgJKRrwt3PKsifk/K6eFrIIFAUrDR53mT7XTO
244I6Pmz0E3GRDY3bsn+Nn6rFkaPra2e8zk+/POxtuzfxLEcbNcSmK09z5S/CVZrcL+GT+vjkMiM
HCnT2aJRpfrVepNWr2SkBjBpLOobejQEt5aqAKsrxb1FmomczYrbAR1l34MXDMm9O6EJ17mDxj7X
92s10c9ZitwrjnFE/6QNxrMTMgCureoWVn+xG83lA9DYyOLWVzvZqN212QzTlG0N4LIifos6AyGc
Rb864aPTA8UyoUmGR4MCmhrFRKMCDoRdl6AhaqcCXDHdN9oMmKHouXELBYP8OMUMpjIL4ldR5V+8
hYqYmfZbgQ8YjMWwrhUrT0t+CV5RdoX6/+Och+u8dTDec9BBO3oOBhjHbVr234vg2q4vCsFOAefb
lOzB5r4NgnZjAYLMB6TkGCbB09GIucT29GgEB/JUmi9s9OhX0fFxaM1lor01aHKhYeBdu0F/vvba
a6O6dzB3xrXxjvMnp3cZWZsqdL9aI9u9EJpbn2YUWCa6si4iBZFx76okZhdEBBkRaVPvGJdAMoIJ
Ur8JO1XHCdkU+UfuxeU/mRDAwZ6+ORO0G0kgpjPc2bV3U2uRgEwYNbSBPADMfYUAx6LLSyW1oIrf
IfSch6waH5TMMUYR7ZXA77vYoYtYA2pRNvVQxavu5V9O17+5o1iukJaJE8ANXO0B+LNiNRrQmDhG
lx1s/Zb13QC0A2jgOvhh9KcSlqGMY7pLDJ9XYaWHd3pgVmklnaM1DE2f/4t+93fFd2AH3CRcriNB
R/JX+DjpJJOsQRUdcjf6WhfpI9vnG936zvHAwiG+CbXijJCbi5ZeFX7+FprNZ9t3/+XY/M3ibgfo
rQUWCYJZvF+l50MyjKEsq+TQx3ON8oarCt5q2pEBW6NnRin+vaVUGxf3u2yZv0RIzrFEUopp/Rh6
CpxbS7kpQv+TOSSfhBOTucI+dp3U878ocYPfZPKBY7LmoJAPLBJKftXhssF2GINP8WHOwAIYTNFR
VmzwIqVrPwRPE/DP1ZJLb+vysZ1K8xSLcDp6JsxTwS/SoL5VWTJth8SHm7uQDiJ0NwqMOEsvicH0
WYGMdQjzqiG4rDpGkltzKigey8pY1WPQ3UzZ/FKotNqYC6pYUbQRLQ4HQrwbXAJqIWGeRftsZHm7
vfbEIyPh7tMuB5HZGzp9wXacaKzln2u3zw55Uw7bekjiHZfFukdZ+QIeDOJFcC+JD7vDO7jCz2ff
QHAiWq+Wx7TlsrEb6NkCL/suCYzPbd3lmwT5LmewCc8Ssa5hH3TP8SoVLemp+YHxKWaAa3KPwHP7
OEoWZIyTz0GsgUV2oTaFbdwEpvtYDtGHW0G4lPYBlEx7qDqfhnYFOrCRbUwaYXPbBHV9zhXMG5mx
WhUEMB3aJHnvp6T6ufv4f2vUv1ijLCTnbGH+yRqVlO9/tkT98Rv/bYmS/wGp5jr4f1zp2who/idl
wrP+Y/omIlTLk0Kyy2aH/UfKhOP9x2EnLzCimMjrhckl+N+eKPs/put5rukhsTAdEXj/l5SJ3w0f
nodfiD8U+KyEWE3+uib3XopUdDaImidqi36+jt3FIG4OK/GdnK3X4RP8qA0KNfdmiv5lr/i7hYEl
RJJzZ6Ho1xuZX568Kt2qkSZ6aDp26HbWS3+CXELOguz3cJNmkFPynVvAnz6fx5+79T8na/zr0+pd
1Z+cE4MTumOb8LTtFwDZcYEXf78d8jVBPWF3cmuu+395Sn1n+0vZ8Msb/cW5kMFiDH1qo0Nvr4cF
Tdsq6cgMXqlk06eXf357jqcdc399OrxLWPA8OBueY1m/urM6VBspTuyWHMwppIsCy9axH7AVA7Ms
/eYu6UDK2BrnIANoIsrO0rugYOMbe0xJKpHdeUUJ+cMIsQdjx1izb9SZyOBHlrZwN5ZvIyLqTFLH
PPNz6I0WQeSWuVP0zsHo/xiBrM588FhqvfJQYkvZtHbR7yGbsUo3WN3T6SE0kIoW6XTnSCBQydKR
TExvcSMbn6C9EawZcKO+Mm+cSpxh/zs6PgwuhYpwONO8AW1xD+M7xvlAupDTfs4CNBlGQuKeX4+k
6nrPs5eHz3eDxiaLOjkQwEfEh0cwfYS63Yo76yDbt05BdlzsN9Z5mlilesHIuJ7KAaZ17h47CZDH
srs7bwJi4rpH+OM3k+i/w8O8F6hfUd7YxDINd0ndvNpifKG3usHwcGe402clcAN7SOJW0F/BWEri
8yxo4RPwDdnBdVvccZvLb0PCjV4qGzfx6CBsGqaXuUvrdV23rybhgNwsKpAJSJIVvIuiQuEnZ3/e
2NWhIVqvFO/gbqhDbT4JkVELIbkHZ5vVa98nCrlcniqr2tcTg+eWXdiWw4Z8Rn0pjSMemmLbA2za
DDVKlNxie47otq6SreNUrx76nTQh3G1Q79kyv8TSZlgM4bGdXxRMJcCZNWBlOjrort5tu3iJ6h9l
0b0NXZNvFCaRVZAi4mNeqbIUss9Uv4Yz1YZHBnHp08GW44tbF+/mVGlscr7Rf6ew5xdTuQ+qemSc
WmyyDuFNRzeydhnl9hXUhPgcuSxXdQu0qDT4karaOqKDQQGWzCvyaTNo7VIhUSTkNunmRcdR82ux
QYf50Qne4w00GOablfNuYIfbW30Cn5/yKTMeQwG23EuTjy7jHRRdCCzF6G8z26LraoOqEnn7JbVh
6xJM9yOoSBcxYm+GCg+JMeOnjcV+N3PkiHnEOScWuQ5kurKw1q0bnxfSODIEmbAUpItFW3QH4i4P
vAP6G4JeG14zCqynwGrPGEgjAOjWbUWfaT1S2W1tE013Ti+vz80t3Ws9k+D8QQXKrgJ6MRw+qM0m
kpWsIRpL8QtjA+2RDzrwWXRoDwILf+Rvke/Ys8Yzk1pNot3XhmPy7P3Giqe7qIbx4yU/T98S9z2h
pNV3AE6Y5P38CdQX6LaoW1a9A5yiRawMIbheh4aF/GnJSIZzFwY0MrvR5w108U9ZMVHkkRZo5/2r
1cgIWCjZ8BUTQMcLiAZh4LQahckTeOx73eE9N4AVqdg8jEOx0/mZnvDSmwHw86q2AeNn7WNSznQV
h+7Or/sXo2xdemwcvuuZZ4L8Yd1lkxzVr0JwGeYJJrE0DbdJG0ZbV19xlUefk/yyJt4FoxljQuea
bRyRHkaSPgfasVkU4R/otddf56+g8MXD0j+Dp7iHarpeHK5USz9gYETrgcxxwLm0C+T0Mnoc485t
mf2W7cYLhqdWSaRueGH8MmLaaqA/Hi8hwnUCKCdvVfRFvUakzADPdTU4aIE3UNzo08mvyA1XsMtB
mySb/+LpzJba1rYo+kWqUt+8Wp1bjMFA4EUFIUja6vvm6+8Qp+o+nFRITsC2pL33WmvOMa06fcm1
17ZhJMWcF/VDYd6Mitxtkwcygb+1VMtrX9fYkGSuPKF+SHBY8n+XIzAWS0cbZin6y2DQg/z1wRQR
b4qpJ10obuxY/9d3LFTjwhXJbRb/efJKNXoCb8Bfc1H1Vf3HeZ612HFQKJpPibaE1FMvyIE36nR1
SxlYtOMUDm35Iqmw35GbkU8P1HH79/MKJt2q3hx1emnG5aVF+eJJ0ZXBUO3K6Wy5sZhfwFcFsZU+
D6itWVSZ60/6P3Wbzg7Ttsa0xUebGoQD+mNcW+Rdaf8qPD4qYl7WTOUgz9pt0nO6tsWN2MYfZ7U8
JKPMZLfnGMzjbp35uDopC/SRzoRsk9FkEB6Ju4dZh1Qco7W7DDIfRTFzdQayThI+VkKiCEplhl1b
aAIsiJA7IxM1uBGzQcQJtrhdZvpsErsmcmBcmeq/1AK0Bs4ZB9wVcmGz9q9Ltp9H1k/J4a0BHofo
QIhn57Qf20eyNGwxqr6NkHmaiiwn/3hcf9+gIuV0V8kf/r3hjbr/aDpxJMWpDh3Qy/xMd1HYR+ma
giLv39mRadSqwOQEF9yBauTLXXGz9O7C1v6RaPGfNoOqklqgYXHTnYHmoz7sfIUMsNBBNuVtOaxD
m3+tilm7YlvVjN+QMEJ5MQKtmwIEelI6pT5UXsrmKbvZE0OXqu46t68j4U5WdxMLpVDlkG1st+ZG
tDq3cKldJWkXV5mKW1vyUKjz9IgZ+wEPyqUpDXIFUavl286X9DlCvP6mSxUuwipBcoP0cc4iT4zV
sc0glNrTSz1bxOQa6rrLBFb4fnZ+NvFD0bIDJNDQPAU2SWfzFuDCVwDva19aNxwkTyzpNHh9EMy/
EMzgCjOVfVZZKazrQoU2nsReioYW2Go73deY2tTKrj2jHC/Hae/Zs/2nbSAGDeqWKsygsbFGv0A/
ubMWMs/7uMt9mdGHx6b63RmrX4OCIVtRYQOczxn/VT35sEvUA20Z1beJMCzbKMJ85FgTieE0iX44
CbPhLjWCsSzU8yoxgdMHEB3AVeCoGe+mtSnRqokfNasfkzIdMRni1ENKi3F/OIxm41dT7JAHPN+S
NZFYY/XPOdrahDkAmXFCKYTAj7mDxpsipZePMyeOSDjZfVzp4qvmGtGMyr+kKmNmbZIbZY2MfNCb
yyzaGxBOh2hdUdnOzBKO8ImIaJ36g0D4BEN9Mt3Yug1m9KVD+HEh1X5IPUbiRFr4NJZxT1+gipnd
zcWE61NVn6SR1EgHsZlgrmB3jAhKkHSW4ADHW6m9oqVrIw+rjVq3Patrc9UmszzRA32NJRafccaG
BIjfZ5w6G6O8R3ZeBKZSA81PG+ZlmsyxDDFvo2xcxtWAhWVPf1cLnK3QWiYwzNJHmMFLP97tftCR
ekseuwMa50S2ARnZZIaxp7f6JPlr981qN51MkLGELysMfTEa2tNwF2TQQbiPPquGDei/F5E2iLEX
Y68vV1Vaz86cfiiFg35LnmICynIYLwBi3aQi7Qm7hoo5Jw4E2afS5p9I+3pvarOMVgUKkCPXpLah
58Ad24YVRSiqQf2+aOmTllgbo3RkvAwh2mt7RfE1J9q8Jhx/6lFrQ9BvD/qmGE7RTLD3iiaqDqlI
kF9Yh7mythkoERx0Kcna85R1/h4tHqooUepLKnKij8ie6XvmzHZP1ncS1/K+V/Es5dDMpab72/Fo
+lX9/SuWRJ/zFxkaEpLVWiDzMCSzgAY6nHg9sTBCn4kvMubvTcTqz2WOpCipWLcBX6bbkttI0C1z
jRf/e0exUKSWnfK8RJe0MoXn0J2y2pFgVY5iy1mZaqDoQ4m0Qt/cGz0mXCoJMmrABm9elPQ8S9Fj
bnzHORe7g+jsG2V5McgZ9NGs0GcjQniujNRf7KjxtTT9yvoxR4eaUoEgI9cdU/IdAxMCxS0nGxtX
Q1QyFV7p2wQEUbHT4yX3JFV+STXIQIzP/Zzqy0VCZ4XZZHwWMHo5bB1Wux0fCwKHatRrrhFHYcQW
HojO5HQ19Sg22YinOfuiKhpdRd1mdI3OWbhoQ0kjr7SuY3b0ZXW5jYmW0CBLwtoMSll9NVTseiQC
IemDnQ0i98ECZ4gXSuGzAjPm1sRS1HJfQr6L7qQrJ6GjAHJvB44tKoLWYBSsRwxFnSRjVQQe7FWG
dtbT7Cspp5K9jRmpWrhDruJd1/UHFMTfAwWrazW5E2Jy6n2bcou25ncRq9js1uxIuDqWzQribqNy
XZHHYUximGIa5PZ0QA6g5A9vuTk+WTXTbgXINFtQcoht4ihyWve3NoH8ZymTD+3wQYqHH5ykkW/U
HYXtIl40OU/I/yLWgzPqw6Z1U3N8HmRMVgGOlObUcbTolUCS8QEi4hY+Z0oY1zWOG9ENFBuw7BIT
vyuVQoBBrAtjKwq0dsYp19l/+kwhcFiXnkHLP6n1aFJNFF1IHJO52zCFelJzalY6jGIMxeqlJgFO
7B307BfNiJ6jS14aBqqiilC4KEuA9B2RZKKtr1Buo6cbY7FSc5CfwUSnPPDVl7X2iaeg1JucUfdj
By5wsghWmxE1yJtjTz3CbefZJPvrwMmqQhlrMjyJEtMTRD6ivDHOHISLEHOW4TmTc90y3eB5aNdk
mBbX7NrSBZhrA/9U74aqXyV7/tJbBIoQzrm+8YOYHBL7Wk7buTmFRT1/2YbhsCjynCmdXPlTVFK7
213i8elyu/eg7khv8Cw9dg79BJCZQKxu81tQxXU9AeXb4ybaaW8OprcWANzwg5LsFVHap04m3Dne
7FwG2stpu9NyeD6KQSJOo/r87GBKqBhbhVjFidXSxT7GgVLSjsM8gu7nrJ80W7AMGDNyPehA7Etb
NlywKMHY0W/Amyehumf2QlBeKa97SIGnaqpJb8pJSDGXkPwWkInw6hKdcEY5CeDO4/wrtfdSqf1W
GbMjMcpflpR8TMLP0r+tvB6xgHLRjeazwkzFSqIcM0U/Yjk/MzP3V3sOpbFBxJ4VuLqbf9myHHS2
YNdpwQUmkMhY/7l/6RfSVy7f5YURG57Qw1LVtyqVPmtQsjvO2WS3yw3bCUF8I3IJk2POrjOdpz4Z
O++qQOfjjm2/8UMxjatzegWlUoZWCv8r27DfA9T/qnoaDCrZqK82sHL2JTRwhXKpkwGoE5TGj3ku
dTqH2brsowgJja175vBr+7NPLelEo/FKNHQZrqaRAAwrHlSbFhj2aqQkPZk1JVBCqXGrIV2xlA7/
IPY9jUXybJWAv0XMOChniovv2gT5wqJqSYTOIYopEr09pLA56p5o8rwkFyayfZV+1A7ONIEcVua2
mb2eatIX8phXwKd7nlHSYeC5oMpjMiZXIhQ14NRcmw+6zqvJTXuvGzAGVgOUciwuhGXiKeWycarV
Hmsp51VuKmQ01rt2kfRQp0LxrKwgGrR5AWhXu3NCUMQs1iDDmubFdfFoMranATP0/lJT3vVj6XgD
B3us4SyCUS0xsR0fe+RJdIdYxAfZfCVBqQ+UDdzRDuBwQSifmLMf0kdJtsf9kuAuAyAIXcNsPBFa
ZUWDrubjwvPJGclCeZCviFyQz4YUR6MrN0p0zKMZeUVENAJobLOqmLnY1kuNwzXY6rvMaJCdNW+Q
5DNc3IkLmzkwhbDDiBxAV094B+RToToxWV3y5JwLjj+LLh0rWWVaRq5R2ctgVFeYysXykFmtw4KC
u0lLzXCxshUhse7hYijdqcNYsaQsYUmUYv7RO1TRmOWzebzM/bzBQZPNhLN2+6VYJnxC1byXtNYF
4TVhH6u1t0FY56GZpmCV2jLU9bU6VRmCUrEy1ZVr6TAa4smKpeLA6PWmNRpjKA5BZHtiIpUtMror
aMui45kTnFihlTI/o/Orxbg1Gik2mFGC1FtW7Svp2vvU1VfVSrB+R63jOgseJmVqAwZ5Oo+zc4E5
2xINlANtUa8kvxuneYUpCzghrAt21wLIdDsmNJyaEwsOhf22VyOBwFNImSYSqibHYcM2Orx8S2Qh
yLPkxJvW5q1ai7AYyCViIN14hJCy7QEZclXT5iRnRY/Ylrxi6jS3kHmQajU/t5hGqnldrrhy3yJY
8MjfZVCGS3Kssdu5laW1h2b6XRfFy7i9eCyZ0dEEgAgjIw6naMT7rha53+q0WhvjLdpS3tQZK6vZ
fteF9J5D//a6bAb0nLEr5IbjT9sHqBrtQek4ViiVHdQO0SzZoqM9xWHMhLdF5J4EShIZQVc6BDp0
6NZ0PlPCZDr0iVmwxUCIWT/mS3syjeKWgJP1O4cdc5orTiyZJ+i08cmUwWQyk+euwSiTEQW7wW90
WYKag2B1AZvr6dv91SMQDmXdXnZKQVIWUN9zLgGuX7q/JtaGY2GomL3p3+al38Vp4mUtSK/q3WwV
8s48Ku4Z+217qAqF1OaJ5iMZGjwrSv5TmoR7ZIkYAsPYQliHvvc7hXuem3s+0fH9NoaGpmDOK0Oa
dsk16TqSVm/O87ksFZyws5o96rX0Bbo7jTPLU+X602nxu0xxm+/ZipRj/GFKP+qKkt/KWYDjDsNq
UuFhNQRaCm1kqGDtKIHUMAcTfFFa+Egd9xxvhVPWMN1IqkOfQAHhrAoyeSf7JsbeAezSiLB8qdbZ
L6w6ckdDxv9nNcBfZ05sWYQFezBmV1OI/+ksmL4OCkGqH1AY2LJwmWObUUvpbpH4h5UDhhFw8MRf
yQvZWS1Zza1JJ8hhoEpq10SXFiro9p3l3r539tL7sCW9TM1I5JkBgyzFLV0+UZWIkC7KxZQwICeK
w2qSf6WSA4O4RPjfrYjJBsPZqdbWBFzpjVdTc51UQhgo9pBu4B2cel0i/oVxQKSwSyjDdrZWzaBV
zOsk0YDuZWKeCDkYi7v0bUTRaV17Cz/lir0hMW74eIK+1jDrSnpgjAlwm/ow6M1nYxyWltykpKEk
74zoy4zSIBL2A4erwGG8vTrGwLEAkWps4oGatZOZY+6xFjjKvXKWTNrYTRcUHc/7xLuwq/Yza7dY
QvJJsaTEJCUBAR6/HZWWcqrkD0x2XSOLObiLDqDA02yeNXORaPETetIbmN9Kiz2vbzH1mlgN66gi
v0m5S1AbVLsjt3YrMhICYmUjucVlcjDaSqEzQKCEnGlvUQYSGsSOrRLIOg/SjRPqZ60KgsiWN7gL
Z+YENwJwA3WSSJK28t2qtp9zttTuVFd73KwYDubqk8bgWzpr91XS71OWB2k/kfiosZBphJnGtag9
7vjPzlyfdal81+HxeJnUkpo+yN6CsJ8GGAJ3iYE2wVZux2aZrQa5LrPS08f60zcITevUOZPeyVFe
q/6SsqHwvlnPWo1fkGcoygcBd3wsuoo/jP1OzXQanhUrOTzdzSFC1jXZ4b/7TptSA+ekLVBfyZHO
LtKIjjpmIqRhTi4jOSgKZS0mwNlDAhW7hv5UmbrzDCUeox5FoMTqAqxJ3s2dDdcdJ0FvMGYxRWu6
Y0+MW3tYeCSBZ0djSEQr+Qh2Ybm1ENOtGpu9Zc0fKgoKCu1rR3/JF4AAUcbBk3YEZGlklxFxp6lq
XiBErZels95Wg2QNcySduuDohFp18vXyIeknxGeILfCTUbnL8cChc0sqzthmEpMQzN8iD9EtjeqR
I50s8DulX222zA8d1mEouegjCnTboIZHd12azustC2+iUz0ro2bfjIyOHgRCAV17qQ8q/v7AjHoM
SSSGFP+m0fkirOVRUnnMQfm/o9In6K2l2rHvSET4eQIFNPmijJKJKqbPoq90pvMtgIm7HnUTPeWt
sO21vREhvlV4rHJNwQRa3Igd4RIKFsg52SJTTar9gWOJpVj3UYmf2maggTpOibfUx98DS9PQIlKm
MT8Z0q0rRetJjfVIUmR1xvlb30z5sHGmiklJg66VNzl4+iaGJj5KCj4iciICqZKTE+IjJGqt+WI0
k77P9UfaAmnYRmZ0Kji76IyYyO1U0YNmT6OFP8m0h0PV5224gqQOdSWEzSxdEOnck2X+7gAxgX9I
lhOHvRb5f0JgYeF4aB4J9qOaH2ZAhUZXsenGXAgVP8nvZ2bj/KUB2N5b46WQ0vig6Ua8l97gUy5K
T6ugtY9RTf+q2c6pv3thLPENhPqEAoDdYDYfYoMt2x6yB7IouNg0VQkwvjSajYjHKIFT1dYdUCyQ
/5nYWMOBBkdmGJsUY0SZi/e70KNYQHY/RbfeQJvWJOnX760rCZcSX84NeZc12wl0E7RM0g9htxyE
NOcsF/ajrJS9hyuMFKM4wCPRMw6M8ObV44c+Ww/2KNNQ2J5z6pUfreW6q+KrTRX6yk39M8QJTnW+
rdMBxRF1pYEJT8Lfu2HMnbuzvcZqO2412ZY6QeuCgBZORPQRG1FVHrQGZmILjdDecc2acS/CDaIr
NgFVzW5G0knnCW0NBsU2MWSAlVCF8+lMjEnR65G9Z5NpnXECEGRb7WRl2BYiUXqRTr8jx8k86M8a
jcWjVWHrqMi6pJYlyHog6rylVJNt31nZlVf4PFuzkpJd+hEIkcg+hFpSlqAMLGjtQiuIiCMy0VSp
N0DLSfteKndOQ/lE7bWZ8sEpzfJPqtSK7ySOdRyto9Kb37BSnaPWxTCZVB30h4XR5Pd3QzcqeEEJ
4VPNOQ2cKMVTZ5eVm3MUSGW2iD4eoRVpurqbOB27tWaXALrrF/RR2UHJ9tZ8UyWeWdEXBvbpriYZ
YKmOi81qHStvahqdmFdi6h0Bg5Maw3tGdXetZS0+IKAjEMEioVDEVD3sj/tWmh8NW7ZoWBTk0sn5
v1xnl5nNdqClgLE4UqGQCC1sZVwtuf5OZuR8W42FUjJ9TOjMBPEqvkvZYkyq2kxtFMBJQ/RhjJLF
uF+z3br4WCboI+NE+riwLmXirevgAKboxQMC6xxn7wjTi1zyMovoRlFMSUfM2x0+OvGHZElEZTA+
Twa5Gm4dO16aUbSyaZ8rwH309bXeHwDfhVZl/iWwbGeoOc8snhTXsOOgnET+blUN2lU2tNW4anUr
s+HB7UvIoPEZg5XwCJafoR9PoscEiy7icaSO2Blp916WTUjr/3vDFkl9uVHWZVpvCbaSwmGukcYr
1WEcvcW9JH1ssQkayQ5ivVcNHjLMH/8c5vKe1NHqpN9b9xYJQFv2lS5GDsiMVj1dpMDfyalRU3U9
yuQb86Io92HqX5WUvERiKJgRjt2BTJOHom5Ukqoa8k6yLqg0BlhKNH5KU1neZyIPOVrmIX2tl3Kp
q8OUqq7KidWdtUxzZYf5J57MI7kh5APWI5TCRewNfL0hp5utC45LinSCBL+3X9Z69KJSntWjDhAu
Su6K3kYeG5/NMXDRDxH/VW1Jvtp8jEgsprcmHFyT9gUjbH+qCyhc/UAHj2TrcOJu9HJuXgIbCSUl
WKINC4nhp15mZy1bflQGIt4wLutRpbcU6ln5pyTuwHPUmeYQU34sXAH6zAmOlIP1sopC+AOcjlQ1
nAXMNXkFeiLMKmdiS/qPkAYZtQlhZEBF0U4ovgGxmbqxnJ5rGdCMie3/wMGGIHhmfcQoNE+W7mNo
NsOhch4nlUanCTudqYu5LyWNGFIyizJ9Uo71WmwsLNUv14hmCvVQ3Bh2oOTWtcYaTNnhJN3x9xcg
jN1RU8qEWNVy/f9vVZkbTOn0HgtjrZvEvncP//1T5of81e//2/Ttqv35/Q6pfBeRussRK1BZpOWx
18cUXAKMIkIt+FlFnwaaiF7kuDYOa3m5l6ndXvNJwwdUxlpIZVO4mP8dFCg4mB2eAFerFbIcktrZ
K06QScTwziK+OgkRjU/mWhFr3DnRw2Jxs5TqV9lb/7IbQTHKIe3zIqiX6Fp3E2p9Z33kPaRHuR64
rw3fslMM1/LoXCEQgWGyMcdu5uwyZXqc4wNFAPPPMFjHCijaCNsy5vv8vGeFDX21pedo2mHEdM7S
pB9KA1G7qOv3jBxFOgnTu8ByX8zReJHx14aTDfYvo9DiXKNd4lbvgyXnGmrp+jKTahgw1yeicEiz
U1HMoUNCjlfUCM9VrASXphLQseoZnAC1nsqRqRDg9xzt1KZRxsk6eyqKqg2wu77MKsIMERVEA+ic
IDXAhqSavJHnRUpu/bxkEmNatX80W/CtkzmhOenaEz0pcozWEQBiPhIEppICn6DePWjo/lwDUyhf
Ijon8jWzqh9aixzSjfzNIUWwSK2AhOSay4sTcaBT2kC1EXALtyddR57naHP6BJPqYZwsa5fQOfQV
oFZHpviHRt6Cz9Qq6HFGMbCPPYHQHm+GiaRvYRd2kIJN6QQWFcYX2b6coGJi0jVZLcJ1hR5DG80J
O8ZqdB+M4QWVjqDwxqafqvWBBmB6TWRnP+VuT0V6rKTl31La2RuCCqKFlOOYxCQvdGg/0oRpc1Mu
s7sY9PJIvRkxZuAmz0pudtRauyYHlDZ0CaOvOot9MzLV3QDzyMvq+ntNcGLXif1U1xOdiZopLjy0
R11sMqQxMcSJ2L8gJwgTx59JXHo3/eABwdOOmpnAR9daqx+hIdmflr9D0iArSnXycYwTszePxhDN
SGWLIo/aN2R5iR8P5Z2b2HjQFyXiBI30t09W/dl8JARquA2pTNkd07CUgappMqLvropIgVcm61AW
JgNszFg5061jix6VR2UkmdLRJ7hwOU0zCvJ9CxEDcpGcHoCZOMdxjJxDQ1ob/gLeBrd/cYgdUztV
ctVRgzgwfIZoDedM1S44pu0g00bsRhETdpFcukaPHtBDqX6rCvnRUqLShxNc7lemPShcoO/0VRc/
KfQhPUPBREMHFq+vZEhPGmzMUeI4D6hnfu51Ruut1Kf3RpfAGreNfB+chmRwHfoFkp3WbayKA/AG
gIc1Mh+UiIJK5wmDnxW1hPxRCBYia1+dtuUON9L6NY44m0LcKV/7hiES7Mn8lXyCjE4Bc2G5rYnL
mjrx+kuVV5c2eaUXimhOyeJXsqcLt+eQ+jKXiAhy4dgvLEw05LvaekFeBdkOH+wj7nqIfJVKhxt5
lN2iSPz9UiSrSghdJftz+mfITRNEF7P1yJEYLTbSIyY545Ca3fQQxYSa97hvHqay1s5Dwhxz+/O+
mXq/dsi5UXPLuHRKf2qFRTieab/2mf3ST+giy/Urn6fUG7JtvCApGfEl8btYof3kCQ5TPe4sz5x1
hU9JzEE1pa3fDdDR7ZELIc2V4qF1+8u8csFV0hq0qYk9bipmo62sLBeVcwmNkUzzs774lJb1LMtK
9ShMMYVr/TDBtgrJJ7YeV16xJMxzGYsjEXr5U2GwHDMBJgoycljPxhJdFK8/ylrrBPgtYiNiIqjX
KCX0ksBVRI4QnJOWBjhJNmlioguwxouhj0xPpgiD7tprHsibpz4Wp76t1hDeHtMaI3tE+r4f2kmA
K+C5j1YW+XFkngxq5hxV9uT26zFqLJPUO/K/yIKV2QT6D5jGkEaF3vnF0n7bkaDhluGXZdWOyQTa
mcXQekNZUB+Ra55GW13LlMSdkIOyuLOIlGN3bnAE4l9pmPqZIYmGUoAQjGDQjTljJ/CZUFGaG3qM
A3uOoai37PWsGaZJLhv616xxAltbhpOik/tY0gK+WpU4M/k6dS2eSKJKq6C2iQhmQZj33H4GLwwQ
1dwgYl2DCSr1ZbbgGJVLhxTEwhJl5ImxH0yTmn4mjW7hHJKskCJsEM0c/V46U2keYwC7O42mGMv2
CiuzWY6UQmqcvq4riUkxbYSz1aBtKTU5unQkJLoa9oOBqIYjkji3rDZ2RpKzlMQt8bWNhYmIngBv
cj3kSb8+Ejen0qm72LKSQQg2g2Ua9HOejpzziAU56htPF+8F9AB5AaUCjME01CtTQYSqmvaG/+nf
krcvCUJm7qzlatYMy2dD0S7SyoqbdCOec1atfQ54CG4kvdqhFWc56mgKYP8DIDBdEVrMFsuxIxOJ
x94f+YsJZVdexrdqZj6yyA7BnAOgCX3Wp5MeUXqo1rXXYRB3CQOboVaLo5SMMqv+cJ6Rlx3sBbOH
sCsoD5PyEK/RGAzcb4zWM5Idk+pOWaegNjJP7QyIoJ91covasQvBFfmMY4kkQBNxNCwJYtiCEq+K
wR+Qg2jTMg4h3j0uc8HW0Cr6nj30D97Q9yrRNpqZtG+t9sFR4VDo0GyCsrEJt8s0kqkixFW9GR8H
m3S1pm5vnUYFjCu6xRWL8UQqE81b55lZbCSfOdks3IwjZLY+mOa8xcdsXn8LRz7JXVuYUpg0697K
i5h2AQqC0QjRpJo3ycTu1gwk6g68nyBXrYthIcfNy9H0M5k6upFVlOFS/LBi0zt3K+WFpC2FX5g6
bZ3IoUuIGM+dCnTjoxCvWhzlx2wtSbZTzZNj9udFGP1eF+LRqBa6JHlsYrrRh4OVTtRCfZwrp7ga
lNM6Mh+st83/989+fwEnrJyi1UGWZrQLzeoCXnFhWtq+Nbt9bEC9R8ZmYzFsRaCDwzxo8yKf0u0v
fn+nloz5S3IU6YiDlrYvUPj029iHBq712EOpYB7TdYdK1L6Nfybk7vfYaw6ppzyWf+yP8a9zVhgX
Jm8KSeg0fn2OVfor5YJ+a7gRdH+62csl+iS9uCe2tgkdtIT4m2irLG6nB4mzU97jMcCdupf3eYih
9C9/cK2eTf4pMnqFeqPaFa/qLe0e1vct3jFzEdnhHnJ2Le3rF+ucButFkgNp/wotqBI0uXfrtRCu
c2dEKH9ZB/VBaK72nH2ZVkDS9wpBNZxBynrld30nc95pLlZ9JfHLvMWverHvmq+xvrAgdIwY2UcY
ZZYnpfMXYHKqR2YmbKXhgjK6iEm7pWHnQWZNcYS1eSDOUR4ihVGfmq9K3g37Ir/Y1l2S/vLWEecF
Ghl9pBf49Jim7+aAsATOHQTPfDc/6Mi0YAIeazDy9+KZU7dekpXoy8gVWTtueEiGQ/lKvvkHUgJa
Sdge/CocDF971b9y9aSSujC7a/Kvv2gvzhGkQb4fYEBZ+5hh4m48NWf0bXCsxMf4WYw77ZZ49iNv
bnH1v3M4vdVgSP4k9+FVCVrNRWp7kehJA7N9ZldDQhRScSo+cpER5+eudtscFcaufJEh6/c76S6k
3QxyYfTH3ov6h/XaTZ44O0CKNqoP7UoIYO4k3O64Pk977C9VwLBHEj7TrRPBBFwbkIrn4lW5Gvdy
cnXzNqiEie2ii35UyaAdjjNziGf5Zt2BuqncONJB5r5uvD8AO2BO0RsWrnQuTvaFxjGF5F0c8nm7
A2IqjmUfvzGwI1PvX3tp3qXbfMxR6IfFYfX10wvCST+5EP7YvAFPQlBDN/lvx5H3k/iAB/lB+Z5p
9+8Mr8HmcG3Z4z6wQ7yxABfaoap9BSKuHqLE6NlUH5xDgvi6c63DUuxk7SBeIJoMVLIQW2gy86h6
w70JygfqcLQEiyvJx+Q133TVHlekY8TSet1Z3Ylj/Dy/SKF4MML0YL205aORHszYi2LvTbmpj9GB
s2mG7/wNGnb2rz0VLstgR7OE3moQE4CIEvS986o/7SmiDfgG9dCTnkDFElnf7/p9kgSoSZKH+TM/
thfrsQ4/Qad2Zy2sfVS5jWd781v2gSHk2bqhcan+6LuKXnTsA5RKYz+x3f5H/ECoQDyB9RUR4oOs
PfZ75UTTZ/pgKdO+mPNtgnoU4CHd7xxZ3gPwIRml5h5/4JcBWPijegGheAIfq9/7kz0hd9grX92H
nPkMWh1fujQHGUAl6l53du0/zcF+VhJ3+mvu8EaHw7V43hw9SHHXnbzPnvNpL93pFYmeS0o7SL7r
gfq3+yM+I8ZUvhUat9XatW9ED9vP1InrDxzpPt8XZ/lZuzm3BF5Rt4sOKw3kBz4hinUB4WjXfUm6
14ccN0qfMZF5TI7V1fwzBdZHdG5PcVju658uSCJXfDXbpGnnFCeL6QnfHJQfnCX8v3vmdKfBespv
Ob2uAKd4/kLf/o8Me+4qdM/g0ITTZl+wAGGeQQ30E8sXHb3uwJa4s77RcS4LBpiHCWkNSZ6sQHc8
Cw17DTcNPElAr9DhS8/g7FnsIu3AJ7+rX5NPycJr5HZ/qVhnv192qBMZxoI88ru98pigPg7BwZin
4Zy2XGxuJoKKt61p0z7s7Gt9k3u6hF7ElpWC9Awtw0UAjbzO9Ltj9KLXrr64cvuEIHJeH6Vnlbnj
k3hBzy3RCt7lRdjpvnKBasJwbs/MFEL21/gXyPClFt7oARA6S8/zo3Ner9BWMk4MF+ccG5foH5R4
cSb3nQ4wE9E7O6LC2e2Pcbcerff4mS3h3Tpo39K5g4i9A0OImJKRFw90sm9f8X3PuxSlqCtfHR8z
g5u8mz9QmG5WzPB1p76Tc6sDXuRWZUa6Vx6ceJeGDHKdYxejU3ARAMua5zi+/dwWXvsjx750FB8y
l/RJOSjXZvgU5+INvCRduwi9MhQVl6oNmUzl8UXVX3OWsiXaN6yH8hTqh67x4kOxBOLH6V9hh9ue
MbFl6pAZXAa9kgNw0uPJ0lHXesN7cejqPSMlNBVAouSDdGEEi8p68TTEMgxA9ustIedU3cFP9vrJ
Tcgb31k3bdmpQf/qXBTCUU+YIA1r14Tz2QwdHhPlKv2PtPNYblyLouu/eI4q5DBlBKNEkRIlTVBS
U42cM77eC7Kr/JqixXJ50tWvu59IABc3nLP32q/hvLLZusuP/pe7w3tsXsRmpTOnPvbSBO1CPTPi
JTphNkHqHwLoN/Q4Yy4xf26qSd9O5WRKzM208ebpnizdV/bo0jYXJoZBdvBM+KDOjxzXuWj7kNSU
x1CdFGR8cEypPi0Is7h7xF3hMC3MhIN+dJuD3q2HTTQrl+XUxQC0zHfupPlMzvKpfyW+0/yk9OOt
zU2yj9V5+ea9ZP28/MMrJ8H52iifwhN3dyGtoUVxw4z2gRsxkORMTPcp9AgfOwQAiKWVTButoqzJ
U+Kdnihn0V/r5rxbjSi8SWNLEMfn5WtlVyh3TfCEE/3iEKrSzcqpTo4OhPRd87cSbYfal0wtaJm8
lAgGp82z8DZwp5t5y2Hswdz4xMF386R/ijZRsnFsi7P/BGa7rX6q1qF+QJiYdv20X5R/nJUCHN5f
gEfWbKFdlM8AyvEvYnpHohpz8zYYFPu57NN+ttsHrd7q3hI3hrw1/qaMbX+ikTu/oyevHWqWewG8
1wwhsfZSHFpk8p8Jmss5WMnuUVi4SGpQ1hookydqOufFTJbZ0rTjyi6GB0ZY+QhmQwLBJ05pWCF/
qDdRNTOxIiVr+Yl/bwgAkwnHnvdPXbMxwsWorYT+g2cSiqS3IHvD1Nac2X39wE4hSJ91dVdVs5KE
1AwSyo4NW/ZVPFXWsQrAeC219yBeSQcmKORP8OYoCiZP5YP/kOCpXLf53D3W5zBfhjReNOYojEMz
YmbZuGR/RMh5LPov2kOn4FNZcCpGGUAWfbrPQ5htEP0mqJD8vfthvss7JonoKzg07wa1O5v84vd0
m6+8db2p3tSnjIxeOsJoSo9K6uHaBxQ+9aBPx7Nsnhu29V7FS6jDTbxJlWmfPCTGDAsggR3Ogzsc
00v2nnk4N2CQkNrD1vzL1ebYPZK/eLti9QtvWf+KdxEbFiE4qOQQDo6C72xSLYyHgvDYNWXSU7L0
6015pNvpnAVCN3bD33SrH9PXwJw6tnly2X6tkxc8qFNyN8AsRLtMm2U8LKwj+jTnZeUpMdgOuTQt
UKBMo2f2cVXy4cLQojS666jrnfmemEMxD7B8kYiMKWxiPtFxc7Kz1hyEx/iIUwbMKdtxutcBUtFP
xJ7DFwtbjjFiA7+TGqWzEc/oVo4lp461QEAHvfa9aZO4xO0juFU7aDt09MFLv4Bdrn4y8IV1E63Z
t2L4ITB4mrzDRi++6m05k3hlWJ5Q1SHIf0mYqteOzb5lFh/CjVLMtEW6jhbmyt+Z2wwvmMkueGrs
oJGFc/eddybaNOk6wwKjLitxkh0JWc2Cxei3DVGwzwvr5GCNYbRpa21vxJNuQ12dOoVqOzj4YHHy
RpDrcqT9675LTFjsqIIZxpJkEwJDfXGk2ZBe3oT3rHsHK9hEs/yVqjPJ7w6AGVYQJAoIqdmedcWp
U/Ol+USUveOyra8S2m5T7px14WGwqoZs4znQrOSJsItP3bPpT5p3i0yaNbHGVNkvcHa1E4YWupOS
OhseC1p+i/ws2jxGBxLSlFO7X248Nn7ygkKwCd73mRcUgHWzUNfxwV0isjWZP9fRKtqmH405cTfR
yd3DmiG/Nj/XCHa+KAQ8qZ/0ZziIsmE159hkrC2KZXcSIhZf+4/JE19behTfxYNyopjBx+KO4ozw
htenQZGMnH2Tzni4wiZ6p3bHQSH6Kp0NApKxy35yL8zGsbBGUVXtzTOG3c/gb2EHtPRW2Vz942xN
zJoOZz72yJN0Zz3hZRxTD7ctFNKpNivn3iUO6GFxHrKrCSqZ12IdzFmjGC/1K6UC1uv6ldJHlU8L
jC0zeeY+qE/CW7wQ/4j9AiDkGAXwGDIfIvzkllcfAfWlP8VfVq02n5E8kpazdkUQuzJ3/jib8uwW
mwAx70reCjNjHWNz82Z5M6nNlbjIAScxE/GGcrP/IqEXtIm1xhhkoJWYOd1CW1qH4lA9I+Y8m4Qx
439E+Mm7iiJ00W+9D3bVBEKwu4zIWZlFnz0FPnfy1RBzzKqgztFns8oTkHTwlG100V4ZnU/+h7OM
bcuZdf7M2hh7CX/hhd4CogtC28jcSeeGghR+or4LW9HOMcrPrX7iz5j99Q2tk5m3Y1h15TxYlWsP
C/yjdBwnm1EkxhnOWEmPZMVR76PDsKSe5+5JGXt9zWGKVjPKPjRt8ZyzMObvMHdAci/UPQOHh+Qd
5I33hf3VfIpAGf2FPfeHRUA4SovkLTn1MWmCU/3gLLuVcWSO4qUwLnTdtsqWkGiMwm8h6IZoOhz5
Yd1b5c7qYQWymeJtH0y9FTti5wvlOMd1tLfBl8oRg50RqCisVjvsVeITs7wLnnxCLRIPzCndpx/I
0a3tWN8U6PrMnSf36PE+TZxz9MUYbl7ZQvdr9JjiwX9gOiJ8Q8ByNqHdVZ7Ls/ZWnpkevSdxg5Hg
MV+0Z86u6i7ZSgtjswoP4tx4LXjbcgSl6YLJk8kSMNKj99y8tzbdmHP2jEBNmPXoSNdj+NWif+XA
7hDCsM3QSeazciHS8qPZ92KtGU2fBfkClGUI52DGnrUn87XvNtas2Tt/2u4MLUyIl5q4TFXOlnBj
K9vYwyXm6Dc6fDjEkTAnTcS38QXq9nm7yf46C022B3VB+FwHfDi33SX/MF1qm36fPTALojm01j1f
tlgWTwByl9wBcavMSxqCz3iMvUlIPSh56TS8QCufhZLm1n7cPuMl/EzYlnlzULXQH5dhOWcCPwtM
5KNwYZLZxi77KF+xU8gcPKWD8OxrU1erGl6lWl0aiKBbK4IxSGtm/f27sNPhcIWZNSsHMZgZBa80
4n0MTe/wQHl4StgOFBrAHW3wynpiuIHyy5+HiLDisMoZKla4KaXGnAcF6zieJ2fmBximlCF6FSKl
XBiVxnXrELLXBCzwW9cMyfumdpYHuEt89l6olFGItvVjKAY5RE++j5c1WJ17XoZ2/CVAdjOt6Wzg
8R4UZHDlVpU6tktd+r9/6cxiV4PZWYa6F5HQmdCiVNlQRkWUr60v6ystLfisQm3WE+RcFGHRJ8zj
TOCk8v2LPjxHhuAuaS5QxERgnM2rwmf74JlnRJaF7WVszNE9YkGk8KziPUXJQYm2Hy6iFpyE8NGl
YtHCOEY0IGF9LvatKl/kUCwJV+Mwp5sHh+td+yRYoWWqZ2nOmcsROH9bY9Kh238pmbNzKiLqXdWt
MY+9Brpc8qqI+I95ELUq2+iVY5IlB5bH7mCUdbgcsFpQmaFx5mQvannuwbtNx9/7ZgeP2i8vQhCc
rCg7Fl35VAlDyBypTtMugpqZUULtz31GeF+lku/Z6AupNx7D3rUzQd4rHDytxnlKJPVoEJg5MWRt
Euo9JxYiUuXIOTg0d+ZtZb5k9aAtQhc1kNMNz+0gP/A42MCkqkOdKLuYAiGSRgNPXez+ANgS1pbj
4ejzbEcptmXSlasalxXzTBStCoOtq9HZLbC8fUHoBlw9nOJOXi8bUvemvjp2MUtjZ0ZWt2kSNplW
QzEwjykHCYO6tMBf9RSN56ZskDSMOGPmSg7+0fNQa3/VFuEjjHRetzpaaBHbhRFQi4F9H+Qep2HJ
vJN8K/1gMZqIlwxNB+VuSXzoFdBF7yI5aQST0CcVPkRK+g7oS86Pjr8qY0Ckcb4s1GCdKTKLcdHf
oYX95LuMn25JimjqdIjUK26O0WldBTC8sIle/et06kwsXUoHAVUMYRQoOYVOtUvEK/0//g/Z6BY5
5wf5i8sGlGZYpkZzS73GpYmlnnVyJxV0WuIRB/jQFkRMGO0jHLWxZoKaPi522PB2pH1iTdQQ2wap
slKt9g6eVBqv8R+kzvdXMWRFVS2Lb3T1BKRQE3vkoYXtiGARglwACyF8eSQx2cKD9+Bm9CdHIAzD
t6N71jxrTj5MLXbCjdvfGQ4/c97hr0loURVT1WTr+rtoviPJQurTK88TDFUBC/yIFSBE8cPDi+bA
aLzzJJRbA1DG4mFgMRF1Vb9i6YV07IYsEwpbTyj3GW38TPA9Okl2WvVQId7k9htS9Z5lDsAYYgRw
ouYdW3vkALhMorUSkUKqUEQTsdKCf2avr2r8T064wHaL46ooXkw0IFmPMhWoO6qTmhZ4DjmCAxHi
sLlvVoffx9etZyorioFF1hypV1fjuoesxqrklrYZsxDq4GEmet7eeXm+B+n1yIFoKwLlh79lGDIj
6z/4J2IcK3KQ5MJuCu0Em+bQxMamNSh+V7wxGSVYo00OQwZ11LX4TWuuukDb4f/osK9HBxLp4ReX
2WO7dVRzy7NfZqb6ZVUjsyR7j/JiN/QANDI9X4ql8yjW3t+0AGj8+82SRwDvz+vQNVm0TMmS1CvS
qqWpneTKCscBi62pa6TQCnQ0TrRa+phnOhRA52OgdR20J3EsK5uLpIheXKlF4Ai3Xde7L9eSCfYo
nsuRuQCxExhG6z46sVnceUekW3OHotK4Y/EyZP377/9z25XS0lODbCSbkTWt4cOjx8mgP0O9IADr
OaSlPnr63zttEyjULl0EcNRkJpEp3gsuvzl9K0zcooqiHmHo1RAge1CUBLMv7FCje2LkJI2MtJHe
oyaUyzkxBbxPVUOL3aWN0Xrx5fdnd/P1VcA9qiKcN52B+O8YtPCb/K8x2CEomhWSTJGZGJJy6J/N
OoDBTRRVOb55+LJIVBopMUojHwPI0pMRJ9Nhk8PG3n05IxBlQOw/rQLpqzJCCq4uoVwZ7J6IU7ZV
Ye/vT43nfMKJ2GCjpGAaNOuRslSNGKrfL+z/cmdN3WA1llXzx7yEBpUBJBY2kWzE91KbV3AFolpb
dKBmAJ6Gq0GyVhGF8wDyy++ffmtdZISNxDMR4J5ytSaoHQhUNWZN6EdOj0Bpoh3opjZtQJax8Rxo
CQWStrpzzbdmLVWEmKTC94Fkd4WTC7s6afqoLeyh41kiuHnXzfT99yu79xlXV+ZrlYxPlAGLyG83
6MVSNeM7k+/NMcnLICkW7wVN7usxaQWwWuSKl4K0LqWlBdAzi1gdA0xLk0P3jQlS/bmW1zv8MgdM
TTTj0Q9H0ZY0SRLrml0j4g81ZWnW9kCVVYOKgdd7737mLqoSBXCjMJJroX/2MtZmUkOAHRlPme98
jsAx00Gl8fuNk8ZX+d9ZUhFFzVQAh4oWkv2rNUXVsloRgAXZLuL0ScUyPlGjmHTFFjh8zGtmlBEB
lnRiRtyNK+R0TTK2vpmVzH7/Ktatb2KYYF5lTZaM60kn1w3R7DMlt/Pkr+DSbPdk6tdGJdHH7Q9d
UTkbBWCFp2x+/9yfuxNUkybCOgPSrUKu5tVc40rVUIRRbg+DNzNk3kmCMzCBZg1+NCbdwrm3HxpH
/NU95/pMzcA4r/0ExFql7w99b+IOU0ndDFBms5V9zYrg5fcru/k5qixKPGBmc3W88v8sKTpnOMUq
jNQ2qd0MjrwUWswMuXNnr2n+XLpG4Pv/+ZyrzZagRLqDcCS1QVJUgqXO0HxzygdP3iELkFKVviIw
/nSVlgHJn332pgYrIw9OXD61hqZuFoI1aq6UGL4/WQ6KJy4CdkKTwYv5xgnBWiolKLVFwZarAG5q
l5qRanXY74lhWMIPFeadJqLohe5TW4SCWY57dGN8YLLDMT9QVlpeuouhWaSxF29blQ6d1BgpQbRE
FgVpNffS4Q8+c2HVcqDEM9mO8QukItV/GlNEXhB6Lgdi/GIART5aY8bxlFab21Xo1cw3yUApAfYx
w9zUVrN0hQxJOuFjXJuu99bGuohwFbqO1qkHN/P+EgdIJpxDB9vQTGqYg2QsCk17FRdyMDxyaM6X
DhXW1KIB3ujYbYIQ8YDZeS/+MJxc/+H3kSLdWJjYUBoak4GIMky73i1F0SAoHNNSm2yyhJpKe2yi
5ECO2NEsrE+qEc1E7MMDdp6zBQe6tDwVSFOL1X+b+toayO4R8/oreTtzycueByF6l8YYHFmpyCaK
yNztPQo7uT7zRfelaPSEh+vUU0yJy84RL0WJv9oID9ja6FKp3kva0DolLWSqWJ9R2x61ytoPVX2U
Q0qujbNQiVnkOGfti9ybq9gIK5X/ISCYWenqmdfi5QwOsaxu8ZIc5Ko5Yplzi0vQJytFkS69Ky0d
wdjDgwGvXsjkVErLrKP16HPbHYculu8TAhLP82JAXIFnYTp+T1ltw1lp1EdPly7f/1+jb8u0PKC+
nZUNhAoZOV8VWetOcWyNtmBdiB9l0NhOx5wmqa+KnKzwWawjP9kNnvzoauqDC5tZ94pnYUh3uF1g
7njeM6j9t8LLhm1FUI3suMJTlZQ7tTYulqZTzTeLc4od8TFsLLxbySPWuPSJMyhjysFwdWeE3Fgo
ZAtaKsUnDVWmcTWZOMQXjylvqKPBkKVu0a8ryKVTGP4YhQtt4cfWxUfAjiSjQM4i8tjDsqMJ6iit
fee7jMv51QSqyAZBnqoFy8O6PqJQZWmaNotTGxwI8vR1KAj+aFSL5yZ6OeK8mzXCe3EqZO1HZ1R/
pFQ8lgXKGs8z1XnaZHQTTcFdtVV3ZxGTfp46FE5ooq7LkgkV87ryUbhkjXm1ntgulgHqXZmJVJbG
C+Jyd+N0xZsTD9AJDTmySwPOlie0q7oWnTuL2ghHvr5F8G1Zz0wTkjw7ln/n/qoPzdbpa/Cy5jNE
gHiJ/y8W5t/cEEwdky7o+k0SIU5U0lUx0jSq0XOuNhay4ghSuaj/0eJNhJ2Asnz3CO9v2KUOQcYN
xhJZDaeyhXLWKarZoAuPShNxLX4lQ5yDraWmw8Kp9QmWjejeQenn0V7hfASNXtSobcjfqPj/rGpl
WGVRiKcKQmu9r2SL1nvxAYNq0kTFKW+TU1STy5krA7CY9OP3kfdzB62Oq6lkgIQ2LE272meGTYa7
SQqwo5i0m/Arzbq+P1GtWxBpsW3l+GkQEA/9/qE3xhS7dnDXhsHGSBH1q51nVsL4d5s6stMQySda
wiwsPwa9BvoRPGgOOukEj1z3EQfGmB50+f3jv7eA/75tqqhw2TIhN7quXW/MXD/KEpWMPXvQKpXe
YsPo0GWkd+KU0uoDgRmHBscB7W2NnjShp1JLdSInfLwTzXNRK6d6/GsS4R968sYnWWdSMUk/+v5J
qXdg/NZBikXfKO49rZ/TBF+cQwebdk3j61/t7HKNurVex3xxTPeeght4MC8BJnwQlHdOB7cGhkLR
j/QGmZ2QdvVRAPxFUras0A5DuAYGDg/XWMYaiZnovLGMcaKsrPPvD+bnhpnLg5iuADkfJ5vrbZea
AdYUzBAlED/eyj7SXjqBZJiJmfT8fcuJ9Z4Tp3BnPP7cVqoiR3JFHDfrfPDVS6CVFDEqxwhtoa7X
fdTY5Aw/+Lq4/f3ypFv3VBMpdykmZMEfYUJsuzrf52fbbqId9IYzfMqLRsGNpTJ9ywVlG6ryIhCJ
aIYtoJbMsoWC06ruVz6iQCBVGhy4wTgLzr2RdWO7xD2QyJRhLRR1ToT/Tq+dIHdJEGD7LfABDb53
VLSOOcDZVn61qZs3yQkQ+QQwoqR7Q00bV9rr93Gc+gwNSBgrzdVns4BUFpSj0LY04BIqRj8qILAW
RCNlXk/bVQXTbYJBE1zDGBCtuKzShCPIsfvgYYInOMoZpsAHd9/AW1PCCGjyUisS3uMuDiHWsBK4
JIgnKgUzSS5mOOMQhWQ1KSpl8hSpmMi7kSDzDR0jfQ8DPW4SfGLR6Gg7fbMMhNycay3wou9/DhDP
gp0E9AkTOaVWcHBt+16V2rpoQDIMqTia4t2FZ5JNDfsYJIf/SV0P5VsH3E9IGxsQlzWVpfwDwPMi
G48Bdwbc+JL+uLGmNZZmJNNSr/sGQwDD1VOZ6PpWeCeLhY6jNtf7dVygRiMje+poRPolkEgwTV1w
58yVrHz8/UvcfLmIHKB9Yclg8a8mkljN2Ty4aWTj6URSxWWLoXQyjerOoe1GvZERbOmce5nUdWp9
/45g3G5KkuVJZLcKTSe0iWYNsoN5uiRjkC3UCeYBenCeTaVoB6+WtwVxj6053PsiP3cqY4Veok1k
Uvzk7v/7RYZAxEYMmtWWyjGnk19mXbEs3Y8w7l+10cpZltFnkWv70Qgfm5//7zecu6CyoKsm0TtX
syivgd6EHrNZHzqX8X4X6MviwrkzWcs/D8kUwZgZ6TOMkTrXb21Huqo0pMwYekiLwYLzPyFuE3WW
cQh7CcoDc1agVLbf6NakrRjlAMknDRoTuYAiHmJ44ORgDxZb3rF956vWOYaZIzuEDXTIA0sJgdP9
afjWbEMMhcoJnybOj7KMqRcmCL8mRNlZr4W2WgtZ9sGtnCayvO3Fu7P+zfskK7DuwF6YPzo3hGqm
hk71y+67B0GqQSKH2UdN2RQkpImyJvI/6+hTBfzSCuCqWnaker72EwQwvw8MY3wDrqcDHhRNXlVS
CCe5WuesWgbw5OahjckYlw6gfxPwAwTKHGqlj/YLk1RalY8euwm2BAfLLJei+WaY6ilGW5N+dS7W
FT9u7JLtUsACCWraI8qBXxpLQtneaTvNcnZ9JZ/MjmJGxmAQlexDrcIXS6mOcZZ+WJ24zQDVT0qU
k2rxVpjaPHcF1LXslyhVU4K0TgMxtwq0pszyR/Dwl5/SbPfMWJmnsr7FY/zUKCBgMqPYEAgM3kJc
0OGfOYYB8FQ/Jz7HXIa9iOK0E8FayluP4TAJNR/Wzvv37w09nn/f5SynouKln4F4b1VVbz57gwor
8x/evuutfeGUY0khZmXLi3UCbMkMm3VLk3M2vhBF26IP8npbk2pCFoNPnTsdWNIpKMi9c4s/tVeu
BlE9CT67zKplws6L/AiL43FQi5ZtqTUNC+9P8ClZIEdqD1GC3j/i8LJTWGThyJkyIh1ltKBfGgaX
mWnltFHQPY5zsWLwVyIEfPBSGW6dBidB6j5VJf0sQ7izDNzaYEiiyjESg7c1HuP+nRUjo+4CH4CI
LVTSROqSJ7dz1mIwl9z8OS36DzFDq+NEByvt75xx5BtLkMRkOG6aadYq1/t9WeKtVrFv24MjXcC1
vQL7fzEkj2jg5Bhk77Wk2Irdf+mjsYwAb997FVNjmzrKBxmcxyQHqGdmdP2ysVK1LDsEFLKTLKj3
YKmyqqNXRKvf39Vbsys1LUlnv89+7Mexu4G22hVumtptgKLNSFZ5TX0nbo9FmKyGLFyLrbFQPBxa
qDT7hC+HjmTSivUxqlBHGB7WGe8hMoY/Qae+xqZ4GWDBBeazFPcfYSneOVPdfLySRFuSXgxnuuvV
VxWswC/MMrWx0+1zvSWhrnxxq2wjiv7BZbOVRN28D9xlb2p3c4VubKz57LHyLEuaxVz979hiymur
Us0ZW4SnTGVGs9SpW96apZbONCE44qxfe4N4ySLxQp16AbFtmbTOXpPrI9b8SViZyJiBTytisvv9
Sd467PLlOM4o7ME4uV3NuuTHqgDneZJDlb6CG1v0g/YaaEyXrmdMOJ9uxYTakqtpe9211mrnvtz5
BjfOVTwZ4jlNnQOWeb0NzAzVr+KE6lLeN8fx+bS6ZbslEPPqVbWaoyiGL2msb7vQ3Pv4ydB5pIHy
GpTDpTLcg5CorwmQfUHFNWtId97OG8sxmXIcvBSVNelHd76Bb5kM1KFRQtecq9MvTctPUckA8t38
YNbJvWbwrcGiELMla5KMuuV6ImJkOKlcDolNdWBRuKjh4ZlMIK/OMt07Bl7PH3Z3XufxGV+tvPTr
RU1R6ECrsjXOUP8p8WRD2xWiQ/EKx/J5QMfY4Q03qp2bJvcK38atp/3fz7oab5YQhIGqjoUyCz5W
6TsYTCVIXZxwJP8jJ967JYZvkqrK0hOJe89SAxOOuTF7i5dWn2FZPzmGuYlVY+HSzyuyfiWm6hlQ
fUwnn3QScEvRsMyk2gfDI65KITthifVA6CsVxVooEhtjk9XF6Zt8jEQzpv0Imy/7UhPJ7hX2hRqS
bCUYVqUnrfLEmCdjOqV/cWVjbpUJSjpjbeLBpuQid6ldpf1SzK1NVjR7Kwb6IvTLYij3pACfQgA+
tYDVFANo1Ozipl8pNS61vP4bBNWpKfmWbrLvEggmsTMctYhOCQnVHYfvEYVlgLCJumGSfZorL+R4
lqoWzBdHfCXK5i0sdbsAWSb0Sj8FpG11s0YkJEeBSLPI8aN9Ey4tLmWhopLEjacSWkjBOnDzRdyh
lBbjjwxpFpXFkhysajO4fQQLNWEd0XOSfFJGIHiBpaoMMlAk11/zBuMEpdWyDNwW4WbVwqYDFNX2
AQERdfhUx2wSFUIbR3x+xI8YqfvIEmElaHuvM7wlZCEk41SwJ4QwvDo5OuvAUpYJsUCmkB3A6OHR
YdQPZnIAdT5TMvZjhtityoSlUIMaF+IXJuy5t8IvC3uQ4Zcn0zE3mll8NX56cIvkIJQVWgoHzZOK
pT39U5rSWY7wLSZh+hJ0K1iGE0MHd0vj4GwAR3IyTN5Aii3P9jR+VujsREKtasABiqctKmE1DolO
zw9Wb2xMvcdEypcc5wEg6Uv0rUslhHvoeNvWr19Tw+1mSd0vf58ub74/kmFITA4KspWrA6uelzkx
oUxIcunMCp0Z2Wsf+4zEC1RCaq/P68HacIl35sFbmxTqH5xeEVOgVbr6WM3rYai4PS4y2j+SaO2T
MKaen9yZiW4uRxo7TDqclJwB3/w7FamIg4DXW4nd9pZdtzWeKEjwMW5dqikpcjqgm97BKuSdTyxO
Lt3fKdya8VlUDZ17TBX2+uBoZXEeZ61GRwEPR5SjOK3Rv7eCvuWP9wgFOPSZE8cdnpj8556P4hUk
4lYsACSbFB9rAnmqivR0mUgtU984sUwHSwOW7BBE00LOnMRSwitYOrYbJZfUrZ5qz13DFd9YfQNM
gbSpRitwKCRU812CQlwMxHFbz/pUPyk1GLiQ6bLuxx5hRGB0Aa3U60enk9h/KMlgJwOBO54xJbh7
H3siQv6LXIYIcxoM+OR6TQzFf8qzQ2GmaNhVTANiNXyMTzOFDIb/qwtnZqC/cJQKY7J/sx58VnAo
4C1B7mUn8u4ILcKFsWPnMW8ocPRmkutTqGmCnckmlayCAJwCVagyNqqZHDQuVQYwjhIIYcKcl0R+
kEKAQL2Ksi+MVIBJCTAlrhQsP8KI1lWJNKjUU9a1+aJH829klQvewcKhLcGhoPdoNPq6FDFRRqSt
1h0e2yZ4GcIM+kY8isTxfPoOHzBiBX9/B2+tl7rCEd2Sqc9Tp/t3kPpiqcVJ2CTQD+kxyc+xHm36
VlyGEnE1/18fdX1EazJ4wynIR9szICkm8IUTauxgEqdtJdy5rJu7ZJ1zFboU5Ggc5/69LjGXszRX
C64rtEuPND03mXtduhj37YHUv0ku8WI42cEN37nMW7seqjSUpNhqcQ672iLrBbKChOhYu6PtCwE9
jrG8VNXe8KyNlPF8+e/fb+ztT9So5I/Bpj+qDcCpUbfAMbSLoMAAVpygynxITn9Oo+KrYg2B6jT/
/SO/p47rfdaoj6XWiVrZuBb/DGUG1Z8EBTvoIm+qEnLYoHHEbGkRNCoWk6HSjyVsJrLg2uhomqc8
hOJY9OwRinZs9WGOyKqDwEJVYnbFZxpX7Ej9YWn1SBs0IYU6QfKIEWubENEbhS4HU9yw0jNDnw7F
sHSdrJoaJu9biyuNrAFq25sGju6Md2Xj+/ClaN6WU8k5FhHGuAomXGwpdhrLz52VPyZC0k8cKrEI
mmde5UETtoRwJpOfQG22xXU8us/zEmgSAkBCwtIpp09SievwLTChTmjA8X6/qzdHLWNWoRVEa9q6
XhHbziErzbNiu82zr6h/saCNhM6wAl+3l9V5Vc8C/I7DvULmrQEED4hCJgVd9cfJoGyE3stkPbYh
VH8FA4/PGsqPPqo+4lGD0RXZAe7P6feLvbX603lC8S6Ov3zvrv+zUxetIkSQDPkwZAlJwdVMLXRa
49JfpNo6MKWHKM1P4/7k98+9NeP953Ovz8/BoEZNqokxxuZuaUaMscAs960snYu02f/+WdaNCjUp
xDoiMY6lzApXpfKqNQn0IJTJVpLgqSPBeuYjWydi3JaLqCLGJSOKmnFGsNOyFz287CbMDOqGEg/a
cUpjopW24l6iFPqRrncPgascYFV2sQPgVIkQ+QnSxdXxYpUqsDxHewvQSM5lGVleR+xeCWPQCwDn
aMNzVYM0GcIjcyPsXshTCy9ZsafFFo3bpMStTXLb+dtcopuBSOwTtjtrH6a4kXKB84YE/nrCyYuC
ccpeX0hOxGyUWEKoOzvS0m00Mu6qkjQ9giGRUs0TrX1rBrUlBI5jj1RpS+Ree0d3ITm3wC/JNGEJ
rmBMhFNXhiEcKt1Bjbz1uG/OC+VssiPuSsYGkQpz1+vOqjsQg1WdgrTeE/eQzY1Q2HShNm/Bz/qC
91cYip509GpNxmy11wqPtCjMryT03llibr001hhATeOBt/Va1BlFWYnuMqOunnG6SpVzA46iEtWz
lmkbGr7nioiyOzO9fGvwWmgycEMYtIqvxxPnS5fcQiYIPTL2MsB7ZLeOPJPKaQ4J1x/ToaSxBVf6
lq07AZGGsbPv/CCw3SA+FjVtzUym7RuT2iEHfxMne0VvT7hVM4xoiXADixdeQg1QHWzWPGqwAEsa
NIjf34sbTgEVjwU6D5nphlrl1XvhCn2EpjKCeeTEC/RTONxFKt5dIe3VmKsifyub+Jj6hB7+eih4
hO1ZFsLsPqVC7mJEFKxq2dTMwlVyJFUP/RZWpyWpBThx4bcT6RG9NMrC0RXg8RnEy0oggCISx2ho
kdxXv/Hs3y/qZ+I36EdEA9K4mTIp/4wj5j8zmqX3ZlzJSmR3cjDPKaqDUjNPVUqURSF3C8lyslka
gw6PZenkwVfgDJ9g73XJBqmScOmHHAOgVpqeeWceuiXEQLRN62jcJRg/CrNupw2Z0zDZZqa3rf3o
Q4jyg5dijNZUjMgVGScFHO9S607AHx+8rtpptL4mjcPJsyqNl3YRe8lXFfKgoNQjc4u/etIKjJYf
USfmhtAa1D6q8PfOPRVvzKBoI5AKIHCjsXPd1RQDx9UpG8XoswuClEL8fnXPtOGIa5Kf0Yhwd7sh
9Vett7Za0ANpEA47S4Td0Hr/k70za25USdPwX+k495xhTWBiTl9IQptteSu7XL4hXHaZfSfZfv08
4DNH1Y7q7pn7iXAoQEIgA5lkft/7vc+bOlb6NQk0stspjkGGP/M5ZYXqTRtfgonmMqbf4UPmXp+3
17ij4nsCWdEtiXHkgtZiRZ2yifFVhdtJYxtxHbec6I7OCoPKvLD3aeKa0HZz5lKOcSx0CDlGSFx4
znzhmxIeMVDDpC8lQNF1s6+p/4M6xbuvTWWEaA1dxVOrEuWpYtw5VvQ1R4a0MqSprfqSsZKjOJeJ
+2r3dMEilm+BpW58i9FM3u0Rsm0q8Yxj6Y/AD45DgPdTEFubwChu5+dJZz+AwXyeB4Vtanxt6vqL
JuWbTq6PvPnXLtI1sv/s2FDbLyFj/r7vDm7ZkiAPL3Ct7zZB1L9f+apxcnkaBGac7IgWUpJeVyBT
XPsWHDLTRxwB6WI7PL/Kdj+ls+/oqD7nxfj6b+6FX90KCNIMFdEKk9rPWbWRZELatEa2H+IixRbS
WGHve5cFzbBjPsf5idzbzlSAeM79F3U2Sab9G2XJLwYtFAg66Myt+Yn+OcAL7rqqsnmA5hZcvj4t
H4WNxXDnVpwb5KR7d6y8iTrSVYTX8r9rxb/o/QmVkNMhjMsI8XP0PSfHLvssyveJBCJZ5vHeLPAw
szG63xgV5VUFxUiXjnVv0Qa2mR9iHtrs/bKA+xy2zk7P45MvK/1gjDMCsHMxIYTLpVqHTg7+FW6Z
G4BJXyIHcChjix2jGsaEdf3xFPuP1+E/gx/Fzcc0ofn7f7H+WpSAV4Ow/bT69y9Fxt9/zd/5a5t/
/MbfryC3FU3x3v7LrXY/itNL9qP5vNE/7Jmj//nrNi/tyz+seDm6mvFW/qjHux+NTNvlV/B/zFv+
bz/8249lL1/G8scfv728cQlwI6bs+bX97c+PDm9//EYO3OGG+o+fj/Dnx/O/8MdvV0XevuSEsz52
99N3frw07R+/KeT1flfpyJl5kf4hxE3Ep//x8ZEmfkdXhL7QIGyqE7f67W95UbfhH7+Z7u9os10V
CYFDbSkVgL/9rSnk8pH5uyFMMjnkvtAk0sn+9j+/7h+u4/m6/i2X2U0R5W3DP0Roi2fcT/NC1RIo
m+ZgHrFLnQqwT/PucioS3QcecS3G5tbXaKN43xMhryg5yxQVE/PC3kJSucikEzO+iJ6dxmmPxsDo
Ew7B2qrCC6nm3VaDlIg37DsCLdQOrfVNd9o7k0qHtd2ZzXrsLJ0K5nRtt26+xxv1saFbzHoLp3Ms
E5Li6KhfGAl9n8AdFnY84ZFHiD2pjW9hMrzmOtJ/M8MRKxnV29BVNnljApRMGH779B6WmPZaag7E
hHH46EttYyQ31TQ9Klb21RiVaFe8Bz30xRGDAmckGCTNfBvWCaa5KRN/7DZ3AV9bISOEmx4FT+mc
9Y3s8W0wQdlx9tZObQb7CQcUFZ9R4r/jMeheBkp9b5kKe9IlVNBMNQ4Yun1BTbi5lxRirJCoBpup
x7ckcqO3SmJB1aUopJjRrLqNpjcqSoJiVwwuIXdXepmJNTNbDDu99HH8TsSReUa0C10CPDxzN5h8
mzizSnkJG7QMLLEVShoxK84olsD/V7cw3It1st3pltSidU0l7kYvE2vTmoGzjgz3XokiNPm1etN2
0IulQiZpSnBeFOV9wz3gKcw+KNxNn7S6GbxKT180SUbcgPeMTykGSmEpprUPB9OIm29unOorMVG1
kUv1qLtFf1nOaDP014C/iJ+kGFtEopa7gDOQ4nDbe4P9rKXYX08mPnv4b69zgIKYMOsQjijOWRfO
eF31YX0ROel7jOgbfbFjAtU7hK1r7mGa9d6EuTU8YmYvNtyYMNVfILoOBOk7b4jD7pAmIV6/aeHv
U6KCXNjhpNDrruMJLS++8isjR1CYD45G4Xa2paVcZZP7XQtiuROJ/ZyDFcWAObDgvjOrVk9hBVqw
R7RBdDDeEMDxFLWJT5UG7hOIitgOxqWhi6MSlD3w9ZiYRFpF61R/d9UQq/ZMPqlROnk1uK+VYxnA
c5npUVmAs6IILlpBqeBrorTZMc51KIBhAYrJsAjwqsC3o1BHApBgq1V3+R1ZbD900wuzAsfaRlbP
7wk3EOKYoDVUS1Y42mFKP2BqIkJGt+arVe3ykIiEWl/bgCq2gVYiztXWIdblqY0fuU0VSgLzNqzN
5EAu+KtrEPoqrQQHfAt3Ehc0m2LaLyim3lo6sLU6aZgwjvo2AiADHCpamaP1w86HK5LF7DumXi6r
JDm9qOdW70DTdQ3OK2UUy61GvUTnliXa7oLoMmCsHNyOZhxn4EhlOXi8lAaORT1DQQksp+4qTCQz
HJgil9FkWIAYyzGbQCvNVcMmZLADUmE1jhuO+hxFVObYoJQdY0sPDL/eeuOM415I3Rt22zctpKBa
c7i2OP5ulUDFjMuESmh6dbA3Zt97zLD1iyTqX1IkPUUjh70lKRiZBMZUiBNwrYiyhMQaKsxYD59K
NzypBci+0LG7NRGLahUlJRWfqTQ2Djwbt8B/Jo0Lb2wpT1LNfNjhZr5WpN9vmbk3lM48zYrzdZ8P
xq6S/jWWSTD/PFk3I4gMKJamudbUrt3qpvLiGNldkobI4XE5ywzrWrGx4+p9zDxx3LiN5XgVPkSR
B/YD55iYSfugQo4L2l1FImCriojxRcjEbJT+vsaEsS8hpMgDLsb1dRjrybEVrbvKJWp0ANgjpo/p
1NdHhE1YI7qQNXqrTndugE/wX28tW+CDqerV8eM7H5/NX/xpXQ9DYE1TyT2KewY+x0VPAIklrTdu
ALi/GYm/i0ND2+lQsI8aAa0j47vyuKwuL0mNSMkKzPe2m3qAZjaDyrFxr0k2U9uYYKnbDMyHpNMH
183UHISegAz20QVVoXk50VEjLYZEQl2HcgoJ5KgTU4goKqkT07L86LQ6hnXL4vLSlIQ8Jk7DeiIt
dFxe8l7Ljs3MATm/p7WDtsnDvoRmNdm3Go9RYMczRoeeMJ7qOyPCXizDHzvQ4dNQFGgkhXOaSauU
XKNHNeW1qhjacXkprUA/mkF4kE0mdnmtJcfKwqsGlUtoiRsRBF9bP7tthqDFBmTAoSi4clrHPVC3
0qckqINsX0NIabX5ylGxta1bLGJFkeNdML/XVPPVrMeehNpDlg7BEdaRkzRYAGTRXuh5sAWC/tLC
DG9joyJWbL0X4wit1hFYf9rNtTX5xXFo2uKYMMk6qvYpzwmwmIaSF3ud5aOtv7qd8Pf2iL+RCCYc
gCmuDzS3Pi4vrqLWR5k1/OBlUWvpHlH4gFk1Rnuv4B1ctQJjpMHlAZ6QZC/Ngh43QBBPZzdjWJQq
PxpJkhzNW9sa7k01645ZcQyFjYcnxjk7X1Mvg0R0EGa6Z1JvxTZrxSHqK8y9Um2f5Z0OBaEBQ2EG
uAdjdON93AGGKgfqzahIBxD+55GWwy0vn97T8dPZNL0uV1nfZqoXzWckoxJyjZYA9MJ8luoIc7ks
qn4s5+b8Mtkd9/d8vn56ifFKsC31rjNrXIvnF6rlmdZSYMzNBOpjbVYBdpS1xjnpxVDuMrdfdfNx
Iosx1fJi+JgEktR9ymGULrfDpNB8A9PAklDV3/URW9UxkL6a+7veGaPwO+LoV2UIHeIb8/kd5lue
KH12PK8CL8uZ2c2fDDbhH2/5KKsEZlpTV9tYcYxJ8ecWy2fUK2zNroFY1ozm/rwn5sbZRuizLf28
N2NufsvSx24+DrEcZ3756TDLJzKTD05fcZ/+tcmytOzm4+ecD3XeZnmv8C3qCRUHSXRsY7cw/y9/
HeOfrv5qk4+f+nG45fOPN5Zz9tO/8dPispXvyIkRyJAMl2mtFB+n8/xzf9r8l//Jrz//5aa/+tF2
hmmY7eDxnDIwr4wmvBjMGNIfdgtQ6VRkdfVU75cP/FErMYact8kgOeH+Ny8u6zhE0Eho8qF1Twl5
BY1saI9O6mBe++vFpmSIp1Sxvs41HxNAN2U+PLTUkIIPQ3YM4IP4xbyXZX150YDXIDjRNoPW4WsA
ga7dlM2A8Vl1kffzP2ESgiwbXd2oPEYpb2OSj0lmthV06lStovhfmTyIiJLMlmXVcaEIFXMf7sy3
3LI6RCp37nl9eVOZ7/xl6dNXij7FBhfwFDUL+XF5qbug+FjSE1zaADFVWDoP8BLmnRRZgcHgstj5
IdXmy+FhG/HusvjTu71jPOUWAxLRjNVxRCbmwVf4JrSJzhjExErGSnpouzKekCsTlwJK80CU9CWA
a+d1c7tdXtp5KWYwTNWWG3s6AbR81IGSGPR903ABuVFfNa5EeUKPoQ36sQVzWzpluwHQ7EErp29t
31DWZIdlh0xMs49d+6AxqUU/iKh/m3qXykFQucv/4Sfi3q/6BBrD3CEs7y2ngb7XPvC98+/T5ydm
N5JgPJ/FMrMZnyeOkR8zJ7MIoWWUHyN4OjJSeuo01fDKiezfxybmfIFrI30qB83y1DptpjWBPx5G
CsXVo4Ovum/cDXW8Y0gw4GsrIOOkw34YJwxpZZVPIA5xf0wRUW6WXwlR51QDa9suP2H5Xb6IhkOr
X09G3jJ6M24/Nvzr0i6ruZSvsTFG1OagOR3n0OZ6OYqcn1Bg1bhLmpB/bVkHF8+iRpC3SHBwgiWp
ojUROXYwbd5fwQyCsynxeSOuUx4R9lRH7oX3khT1x/VdrgQgzT+v9PnCENr8kaISM1GuwRZPXFqJ
bazRcdMIUC/BnedZWnLKliuz3NaB2hlAYSHSF+bHLbt8tryM8yU/ry7/68cNPTefX60uGy+bLJ+e
v/tpV23eDYw9rpYmt9xry49ZVrMi5Ql/Xl+WPt6ciL1jm22nH9crUKTYq5P1sfFyWOaatORlcVia
2sfi0r6XX8PI738aYLIc6PyTgxLrwYFxouLKL+b83I/nthEqvjJ5SzMhbFJM62A0n2Hvlei2qJoo
mjBUvWXzj0V/PmtY8FqSMQWqk+K43KnL0vnl/N44ZSaId90rNTBQf/VJy7+9vLSdxiN/WXSX8emy
+PHrSVteW/HVAHF127HcFOO0FQMom3WVNsVBmN+d5YeY9REthHpYTjZM6vy4LJ3P/fk9u5DMzANL
IVtIL7B8sBzyvHr+7rJ0voznD877+/TdKH+Q4Nrowzg1S8cp7RAJyLK+tDzOeNJeLOsfP34qwXxE
Sq/Cz6Q/Xa7p+d5yp5dAUUBhLCceEwTssefFUEqGMsuN+OvFZRcfXdVQjLhu4fOfzoM3wIY8O+a+
ZFldlpb3zqvLe2IeBf+ftls27nHk1Gq0T381o265Qc9txsd5bHbfml+Xd11YLJAb//rCsvSx1bL4
eX350sdef9rq8wE+f0vRanjx4ouGf+Z66VeWx8iytHz3V++dN1k+1ZdR4LJ4flmux3l1WVq+90/3
WpIgS1bnrywbfjrUr977tNdPRwrmDn9QvXquDVnabEskweiqabe09fPL5Bgl+ez5Hji/uSyd35uy
jCa+rFetweLHlkt3u+z8vOlPnyyLvokEDa0lXfJ8R4spd//s85YW9NP6x+Lnd5f15as/N0/XXg8o
5GQyaYT0GBxXr2rjUYZj3qAogJEXtFsLQ9JdWxF8c/uHZMixOWqk+kB3gtnWUNq3xIUxBZpk9UAV
+sGsEBJMmhi/5Wa+F5WhPOia7950elHBT+ruk7iMtrN02FPBah0iZNWqsO7yAcKEZmC+VzRpeTmN
BOPtoI0PmZldTjYANoU4yTocm4DaVOwie5toXTeIrbL0cZ//4Y/uZEIMJOdJ1ZQhIMp6TtryeF0e
rOcX9/y0/emRuyz+avNP7y2P7uW9jyP86nsfR+gT91JQE0bNECBtsFrzi7O03fO6Ow8BB0LnhMWW
9juv93MH9fHmLz//9HVoq+MGASk2+O3cqS1fzxw7j6+XLbukarb6UN0uH4xLE/z1YhSkkNzT4lWL
MNlGIDL79fTU6raIuiMzWMd9+Grnl1IpudDFYx+DB4rypySDhBM1uNfljX3sVSNdM486dk5rPjZl
dKPV4tIZ3JORdy+RQxGRoxie3mTWN0tad/6gvpY6FuoR3bMXMfTf95pT4Pdmzz4seb9AVzdSC9WN
EijNpmokYgkrQ5MZgxCqiDMiDZAXeIvh0bfVA0aGleK0HAIiuRrs/b5NsL7G7DaaYAb0uP1sI9Jq
LiVna81KgBiRV+cR/5QIfdpEhW1tFMV/FFJ+Q7FCkWGa6ZBQ9M1AnI0oH2m3nED4qnLmCLxPiRPu
gjSMYQAy748nAJtEKYSBPlLNipmsuy59ghYjCM21RebPDHrkb3PJq9n4qZebxZuiudeAHQVT5XYn
SuUdm8fRyxQ98sqQX55aj6kw8e8mMFdRh3DThfFLOHbB3gbgQoTAA3X5VSIIdzA1d+KoWuPMZJE4
iNb6d+x92pMcMSR3K3WLWG9rw2n30iynxqc8WEpH2j0chi2TZOmNSX5TFSqlLaP2arsh4OfCdvY2
GfNJJ36t9al5SLuwXOOjhwd6ua0Q2DeTiLfUekGNdmA+uBTRMW0jco75bFXkYp/W5pGiRYHYXwVJ
UyQMP0kiuKhItloJX7W3wQU6CtBjwhaaWW+Mloinkhv3fVEhgh8rc2PnObjV5sGdfAMrlcDFENi9
j4cWpYzaRLexJZ/CMN4l2aB8wdusQrivfVGK3F2j1zNXdFDxhdT8q3yq860MBAFtYyY4RupFXoNC
yTvNWsve3Dlu9TJmVEWVU6JvysF0VqPImktba/qdUPJv0jkBFBwhObfNipQEgXLNfshG7YXZJ7NK
M8WmvOn2g1/7/LvAJPycMJMEs5Fp3XfR4y3tmlh4p+i5K6PfGnYJUoDePzTmXo9402aArImBbjum
+WUtg11oavKAyxRObAeyi4qnlNE36qCGbUKAtcK9Obs22wBaliBX4Wr1t8lo3jLXwkNbE19MRGdT
k7/ZpRZ+Hw31e1wO+X3dJfExtwqoT4W24ZbTTu1IrJx8C1Wn/YU7Rc59n2qX0D5xjTVLMJnB5VDn
zb63eK5QH7OSekHBmvwR2FF+k/TJm6P1+6hxytkvm+RcK07wQ9e66O91qX6fRK5f0VNALwATueIx
9C0ZgB0BCK+9uqqe0tgyvQgHs7VSR0wO44M1crMlMnxBmYqqzYD3UKSxV/vmU7HVC6gkiWieBdoB
XFqfAlxL0bCCZ+31Z8WRrlcoESOmzlObu7F8zSsrvI1V7N7LMh+2QYNK0goVSj7r+tJ26natif4b
xYbcJMSIxygKuKXtV80PBcClLLkWOJ5EAsybXWCZT1XrF0xaM5RceuEV/pCulRGudUOPoavcs7GK
GGfOJaaI+qFLu28ZobZs6HelDzU0DXENrBLIt8Hg2fYhEcw1NXjDEU/DDm5vze2n1Mo9NNgNkdJ9
oRP3nGs9TCO51R3gH3V04vEnrITapMo+BFxHb6zuC7XWX4MchVjxtc9Df2M6WKz1qb9uUk6koqXo
LbphXXO4TTA+6lb31e0zZYss2Rt0On8GmDcZhkD9QEdq4FOF8QRu1o6JF65W0WqlaRj8aOuxswr1
WPlfJ1y7rdT2jKx5NBnvUEVkg2Kb9AsHj2uCIP4tftBeUfvx1pEtipSpvKjTOUiuKpyEQrtyZIRy
oRxOJgYXm8jEpTcaeS5lAV7FJADGS8Yzq6qr383CFPsKz+02jLC6K51dZ0DVjjSTOC3ExLZGIkrJ
AoWhJjNCFG2ShCatPCg0F87FiOqPizpWfX+FJBmrVZLM25KkTeSW9T6SA0gLSYUOPT8tUPbkswns
busCRNRkmyRlBxOcjfutbMmZ6jWpoEANMDJsXwNAoevWuO16A7RUgaLMrPXtYCbJOhzwQ7bCAJSJ
/mCpsFbyMUku0BEdjfGlakrllGIzl5ZhetUrWJCZWdwdSMqtCqsTMMFNwLJ0lnQNiKw7f911lJW1
dXPhBNRpSuL9X+kfL4SbBetA5UaFDr+SBp2VrimlZ9jJHdHlDXY80U7ljG1wDIwpGwqfY604we7U
cB7oE3ZJmQix/Ctd6W6mNr5w5wpA6YvvzJh3TUWw1o2gixG9s2KkZaT1SIT6wRX6wXItK+eEDzV1
YPVEVUinka0Sw60VWeGuTE3+LRCzRp67F0etJBc80BwvVOUh1Ti7AWH6lesLc21EX9Wmd7z0xffJ
6isTduZg0WmCgdxH42OnQjrrlNsqTaIjerTbYTR2JOaw7jO2BI+MlaOPl25PE68c12vGOXszyGey
2zRQnx0VJuRQP9XWVqY9JJis3AY+yhm90HdOiFFXyhnK6Vxqd4gvADZDTvG9GpwI8ta7IAr6Qw3a
LsomTxcYjduUj/QZkjzf7fexOh4TMsop9KA4sPAEjzq6cSPZ8IQ66pnbrvuU8XhnJV6uR8W6bLPB
88ERYIcf3Ut9BBKQCUbTlUIOM8dPXVOawNMVwSCtqh58DZZsChsLLxf72XAnjPENFF2tXlERAzZK
FcMc+LEsclExHNZonG9bZU5aygurg6FeJhem8jT2FNgFBsVOeqpgCRA13yYMJtBqTV+GUbmJmorT
kAPc4ibR0aEpu1wHytA71rcRpcaQlReYM2heOsBEMwYcmKDZPjpNuNfsvDq0cT2sMfubeMgdfBsu
ReGE8oD0cmO5AQPmiErfAfyzBDDIuKl0gw2Wx9NdjBQU0lKIL+8UqCdb8YeTTz2Om5B80mOG+1TG
E2nzV50VvpX5dDkYtu+Rr+VMRNo2PFAEN3GBuuspUzelcY9KAh5fZCmboeWBmgoqixPUcVU5HXkq
kQmWFU0wosgga5461BfA1MpvjoXITtraSm0cFLfhezYm31CaqBQudcFlnbd3+mi429DqrP0QON/D
LPliZX7iIYgB/2M77bZJB4ZJmnUf2l8z5j+ko6H31GmJAWYZXWbWla0820FYgW1i7jAqkPKm/rKf
c1WjIrZNwbglgPOk0ZsWeRLeRV1zYReTfbB9cEhJ2ALdplOu9CrdjJpN1hcZLlYjAMxvkKfFh76X
j87ovNeV0LA6FAb4A0Cf4XjVIQNIkMKthdNSPEq9WTghX0gwuIyUG8qQqvUoeBY7en3QbVSjYSyV
VTCIg9641iWTC+YMMEIt/zhwqfapU5hb5SnvdQbqhTvzuEimZ9SQos2+j+gdbOdAj/6QTc5GEKa6
UKlYG1QXdHz/Oknz3c/9bhUhAYpi5EMZ6K80jDfYkO9jpXO3Fbw5QWErHaM7HnrfP6lNp6+C6gA9
OPUi8p1TJPtdHlf1Rg0VHNwjNfIyY+6B6PyMpr+Rw3B0GQcxqkp3UzO2G04k973bMwhP1J0yzBg0
MG1DnJm32bRB9EIiFL2gEn7Lx/rUWEF9avMRKUlYK9dpQMV0mW9FWJanlgk0Ljz5CeuQrdnOU5O+
Wsej85xlOCwBaG7XpXDwRI+ch1BUm5ERwOCXd7E97grN3Jldm26kMZQEY/HISUV/meaTF5CWBM+l
P4IOebOnIN2UVsxkwfbTbWkZ2TrN4h3ThqeqoDhUojlIVdEAwcSy3ul5fGpTtXfzejdIlASu7Q38
fkpj5UOPaOGYxzdSxWHGdQQ8sjx7yTP70o4IAFnIJdfuiMpCAq2/IA4P2DU4pJK7sNfb6eSm2f0g
nVfLsfqnwnG/VrC5V42RvkWxIja+1FDb2OV+MLi/UvNUJ5b+mNb21wZlDwlSzWsDkR6nHLBqbuRr
pW36rTqgS/KrYK/l8WPZmtk9ZbXAUFN02hNipzhSHvJ4jLYNjEm/gKasOkTR8d75isFm5alDiscU
11JYMXcOgt6ghunhDzLcUoeGcgWSmYMwbV0Qu9PCTacYp96guqOaxZTwAbqZz2TjLQjhPKVewnbH
vQCPJdMhX9X4za0ik4GOPkBDQ+nrQJqJFa8LbnWeN1sFsbXXpTxyEzRfmoVdph0iVgE+O+nBtrCo
no6C1l8NVQNWq0EPKnEn8nqioSlP/2Pdj3sscVqa/uxkD+HES5EXqzCZIgpDv2ZMl+KAVH6BKm1t
1XVKITF77ypEMGpLEUsEhWxW5g91j340broN6ltzxTj4GlAX7A4mH/RkadJQpzxa2zBLfaaJI+W9
Uw8AMZwQUuN+u+mcZpdF9JpZNu7HBrtVTIC90B0ONOqCEm5MaOLWvs79zN86AzhCagjWNmXpt3FW
0Dcg3sJbhsxJjTpNda14w+ycBscduNWAjSP/sbRjiAnu1h/TRzU26OZ5aPUh1G3XDsmOOKF/rIs7
zM7AMdyFZvsYt3AYZJAU68TZdnksDlyNOsCO2IftO1ey44gxbTAnRWAlQcu2Nn6rxSLZdx+ppw09
8t63mh4IahMQl9vUvFkaRFOJNQXNRdOuNT1DTuczmNFqgI09tDc7fE85l+tKGd1dGSU/ol58J3+/
m3/iIRby2SLKtfJF+lAPPdGwsd1bbbDDTRdSko/5dy+fdL/ZdrZ7GcHdtQwJubS1Lt6rSkmOPhL6
FY+IO50pyMoI4nJrBgCG/AA43sQlLa1uy7xiFQRNeJIF+Bpr6ACvyQkNXi15DMiHSZdPGVSEU8HZ
u26n+oTH3pwRKCjOtfLGgxCT42hh3ON1RA5W2NTRtnMMYryWFT5IDf6UG+yJwVEbWuDZMk7nkqD/
1xb/L7XFS2nEv9AWR3n+oynaT+ri5Vt/qosd93fTwYIWjbBr4Nuloj//U13s2r/jJIRloIMUjdJ5
of+sLsYnwcCSfC611ZlBnNXFxu8zQsZaeDoWLBnr/6Iu5jCfxMUuAmpVt6ly5ffhyvmpasgg8YhU
MifUoipFWMk1s6zauMDTF4DRiI7YvxBla/zwh3CKN6Vjp46BCTu94BfEAVnwjoFUb72poSiUB9MX
lfPYl3XbvJN4S4uXyTY65a3j/q1RwzT1cTIQdjGl6Jj6V44jtApEqq3Em6IUaXNf08fpG9VqmsdI
z7vEi5sylNDFW5y/wqDWkOU6aee/WqEEyoHuL9AvyrBLrxNczuHN9Upob7sChebKRPJAZY7rVsVF
lUcR40MnHMvrQFa+sRMpNgY7XRIeXPGfBNFGpbU9q47D8w7nGCLwdWoJtGYC1096wcCM1F2KAdQP
fRwgDDaNMg6kIIOM8VY1tGLdQXSAtRXJRlyOqUy68Frmpj4oQKpSt2k4WjyqzQG96iyJjVMr0l5I
pyXBoRIFBQ5qk6pgfPuEUQ8cj77e+aF5h2oIX3pjqlB0FGBy1sZISQyTXT/5zrCF6KViuml41QZM
N6Fj2j64GKxcADNnEyFElNHC9b/lGTq4reo3PGwahiKwTSNtnAt8DCjNOJOoK1PYo3sjp9DuH4ze
qYx7NnTLNxEO4UPg9ukraoQJgC8R7GQT1zXZhNYyLXZlGe2zCBNJub+LNxHzJ9C1uOF9yTULYSzd
WeBVsT3hTIBqkzBbj4ohMXXzNhcpMGOmbwD6SB3mybqpfPtB2iWqy7wr2+EW8zdmgQgt4xgL+VHV
jnXNv8rDGEWZnAM8JoDJOQp1Mw2NFXmRGHUe/0zZxWY00A+sGKQV4zaUISNJspNdfuMyV3feLbs3
GqjME0/xFdEU+PZIPTJ4RFFt06N3URAp6GmEMW4yisECipnKyYGvKjq7xd2+IdrSYY/t7GI0ThZl
Salieb7aZMEpKOWo7+OoyfQtlWSNeirLTruPkXPEuz6x+uqKSCUIFIV4of2YW4qr78eKasUjiWnT
ADwXCDklXqSCOMOxXTL9P4leDjx4q5hkURchzQyUp9LMxvuOKrU7wuBArNGTrZvE7G9IsAaXtICY
CaxlXWulimB4aFNU3qaefFFqQqd9roc7S++j71Ungh12qtZFpjol6XJM9VwwLgjdsda3FU7z5AiM
TSc1r70wbY0Ls9aqK1xO1PWU58a1kkwKwQdl+JLWQt/h1lNcZHZlXw7Aknau32eoIG1x9CszO9RW
0N+LKmAs01ojig+Nokpp6AfVD6xHCs0wfqeozzo1k/HDzPrxRTZpfTKVzqR6uvdv+26aBUpaflvm
XcD5aADIh11z6xSB/N6lWgloKzLuwzkSTajSDqG2DWyYVmLXDL32lOVNtDeqODmIkaaSypCSNjcq
9okTZ80qc3J/30QB9rouRbC1IoLLoPAjhwC6BkaBHvK6nuL8OUeW5WFAEdwIUds7Crh8DxuRdhvl
keNN+KHtm1pv9qYs81vXoHeJ7La+MrgVd53S4MAzJdZNZ/rKC/NbFP2yKB+7qGxvHDmHOHJl3KZU
JV1PhFgOImZORNyzBYsQmTcqxBW0Q6GZnRJHQR8Sx+p7psYEkhFtnjRmRe5KoLsVBKEy/WA2k/JV
Lafmqu3stFn34yhwCwmT8iY0UvsW7F62Hcch2OhGhimhQZA260rXiwsdZ1mlMxrMxsCE6wzv1hJB
7d0kKrkVvqGtBU7nTKrHctz7ge4QjO9dgv8wKJwGmYKWVbMPo5yBrNaUv0pNj7lDVLpb2FP3XVGL
Uz1YzamowsLzuT57PSqtg58lw0EvW2VrJjFQ6NAwjlWkDfsEwSvpRX24UmLQ36Icc/DN1DT6GZzd
3Lfs17onLp9MVXRJRey4zepS8XCZKYnoF3hGRS7FrbaoTwSZGT6OZfjgNynibLJ3HgXD8ZZSG2bK
MUpvt8iMIzVcLTwW2pgwhb5JaUo7GZr2FeNyh8iKRMbkxNZFGw7VVZt06k6f+uHWz9R5VqqgeKV2
nYwINMidi8fcJi7/m7ozW44U2br0E/Ebs8NtADEqNKWkHG4wZakScObBmZ6+P5R1uvKo2iqtzfqm
b8JSKSlERICzfe+1vmW4MG1WM/JjzzwsHb2s2lybvV5iP6iodNG/G7RLCUQJDTcGfbFBfcBBqXOK
H3mXFs60H1g3ozkRVqjXo3Fc3TG+KiMZ94uFjHrr+h5mrmgq1TU+tA066tjW8+uwdOZbkUzdrSOZ
vzWCjXTl1YRg67RvG4BcoVauIJm8aT5peYZnZIUEqhAb07JUfOLLMp5A5ztH1P7VHiS/caPpwLVK
Jf3PQpTuc9555p0WC8VeHBb3hCEFee9gn2MNDDGXN4vosLCxGbhbNPCEGGBZ3o/U1pOLkW3Ju6vW
PXoerlHdUUYkp97GrmC0YVJis85XD1DX4rqEGfryrFa045Ltwp2nFeREq3K8NVg5DmssGTwK0DvE
HyUHiSUvqjIA4aW+qr2jQapBNZnNxyyxaDZXiURF1/TXxi+ysDTYA6RQbcLZZ9Rl1SungxqR9OPQ
XC9J7RbbDVePWgFpq3THOoL2u56UnOLIXQ22OkNB1Kkvu2g2uDJKu1r26IfxZlc+53DWdftBwtRw
qykPGqmrQzqV2w1kqi8L9zsoOrpDFrjBWVoC1SmIcwhyueI8nJxBRnLUuYd2enGTLUo9auRk0DuF
FrcatXsalmwgwRiGGuGCxM53LDO95WtH4fdOBPp0BinqqgPiA+ap9gLWvu6aNgROZh8qpmVEUM+K
RgWxQ+nD6BbNqfDYTu1ir+8+E7i3EsS0Nrd2Iadin4OSE7A1psnc93nfx9c5swcj1Blqq30KX4Ze
nDFP643Hm1QEc7u6w9OMQjTdU1+SZMCsYbpyUy/qwDJSijimreQll2ydsr3EsQd9qerGxYkBgMIs
XvQbhb/0Ox1+9sN/BSL9v3ZY/n/kncT16ln/5p28qVXWZx/ck3/91n/2N97/8PEAJuVqtAX5nmxi
/rO/sf8HMCmxavhr9W17w9bjL/ekZWG5RMDms/cxcfb7WB7/ck+aPCEuXPzIJq5g4kT+r9yT7GD+
e38DvNKCIGBjbnYMm8SGD+ZJBlSTqjOjO1XOiJ887f2D1y1P7Zrv8wVwOmUZORzsglh058CZQVya
hdcE7Uhfsl2vaU62gsCE47s5Z6qzHKr2Og/KIWKmfCZ8IvTxmIS17WlEDzE3GwbPO8RNS5drTk+l
QVaXjaFH1ersmh1tafwMVAKsLo3W0sQoVdB99u76FLuz6PoNTzXsmvpL4dIKqCTLUKWMkxw1H/SB
mhhxiJvVn9R+JkjXa8qetoTyQk/pB1BWPqY2DqItX1smOUfX7p6oggeuD14rMTDEydsEQbOF3dAi
uxiKc0jciCKMb9RPKmmORZptnQSLMRclh4TPtUur4hXrYhZAUzzP7UJtsPHXl7mdL4bHbBO7jO9N
dx2yPB1AUDD7lhYxZDhKd37rva+p0TWhT8RxYEtXC7zaZJRakxBcZtINJsNKwoRpoW+73Z5BvAiq
DHMd5pH1qNw4YnrGON+zvy25Y/2OMPHPE8TmHr0Rl7boGrZCnEC/ECZo+XYjGTTNqbH8J33AXPf+
UED2DBy3J9pxUX6wFnh+FAdlk8G9ZkAU39/MX66uv7y/v3p9PzjhOVcBn1iYjSnEPPByH2AXJl7l
Ocnz5jRpmHyzpvpKOWUzWNbUfWKWz5pf/ZnZxe/ege0S+MVfvP1ZvMr0AfDSYXP+yABYFXr1nkwQ
WJgUSMRL7jixY8iXBAdEw2B2h0WjCpHTCl6va+VO6+nDoeE5b72NE4Dhl39/Hz6Ghb4fEYkKoJO4
YMHAb02LXz8TnW0thV+BX4E3QlYaOAjUtGCphgOybTa8GyDBtQs3cmV+mapi3WsFhisKE4CNLiHW
k//nODc+Pc7VOCBLOLw/lcvMZ7ZMM+hj+enfD9r60El5P2jY5CC6sM26/wgASbgCsopN/cn2O+RM
+LMGSf04jDQIO+ly5xMOVtJp8wfgY2sTrsMspiSHIVVHlGCtS+Vq+QOCJlBd7lbVZe1zETMzmonc
pCkbm7kfFK38PtSbhRtq3xmhOOWDtnz3VX/bOtsbYWZvszYPe6AWsEhS89EErRWpwn/6zSv+wE7Y
XjGxFxv4CX6EDUvkvz+mOU8KJml6dqqG6WRphc2OOysxaT+n3mreAJSP/MreQntJlzbslQgoDeRY
sbq4oieR7BsMRR1D8r1waZjrW24VTsxsNreGvf80ti6xh/GtivMxAlKGhKlR7LyL+NUH4LpzVJuf
ndzQ95WjXtt6Xo8d4yWQDVVEKRxkiY3HJP7d9fLBj8/L3rJ4YewQC8Gj+LBiFEYvllIxsBsI16h9
NfGWr3ddXHzHKKoO7Y9qqcOKiX409zjBcDwjoIlEn6x7v+8gHboXNv3oJgzH/g3Owvo/HRvHByrP
8UBpmB/aeewbCmvoXHlql6Pe5eK8FjXTnm2G2rtPjUZzfaU98X47MEcd7UVj76rEZTDMqCiYxojE
JC5zZX7rRfrdXpd8m/s8cFr2oRpbL6gHRwbG2v0gtc7bVebTisveqS6e59y3CbYfzcQjUcuuDJGR
3ZO1xvYhYR9hNCjtZfYto0v4O0z1P5cwRwfyBsHbdVH2fczXyhM5ZYnbyNPqxkCzC3nPFtfHVz20
AT2nB+ikoV0Nh4mGhR/zxQpiA6VM+sjssDxWmZK7f7843iE6v6yqNqlvOp1aA0oEpQfttv++OGwU
8MZI8+KUom/bFfp6R4/UPnTgiapC2JjkyQpKRv1ikl8eDqK7zQRk3B53+G+OZLsMPx6Jw36C+GBB
Vuo7Y+nX1RQbJTIlLtMhiwPHfutRUJ7KAr1MJqcpMFmHEFck59UE6Ygduq7T5jiUzXxepsINmMg8
YxSD/6vwzzumE9VYr//9GP8R57q9Ww4Ibd/lzsdqst2lfzlGRe+3c+uZpaR3bv3B8M/vqiS/ftFM
r/9mtSFz6/IiyMs8Nul3MdLEdCZTv3Wy8paC8i2XNHi85i13fPlpNtxA73BZEkF8b2pFEsYZDPDa
tysy6crxIk3tWakUUvFi9tdiptrzOngBqPB+88o+Nti388Agz8fmzkBQmv7xihwXI89aZ8hOOjbG
XYvcNSUbF2iCl4SkzJJkgGS2ApGI0R8lZ10oGcXWUp6dvkYHI6YzeE9By+M314zzodrYDoy2JG84
abPU4h+xIiOEu3qNBZQnSF5iACxNi1Ryr1+eHH3CCivzKcjy9ZGgW2N7A+nF8bi3u/1sKnThfsKN
TVRO2M+xdnL8jB4+mirbXOg9FP1+rWgNiKm405GM7wWtxXDMPAMAk3vMikw9WTMKPLVK7bUukbxa
Yx8Uy/A2Y3ejm2so2hOKcFBzN9VO+cDEK4X1mgHPqnM0Q0CXAkAW3U3qDW/xWK6XXKlbqAzGHV1j
XPP5sXWa4dVbsdyYZ95q8kHS4ugjlKBP5x9oVcoQlNi6izeVd8yBPPz7aS220/bDpedwMpOzzA6J
Uc+H5ZhyNZ6Io9CONuXHccKiXMA6YrjMCy8U9nCrHB9if0MBx2O1b1uv2K9l2zD8xijOaBACEvNy
P5+dk7At5EKkfS6eHi5j3Zy6uvqztux279rJ55gJw5Hr2QsSv3NCkhrt3eRP2QnRN9zDPEaVoTd3
zdjZX5v4ScSIHGzzpnaKYt+t/heZpC4tfRMOehXHp2W06vPao59KTabPeJqonbb1Yb5MOU0iNf2Y
eti9Do2HXWILEjPB5ewmqOAm1/Jr2i93tEWWAJRLiY4WAV7vJ8cht4AuaOkAzqVLabwOR8NDzNa4
2gj7yf/mJJr5AOjqjiMeEDnV+1Wr5dle5zMBIP5voHkf2TpcBBtVztLZuVGr/gOap6PCxvLAu6Rl
gwpI9LzL40o/NjPow8VYMJoMGHlwMaIsp5CZqye3AJWMNughdQyLXpJ5zbW6CKzc7ndVD8vs30+h
99X5v08h4iK5PEGIblTPj5uCjGa8FWt99rMWbqfxUxknSVTr3NvBaOwmLrNdRvLBFNOAKVAYILOp
vy0ZZbJYmG3UTXK0V7S3YmUD9pujo1/w4QT3dDCnJlsHxych4sMJvtDS7e1ZcpZ1pn3IMt0PEjV9
K6TI97HZIBebpwUs9EC8ZZlhXpSoKzCb/LzpQWsJ//2AgD5+qAW2jxReJpmQDlspDu1DVVrQ3DXH
1oxRshSbSaDPH8uZssvwTtVYaV/41h5danWTZFl6KJs//cJsyHf6akhkdbVlEV3jbaVqCjN29dKL
Xf9JOaMusZhgVCEZ2KeZdU/w2xxNaevtHZZFICNcFaOB8n8sXjDqIyJH8TXmc3LfCQRrJVf1iY/y
Kuf+rcYVcyWPrjn2w3ofb4LGPhnjs+Cd3KcJCKDVHxlRdtn3TqbpzezQ6srrbox8eA47Iq3OlhT3
igoDPQbHOcLq6G3vD33ZmWO1o3N2tq3ZJ7w7uaiCp5J+3e+hd7c7qSePvrt6pzrl5l+iiUdsWWbn
RsZTQE9zPjA/+cHHjaVDQns0F+/NQjeFXq3jRZUyGDzSCKp0JQzN0gOz9JxLnWRGKFJbPpneV97s
9GpV02Os02wWaNXCZEBe67KB5ibnGTcus6gopuX8Eotir/rePqF5CrODm5gEsjfdhRvqN8Q564M1
Oztb0JJAr1HAf0gdbH50LpJFZgejLr4KQ5svGXOb3ZSV1LNQXOED2l/Lynao9bIwZwrQ5Jp7XWdv
vhCshkaZu+/RVy53LHRCOz+N0wPKZ/fLah6YSR4gnC6noTR/kClvPqpCvooVEcwiFu0A2mnZzSSz
KbpbB3ey7PALi+BtaWj+1ZDOqZ+G+LZYscVinMX3PU98kt64N31pgq0pm7BL4yFqBEK2eZhbSM9a
et+YZRtauLZi0yb62FDmYWAQxE1UaafVlk1oaTGWylq8JAbDkqWpbvtp1qA2WRLE5UYRctyv3kAr
FcERailIVaE7eX+kdtHsKzHlN/SAAM62yL5KOXdPbJtx3qtc8JsL6Fut9vbxyLmcVvVwcrvpDXUj
RCgNOaLnNB0VNJysvm7uaF5cbadPmGH1F2vOYfct07O94u2gqEpCd1Xh2BoDUFvDiJiOOoAM3Yvt
97SFpp5RTy8Opt1ddcncOneRipoy35O1p4WGMQCudWjlI2mfj25mP5gWQB1RIXPJ1YyHoFbwI+cM
4T4pDXB72/tVbX/CRQsH1fdBb41LOrJtJAD3Z9HdVTEZEgquiVESVOEKsSMA7sAWxzzVyHTCuDOi
RFvpvHUONaJQZtQJaz7gcff29Fw+xwZBH3Sx84CA5+y+YFCBb4Pbl+URjt1m4O+1mPksDpO41ser
byzGixVzQabms6kl84vZA1uw+xJsFwVTqKWpuWMIAbgIV1oeJzE2LhRgjefuC6tlXzt/GqvFJWL6
ppFljKzRWQ/ubN/5DCGvevnHqE+Yk+zYCefcT65iO+hs4+sUwiMSzMAIJAxKMHbJ+9wC54ALqg2J
Cm9YlQ8t+Uu35vKHWxrh0rbGNR9XbWfLugw6u812mqy2cJ8abBMzpEO2jk82s4gUncLNyCwggn4D
N0FPj0PvYYkhUG005mvsTogpq1R/QJ8ZGtsLr7tyOhij10W2VPML1II8iuX6nBvmDfWjdkzLqrvz
TA4uT7L4czrAhFt1fyc037iuHqKUVB9PysycQzmt1ksjJGyKOh0vo8Uul7thluZFwGW1b3qnusEC
kgQiy+3PJP8w3yMm/bKYiRXUWq9/bWMbHEvu3sNAtgkI38BYHv0Jw+6P5PX2EZjACT+D90c9WWOI
7kPjzSBel6bPYwcOB5myTatjkebFcOS3pkA3RqUGrgpHjcgiCg22/u36xe5Yelo1MiA0aE3Ef5Yj
XQN2jW/4Mft9i6bsZPXaeJetHW9h6T+MRLZw9mFvYJvNDqdKjsrfaEULqSppdXRE+lQSx3On13iD
7AwdZj0wx8ynq4jv+CiLE8ig78yfUEzqTL8LxTo0MrC9pU3yBW3yrnQGuFDg+69lVWyJ0ocVbq2T
cg0S6KqFlu/MrPVo5zrZ9+diAr2XqYPVTa9Vbb8MEyFT2EgRmneihWtK2l8udw2d8dv3Z517gR0Z
3mWUz1OH3hO5oG18s+eOtYrgjCAtGIcumPXGSm+uaw860yrtcLDMnWa65bkxfbSVnND6SGoDpqWK
Ye9llbJ7aEGe7bzeOq8GbOxBjZ+6EotbkZBSWvodjhEDoMdau48gNI27lHa4UJ4KmFIU52kltTCz
Ov1k+LV+TJIR3Yc+RdpmvPFQyKAmIqghwyDh0HQFseCjVWmX61R3zwWpG3FujV8K9TqgBiHiBsRz
5+W3c4obDLrPesyw6U6l4+KPKro96wVCx0Li0cb4WXfOTeW68gZZD3LgjKFYbNk8TQ5juuQm2JY1
MoUflJHGRfOXyIeTdkIRC0S39G56EnQNSxyJCYt3nLGnIjW/rDBdSQbUkVamQJ2GFjLFNoNDwxg0
PmwmsigHxMQQqL0nP2X34C/DudR6Y3NxorvG+ruT0oMaOMwiIkzCDKxSdRcdvoWbdVoUp/Bsq6Wx
jkavJTuMCMbeXz2cyP6bUGl19W1gvCVNLiUbFag6Qa8fL5d1Iv9HG2Wk56liF+4gtuhUULvJfFfY
lX/w8YaV449+0OU9ghEybLs06ktmKEuetiEEScbQY37uesfclfOKhYJwHbvw64NghrNjmpLuvRKA
h6FPzYmJKnrT6dukfZ5Ld05wgdEixpbpxc6nfBt4sI6fuAo8CI9Uhk4XPzdT0GGtq4Q49hY/ayY2
8Z1k1nvZp0zRZuSSI1uIJbleMHgx1lkP1tSAHRxedQBhM3fieSnvYOOtO3Z+tJ22YErYOotXYQay
GJD07gu+0hruEr5PY40fROvjOiFx0h00LYhnzHuoLPZqaG6ZpDOmoXbad9ikpO18oqQOzQxhuaoQ
82elt1/GVdGGKb4vUVyp702CGW+kGbP01tdEAFme4wITWP5EHgTmB019UZPt70ZuAye8jQkz9rai
JK4K+E6b7Bw/S2ji7tIbxturOOTZ2gT6is+nw9JC0Bd6LqYCzhHWaRYIA8E2KttRH8Pm8zQ2OffT
PAuJAqaVnZhP0/rFVEMZQZTOQhtz1c7IbSsA1j9EU7u8NZNF6FHhvhl28yIn3IfOTEBMrMm95lFO
kKWzh0iFhFr/mqUWGVX9FBVdf5CZw/oeFw1iYzIjzPlG97EBr5P2xR6gTbjLK3t7EiVa75D2bLeL
+eRVJtLpPEemX5ndLrb655QNHGWFiPi5/TgS25mkzXeD0GiBjxSKOXzpmopkrGjZSfcgLXsI+jYt
o07658p38cExuFtxrchZu8uryF8b5uETcTOizIJcIPfWVc6Mvozvp9gHKTLIQA7Ak7D5Y1qj80+2
T3pnIbMSO4zK+W5m44Sc8qbYmkF+Y75mqrm2C7gnGHk3nVb8YVbLxU9uFteuuBohLRg6diYqt9sh
wRbZ2R3e/Ph77hWPrig/NW53dMfmeaDfsFtpa4StzybdrtD0N4ACS/0IEnCKfNoyuxg5FLt2+UeO
9KWcMKPiNUgHsgjoJYJojYEwJ5p/cvPECL/1dVk9lJ5/TFkKQjevWfq2bqA+muOha9JPTQe4dYmd
7soIkEsCQxMUwe4bxRG3bMxUIP38Zxdrr+EYFdlngHH6/03HQWy1BFlZUapsRKT3b7z/yN8ooner
P9Kp7ba2sXqyKR6jwXNe33/O/UkZ2H7Zf2fPvf/M+28vrU5qGdu4969+/uCWO7j3iXT9+eUvf2p7
6in3EsgsaRwfDTKUVD3JQ9OWfBTaf/76+3OZQ2Ou0a9Pu/RmSCO+AvPGkfx9DD9/8+cf++VZEt/8
VK0oYmr0fCvcct4U3cl0CnkiK/7+9Q/H9/7kvzzN+9fvP/PhjXv/v1/emp/Ps73ERFXPfk8zakmu
OKmYzw56eXL6frxjKnwcJeqAScyvfoEGd0wU2sDEBjyVrmetw0mO2x2Dp14vjEpRZsneJpLKGKd7
QuQPQGOnL2WK2CPPXrEgXouONmjfOHpQDnsIphayv/RlGmaXU115kT7kwy6DlhcZ8/g5SSv/KoAK
tPoUn/ohRVnEhJgI3xabZt70ECvGex3ELKUV4KsuTs+4m6ubmtk79IUb1yvLe8snk83Dw2exBWMD
kkYoVoyda+o/+tRPHqX+vZvwDZt55h0RWtW72LfnvXdaK+pzAJGvXVY85HMaJZtdSweI6eIGbOn2
hZbHagql6lo4cjoVRk3e4KRfZGc9dMs2h4hrVFPzDUE45JIV+rEeVxG0S8FWyhvw4YsO+7j7FHOu
XHXExMKBPdrbY0rQ3b1CthryqsPKAuw5NcAXiNqB9KM9JlHHjg23rB3jcBCCaRdvWo+WKprVQqVa
3Bf6p4xWNyYR8Yc3KhPLqx/Agxt27nRyOVV2AtEXNZtp8W4MKRYPp2kjKSBOyHi4Ipyw8OdDZZ4r
1V1pTFD3jDFhC9ptObf+nead2nK60td41Y3xUOsqTHIPInXPPiidnIWIyGdpxd4NbPd91vHuWf7y
tTH8ezTFw6GTBp1cTM0jNIuQUrGLYiVxIA/5Q2PFwBsSX+DUX+7tggXVLpJLatb7EZneVDnFqYon
5ljWZ3PEZuaOFCKtyGuOlnY6yOObjh31nVdP+6S9FXqc3diL5ewAS1SQvzB2xaU9nxNkzPO6SH7X
P5ksoPusmWME1jBWTBLkvFXLjivEiLRqmeS4tjrnSJAMeg+xMXngPhsir5bu5ClaHimTzMUHnYLN
ZVcq7oGLhkfN0zVo/lu96GrILLXF6MPCrOPQWZPsCEjqDbJLtS916y1eZHqYl8k4GoPr3aZWHhgj
R4zOZA1NgZVyUc09L62/YkFE/STdW03i0cnEn32BwEWL8QSZGaI86TjqqOAKF1MERcYMY43MaVj7
JyObL5XPieUBS/4k5jdb7/UTv4Rfey5BCSsAuLX7bRzb6dKJ73L91IH8PraYAcfM6q+LF6DfB+6b
DNxOzfUVQLoDgHa6K6r4KU/stw2q24k1SMVyyh3tHKebkQjn0nEUnhakNk63JvEY6MaIx6vVbyJu
dl+gCHPqW5lHzezi7RzaO0uaauscEfqV5zexgaOpYyJAKAc34g7M8NJ2F9OGJijX755O66wyIqtE
xNCZeQU5VHw2e1zHM5ht7pv2U9/nD9t4YFETIm+Bg9ciHjLvkxvH+a5byNno8tx3K7qWtEzSQFgV
nqqlwpKlo4HOkvEOet0CMppEHk9vjGPbOt8qJVg07CQh2gXVuMjQjJgT5A6rGb4YeXoZhDEflLW+
6XLeUTJ/MpvpkP1QMaFp8+yeR5TkkSuMH5yAUzDNBTWEtF8MMe1j6vxDjLkuUpog4RY9+25YUdda
JicgUpS0KILKosHPNhmyx2LQnjOLMiq+U2PMQ5Jd6sI+ry5pgNngE/7D/iUxu0e/kgCW1PJSYAfY
59mLrxNbY8I37fVYHjJpXGsxH9BYn03bp4tq43ZfMhK98SEzU0xC0cYa8xy7PHRvTjZFbu1RhDo0
Wipp1oFWWiJCfPkkaVsgsgah4j14AwSeAcs4qVsAJR77sm33RQt6pV6KhzIvr4tj6hHDAksYbwPB
K1E/DDdQBj77C0Y1maAGUBPx6qsOgriUXqhN9MD9eHCjGc3sJEhUxXlLPQOusrNpJhhDhNOkRfLV
1/co1lDc67fYJl+apmc6YU2vMbIJDNYGLm21MLpekxeZ23+aLVGp/dZ6WlcX5jc3/r4wxaM1pHsB
jWme2siB23fTcwWknfa9l6wPk/iidRUbls6sr+MAwMBxXoShznr7bdHRaFrAmFj8llPSa/d6m5Fs
ahC+kuOSoQxvMR8zO0tjeOxa5b2kyZxdWr386lLotYNu7k0lKOFj2mXT7D6t63Q0YssF+OJRZ7ao
XjQZ1FltB6kPwUGVzElrOR91OYZuMZBqpGKCT1OdcKhhPKqivmbK+YaEWe59PBC7RcDLi6E4Dtkl
980/XdT7mC3SYK3ZJGaxH/SNbKm/6Qt7GWdm6jtL5JkVWCjDao6b36Fiv+FlC2AL1Vf7UZyHuK2g
QaR1SJnfeg3tPBCBN1OMl9mYNo5li1HbpafR2sVTr/aaq+EFZPVkq5qRajh2p4JgmUuXblu8vgeD
WQ9Pjc++3lP5HChMd5HlIrfObCp+blVnvSfhSGbIhoGWEEtWiVDTx2Lz+v2IxXpCqCIOlCIsyxOT
bRxKbCIGGAg63URQ6ybzR7Twfr3hp9Plgtf4WCfjCbsBgP9yx8JJgIgbknfah06ePcc0MoPKnNG9
Z/O9aS9PVTXSFLayaV/rdPNYvifydbR2zAORWBtsEpoxOcGd6xOEQ9rwDuNQOG4Xqe7DIuIvLrEs
D8xbM/pt+Jq85JhLmPCTQiusDI2aZoFKpBuJE5UOHRCaFQhiUXEzprtpkz+rrLDDtRNeJM0mi+gJ
PUpVeQdlNJCq5k9rbVVv9MWLlphNZBbNGYBp9jnJk89qQ4pI2VMcGe1FmxmjV80pXh1qINji8ErX
u2Jg1XE1Ynk1882pE4+5SG7Bc9VnfLomScdlGsVJy9Iwml8SI9t752Qt7SO7HRp1ffOt7GcsLXVz
S3QBtH7hnjoJdYdqftr3Qq9OsMz2njwOzSjPmIBR7XulLi6+Ka9LWvrHRV8e5/iAek6L+q47uLLD
SIsVJMi+mewRdmWUNWAJSgN3fK0xEhr8Mews1QRFY79gKn9c6v6lTRlnt6n7WTWzieb8TtkxcRvm
cNVhbu7scrgi4bvoiXWv9R3vwCR205DeuVz+AQP3W7KhSVp02jj0tn5n33+OFUCIehGhPdtGwEqi
hy37Mc4RBOHDvEZOj2hNGBVo9eSmnocn5gQy8DS/DOn7P67G/dBhMbMNFE/tQLKpjfd3lByOasRx
1bob9IF2NM7ARIW/bqV4i4O/Sa9OOT0qY6T3WdOPZPJuaHfz4H8qewi+FYT/M61bmtJV5iaRhHDK
v7b/VCPj9Q5xkClqBksFeVSlpjXcYhvrOTGZUakEkxy0rI3IPS3cjeoqVHZNRIDPZv7opiKqV18/
vz+IRJuR31E6yWH6+eDGKwGRwsIVq3R1FtsDlJ6zWHXr2BMjuasVGcm1Rf53JczzVGgUiwOZIcPU
Z5fJfR6ylDmBVqxfUedGuaXE0cj9+dzMHQo0q76JN2T5+4NGLuLPf3G7ctk62B5QG/4PZIYzt/Kc
m7I7D6mglbn9i3wuhqjGBIe/NhzMMrB9E9pSZxJCeIV/f20pzDELbK1dUgoLaIeSsC5wS/5E274D
J6uM/cPOmgaJwMNLPps59m1aQots4tP736yslKySv/98RvetL2P/KEt3OtOyxpHsw8baq1X7ZKt5
OvdfGTR353T7/vsPzTOKt9nUUBZYMQv00GtegHyDgKsKj0rD/iMRegNwqmOMXqVY42y6EWjnl50G
LJXYkCqoWoweVcbJWGHtIWuBsoIzAOS5vj3kfYn7/9bbKJqlHfNyVp/OSxNnJz8GikA76Pjzm9v+
nQ+SQeH8fX0nM75TFH9SF4eSV8KwGxoM+8/3B8mtIpxpWwHq0cAobxDdEqcfat9b6ZZoUBuc8FRx
4JqSuiOViwegpEhmGJcPx06uYTnAS8b0AOFF88yvubMOJy/Lj2i5nTMJZ6+t22qRVXH+DgPxeEs+
nN8f6GeHhhKUylMrgqWAjizr4a9vvv+r2L7svIZJypZ4WCmGnqm2cBPfemtinF/6AjwzamYcOlwA
ZtpQXD7XLqHr+jp85R73lRXwD7h5CKAQ0YyFQ+FpIhfIBV4q/UcCcAUkwPRQeJc81l/sAmc7fQ26
vPrLyr52h2T13pytz4ZpvDgQYIIhHgO/dB/jDHfPOqe0zhUkovHPGjNd8i2BudaWjEOtgqd2quqO
PJEHFJgvPdn1yHWeZ5cKRIyv+ujzt412CLX2u7DtV8SXD3MHzITAtjlAs3TCA3eB1MWaNNEyN02r
vFgDAnZKs5WrgVFfScnIqlSfa7Hc5OnKpm77r78fevpRDB1UeqoWMkW2bxaibQ+aZM++fe/Dj2bF
dvK9P+X7t3U1iKib7c8ffm4EEMLdc3u+959be8fb6619rfOSqVBVVsdkgX7IqOFH60xXu0Dt0vrZ
l5ghXtjRbSqbRXsWVAAQm/zhPHZ66OH3lMTFd0pDdlro1zku3YC54IOG2y/u4Hp1xOn0rTWQRM0H
UkJuyMb40ba2SZij7ZPcZw+rs7pZfKv3GG2MWcvYeGjEJy45Q/+hxnq4a+Ygq8APOHV3NVg8blxx
tqGAhF6ehos/ykerrCUVPcVNVYOEcwEdzX053zopwNNu690REs4coxm+t8g8DzWSz9YsjzQSzKNG
2CvbfkFN1x4cx2a5G/S9iUaZuBhgJa4yPsF0mjElJhTdMfdijxpj4XZ9sNxbq/OPc9r29/NaHFoI
Huc0Nk+dkwoCjvwOv+t8JL4BeXWK4hr7m3WgE8le/39Rdya7kStblv2VRM75QCONHZBVA+87uVy9
FBMipIhg37dmX1+Luq8yXz1UFZBATnJwdaNRuLwhzY6ds/favfjjkTeAvVdtsP4Q52OngL9Jcwml
xngXrdX0Zgp/hB2f/RRJvgCo3K8u9+88t3vom/zm9tEv6WBLBw6ziaJLzVb+MmXW3sw655j69noy
KX5Vt+8dfzxynH0psJgxG2ZQJwr1q+r818ayo12zDAK6yrtyd7wkAYlLjDP7VWH7O7+PP9Nueme1
5yVWBGJYnCXi+FkG881zEDkx79f5rNdFxn3WTzXO8mZi5qIHgBfBb+MX56zpkvpQeN1o2iJC9TZ4
J55xnPQnRyoNJoUsZzfy/tTVFO47fReWHbK1FqTYa12AhPc6WIROpp/wojGcs8ReEIflSrieJHA6
9AVxtCZqu2ihe6axs8fzIS9i0VLVuKkZIuFhr/dJW9xo9VLlcji34+1kWIehGy4lSY4420qWCEl6
opnciC754dnxbYrGW4oYwMk5UE4yDjZQLVpEYw2t62zjGOYWtBMnzW2TuWdVu4DVGV5lKEksZ+Cc
bM3PkWAIXLbxLwNmGt0F40y8M8Kk4W4u5g+ZUa7G9nQj7/ahdelV9M6jOY1vcT6+l3F8RxLIIaVn
76R1sEpV8cP30J/pEZiiwW0hp+pSleVPPn1AgTJ6cAm9oNbSQNDjo6WyCws9bBX3F5Ciy+BOv2ch
fw+M5Fmgf845grbOmZidDDeCiNq16Imexh5w8Qr1WXT+H0KgKIgdTDOtyd0pbqAZ0cB8joIQyOd+
6IDXLgsl3vsvZbq8+/Hv2c9onoUOPJk5vcaF/ZHppRVgMbPoxlcVWDNnohSxAJ5EEonpUOBuROD+
wXWZbFMTjiMF91VF5msPx2eTohOmD2/iMuVx0Iu0FPUgo6AMnG2/fRI+roeOaSKtk2LtwEhdodVZ
ZIAetR5oYLO0mN3iF4BOd7E9myE9TzzrzHpjyuk5bfp6X2K1dYvmHA/9R58DPrLUW+Jn2ZYoqlUh
oAF4Yxic29laZ2296g2HxFK72YvSog3a0KNAQy7KKdhMYr7aI1Q5BAapGrL92DYXd2awweH6PiYN
Z1b39WIbks1LS5PXjZwL3kMumGXNskgAjcL4aMZyBYNhCUyWX5OJDMdKwSz5QH5A+VH7msOz36WP
E7nhJIKJuV6YfxUTEIPWL04eVisuwFRQwPLCDkbrH7hLF53wEXfow2AbP8PAf+QdVlQi7O3jTUUs
PQWGUOVuBlA1xtDfD1l4IvX4UFl0vohRr4rplQYT6Tx/ED+X4CN2AVy+qsJf3+u3egLqEoj8NCbF
hRB0QLx8PKOD/lHQwBLkF3KAy+0HO8OiQpLeJ26Cbp2MQ7yOJ3vXAZGIDGdc12XS7Uu7QuXaISX5
GaGlA4YZ/tCTOW4FzyPnroyNmxM2q8yE79MwrxzsT1oTZ+3gU5Jh/dX35DfT10lriDqV+l0PyNBa
N2R25Tl7o+9e48R9YWpBEw33O9Ta6XdfNeyZwn/Airkfmo/QDOc1p6yrWRh3qdBffhK8zhGjUCaF
COK2YU/W3ByWr0bLblsF9VcE7AtzesjG0za70Q/FrqOxv174U1J27wyT5HpKQQhgVcDmNY7o2iyT
6mFWR8saf4U955dsIDzMXchQMfw3ZDM0y8s/Jm1RNtfxIWpDbkrUBCptdhyTn3X3ZSTYjoas5Wrp
+7OAuLFick//qHgqWoFxrEHURoLCgJWBErgYf6rIS+7Alr5FpehWMBiC+4hu6opZ8qdgKHBY0jq2
SVEVx5i1RBoMIhAmFBsDp9tGQxqjHy40alBaoNqyL5Ccug1YhWYzxuY1WGT0Zh2eIt+5+rMrnxr1
ZAMuCQhUPecCNZ4T9ilzCnfLq1yCoGkvDZ77FVLUnBvYr0v0hrElY2yvh6g52BzEiOBO4lVuR8So
1cjXK5fzJXlugvFz9ycT0yEPkD0lGWTl2LLqjYeWkbhApFVkTfanhMyP3ezXzdoRwXPo5/VTn2a0
UGQ37ik3E4zLAw3oPkvOpaMeGuZ5l0D23sVNGmuHtwSWUuNUF1EENcAG6y6w8s9o9PQlxEcBCS08
TIHXQFfhi18l/XYWfLx499yTtfhO1JyfyUL292AGynNic0Ak/InOEmrJU5sPwW6xYaq8EAf6Z/du
inru+wtxOxSzxaZoHLABjqdOSWejCaKtH7mTQ2nNJiokYK8p6+iPsZVcv78IhXLPCFCaS33zGdy7
q2BaXImIPleiDy5hDts0d2echSmw1BHVr9VU8jKzGYKDHtqVrGa1nofOfKJWHZ+8Yx2b+sl3MkLp
iA4/u0NlrcKe6dcInOW5F3MBUkRTJaYpTMqUSy7qHePBrl4imE+379+4kVA7sczwK+COo3QmyW2A
pEBaKLqzrtPXWMfsq8R77muwn6ug5+0h2Ete4hEAkSRa0rZAdhPd9hJD/T+4TOjWbkOGihkj/oGl
eQ28GdncEBpbN8MWkdMJXgM+k1sN/W1vWRz3+hRU2DS2ktLSYLhe9DwaEAepK6b8yqTn0gfX2d+T
n6ieeJQNeIeDYlO/z9JGbOQIfccjDATEg8tj7kOYOpdIscV1VoaY0TJqPmQizpiTcGSI9VGrwTyE
o300AixGMeVEDuPjPEDirFr3kAbNY6/tmEYgOMjFZ4mJjiGGNu7m1hk2PjQK1i2Ud8hj+g23mWRJ
DQ/GnGou0kYhGN32DTtT0vGPbTOC7jeW+5rUNZYm+opd1/ubaUR9gXgAEyXAgQRBZWd31IreKcrl
rRrTo6DxRwVldLiXXn2Ts8e3oXeoZbI2IwAZmpPfZA/489hAt5KcVUEaJqEQ7V00N95dnM5ACvv2
vtZLdF1R7mav/chgHwVykmhJ4fJFi7ylAqjaFbwR6HU4uobZOS8xH1MEwh2bWWH08CmVuuqxfKoA
IDHznMNV1UU+2D0OghXbZompJfGMrdNGydYvVLTKR/knC6f20NPNQ+I0X700PC//aYfdN/UmPP9B
8xYjEmOsGbcToLDQeq5Vou79yeD0yfpvg5mcVfxh5NVj1ZHnKaIQIUuGwksBeia4iJ5n5W+ShKVa
VtLaIIACqkw4j+wHCYEu+oS6hqDWJpUgUZW+S5OvvHSCI4d9Gqhu17FIqXovS2SYCWEXa8h/dxno
55XXYsmOAppgbXai8dqh1Ur7pdcsWEFNZmTuGy6Z9AZL+70B2iTiYTiUEQc2PaWXIO1I3CnkWYGF
XLbtGcPxBPSkrw5RZkdL/np8sEmKXZFlih2yiHZWM4UnG74Aipa8f7QFqAX5K8yCmBocxTVJ3vQ0
0/g2OKNxDJlJ95Fo1sz08SnF4tyls7+p/AgBVj4WMCQYHnGNm1u4kAXtkaw5q17smpINQ83QNYe6
PZqYryBpM+wZ9UMu8lvcFO6hDEiLYt6RXEqnNlbZ7N2zH76Yc/3BLWQudA135es2OHoiWiHuNO4t
q3q1mELt3aH/BCcynQYneURVvLhN5otK5Z07wJ5JsFSBhJ9eWzDU2gX6rJh5zC7NWTcCXUXO+NpN
mZBo/QN480Bb0bl0JvYBWXOissh3BlAIuFXSe+X6Sujl1Ten1SAbBsw/Xo37nGDOQSOliR7KepT4
x52zXwOfQLTMVMJ5y1FEkPoKEbIdMXSX8hNyn7ErM58eOhOJbQJJMwz6z29r/Pc7VpT9CCyWoMtV
F3bYQvVL7RxMk65d7XtngKDoIluQkZWkRAT1Q0QxlRUKc9yfKEToA9Ok8GV6gYH6MA7kQn57gL/N
fuYEys/lAif6ZyZhzSHcEVLGfK3hbS2m47ZvUWgGeFrBFCD2hlS6G+MOBVS8RN37YcJhGiGC5e+9
yQ322DCoClL/KuyugiEMMUyW6Z1nMjdpyGGsM1+sA8Rxd1XQwQhkNYv7ZvdtzTQj4zNSxTNnfWZm
GoJpHJ4zkVFs4qapss94AtoqXJrBnRbbzEk+S4mIFUlL/JfXXoxyN00McMsCCVPIHQC1nXMn8bj7
mEhoYk2LBSWAARyTJjI9Qzp4Fn7Y9YTNG9notlIEuIQMOP0S81zkfeQ049acMJ9TyUPmdj2uoyY8
5jbvOLqoU4HRatXhgB1cNLNJ/iybmR8NI3HpmRxkPd4Gm4qLpC8w/CHT77Ctt10QLnFwfKeXcaD9
XlIzpwG9K8OPdAyfo16x0jFDQr7GaXdQ+WYKjD82UXHrgpjk9aiZ0GQYqFusIeisILkY9K6sX6yn
i4Utu4maXpw1lTaEV35G1qSbOEYKMVnVJknHS+LYPz3BepSB46liKmqzxqZrsc7HzI+RM3IvENY6
gRA3Leex4SJRPCu/M57nHE95naqPfuAs5tZMfYyED1vW5jZWKYWRgcqs6zbLO8MwEvCvT3HXzeC2
ZxQeNDj3AHo3dpETBQ3y/3s/0cDh84hQpPQ2Ws5XXHN0qIOF0L207wA9cyCMP2dqybkc32PNZycq
w8CpCS28RISS8PFdrfReCpsQ7nouzmmQikOLgaAb+nlXxBxyfYty3s8n48WN+/k0CRIeTfOqO7e7
a5uhv6uYuRfMTI9eVs7HpQZ286m55TaLZqLkxxBN8jZSRpozoGEnyLeGbY03gtjob+oNs7ZyM01z
eigH96OL2vz8/cUYhx9xbEQnZdTOFrzvxYgGEwANPOyN4BByLrX3Fk8G8llHWXdqNpNDqHGCs44+
Mmwf99oyH2unB7NMjOvZHsIzYhTqobnb1BzxD43f/AhyYZGFKR7igUu0V1D3XDbJ5aIyF6xDPMh3
YyENpv3y/tFeOzkKZ5oMT1rSBOVVXubgyLAn2C9nfjX33gqBk3ns/YPX5MGeJj+sVfR9a3R+m3wy
26PKcDx9y27FQDYbLKu/2AQUBuMqoEyYlpOa1VrRtmMA01eM/rgRo2NlJu8pXOxV5uFmoH58cLL6
6sEmyz1NNoF36woPtWmbcC1NxrWikkHiQNGUu9mT7J0SGc5vHHYAmm0E2ILT+spDO8Rzq9W6Aq7b
TO5rX/stxyDKpQh1T9k1ry2V8bqZWYO+FyLaKyS7BHZALiPbcQi8jpv9U5fLaXTwOPsnyX3fcPcT
vLBmdk9x26yamZhllBHHwmPqT2dt3HrFfWGCLIH+1RxMKBFUiuhFLImig0xefhqr8dCNb8LAcB1S
lkm4MJT6jIz7et3n7QnXC2rbkU31+31y3XdSxBArCzzzFo6h7ydMiJoGbZ3vzSl60RSCG0pX9noY
KKIAPs8QfRdzCSBMEb+ViucN9yTpjxI31oBYwp9CitaZRiauOjoK3KuJ6WBPLFN6BixYlmCpyZD7
9P0InTth6BDXzEy9IxGA3iap41PrxZ+L+b/v8s+i5GpCSIvYWxgbSy22c398ikT/qris8ChBUvn7
JWi2DL1TPN+RHJ5JVMxYsTLF+lgCeGuuWaDYH/1jIuJ3XPTdhtBM5rGqpCzhm6re26vC4egbtsGa
3tpvEwM73TKfwHCWfKiLWrEmu9MdrWu19sDBrBOUn06EyAR9AKnPtL2JrdtGonjkHH81IgyCnkAw
t6xXI7hbRBFo9lmfO8WBL+PbZUvJh0FkQaaln0Gn7r5b6thI7FXBKR6ZREULLlUbQ7oXb+lTsrTr
XVgvlIusuNXecJewyKyM4rMXsBjjkFcDiJB0cMmsXx+KsIs3Du3zlbF8jn+ticN0MkRG8PaUfpLv
F68bG7NMLjaJNdrnPEVA4UzBOp+524mi50wSXxumUKuCvu3bOMYNbpEqgpoXqbcCz6E5EeVc2cPv
hIbOoZkd8+ZX5u95foqCyvpBowLFc6n1JZFuenBs3a4jzOobgwZVZZr5qWqqY+JYw509j8di5PAX
CGndjdQ4Ra7RWVcq3AduwH0SQkgpkW+i7edyrkEerBov5wGnfJO0Hbw5o/x0SsKi4fWzE3OFtGL4
6gP1YlnlHUyB61SBAwnbEVge+67ZyiO9bw45g2CsR595Wq4ex2xYpKgSzWUlmIOMbZZFxc4Nm1uK
O05G/g89qJOX43N2Zfa2rIfcJ6gOPHKMks/YC5+rrHkotXzvVfwrz91DPBHOg5dtWNHVWCOaGflI
vaeG8tqG27m2k6Wzn1PuwiskdWnmB3UVjT3tLFbIAsZqHa+x+nJ515Qd+G77lVY030xW5CAnPyb3
Dt8bdsjZ1rTOmOZSWMlOvkkZeAzpeTxbrf9Zm/4xkwHuQOsYiwR7Vl9/haC4oecA6hmc59lnTi6L
NX7mMijUioTAlasws+iSzdcfubQlgxQ2v/TTxUxN3G1wWO5dKwW6WPB0ZsN/nnuWu5ZMtJVhEMtk
UisOSzkx29DyGtzKfnUf1twMZolbuqPVTa75tUKHt/p+5u2ISzt11X3jG0/DCG1wnLG/UUWQgXq1
Fm+w0mwEtod9s4ftN8Z4rWbv2mRc/t8gqu/bJUqJP5HlnYF2mt4in2+ECWEYUgDvNctSiDgew8ar
u/wx98O8GlsbFCm7SoW/dlMA/iBCZa2UvBoEb6y09FoWMDP8kxC8sl/+3IQNvqJ09Tf5iFQIyVAb
NnySkompupNTOGy+f9byvR0LHHgkMstrmDnLcaf2TGsN17gkpuIOR9TSpWfTicuOTF4bpr1FO6Q0
mJa4LLb1wEXh42kiyoEPr2APG4r804Kh2GY+9rGFk5Um5SH36CiG0SKwc3nZOkjVVhVnx4dPFS9n
+8LQd1nlfDk1JxUI5kj7aUF7Mfl4uWG6Wyqf1zEIt0bL4Y6rf5XnWAa+rbkwjBmgW0uncC63ZH+t
gLkb2yKnRPD8YOMBP2K4gyHDmOynxnKSFfI2lxqsXdoVMQI3jgLLtsnFUeFJ13ssGsZWN7jPMlwb
ZfOj4pPbplnw0mGsEYnxkHQAlBJghJxABo6MkLfCVpp70SS80K57ktPw2i+nLBj7xGfaUGkjtmnf
xDIaT7cUb/cm18nnZHHTt9LdDwFB9W5GWdvg4sCARLwbEn80lhpJiQ5oGS/XI0xJe4nplTzbP99r
N166JZUZBftcEYVcKupGPrLZtp/8pk6vnpK/8+ITjNn8zhjUVN4FFx1C/BxNL07mo50l6tSINsP9
LION46X1GllDdp/Se1jnaU0TxvVAFxUBM/DKf2Kcsy6n2NrwEDuMwsiDcN8J7qCjTPPtFMwv2aDi
TdBmiHBUx4jfJDqD5uG0QdKzNSfiwAzNimV56tm30URx8+PWGBmtNIE+jF13AymszqmHkE057VES
FL9r1X1Hx0ujW/LT8DUgE+5YY8tBh+PuxwjXoK7hacCMEEmSYTUNAC7aA3tsRAGEuaFa+3Gpd3PT
38AeYWpRWf4obJQ3Fcs3RpoRUR8U57uOE/zapolXGmZ5mzktPmoEnAN6kr+QPv/V3MG75IuzbvWn
/7flkb8qDG5JFPf/89/+j9/9N6ITWtKyoQn8v+nr93FS/eu//EVyP/76H//693/wv8GE5t8A/gUm
wBXwO7AAxL+DCX0Js5CcaNgnDlM52jr/DiaU4m/QeiwXFrrn8j8H3sHfwYS2/zdG5UylmQK7whO+
/58Br8t/BicABBG+5TgeMwYB5Oyf8EDhZEC8IyyMRlK+gVoJ8CKY8USyXhJU6nwulrTU//RH8YiX
z1zngcw2Y+e/Q4cucfJzA/dTRNwRmtwmUviW+fvAZgXJ/PGWVwUtz2lmtOV5+lD6Dea/9qEWhCLW
I4u3mAoLLSYzL4LttlESB0edXqveQv8K4Iq64iPLzHjrlT6JPM9ltc8VjYlCMLzXCC9Fh9n4Hz69
219Ii3+k31n/l7fEMnnPeVcs23WXj+UfGUDB4LNKTYE8asMLDoSl2eQ8ErlVJ0SuGMbeXUaRcVeH
qHztqxnFB0tnPwwgcvBzcTooXmlfB9l6CEpeDdjrpQLt2FKtrHJ3/mIUiAL3XXluffz/P3fBx/dP
JAygE44vELq7hOO40v4n7ARWSSzuQ9IccXK/FxDm17VdPBT02VZoDas9+/99Ob1Bm0VbVVNqNl4z
oRD236rUwB/dRvZqjhg5TlMOtKqyti7ZIgNeaUQfYsU4DwlUosGffo517W1sy2hWNB/XVRSTOOXk
Zzv/psrrvbD0QyIaBEZG+7twsm5Vh4ya8iTf1tV85kz7hmr/Lpvkki3iv1tj9OLVvUQyLI4mANbV
6B5FliZn179FcUX7sB4YcwXZC7F4Y6gPxmgdCyMMNnhM8Lt221HSfqNVvWFuhepJfraxptB3xy9V
nobGl2vMI0T0xhB5RbvFUtaSZwFm1u1/WXHMLoKymjUbRXQeddsYCUsu3bdmmvm+rmH95YzrGq91
08PZt4yvnljqVez1jKnxJnnsE2sTiD3C8pjQjcG8NBNXC6oRtNcm6fLYbIAsMX8mDmvd8yBGFTXo
oOWDLMovBtIpLaNx76V4IwMCIzP1PI+ZpBMrf/rxUWBjhpbZ3xLHP0sTaJpukUCg+j2Dtt5FefqB
QBx6c451u8UeDiWCHb3o7jjf2DsztpGFamuPqOOnpt4jFBC3sNYQQMf2nT2Kz3LCetyQerRtKgQZ
klNwG5+LQCM/6cnYJMkN4TbxC/dWODS0GjDnLeOXZnjICCG0wYnlLQDp1EdDLixmAvMJeudnSOXl
xFqj5JCQS8qfhlvMPOTkbUIT6JCu9EPklzhRa/VRjC+oAkkqbcrXmuh0YKKfXo4vSA7vnj/7OEjL
X12aPFgxKgF20fs2Q3GTDOOb29Qf2lkbxK+SnwCsQxOGE/lUkzI8o9WneWXKdwaV27my7hqT41XF
1IzYs5JwK+zFNZgBrxYF1w8tlqryCWaQCqFAs9Mxzd1+vFfwKGKrv8RVS8IstdU8Hbus/fIsCHXj
aQiKl45JzzYy55+GcKCoozq1061u+Vj8iS8aFRbjHTSEpAoq70esCKg3yDtzEJGRr8DUzJRvfuY9
L7F10tCXlCHgNkb4DVadNmwpEdwU6n5MqsfUBZFsdR/MIPcyyoGjERBUxsMPOkZ2ScpqRUUDS/sA
B4NWQoDxbFGze9SpXolunwSHlZd/dr7/J+S5tLk6ldL+yay7Xls9C7qHjqObg1syOnSL5pPAOpqF
aPKbdN+3zcuMNLUZI8RKzldIWPSqlD+lmtq9J7INGV2PflrfpQH5pmaE18NwFqf1FisJDSOLnlcU
kiOli3FfROJ3yZ238uOZg6zMiX1XO3BmaDxcL+QeSpBn6qolQC5Ee29WwCWqR4DWO5HBhdJMZlg1
FLSI3L4nWxayClMl6FbK82/JnD1wOrriCT3APdmIGs2sIup+6+WctAKiQKfuqhJOry6mNjA01rEL
h2PaxjSQw0/LKS4omJ7wr1OZq/mlzsGua2ymq3Ayb3/93KzXm9Ctdj0JvJFOf+YZzRrub1QpVPLc
SkRGHJkBb+3U3AoigrWMPsYG054eZwrgiLZWyFnHsDEjiRsxTQ/LX6SB955NnJ3n4NPqw0dCsGjI
MSFIQipA3//hzzZklTMGcw/C1S5sxnd9RI9Omp8IGpbefUWjcpsEyEabgQLdMCFJ1e6+Il9o5bkt
wZix00A/iZ/xtIlDmgxoJFgy497FaCGinZDTPYJlOJvijdAlmbb5JvO8KwFPb9C+zlnivC8BbEyI
ZLNxfyIxSjZNMl90UqarMiBoclhwrjHxVyVI23rwyZ3sveeupV/iCGabShM5QqzY2mN7WzsVqMDa
frWT+AC8gtluaZGGK+37vG5fw3i+uR6Y3qj0XsUiR8q6X3ECXCgY7F/2omjoUcKW/KINEzI0ipFA
Zv5KMe+tZXApA5890EeFF9s/mIWvdJ3jpMRQFAfwawxpTHT2K3qwOuPIo5ko6/HPbA8PbgIGOSo+
mV6Zp7lNSbR1XUIk0VhHyYwB3x7rnaWce0wcLifIArzL8EyqIiowU7G+sPcowWvOxFfR0KPFabjx
spGOgu0QeMucKQ2tn7URvrUxjZ4QDhgiHca5kbm3JeDS0Lyj6UmoqOUYnL6VsR6A5wSBkne1le0n
5T+lzrwxfO+98FWwGoog3vwgd/2nIohycBk+OBQiKQai1rDQvkgAG3XSl9us9a54k5gc0iNr6t69
aZ8XaNqRuw5qVpaJCJykb28SaUNsknCDIXBa+bXd3yOuoeuEWOOOpEtz4Yv+0r75zKAFuh3D0NVy
wRuoxnEarMYBWoFJ/34zudVv1Cucc8E2rxSxDoVK9zBOjn3U8PH0NsM65xkLWXQZw6M3k0bWFt4N
WRkftpx+6QQRbGMpiB7WS9x25V7S3GdxadYkPDxPLjto5J+sfrzO5MvE9cmtHHpUBs+WdSvU/c8c
RO/e4ZK4I40zvaP/8KZhjbMWF7h2MOD08gnz3sbDHfyxvHV9CKV/+Twmx3mPmuGXNriJi9h8n5j4
InVk7Cu9N3qcT4WHkHnoBVHc4t1rrRpxSLLqZf5rLEciJ6m2+4Tm7xw05yA3btMw/kAOodda2iiw
yxe3ZGgzQr5aNU31ih98M9n5lUDA46DcR5q092ndghUBuaA89GTzc7iMWhyJmiTUAaiRFTJATUCm
8/L96tgeEVVXNAxVflx+rO0y48uCJz91f9NhWeYOHoSb5IGuzd5lTjxl8uCHV1c192SQ8MTltAEa
QqJgsOpbP9nNQZDfhvFTjwW06mzo9hATgBHaW7eG1u90E/oD5R3xWUMnmwo6+BC7F7SKsrZNWb9M
vfpgBDWcAIodZgNnnp0rJr+OqjjGJ966bxN4FxpUVYK7w3CpfALIfLULC9JHPQWpqT9XwXQDh2dt
4fUl5CVZzGYs+yTaONm22LidYawvmcyfRY8VO7U4wQCH+PL7VJwnAndUo1FAJQW0JLLmGJjlm1j6
z2kW49nQMD/6gazBzHwCDFmWCZ0cJ92DHOH2F9ORumSAdRL8TpCNbUtNUI+f8sZn05RclIUZMOsg
gnIflusibK9EW5uE7c5shFHy0BQZub0Bppa6JF9uLIYOYC3Y1u44R4SKGoSkdCGttprEKoYRQm9N
2osFM6Bj4xnnXDLQVaOhYemiBIRLhXO9eYpjL8OBnfdIxWJAbJaxJ5QSyWBTjCxphEvlIUTKHtsJ
HhESHjZVh3Ea/wmK+OWL6Sf16T9++/0rocBQuBMJwctfwiacCGQvsYr/xz+wb3mrZyoj8x8f4vv7
lanHnTcat2aQ9amazAD6k8nebu/jSLtHY/CEXo8JdpcYSt3asCJFrcwF8/3FWn7m9wN9/7aerRvS
g3HXIIo4zWMLnOL7l5kZcr4IazroAOEcpziVsR2uS2eqtx701WNtiWPR4lihJUqm6oyAwGvJ2eIA
F53YPp48SbxTqsJn6dS8LcvDLw/z/avvHxEJn5/2/Yf5QkyAyz1vOgJoAcdnDaY5F5O7KEw+LzTb
SRd5x5F2ZVOgca5TwlSC1jTPYTAgn8EGeEWMxInJduq9jQ4IVyNA0a6N71tDxPezH4udQQgo60AH
C69uBKCDDv0vQcXbeSIztI4CEu1D/TSRyguJpbcevYgA0DaFVUMFQzWXNyMYAeVspEuupWAI/+BY
gnTkgtTQSDbWWmG1WXsFZMmFt1pUyrirQr+hbp9wBWWpeZ/FSLzG6gf1CIr1KEguSdy+YqSfqRJR
PuTkFaBeuTN7W98MVC6C/KZtrFWwM0Tt7DLBz++cObogi/qgv/ClUd4ci4IqFRXSaSBmHEPLEZge
pjMDPUQs0lOgBnjbjk4uLrxHLIBsFSCCqQJjJ/+h2ZD8FLpOXo/tuVnWWemPcMuj9qGQsj1bovW2
kKmepCCnB4YXtG/m7Lt+KAWqOrWO3Ta6F3PCWb3ELYnQ69iNYfrQB9gPI24ZSo3yc+wvOjOCUyXZ
wDqjKM90+GggN1H3EinGA7ERUF16BgsFNpt3z4seqhD1tZWl846g4QhETfnHxgx0nLoaUXHbH4kr
w6s4Th/MqmbEHJ6+4xJh3G/1JYfxKDoQs0WN6fn4zjA5jivse+mj6sHfcOR+pwvDca8O1L10GYZn
0HSzIfp0ql4d60p+5rMXY+tBEjq7XbOp+yS99mGfXA0MRCt63iR3W+5J6UY943gVm6wcWS1z69EJ
Av85MroSdNFQrCsLdzkY79u8sBn8rNYjbCUq1jL1LRhxfBlNeVOTQ1M4EBnIxN56STz3ltVTsaSm
33WM4G9BEF6nVEAKsvvuHM0TdKsc7x36f629m0+Y9JA+tsIm+XIZBi0iIY4mj2oxwaetI05TLd8T
FyOMWWTjbnJstE0zporJjawtUTbdymzeiV+qN2xi9rFz0uCYE4cjSV661lDqcVJGEucs/hfHvkUQ
ZQ9Gh3wlC/L+gFYIneKzYKJEje7euVUcoXZichKBTdjDITklEmBCXIS/+jGrH8VsbtJyZDoa4+PR
NIaPhtAfYztnh6QnKNisjgMYLHs0qzNA0C062Z1h2i9FMp7i2LGP3jR3Oy8u30ItskevhFwXEts+
1RxBTeYqtccFMWobNH8RnSO6Mh4i8IzMUjAUV2emX+K780OiRLCrHLKSGpmhVdKc44VTg/fuLHuF
P884h5JmP7EAQwttJRqG3ynu2fth9j/CYplgUMnMut3Xk2ofWq7cuIkKNHHVRg/aPoq429VjPCBS
QctJLYGKsU1+2Ek1IlMh962HmVWU0UOq6mtoFyPqLyRAFXm8sc43dmmca1/x6uwi3Ur9qs0ceXtK
wFuS5sRaWbRekHjRUFhF1f9i70yWKkfWbP0q12rux9S4JNfgTnbfsYFNG0xkBBGhvm9dT1+fyFOW
p86tyZ3XIDEigQhgS/K/WetbujvLMe3PJHQXDfHw+UNMScMmWclpj1iVJWYPey6asOngt7innk52
ZVOoY4BtJu39e8NAN1AUmdiGnr4GKSCBhthcLhvL37MSca+OO/KUaQq9N4zgJCFAvjhifO8G07hr
iCgW8XMPRzBlyvEARALhLAVjbuAiWTbX5CvLbSHNbW1NCCmozrumbCiyR7T8SDy3kxPk4KnVr5BQ
3P089vV5gqThOfPOgkG6YVa6g0PBaM2VL4jXu8PgDLRHTOCmLPEPlcFevemKS5O+NHiN8UiEW7Yu
wUn7iCGqc15WNYz99myVrfHIzJJtFxfnqtIjYhu/9v0TzC//9P1eHF8qGMwnAbNlSSfk3akBWQn5
FTOMOIVDchj1kKOLrSB8GcySRDPhFc5E0ZOZ3jO2EZU4ZREZA8LU29YQFg5QghBNw++J1daoSM2+
tBfFJu/CkrCZKNTZKa/hYY1GcG9lGfR7hQuP0KWO+WKyG6d0PpEgyVaQ9Ntt5qC5jojXisiTpcsd
F08b/+v7jW6xBvSMOtKuxF4qYwsttGdhev5+Ny3RTRg42w3iJE+IFYzT93uWM830gZgt//pzp8nT
Av6Zb1JW+yfZdCVgFd4DSRpS4cu0PLlTiJOFcu37A32MNKucEsx3S+FSL6ZBK3F9os5gaH3/v+C7
dPn7wy5n/xbCywePeXftwIH9l6/9/gu+3/z9Bf/2R8NIWJSPDS7nJqQH/ftL6gVLRKrz/O9/IZHi
fMn3J/71LtnxuAAjFkV/f/W/fNL3/1RQYXAM10RD/9tP8P3hf/v+fGVWtMBRs/7+QLRYmjsLf8vf
/8C/fcX/9Lf8/Skmbp08xhdYLdUiD0IM5nLKtkEZoztDnhuxGAMj8/3hGpbeyRp9fsikucWYio9u
iZn8+42HtPrE8HT655/J1utO8N0Y3QVZua00TDOsOjkMigGjLoizp6xQz67P2s1argDuqy+fkQ9+
SF0abJHN8sRagw+Ei4k6aKZyp6zsCeDDKQ8m7KN2DpMB3DhDARYLjACq8pRI4wMZx7EZxl9RDgCI
WAM3JAnPqk7EpSN9GDDPsjQEqezZLKy5puKMOt0ZXmSas/xNq6c49v5EkG59h4Q523+Axf7plmmJ
wyElJs/90/Sbdogf6qnHo9LHIIZdFENt+I4tJl+xKkAVZqM4ENMy8EH73IjPHseUO3sAlubqIOrp
C/sGeRzVNG0iLPzgIBT/eqfv7FL8CYC6c8Y8FaN8wcr9HNUaFZKlHr43CAUkflbc4xfhuySM0Bm5
VvXWyN84aNIVlkjEWMPByo+DwQTIaMZFA9n9lgXwHXs6e1F6zkW4t8zww1p+ZuQiVWuv4XyfPSeB
DY/BFMjKpqP+A9q6m/rSWYdh8STS4jxO/npRtKdoTwpH3uMGfMWTbEcM07P6ddDOzSnRA5RS7rtY
/GqVRKHVxvdWPT0pE/IrIq+DKdGzN355QWl7qERzyqjd0jRIT1UXhIfc17eKjILrEPzxSk1ZVKeg
bkYaZNbnqJzsO5bKqGncjroTjSKevAZfO3zC0aQb8LOXyVbs+keW6ueGYosoQ7b94N54LsPpxnuI
bj2h/A8FNoT6Rad6/GPRmrJIS5X9ocW4q6fgaPYByTrjwR/8u65A04LxmfL8aqjkWZpA773Sf/Km
TaLvakeukS3f1co5uLHe+N3HQFLhgpD/wld5SQcz3ZehfK1Az1jJ2xRg/AiD3t6rKjmLHg27P5K9
wBDhpojP3Si3+lnaOd9y62+RC4Z7O7HxsvV2vBtr19lx9Yyr0aoRxQbIxwKWScvKa411Qa5y7AJI
UzFZEg+OElWZOwlYAXg2jYxbgqCq81+NGKf1bA3IAA824FWKaAT9edoGqznhF1iN4Cx9TS9Ip35S
qFD0DW0qGQCz+uX12b30oCRasCzxGJDuWgaPVkMkX16k4ZqRIvt7V289J3iJS29fGO0rTdmRXgJG
1sBrJw04AqF0HmKoOJtqchLu9PlcRtnvMt6lUfpUZv4fNRr1diirk5/ioLBnjGiBb320BpJM2QJ9
TcFfSiaq5I1CmfHchXQuQaEwv7feyqxhKJkDsGwJntg4rduvjKkmN3Aq0wNURMwX9JKyV6tqrs+j
x+/ND9N37ROKNqFjcZiazkuIbiHALRcf+GvSnbXca5Wb07ScKse8Lv8FiUYBRenKgNPeph3nq3Ca
Zy54njQEJKN56Aacb6huiCla1xlTBuha+aoE6SibCUE3EKr1kotWRhjh8gzR8kjWZze7yIet8Jqz
KuA0g/oWGOHFHlcaxdnG0MLaZiEndzaSMNP9aBn3nFv4srtZIS4xpmbalIuAbIapiW/jHcLKDCmr
cdZ2Uz8FmVcgMyFHu50ZN4n3fPJYUI3cV67HwM79sEoQucDDFxrZwP7Lya90K2y1gqdB6o/W8b8a
5iG8GuaH2ofNZC06nVUyT7879pBNmt5iv9wC0VfrwA1floU02656Bdqv2yvCM5uxhp6ck3PtpSiw
xlpN6yCgpDdTpC+eA9dWj8nRVhGZqHkuMUotP37nxaDMqNQb22GS5+2zGkcgjLEO/ZbLPwhirEXs
B3J13A5u/WXVEUhRS4fb2ji2LNKaDK4U5iB2fvLPoOiGa+eM5+MehwMTwuWOLHpie0oCcfsYV+h3
LrH4sqLkkmblV7PM062BBO+KUeH5Tvnh2kGNtKpQDe099+Dj/D8G0LZr7qCGsbMwzVci0IGa6PhH
MP2ZhK7WaHvAqzfX0WS9Kxh9p0vQMqNTw/2TMjLYVRWrAyYySPuKQ0R67oHOqVnnNDNTeVJgGGcw
aTvJDBZ5lvMjNtkaJ+kXQQjZlmwwJoIJvFI/HB/nRn2lPEMr4bx4qXnOZ+4Gy7TuBcLGbW/Kz65F
jcv93YAT4XtCt43YxUYiXLj3SboYSovWX6mpQz+29Eku8mEqiKT+finkM4s1mMl+A6cIbvM+DAzC
/XxxU9yWaDQ7c90NyIKLwN9Ptp9uOnHIxO8mqzPmBmx2ekdMHKI4ufKpfk2z+6z0Z2Cio7VqwrVt
V9Zd39cTWfLeNu2vhlHUW5SfkB77O9/QPPgSiqQazwyPhPCvELD/VeU86+r3//2Pz18AIDDNMdj9
6v6byMYG//Qv2ojNZ/f5Tw3O9TPnK68lzM7/s/5sMLIVn//Dl/5Tn+M5/5AIbTypXIehMLKJf9Xn
2JbpSuys0kUZs0gp/is41P0H3lMkM0tsi8WX8VX/pc+x/8Gnmsq3bN8xFsXP/48+BxHQ/5Pdg3bX
RvJDTJIyDWzz/12O4qVTnWM+SA7Iw+XenaoXR6HvhaEGT9HqHzmHo0eCxygqTdToWMM2NvbNGwZc
yGb53J8cpAYpp+etErUPW8wqdvEsisuSME1uC0feEKxUWA0Pbh/uqK6SpxIb+yqLx/zS9lX1ZsPR
BUmXxsb8EfSIAAp/rK8MpqpzOnP4hEnLuJjb/BFVHAcz7e6Tl9Ivhy5iW5hwVBGkeHbc2Gd2ev7Z
Hbp+Z9YYPayodnY4RRbsXjuhPBZ3EVYVvnMo6LJwsSLCPdkPph7fjaZBsxhPP2I0caJGil8BNoC9
55ZvWtN715E3HG2GSFMe9mylXTxqPNHu+m7uXuB6o99Y2u1KVYuBwoxeCgajuZPts3zOz+1UXvX8
qINIHgdVf4LWYBuYpoglJ2KiY0ddEneO9qjad+OIhqUzr7Ydv/lVNG3Z8KB+xA3i5xce3frcBrAu
+WW9Gl2zxE7Yx8Sfn0s3t7f47puN68rfYlRbdv1IqtuZAFWWH3j2KaTIASuiKjoU83jr08FH8v40
kp1NkmC+Kwyz3QnZlntRXhJEqa+wXh/JoSkewn56D0ayY3M2ZKwdk3Gtm748MAqEsrFrR1ahvlkc
pmkwH+Q03MgtNq/EY6PozLNo7/MjWO5FKNBAVVpvu5IFWdcYTLE7RXaVx2C0l03yGlA4yHguHoRC
0iBrszxUEpy2W4OEg6jmade4j5GhUAnaz20qgiV5cMv4uiVhAc0XdRi89ArlDf6paV9ZuIMcXpxd
h1dBInzeuT6+FiLRxDpMmAMVORYskdQ9vBGqIiw80dkcxR/mHT8rYeiDDmv70VimFwEDKqvwL07v
V8eJv5T1RmxvO8MNT0ArmY3EdbYZyLzfiYAxaeeqYp0Mvv1gV4UCfpC32BSyj8Y20gv8nPTizR2L
9SE+REVfnY0047pHX4SDjgaQxtDzb/MSwaTIjLxDoMWwJ0M2EcvkKY2rXcyVdVIB3q0x0SwIgoQi
U+CcVu7jZCPQMSMaIqayRNvmOB/5NjLI+3EAILzFZij19JAwOtrkOEFPoJp4+Tn4REm/B+Wox6ei
XwttiQ2HPSu5eK73SbC8piNgbDIu9iidSzY7LjuXvtqaVdKvnsep6M9Tg/cr6LJjU8/lynG7daHg
8pQGSRCqZn7mNc1Bz7cxRrlVV96DZ+RsrkCJrg3NaoCldMOurp43HSzhfbdcrKi8SLQpXLlpzSrd
6iFV53hM30BtNA9YHJ7cEC9vYNt3VrggUoLynI3RBgc6MG2EF+95aS4ZxLDAeALfce+8wUmMeXKZ
3s7M5seZHNIjeksu7jg5FwFR3baANUNgzLLfgzrBZLTaJEnkrXqD1bOhsbkFWcqNJnlMNGXlkvI1
WVc7juu7xI72SVN8SFnXWCqJ+QKN2U4vAmdZJ+P+rrRQvukGS4xPKh4TWxBEmInQMs6vxVRU9x7W
E29JHG7HaTgZxJgpH7f8XHj5KnHyH2YAsdglhQhdfvkjTuwVDoRdX9vVXYio6ooifLpVMZojAh6i
i7dMVWuF3l+iIKXAcVyAEHl/37E7fsRxQwfbFRimvUdExmLdlFToamlSa4q9XNXez3GI0G85x5AO
LxypsFVeAZTY4DJPjpocgFUPMp9NlIevK/d88PZxvI+jCISUxXI1qcRP4E3jEzKE+zJzdjKinnHR
Ta5h9ZSIAavy4jb2Y6H7N0Pz5Dd/G15k3Vdc/dvIiI0rdldEH8pjhjst+T3+TB5u33DeD3jdmtZa
y9r7JGnFJ6BGB1fZmKjx7XEzVcF46BPBID/JJ6Dogl0SOoGdOydYJYzpYY5U+ZFAMLj3bPGiDfuc
Ny6sM2/bWgErc0KGNxbtwc7o+j8JCURUpszAUyZIF6egwhTGHB9ywFDnmhYki80nZBsCLzrEyzRb
tuhf1RDc95GlXhJBF+L1Z9SOCf2dGwHqG/FnRdCsLYdfbY5DbsXDu7laUX4KMZml86g/kJp9aJfP
HPI82vVN7R9D9AWML3SLxLGLDz5X/KajNn30xRFVy6+wjPzXOqydA4vjhxhexrpPVfSU6NRCGxPf
JiOtge3yX0ESI7KVTY43BCGTP5xla0WHuC7eA2Q86zHNicNOo2E9qDnfT7NI9vCZ+h2GAmuP+/6A
h7F87rMe8DEorz3cGP9e2aRpmZ638xr0oc7gGBcfCQjIiE7t0ViOW2/K5yMzxxEqgjSXfIbwOgpf
4oqgNzOh2A2u9TKa5UTKqvkwxzn0IeSqN8k1FI7jzi1JC+sCMyDfxHL2nNTVxsoEQJ/a+mNp/Zn3
qfmqzTOiQP9VZ+ONwugTDDpdKmPfrUxZskGLAw5k9O1lrgUzQQVGVi+UwvG9avFr2f4GHeDiKKzS
O4ssk78OEg9rbKQUp2JCDy6BSx6aljOx7zuLGgAnd9rU1TYiHumBfEa0WdanVRvOYzoa5jEzavti
pYw8aC5YiciaGWWLrK7pmL41ZlQC3ErmLfAIxYiMjSCL0+aQ2W15biwid0rkbWQz6ZMRZOrA7b5i
bfPlZrcsmIMzMx7UdKaiEa9T85bCW/G6wT/bdblnC++fYEg1J8++D3tp3LruOrVVeJbsbRtdlscq
7WzCAcR5mIJ5Z0YY3ZgWtI9Ync8+D6ALG0gSjNKcJAUWT5ehiE5ubXQwe3IP+V/2u55rqgIEbut+
RIrAlV2F7XQLjf6pa4WDM6xbZR2kJxCsxk4RNyS8srvkyUdmw0ZVnf4FrbNk80auWERjFcWKzMs5
ZmrQNhXfTxri/TGAFQ0qC/a8zqshDfOPUbpqZ+E4wQaOJBXkxzXOuPbLqqG/xIe745W2tyr8QUcL
YKgu+3ZrdyI8jnNiYh3yN0Op+vvB7Skek/GC99M8BCMj37YBiSRVrVbNYEUX1yl/980U7MrJhNEB
urGVsji2o2oebCHexjJqzrJ+6jxRPiUomCkjUqN017N5Yz1lAvWrUyxvffE+1FtA5uEkZiwg6ReQ
CxtPBnYoWXl3qLTZ1oUVYP25jlae/6NwbiJCPycD+elAId3n88FQNXFpZtI+mqwap67zzmoBA9L8
XIyQ9UNWnLNB/7EdO7owjGTMGc4cCh6SdD/uQjjCeXruzGrTxwEdp4nbrYOe8pBTak1yZEeU9A/U
rPkl57dICiqeVYlC9ADRneWIiPRqAO6DN9F9zS3GmWSRGoec1eHa8lKmGIPRnVMMTINd4sBk8HDQ
Sr8AW1xQMKR3QjM+dDWJFiQP3EfUbquimY/wfgOkmNzzHd+Ra4lncK5WoJp3TMH8DRvwufV9RQqu
zQjAt1Crp9XJ7JMSI5MMNr6pjZNjnQiXMq91gtSFQgY3MvF/TICG6ZaT2xIxIkx7pzqqIefsrOZb
ahYrI470XRk3CLOm6aEMARPbqMnbSdpHMflbwvIGhhoU4c1YohdHm7KLsuJXUXDkBswVLmkBZCTW
aApYQcorIqGe0w5tGF0X47klbayOhLdr1Vyuk+VEadPhLW8Sefwuhvh+V8jb1XboqqeWEJWlC7Du
55ApxDj7Fw8p0KrHTbBHn8C8FtxhbMbJro7Id8hlgl5lPGWu+s41QYRIAADb6blBtzDYCGtRRX8X
ZYjMpksShSRFuJiXYZP6Z2PMP5ISRV4jiuxS90l9BDlJEgDczIszFtuCnmjre4zwlVuT7mT59qGf
GBi56ALQL/BPTZnz1BApsXFL7W+ZZlRbRwdbC6v/eLPRpF8bj+5p+WA8qIhvi+kQ+Mp9AfSHLWF+
C33BvcvjOHKN7ljiagV6xuiwptje9aAEKTHqjKrSPwpWwes+pqYWi5YA/NVhYpeyqoWM95FtHbxO
3SEcRYfJOh+X/rBVWhXbsv8YLCoshz5g5ToGwvDpj6dAgJCmlm6yLv2SWG5AKVbgRStMAei3xBrR
dLsOWxv5HPvqPbqGhs1fij9Y5Mz9hyMqo2TNPMLCVGkmM3arKDjYQE23nJgEQoXJe0IcyxbvZ8YR
y2OAl45h7mvi1vM9hkx27LNqjl2dMgMLEzqocTy4+PQ2FjNTfyyKZ7Mq3nGcnViWYy+hYNxY0xIN
rafoLHEB54ZLjkVnqH0W2OC9KVeIZ8w2RgZnOe9j+GPkUsUpyjdnmS8jq0RPS9xO26+tCpl+lfZE
2Tcujks3QIMtxLDPEv3mQ0+6Bh3I9gx90gYEhnUPGR4Tjj2ciDW4q3T1hgXH5fIjTEwVdnyuCv2j
zcmPZLZanpMywMDSolYbZwAadZy+9z4zx8EnwxKMGsZt5d45lihOzrj484PSA3WVhCcJRBDvI6kP
tfPLVESIAnILMI24kPTiTBymMBg5VxG+kikMQqqFDUrDHSvNPL/LnzQWOGBq5p+S+mU7JKwCo3D4
0g7ylwwJosNO8NLRfK7ZGfPD5bU6kKzpX4yRW41MNCh2WpBqVXsILlO2USly200Z5fZOWwrmBuA+
4HHFgV1KRKKk4TGQtyjsTPcuNePyTkj75HpUKzIODLTQfchK0vmKbabDRl1urZH0PR10pB7tfbMN
9xFZRauO5/YukPWn6+ivdj529J2HGTH9XTWwSIJ74N+RXnCsprQ9NFMCbcKzpxv6JJfXUI8AL1va
8o6HcAWfubDmABDs8EHnyicsO/tZdW/KQ/pRWU730JRs5kZ4/VF3H3AeIYRFM1JX/F4YWhH9sLHn
zL/MI7rpzuVedBzE80aD8ssIJ5w07fxbJfOiVpsSSnGasESrC5pB89kNXZtXBAxr7MF0S+lNOT2K
GwkBR9uxuvssIxhv6MJo7ypWDCpvj01xxWchL9boZce4CJBreAULWNPDPt3qmZxDn8OvbPN4nwcE
mghCs6jUcybqGNOvRlftBIaeLo+C18hs971RAWhKSBU12U+eS7BCa38mBjzfx2mVXukIun3vQ8at
stAAgTljtNEKwb5twWRdjsCpsYxL4CcvuIGnS2Vyzun0MOvmQQNwPiOnXM9J0D7j7M1bu1t7xArc
0Xfsk65QD90EBARrL/Oc13Si6DJc5R77MGArjMB160dmtvGTtH4jJK8yWfJyXM77OnD6bdkyw48b
azh4tJl5EY1HMatHM2/Nh1J9DC3YI2MsH7Cf7My2w5Aw5w6yT1cdTdteVu1n/NPioAtNaK7lTru0
YkjlSeFzG8dHbd71tMN3jPTfs05AkldEJA3FT5YO8ZPMIA4nQ37GZ/TxfWIhfVgFLWAz06yLXTmL
l4FBzGy6zVOU8nyxG/sutWZjBW5s2POQs448VijZH+2wy14j2wYQDAPARvZRNmjRQJDvkTNZ9yPa
7HXJ1n0PlaHodiP+GfbzKBp903yewfzQiJAAJrioOauv1vLTTsI26JplTJTe2AE58+ojrjsPFh6C
RVMfxgCspQwp5+rEYtZkhn/YZGtyUN2DgV7yNlECWvqWO331I8G9jqyX2ZGdhruFapYmEuVVkfxJ
ZGPcOZFD0EFUryQj3iNSTDY5E5S6rjWiK1ZunIDHetLseHG/BGAcYMMc8b6l53giHQIqRbf7pq4V
ZSlgv/RPaI/5/pvUOA7YorEXFvsh8gOGiEm5kTqK77LRsfZVxtow1ED+/EnKnz2a+lriEB7bd5Nd
hjSZarIAnO9lPmF8SAJK/NbbqBI4oVH+YtexZ2FFpvlClYsM/wdYLlZXzGfWFHsskjnd4LaYN1Kp
WFKyzn2gshkf6g+Fqnw3smgjcwC9SxCUlzzHjhNF8F9b4y0aOvsjFO8BKT3QEp2Tb7rB0bW88Jwo
YKPkeBAyII8Mcpu9TJRxyGKe85zisE2EYBiTk7iaINaoYm9ggzQcE0g/qxRb2FPR13t/LhBrOtW0
HQKu2XIZ1tpje3PihmGmImEqKaD2k82NtVwWPCyM4pWonMnVhN057pdlR+NpQLh0LyW5mv34HIep
dy/HIzlNzsXnXLbMkWzFFiZT62paGx8h1OyKxQAyJdtcqYB5Y88UCy0n3q+sP4FmAaM7grcWYSgO
saC2LnodAgYLlpAhghssRBU7gAQsuJeJBQmIBbkQXr4X5JussJ3CdQlFvqubJt1Vcekj4YTaC2+S
IVD0UAp9K0lmItxTXpGSLYBeKmXO5+tIYPbgsLtPE0Jd8aUA9GU2oeQDOk+9Nk3hLyPnZNfmiy4a
RblQAaJuiCqC4u5uDNO3NqPt5XEZr3PmDI/MRxApwe8c5yk/TtR6jPVDrAzaPhTpuBEsCE7ahNi3
SFdWcZ3v1Wj9sJiag6Jxt7DW4jfXg6SfNq+18zUMMAyZcCA+NIw/bkosIdg7a61CKucIWpHnpvUJ
DdrVXRThjO6yx2QqnwB/eXuqr+mYaXml1AmPIVmcgMUwCUVD2QLDhHeQYV5jaW+5x0FYaAZ68+QA
12cW3KBMHZIGo+eqUV5BfcRZkVjsItqixYDKEnSsFpylNh+m3M53ShSfSuDPxXy/j4ly4MTRlMM8
kmHwFycIvHrxJ6Lm4jxyYQnVoTfuk9C7egbI6KFZI6WBQ5MwNsZ0L2aiX5ZAh+9UB+PXFDMaJNbp
YKGQPmHaeDIYoey6IPhASSO2suQx2QPbobif12hThx25lU+iSIyT6qODzhVg3HoEETYgoh6UvRtl
Q/RES7Ku6gk0altRHpy+3rodx5e3yFF9plerGGE4FOj+vg+pqqeIwPfE14yNMDLaJdS9MBxPE+QL
xa+N2S1yNK+JHmgrNk3tiD3htpiVfWdnENbV9i4eobl+RLpJw5uRJ4FGu9x+f5/p4M78vA499hLS
Y9j8/v3yxevLu0QuOVG1C7MD6jolNQ/X0sLjjXtlg8Y2Wn99J0i4S1hFwpJ0n+v0WIOXPX2/CSnX
gXAbR10zHBxBp24B5A8obXbOkL6VTfarKtnwJuRg5S26re8kENvJ0N702JbCZQ8ulcecpug2RG/A
JNbefpzqL3K1OEUXuml6SRr/xxy8R0mQn6zZkwcS6nDkeO3JW96EKc6XMNJYVwuQ/Qahn8Aw0XfK
bxXg8oaRb7fEXXCv+Ho4SadM9/DsLt8ZHZpwgi259T+7CHJDaKVPHnXQmnIPvope9hISTbwBhbXI
R5qGgY7QNHmli/RW6CYguo98FxDMK7d3T0wHyZNbwiTmPL9ofHx7Sl0ba+ip0JAHMYVNFlzTmMiL
nSj8n2Gd/SrlvO8q75m4xt+BIXZGOYQsb1hkcEq6XCtHLaL2ZNohov/IeA0IzyA9CwORHvSHEzGk
rHyIlUO2byfxgDbVPGow5LOyTAY3RBZpAyAhsnBExJoXoi5eDHuWm94wQGJCVj2p6YErlyOwdO76
xfngyiTfyTY4lyAA4fZU8575BBdPGL4OcrBeyrkziUL1Dg4PgaOH1QccWBkgHtIvZA/am+8dyYz2
4GzDAdr0VwAZ2rgKYpV+KMiriaD6cLxWwOhyniNigHaG8OyTUehXiwiqrRF38ELVIn9S4T4VI8/s
PpTv2rUiusdTaAZyY6dMuZlYkVBYsT6hl3HVWkY+/NgchojpTESclSGAE+b0SwrIuLzRbdXsaDVv
f12XKIB5gto+6mf3RcbDHcar59z/5XSvTRzdhIZKhIHu08MVxOTC71cFggWFZniNrfjPZOiN9Du9
cQUiCYFNagWd4chYeAm06Vw4p0HHXkfah+/kGcEXRxYkftnyGrtF5y2H8RrFNUURFyVSdmaIO0LW
N+4XZYqP7cpvWyhVQl7GTN6YOK4zBMUnIf1PZVUfRjxw8xZnlOskLz5N7cMcTh8Spjj0q4oGZxze
RVG9tV8quuam229FcDFaPG9DvzTV1ktjtE8S0DKxZ8A8h1uFyTq3EBFyJKC4iLi6+41hYkGrc/8l
JVo5EOol4lNPXmRuRztJD46PkWcKqvEwzmJNokRY1/aR7UZ/ynFYn7RbSIZ0PRuhnop3ZkJW1/uo
YKLNknntdjEGMrx5tIO1qTHZ6/JRpZO5ttgk5RvHyn2AiWjt0KOgYwqZ3UWYuuPwllo104gCF1fe
plcpsBVzhOsYCpcJx4JV69rn2Antcd5E9sDqeEkSYqRhnDxnUVa7+bbtp1/foTLFoYq6DZIaRgai
4KePwk2lbdJAZ3mIGhDSIQ2R6XbjwcaS3kehPJjLsycLOaOMRJ76upqYolni4CGCDK1s5yZ+cRgw
fqwqzD5brrVfeQTjwApnaubcGmnyGX0xH0Aem9BU+v5d7Hrvi7QT2Fx9/x2D01cKzeqEnzdsQhLJ
TJsw9UD/YDNBi5EglnF0yL0RGAl2LqzQbWkszrNRnnx47btZG1gu5WqinmSG14ONt8vTvOCz85qy
eloMUu40veWmP+xspV+r5cuCsOXAq3l1WvFIhQDbNAvuDZ4/38fd95tqSXmScVJsE0c9ABE9Txaq
W4u4UgSUCNpbO3uqHcA5YYC9syojWHUy3PKsg1g6E4zlZ8OpZEO9fLd1wO8d7xi3dpHfo1ogi508
VhKcQkQ5/BUYuirZ31fdnIIv50ZPS/2pMIKFMXu0riAq/PuUXr7z7/fG7HOIsTZ4LayxqRTvLDBx
sBf56/Row2dw+cVWVUvSNoVvRTnDeFYFa6tokX416wqsRZJ7N84rlG5dffPLRO5oSueTY4BCM0wC
Eufcu/MnIrhw0LxZXv7Zh+jrYj2iec4of3PLknTI9k+C2KnwthBjzLVdsFRTIJAE5ekpLU11Cryh
ODZw6KRl2gSqja+Ow5nB47wkezllHu+D3f12PeRVLYm2JiERJ2i4ycABUOkgdIvEQOS9af2pJXFT
qIuxgNj773ObAVZ/FO2nbYhnGU/30XKlKDs4h6F7qE15a9Hh7L3Ww67dpUS68AwgyUHf92027eGd
T4bLchK3ubTrVz0kELKT5pp209lmInSWMF603cib3eQ1Gwlovbk7XXglO4QA43M4jPdUto90azii
HEJac98V+ECLP+B3mCa03cY3pEPgU/amuJPqHi1YMOi7UVaH7i01eus4tygWi3FheYdY1KTxu12U
flOJaJgnXbCPB4Z5YxA8NbSA6FTb5p6JKN5xWhaS5wILsImfVTBL+2mf4aJbectgzvbA+6XPdSJw
hEbRI8+JgLEiYwyHzTZKdbMyeTKaYXvsmxHGeYp/qfPUiuFt/lDmhsENLPaNXQd7KCnZITQxuzKx
k2tLiF2fO8bRUO2uCLHQilz9gL6RHg2TIsYDAMFK5NzEimkCipue9NMuRARAYZI1/WeQFD8x11By
KE0km9m3JKKyfx6H+qNwrQ/gFZkNg9ioMBUZyc/CRMKC5Qa1gBLjcVqY8zTs7bqgs14XhMiI4VZa
I352bXJKrhLfINAYzeyW87FAsQx3HWXoAD3dfvVHqQ9m/8swBewJKzja/8nemSxHzpxZ9lXKal2Q
AQ4HHFjUJgIxMxjB4MwNjMxkYp5nPH0fpKpU0i+11L2vDY2ZySEZBBzfcO+5JVoYHAa5a1jXOObF
a1VS74xMgd2r4ifFwnbfTN0+6X38Xda3X/jwVWRwsOgl1zWpkaTW/KoLP31zc8YrTXYQTZh8uDsg
ySjaqSD3g8zldjatb7cE+RY3jVq1E3LtzD9FIZ5geyYWEX38wWzIceUHCLY6CN21JIGM4bLAuaeS
detijpEjeGpf2i9cBGs5MxAC/CPojxAGBLFnLZt5380u0YC0T7Q3vUe6Q+bmeiKPHgcOtAOmznrw
SQwHZuJe/2G7CWYR/jDEajVHwbRLW4cD1ycQEBElhrBg4AbPDi6eJDZEhs/LOQRMmh5rpLIHJFjT
GiVDc9/F/TVQGLESscpc4yfje+vqdCqjlTq3s4HbNyi1HUyCXURYAeaC9GLQYFuZbXtNEOw4oOK9
U5CXQSv9lnWHMtV/+jDZeeiN5K66LpokvSh3ID12PoMhTiuqFD0GCHcmIAXlswK4OhNHOUI0lIpI
qbpu1qNEtWVKZGME4npF7QONcQjLaS3V7oWpvvvzvBkj5n+ExaCjlwQSAu5kWT5740Zngbb1Y/kh
6idTmfWhG9AoRGMsl/0Vyh/UHxu9sXEYMeQqzN8wugfEFc5WJWnNQhkJAy7SRGo8jpINw0c6KIs8
ObYytPEdS8d2wo6hY1hOcnnClke3hkKniEgrId/Z1os3NdpeZkNd4BRUFeBGauqQrgP/XGFyaGiS
ZVOTZF/uUKNqXv5jVulmuEmmO5H7ch81FVyfUPx0mAdX+kmzgP4FYfK0eHZPE8JssyLZSPVgkSqN
IpnHnEIygxysRkodruMYb0ceVDe6PB7SOl4wTDwbA+Ql2vHpIFN0QDUkcIxqRATjy41mQE8MCjwz
6r9UbT3ObU08GyDFsowPIPcdM2NoytqIuSMkr+6g1+EWF12NnRnO06Qne5yw+C8x7xLtw/YQ720q
zWY7Jrx2gTHcSNt111BodmViHVmMpuuK0KdYakQD42W2Rh3fsIDnFSgxrYLG+MHq14RQDcC0ickV
msV41WMoNuONDqc+WiTNozGJcOrOH1W0SHHhGzH0Gt/s4hy4Tc3+BvfqYFaeMyh920Xc50A53hH/
kDrSQoWJU/fEIljbpTVpMXzKNnXGW51DtCiiERnS8lUGW5fbqigZtaFyagu4o5lziE2tfLCznASq
1j2yv7E9wEG/Cj3ErJDbZ9NxSU7pWEfQqwK7CnnwJgWohAACDh5vn0DkfYc8L0v7uyCHrWzKnigq
rtayKgcPejiLZvYWXjDz/GWQgpEh2wRa8F6LB0yR83OZ7WauKDlQWg9CGNsoLkqCcHgWWZnOrFeh
Zh919w7dmOmxEx83GeTPPrff8nTq1k7TIXSBHpvFNPcWNqOxiRbr23I1NIotfCqIa0JpN7TwAvT4
qbONV4f1USZb5ivIRB2jCLnnnlN0iFskGrTpXB+IyMzmwQyd8MSa6jwgPFxVKUnVLuG3ju2/hi7W
Dfgt2zggGdiWRK1lVrhfpvgt6VibrAO3GFP/z1rtzQYbo2waCs6HkLwnvb9WZXrxFZZXw+CycWTt
I+6rtG2VRcesHsL7upze4/uxk0jHuV2nMn8ugU6uQGx9RNIV2xCyTRamEzI4YxlDZqd0prXIsfit
FjUYcF6at2MAe6msTi2r+EjwXHZZhVHPRy++ZccUHkjZ04A5p261R1LduRNHamjOPjJxo6VCrzBg
tqfSfiYysj3oS+WulgTK32/+/Ee1uKrge3lWhPuLYMaEIQe+PWyRQBWWmcLvN8Zf3vt//TtCAOGJ
0XjOxAB4ocPg1i/6/NjHBG/pI33mRIIeOTbOo05LmBT+hNqohdmbDMc4bofj7/fCv7z3+4//6O9+
f8j/fMY/+hApR5qFyMJ2JmE7mVElVvGCJwgBfsFznse1XrQo8yZ/9rSG8Uw4x5s8rJ/lIH8GXVBf
ohhWt29jXZaVc8oduBqlredbiRyZSBf5U/bITFsscdRKaIjKoyNgpAf4JPyuZVo49ORsFJRrDRlB
40RN0rnheBkA0bVhRnioNekrFKVsKhlzWKxqV7KLTtirVlOI7hgdy7qb9wzb/I8PIzFc8hh/cWaO
60LnmOsaAnrtqt1Z0iWXzfgMYrPzcHsFgLCZIhnk/3ZYogd6QobvxrHwxbvD0XHwiT0azY9S+Ncp
8NVO0cIvS2ytG75EaRsnP2o9o2UJaivmQtMw8fJcajc2mRkSuNP3KIqE7YAbpaK0fe2ly37pjZs9
DsZ7a0zfDFdDEsn8Z6g4NkP1aWc2LfgM3P4rqKodLmwh17WzS8pObv2Bzn4Yi5/zFJ+pXXgM4npC
D81ceuYomJz0nnJh49ARrUJDJZvI6G6ZDxJHu6EiwqArrOehtnd06REfgcdDiOhHw4CCyLUIO56L
SxhA8lOuheZiUJkIMY1avH39xZyzd6cbHseMwkG3IiqezE3R9EiGLUFwckLsZtE8W0fTrKxj3znW
URbOU6oZHTUvHd2YjaAUEixtapyc7VjX92nXaccKyjoeVZswmfZnZXHjtpjOT0VjakesuQyyHgIm
sJVqa7KfLoJdNQarTVdvUh40XpQl4WoqXGgUY/ZANNBj6DqEZoCp9mqipTDFjOr42//jTFApgdDK
Q8y6BabgtRrcdJdwCvK/Y5a+2Lnhd3CguOLghG56mvAWtUk27OXS4+EUS9gftKQM1Ggl3ILXwggy
cZJqfqVRXM0twNzAHcJ96dfHskzQfI/G/vfPb9QX01aMUEb9nm05k8zJpvPOXlWSXK3RvMYDurfw
hWTw5OToRD/4rBcXktCti6l3BOOn31/Ite5Mm58JjD3cDlvbtswM+hCIP7qNaZXOzGJdhTWvnhz/
2Gpil43usK/Cvt/jotyZlj6xtBJs1YsF8sVxdh/n8bHIOr5vz0wfBHKggBlaPj5zjQuHehiNK91/
4m4p8t7rkF5Qwk7IHFjBhDhmqxRuQRydHct4bUcrX5uu/9mUxp0Z27s2Ve9znr6NdY+mEV6wGvx3
0w99tthx90iw5Eqf9fDYhRldDSszaUokzykurs5/M6pO3yqTVPIqmt6TknTxkjQdKBVasvFjYPGO
HuqPhVV96xm562ES3zqEDCu9stfxkO5gHUW3PGSz1c3pi3KUe9ZS6nXah41iI8Vq2okvWRLvdc0P
t1D9w3Pc2u5hhHq1c7NjR2TKXTG62r6LajaOmH98jA5ovMOLQariwfq0RZrc5fNnjr5oqtRtZJQT
sHEsEXVsmyl8SJcuCgsgjK8Z3YLD5oG9I7kR6fDkgGRepV2s1s2ydShK9yvGfYCaq8s3hgPATyyX
X2sxqnebBVkBumjNevkUipL6PmG6pVOREvqnoh1ZoPdhYLO3KuPXuASo7w5x7uGmACqgyEHluQ1y
Kh8E559hZ+s4QAfc2WwdpnGTYl5Zw3VxaWmsgOOfp2zYD+8w/sej2REU/fuNW85M/AVzAzJhzrnR
9zuDTYRjIgpKK1xtc0zkNWlfgV4+9ARet8tC4/ebrkSgYumajm7QfxmJYFrhOyix4kXdxuzHn5le
qLXjInWuuvlEyVQQ8daaSUu4Q/AEkRwWp0RR0DOwPtodKd9yeTMXPSPCls1it4B9DBG9zCUfmzU9
TzVbdCeRL01P/VNESc5wlc9BAUBjtZxpUAl/uY7TrodIvmCZXEVcGnu3Mtl59vXZQd/0XpZs8EqE
Zrk/vtbLBrsg7NLTh+Qncqnw0Dulfukb1O+qkwwDI+0FvWI2+9EVkXG7hoI10F0kxOo0xNv4Nim9
RCMU69IBDsI4LjzN2i+i50GI9/IEasi+uC0r7Xw26m+n3ORAE/pgLQeDp4r5NnQsisFhANEZnOiS
yOqO+Xm6Q5GRU5d154z/fe3mxc1X1hcYusdAhvO7VhQnVw3jd2ZGZ/c6WHP4XmfstGfNitjgQGUf
nLjx2Nq9iBBi8GwN2z5mgj9hGZhDlqiuKKM30bnvOMXrn1PzqkKwU7lOOJ206ZYGaES5+ctXiFHj
ItAw9jvxhhRxesMcwZaJF8UzwiBk5u1/J7NERw1HNSTcAkbInJ8nhUS0NmY80IsEnGxb5wMgV1s2
1xZQh10thts6SA6N42ydrHpmRsXiKl3cAtm8RRn3acVXOUbhU14bjNEjy4tY6nNncLKpKv4UaR2c
LB81Zdua3ZYquzxYAaKSpCgeyVzA+KA36IubJQq2ug3IRqVr9qDFHPB47HufSsBzMZUtebo3e+ra
OxIdN9WETzyODB+tAMKuqSoDHDAGpih+j0TYl4fAYQYrpm/XTO/yICZdeZC/cI8enBrJN827vY0G
XijYhtalcwzjwFHY7SQKi0c8X/S5eJq+rWBvzFq5n6lwPRXM3SkILRwznXGtLaTaC4RoVGAMRQcm
uBiqcx/CbursLtwlImQEzLjt7Nj6AwQ0gXy5yc9BlbBdXcjrfa07nOmd8d6IOdpGiVBHtawpfr/J
6AmPyesQtuU5T4CBZnVkb5yS6eqf/8ggf9e0clqb1CqTnIcrqchv4YTHKyP8ggNV3GLHtzz4qgvc
MiJFXqsWm4hLPFQIaEmzFOfdCG5ohM6Z+HZ7aFUDe2lO7gJrec1LJjcyMeRdlWjPVifcDXOAfNOG
v6BwL4/I6YV1EOlGQGrtXqKWtlgHdz7rJkrWctWUCSLXdD4Cm/Lve/QAZjoco3BKrs7jYCdIiIg4
J6OhQyDhjum6zjF6D8gxMW9QEgvJLKnENFNwGO/BRjkbHM7p+q98jv+AX21BJy//jLVe8OMUpYa0
8DMKbINCYR78AwG6C/00WuhOe1uQA+7MjTj3rX6MROs+8HItofMRmdgmyVPMbTa2nBqe4mz+5xxT
CqUUYvZ0ilIULfFL3zgUuFlKqn0S4YwdrCxbO3aWrIbS/C8rlJmGYl3UAGyDstnbZPLAsYqonZPU
fmpTt8H70RknM0GHXxhCZ5CgzxvmSZCzS/89zc3h3LhVfBCdeSn9OTj/zxugYc0+DbqnwKjYa0nq
pB4FHOEAUPnnrik3pW7cOlC2/+JllNbfv4yOaSyvpnJMXso/kNGHEEPELNpgD6H4J9hL472rY1iB
JmBjTDc2E44+epvfyqlB86PA2TDGN2+oHS3kIMR4dzI1b+xfmwtJoFs0CxhYgDzjCtPDR25czDid
etKnRjskbr1CXxJcxyS2PV77ZkPU6o/UqJsj4uDwQWBDRHIRfqR1iqYIis2LAazOk4VkcCpDtUb+
6d8rozs44wREckSnJvDpyaY6tOydqc8a44UMiGb1zy+3BWD/x8vNNR1KQNhEtlTqD7h0bM4+XBYZ
7DuwCWMO68n2CRAdCn5czO2Ukla8WPvbU68jZQ0BW3ANEO7ZRQfGw/d+7up3IRsKNaX1/reBLSbS
bk9gpLvJ2Deuf1plFlycTTXO03M2RiA8s9HzE7SMmp+9a4D/HrVBntDw/POfje/7D384OPyOjVzY
kMu///i8RYza//Pfjf/IJ1yseT8je7fT9IC8lPHpdijM6CMs4THKoKi4lfhFsL2SW7NqxlWpRdqX
Uxk8uwqK4Dot9zK20k3usGxlf9qvsEzpz7VrDZ6qM0bdXFaEExaIV9jYXgJTpX/1XmKF96RMt/dT
F+eY7pP2R88RaetT/mq3PuDLHeKf8Ygr17ifiyb3gkBX736ZHTLJNi4f9Re9jd9JK4qeqW66HZRB
Zy9VJ24pQnCoMT1CzGEiVj3QXpn62I9YJRKgh5Hc1PQcILChbVXsTfZTah9s0zOwpZ1EeK0dMROp
YTiPPPSI22ZDMFRpeFe6ZCDRzHIg+Hgp63j0T02Vv/aN3X/3LLt82X4U3QRNxUYKKqxb26NjSJRF
CJcFZ7Vklr8rsxF+Cg21p8HSJogXOZ/qevutGouLUc/WN0frnumnf7Jt6HV25PurtnOCp9iXKewA
y77HZofjgqQvTJcRzwlmkOGW53a9nTUsKgNBbmXzju0N4Xhz4N7Fvzu47Z2IcbnInsfRUJdvubJd
MmKmZ7RY8hiHVrZvzXraWS1SzD4WCyS2NTdk8yKFLYz3f34Vmn9/EllKGZYyXaHrisiIv70IWfBE
moknd+8yMN0vIB2T0SYQsNe0F9dIQe+WQW1vGCYKop6TgpFfEuyR0NPxO0O7qZedY6SLr8xizivZ
3e2Uzp5cnyw2vRPx0i72DtHgFOgWVf0MDkW1TQbejRlkUzsbE+bBGqb9O8I2RBtMR9cym896u0Bv
nMHaZ+wq/8WPvTyn/vY5hpoC15ttSmUa+h9zGDSr0uZOqHA/q+ICSExcxBQFa5ugqvvA6k5ZDp0/
D/KnQrjI5Hu9e6KjIS8RVtpUN921kXgsoYKx/bGCs+anpK23zKFhMaBP7FF/B1mPcnARQs7jp4H7
b2VqOACDOH7mJio9l51YUjf3thkeRWHtGUcn23SEl12ryvJIPbW2lbVr2H95M+usf/ESGPbf/+oh
EkjLtfF7MH004Az89fmjer3EEVyREi3K/jKlgXPuapN9mXizVds+zIEdHqsg+qEk2g0Zla9D5Hu1
CsatrXQGcsAP39PkAsjuMZ0SVMyZMJ8yFZALChrb4SFysuBPv7rgP5ApXPuh/6pGXd+LasLnRors
ixkrD0UKd1oT41eZisuCY8ZkdrTCIn3JWbxd5qh+1QKycyI/iY+NVnePrjr6fl4+dUyEvCoby33X
Fde01IdLzQr5bgymD0dvemSm2bYpwRBHlv3STLF1aYWUF87Lt1RGumcLg8u0jdob+iEY53FzL0h8
pTXMsIcM2rnDVbSeQfdsomEuLw2rGq+dxPm3toQz+9CktPy9TmyABd33Bh/n5nRlceqq+maarXM3
Ioi6ZTSDpTujOEYvuWPXetIKAjmNNo92TmfhppidXTe7p1avWBUMesSR5zxYRpfsNJv0gbAN5GbQ
EKRiUwxKiQJdlc6dsBoN0RLylxF92Zb5x08F0GeDm5qsU4cMpaFL/SsR5BcmDukuhvO8KQEN7Rpi
hTcR7ftGB6XqjY5CfGdoyTYSSX7Vo26P5BT5XkRf7s8Muy0jADwZDvEJTTcp8xpDcyt0/I1RGWIn
CfGo0xeKK+q/lImeFmJ8br4so2TyNU9Iueb+XVdms5tDRCg4I6n9OgyOZQ5JoY/pG+o5/AXb9Ypu
82wg2boMGcNRicPUQZizqmi7rjWx6htbWeYGAi1DxQnYFExYtIAKtcUU6U/4zIuHNIRoNNh8Zujb
1Oqz84JSbGUq+j4UpvZd1k0seEqiTP/5yUKEwN8fLURxSNtwpCFtV/6hRA4NjcFQr7Qd29SRVO3Y
uKTK99cougWwd/mzp4m+kdzme5PREFeiZH4cQuOjz1UAPYHBnQbakgxdd7w2mggPnctjLQvdJ8t1
on0NsmDbKzDWpmm/trm+HsspO1uF1VxIBEW6V/XNygzT9t71tbVrOQUN3nUMk/C6rPseKEjxVhhC
Ac5E9euznHd0Ee+cvl1w6D2fR7bAalR5ylPITICTIn7oraHzBqzSZ0tmrM0Lw2AzXHyyNmdS7RTn
LgxL1P1cj5FlqHuRttXatKNmG4IXXE0G1u1sal+zQajrkEQbE7fZ4tMjuPWYgQX7oabmQP7KGqHl
VYgvxhf9XivYlhfxFqDTdK+ocHmSDADx4VBsZjv2CATuN0PPdwmEbbGXIrjFtINrm8dIbmjBWM1N
B7gXlvfbB28pYOSM9VK/JJKRic0qtQf3BRvtGf4mdApJSCDQBQpv8xhaLnbAVlV77POQigPX3Ehs
2Ku5ys1LklOaI0y6Q4e5NmBWLjJX2J8oYwasSSc7D/QtMvZF1LYoIRBXo3exnmKcN0y+nMzrfbSY
cVLMe9dJqvsIPcgMtmIjA8x4qCTJVsx+uAnCADcWK6P2xUkovIq/r9j/xfz8C8yPSdXNvfl/D996
/W7af3uJ6oCs87+h/PzXZ/435Uf9SQlrofLojk1Hp/8V5Uf8iawDPF3SlRjJEVr+hfIj9T/Zpm7o
y3zXpgNYCq//pvyoPxmkUFCOgSGRwrXd/x/Kj+Dm+sOJ5DDJ5zRaCj16TvOPD/pgkkNKUGd4GDQr
hi5ZfGc95mAxRJdm2WMMppmC+yYdgSyZT6rcDIHvXTIY3X2/hTdsH7jLwC0geu9mMGEYFwi84RBo
kMCWtvqMYnAGo4510iY5hV6TTWGF5imNsVvCjkY6eCrhTnhYb4UJVpZFP9ZMUTMxH+bX4ZMypdyg
aFUeuzMen3QvQbkf9B4sKcGdSGggA7bUQVV1qJ0RATRTD6+fwDiIfPhUQZjdoYTbxtx0ZPCNpz5I
57uBIJxZIYkJwuqCz1BbEVayTplWchauhhQ8uxs2IebS/MwqvfJk3NsbQzwy+Y9Q8i6rb9mfU7TJ
19EuiFOcbLmpGsR4TRsT2jQlBGW3Jd4iE1k8GSPZTjoM9hkx6ps0Sjo2heMjRmL09BH7H4QcUw6I
RXSf9UTsOvi26YJGiKhQwU4Y2v7ESBuxRHmuBxTSKlLkJldsMw0NX2TAkeoFFdKwqgONGHUxKcBl
7IkyQH86jU9m79wy7IYI5grkVW3mUR+gpkHOwjZGPJVtP9zpofZkCGMztc2LHQ4PlqxJTLC3lY1U
F70JBAiviF5nOL+RO20qXYMR7V7sYj73nftM6fopUUf15QT0wsRIkUy1B8LhsPyrScQ3i1LFTqD5
GGLcuVYewHLLqKJ1A8dzxLBMt1uURWlxMkfEtJHB5lMLjX3S2scB5xcZHf0R4Xe67H/OotffIkib
dzNOSk+MRrENTdISKr1faCI+GaIwJFzmPxQ3M6njDvtjHzUswpFmSwhpwshd9JuCC5xNNy0jcbLW
CaVH9QYhE/DxqVWq5oIDQF05euuVxjysK5zRxSQCyA0BccLAo7LgSRdZiTkT7Qy+mLOoMZr40LBK
Q9wlvvUgUvcCjDCgn/3ACK+YGMdvVRnWlzpFZRHNw14zfQdnuVpZES7uLqubjda426g2EERqCX5v
2MxZGoXo+Y1dotMDBzli1b7EXD+4O3PqJq+CE7IJTBLVMAYihOheIR5nB0yC8aYLa4+TgNtsLDHh
U6iVtX/n19pDL+C8qqq+hIzE/AZhXNMPHiJwRkpZsUkz5WwYBz0mjdTX7BcI32vQZJTqvpWw9lXU
bykQhufwSYryFtU3JyPrAR+VRdLP/DNuEeDg1/hpOdW9j0zARZq2NqBd7ODrAQ5aXNrTXGNuWKav
g0WZZ7dQAyPIQjPj9dZX+8XDhO83jm8A1CMMWNDVlaBWMKx7VcfVljzIdT295sb4PWm92oW9dV/Z
46EzarFVRrUuLGfazolReOHYXzFMpB5Y1xxQCTk0OJ28eOj2xqI/sf3gAc7bFkHlQ9NffNHMm9oN
+QrpPbHSTIMTskTEYtNVUlXrfibyJgBUSkmFdiuM9L3efLoTeWBG8zmOXeYpXXlToH/q8/ILCmaM
CkJuld/tVM8Ys8Z5stecvF9bQf2jEzqDB6IDUBbNh0q44g71AXov07+NsHaewyw9VukjslS2voDo
pi5EwmWGwbHJbX6YIvwu2csa7mCiEWyIeDDVxQz8/jiGw4tyzewYyhffRo5ijwR7DqRuJ6Hz0CNr
S8o+W4/9zLzVJZKI5p+ZN5j4zVAC3XCsbzv+FWn2Szpj+skmt/WsRHwP+NKGbBHL2Kx2NUt/Uhk4
iKH5EUTmcG9iZFkXqc4qLSu2poCt4Kovh/qeZt8hCtXkwGrNNVPO2nNKTqaqmHcj7hKYBTJ4sHeG
6upzq00ZcrSS3y4qLASCGBng51JF0TLLSr9LiMDJE/M0lp11CkksrkP5nC3cSDMsK8Ywh2lOo6MP
bdQpUrHBtFviztBWWWRAZCBiABRed4ZC8lzp+8apLkM/7MaydNZanAdez1PSp9p6yMizSiRgCCzO
A4gUrfcIXLMs/DWai0pKjDhHafWtZCw3RCvguTFsgrrzxzqtKTJd9ilz4n7YaBn32S/A/2+xI5O1
SquHZirHg7EfZ6LhQLpdUv1eEhPECcfx0pYdwTACaUFrOl6ko4DUg3pnLkpS362wkCMlrCxfvy7t
UGyZXDvRC8+CakmPSXZKC4x7NiyHftk2DVl1NZPGgfBMRqGWrxi15m8j2sWTHSJcmVV06ODteSmE
6rvILs/NPjdt7SIXDEgI+kmxvSNvV0dL7T5GjWYei15LrhgGeZMO2UGLCVFgQG/F2H3b7nFW1TPb
hKfE50LBQxgWOU4jZ3h1DS5LY6y2Q4nOsFDVCNTbJJtNW2KH3APLlyX69sC5umjfGVHPmA2GsH8A
9FXCaTcrVcM6mAQaK0h97G/IxJ3d7dRjTTS16YHgwPoop/lnN/korMbK2XKrfZQ1uDv6o0ODABU6
cr/OSi5Mag7aCV+0bJmp+EkEAjS94fq9WGwNiwLUF6rF0CsGYu1l+V0Qe7RlSPhdEY4EZQ3giMFW
t2b7u43QEW+LwTnCUEBC1YTvAJSe6s6hX5PyFlCAREumO2Fw3QarysrtCoeeRT/4U3vX1Gw/TB5H
Ua1NeCGTNQ+FnkncWySiPUMkhzHlBHct2GMiyvA7OJswEsFHpRDqRrTuexTCS/xf+NwXPjuhTHyE
ZI8PUBN7/KJIbsdXG/L3RlTZk5GoVwvqNV94bR8LuPl7szQAe7W52NsuUiaoIs2eNq/fjhF5XvPw
VuvBD4wS+a52kh1t5MmuhoYbiFdM10zkicJ97tkdK6Ycd4z0xRYMK3NY5fIYs8RLllJ32Xb6GZOF
vEpZXik2QuAV2GYCkrjRH76kXT97rPkDr2h9TzEymQKGpsGSaDir/rlyTbLUYk6uZtCScxGTOske
jn55JIEcsoQov3S/Mu/xDTMZsVtvRN97ZAJxyFh2REZpnZLS+iz7COxJTYqoRgYy2gLMzW8TMlvs
jR92rT0lcYudK2TuK1HprfyRxJxJhecGSNSKTd1DilING1dsPfiO8QunHQYqG+ubMTtYcwTH0qDi
Q9mEGCJiwMT+a7JcqLWI0Y+0+YFqJb1zaO2tnLMuGpi3Z01FznTDJMMJrAIORz9tq2nk+qrPiL7S
7ay+YpJOVuOQljvE1GkivjRtBMQlymGtCf2rCcSHFIV9aLToQj54dDIyd1n7l9VKu+Q6R3TOJGuj
TfnNr6oLrATYfF18i+f7qggfYBFnm9aOKClTSdgiI4e1MdeEHhbZkxow+jbyYcpr4eldzUJZNxEK
67di7PP7ltpHhZTorsNzbIAA+jstsotlhfOerqG7WfrAnKmoH5Rp3TlZeyYxA4tzP3b7VIPXMfjA
xyUpbjxlZ9ZeY49l2i67zdzM9Xsmq1dKXmq7pu/WZl8YxPQ01y5nmDPgZV7LIjyU2ECeoFI7q7yP
OyZJ6H6Rbznc3bzeSjGf5XMCsHg72UPyVAY68RzVfOQAb5rBLJxo2CNPmibRqGZwaOdx8PxYdMdU
+8UZE1OTd9mH1WMzNI6Qr15qHWpmrChSpbjvA8cEuk7G1jAX9O1lfZh6s/fANo+rxsKi6XCuKsOl
NgPQgB7HQd+mKbLGfeIWqJOqDwxbFmiBstvPPrMYUwvChRot170/vMhIsRRcVAnAdSDyDG9+Gf/o
HarROBkvTdh/d2aDOlba+DYz6wqiUEKs5ERhegkUzSES0DYOwfJPXH8Fm7wD8r+vxuxPusM1mnAD
EMAmvsL0jvUy3woeJIOc6nWypm9RJbcm1lnvoHFHGyjumrPUrF1e5WhvWBoWDdEaVoxLuNGY9uvh
VwDAZUUl8pE19cGxJ5571zqOjhBgP+miHux+ehm0GsdlPntCgMmoPtoFPBDAA1tFs8sENdhZPn4w
ElJCTG0ewSj9er7ZpXsj6enTcTCmkQJZM0xNBdlJdfAJaIAELGNtSWMb0N4oOZxFAr3DxzPj9qjy
U+eop4ogKFybokeMKEPPbuy97YdfrvE8zvNmpnvrx/K9JKfUsN1nqcCcNxt3dJ/8yf1B9fmues4Q
6WO1Kd+FcV5irJexWMyjxdFTeoP8Orccf8rHBylOeVi+RFq/KRHXz05zlW6AljhVNyuevTQkB043
WMSEYD5WIwGwGGaaoD8uXwqmxkMpEQnZ5tHAKu5lPmGKQhsvls1ubKiv8Sze8rrYx8OAxACTs88J
rflEnhQnHZ4eY8JwZYyCbVhGZmLYcjli4R8D8VDoxotZAZWTyI2DxPoiud4vivOsOTo+/uTJleY5
LuvLpJjQEUHb2O+MujdaUtwt5jS8s15ZE05fltHdW00u59Yw9acw1yEuciobB7/AYj/H8jLW8gO9
/JOOgCCo/Psu2WBHoihUm2BMPqwlX6mvrC+SJe+of7HUE+K8wij2A4M4wMZkl/jhusR5n1QLi4FC
wAbRS2lnxzk7zY7tbvjDtcaH1Iew7ce0fcwdsYp4Ztk/RZFYVxlDg+VXQ84eMr9sm/0f9s5kuW2u
vda3ksocf21sYKNJnXMGJMFOlETJamxPUJIlo+97XP15ADu/v3xVSSrzDIwCKUsURWA377vWs2rY
AWze0XJpsvqCUAhX5UB3e7Sh3wP2K6nvwZs5t4CtQgNRuZKvzox1FHTR68CMtPzNwe4+1YV5cAOi
TsvbfijfbKyROY4Fv7eA0Sh7h6Dt2snhJSAIrWx6IpXjkiFoSxnkmWXFC9WLlGUUu2ct9K8JPv8g
RuNq9qb68lhaYOTIDem8sQWe3mXJFV9UdDIG1lNUXG61RIhLpJqDKOYGJhCDBuLnfiDE0CgySXqP
tkuFdQJ0iBCtWR0WlGqd/rBaYwOjvY0CcT92S9JPTN2hKbNba9C+RAW2yDDCT+Kb1xzvBY5cLvwi
bUePLJ6bPCCNNcF7lruZVxfVZ2HxC2DJ3ZIVsp9HO71vKvvVzZB+FuwiQovMWfArLZcEJk6ylO/g
kWwA+h5lV7J9FeFbzbIu6mlBEPdOp8K5GEF5oHLFMi4w7lQYd3syYp3bumJZEIeSzXx4y9rx3e6N
d0xmBCKCh0dOjZ3XjRe8wN1EyhDuQ1IzxxRna1m8l/jg6WgT5ESBj2IukOPQba5lUMG804pXy4pv
Rtot4GzEO1kS05OI7isHBKDr5wVKYfVk0j1j6rv2RkySq0CfPWlPVq/dd8bwIhtKMEVDtUqURNRF
8t5WtO+7YkYiXuEtIFZk3zpLtEV35Lrcy1rgyMlcTBt5chsJx6E6rJOwJvHUlKFXz1F41pJ0TwkZ
HFo1UG7iulN6Q3Z0Kb8bRcEiuvxhLurgsbZ2MZjVkyFsL5YGCrKkeCt8tJpDi93KviSuLOA3RO1T
HiUn4EVeGNbtTUrFc6dQwgbzQQyhs4mAN+BYNTAjJJg70ejk+oK2D8i5JEH3I4sJnEttjLHhXB+b
kmFDp9TpZclAiEOve6NNCVux5SjGL3HY0xJDEZ7l7XfdkYiLWdgMab0bTG060TgqtoFqb6aQAluL
8jYwoTOSlgUbTexz5Ay7uTb0o14Pd4S603FSFCejGX9LZf3Mem5QmnfsJFX/1WrxsRXDlzTVMtTS
lP2jJcCzcdmVDKlt3MBLsfay1B66VOY7/ndCPjsbv0zZkPvb5EhQCbu7WR2ZU23a0oS/9n3DLoHF
mRsz2Q42oONEqeM0Wuc6hO9ZZbZnIhCgjkJ5I9NxsY/dR4FHajeAIWDmHqhWEfHSYc7XA6inLlGo
hURGgzzh0pYUKkGvkGNXX+2xOOiUYjdwTkYPG0uCZEmRw8wdHH/Mo2VvEzZ05JbpP2xffRIDku+H
FH9j59jxTV+KL7XbHIVG0xG4GKrF4AFG9Z3vINDAaodBEYN7yS6HtSDWJt0BGpAE8bVMzR9R48Y7
B/lCVAS3WG32CeEn3KI4vmq0i8juC0DaiXbK5ZM/597c2/xg4kTxT9ylgvJlHrcPKbDuTisoDkza
91yT4GVtcW57Gz1lhSctENqtDxDF14BaC6vaWhHrNmEkB5X1YouU2m9fiiagHhtYXkmiG4K7Hk+y
gYE0ozKaB/IMy4l2k/sB1OQZNCVb3ThItpnq5wMF1aOPpcC32XeQvIqsvEYEQmP5UC7B4TZtUA+e
jteOnbMNyYCZ5anyLyngjbauftSauaR9JMOyZXpwSY8928shwLR5DmMwxpbeXI2x1Y8YS2Arxqwt
Csumt9f8PquDevaGAdICnTntzI3CjpC9zk451D7XA4Yj6zyZhCVKxJrYw5avtG40baXBrd4wZkJj
ibq9QcEKh5mszkGn31GQUfuiyppzmYtwR2lG4irEK0TbHghSEGA2auGAnKd85NQgU3NDFYbNRqwf
zQkOFuXk6lzO/RFTEdaPxYVk9CaH5WxoWdQ40wlcNsO9RUuyeMj0ChcZyfQ3/uCyFVlfPdRdnAZg
Nq28IHuZmrxDBAavu/4y6xklcdKu/uNzrEJ3Y1zCDUbzeu6XeJTBtf3dUM/OVobUfShDyzOm4t+H
ECfDls7Kq6Fnv1NTw6xwp+2oCFC1nYj2d7Xorp3Iz85Ry/yTS3WpIvTOYFnVTQ9N97Dmw7YR8LAQ
IvNGJ0p9q+f8EddDx13jDVK8/XlKKufMKrc8VLKjpPbnC/AYfn/X+lw8Zfpuahna/3xhQMazMyoW
c0XJ8BYQYMxWkpDifx7c2sDOtT6Ootar4CduY5e7wGngh2Sy0w42FpW8CaB3QIbZoTT+AvoguyVu
aTcv0bzjQAG7woyc2bk4OQRBk+KDsbPTQfD1mbGr0a+mXQbaKzkV5PJ02PgQQbNZiddo4CUkmJng
IVtig4clQDgFIxUtkcJYsdh4ylkynxI4bC/Rw9kSQmzJxPfC3vqcpdbSz+/JE+KP3U3Qmlonwx2H
gnb8IoOqhbIB4WWJOw7IPR6WAGR9iUImF/h5ipvhYNKytbkob2JykyPJxAJeot8nU/yEUKu8aCAZ
S90O8cHI8wRBhkkgiNhnDtIr/O5qIgm9ETPoUPDI+5IIzdmpfOYbA2cVpaFtaQfn2XCtLcNcsZ37
TlKGEfTXyefMxdThuOq/gex8FiN6pph6ELnA3ZA9sE80tqEq7VPqd2yXalwBAhJK1Ry0mEBqIqFJ
lwne2fum11LTI0xWsCMDiBxLnHWdlx+VLO4bcReY8lgZbFXwWKXEt1qZekn0FrR3bXxmGho5NtVp
Vd6kS4C2gRW/XyO1SQ43DPmcVO4EWRHqiHOClUPm+RLHHfTjEwyCc5w89RL0YmAM935nPrp1eRrc
+E7AlC/J96YYz35/jfwm+3tCzW4sYeCk1X0PM/e6vGyJZXPTZs3GtkqxC6P4Iy+iTU8Fn0bc9NWv
hJf5uGQ0kX1RpJCDdcb+QFE2DcXXvGNkLeb6Y6iNry3vUMGRRTrHoNPJ5huaeqpqEgrCpSBmaEOh
Eq8ekn2Td7c1l4j0xAKI65KabpOe7hISoZY4dUq7Z7yq/Jnu4sBh50b0l1BPJfnLwFOoJpWIV/1S
PFfteOjhrVCh7z5QSLO8Yp9LBZy5Up5KYWo3Tfsk0Q16SmTgx1PnJCswnrL2GBuZ5asMR2+UfSam
mdIx6YtdPuEmKmoQIESes6vA8A+NxdCnp1K6P6xAzTdNSQ1K77BKJ1PT3muTNeB0qVj3QRVstbCm
4nBQHWV6RyNdwCCWExNUZF1zqphAkUkMpZeRwuz0sroFh4CNbpPT2Vv+dDSKjDfk8F5vaN/vMixB
iz/D3did+qpZwy5oLSLD4wNdSpPgg3wT95gZfUnN29cp+PrVbW1helw+j5qo030d1u5GK5pbfXJe
kde/MVYau7wwvvV4G9jL8p6Rbm0gRP9IapScWuoFsg4O7ZAOfLl+ssyEAgLE30yHGp6X5X4YqnpP
vSYBJ6YuOsW6o2UX4py28ftEIJYum4fIan7aCYVQsgU2E05r6oJIayN3TrcJjQjBp7gzRgh5ofF9
Lh0+HtfZViZQUbd69DvjY8j6etP41FzRo0ImRmkGJ32zfIlAQzyhSfMhIWwUjvliRdykftRzOxYv
ta3fg9sa9irpYaaYOLqrFzZZgI7o3W+JWcVSgVTl5EJNbhK2lFmmnuiom1ykFH/dwWbnZmhUGysP
vBC5oQ3MLtyLu+qb6OZqpzKfWTXiI3HwZdnFq9DUnRmRo0kZIQ7n16avThJOd6sH+whL19aQjon1
D/zJAESnt8InBKDV3rHqZZlK887RzANMf9bGGsndEcrRAq4JbOXD1IDnjSQx9Q6+IHBKoYF3AfHt
dJPY+qWure/VkuiucoAcRE/5pfNYuda7Y9O54bJBW/0pi/mhrK62LLyJzJfN6HMtLl+AO0QjuIJy
xgVfh8DRIhcsQQARTiPusqA40ZkPSWLvtCl+a/rg6BLdxa827zqLWhyoyuvkU4lhsSB3ahqfQ7zl
aF20xyxJL2X/rgUkGaI4Os0ASKYKSzvp2MbG1GkeKjSh8IZnrPGeLB3CRm24AYZ2RApzR53qwSLv
GXzcQ94tlClrV6TG/fq6U0vCq0gIELEAz9Z28Rg2EBgI7tvoM0tuU0RcnRa2fhZIrIgS3Mxm+mwD
EaLrGhC8kE+fmtseCmexulNTgW5EkU3Jyou7x8bmXuqFXWydOr+FEfJoLT7laagPmfnmUsfdWEr9
QNB/HWDUNXX1HFfxAQszNj3tDnsJjg5GxdG9OlSTjJZCUdCGjGCm8dZgrNMm+3vrOD+d9F0USG/p
nT3laB+aON6J3Nbh29F1r8WRwXWgKEyFdRSYburvlHHZLDox28j2kDPQann1Rq7LI2IKXMBY7ktz
PrY9Yuc+s2dcfdMlFMFZuOaTEuYrAKQtqAIYq1yNEblmO5ffZUKDvpmovJdIKUraMBuN8ilrco/u
6zlWlkc78E10lIyhjj/H/Xjuo0ec7j9EwBpHQjoZABZxnzDRAiPp7wWTgR7SsjGX5HDKxDrEsq1T
Ek9S6XTba4hl8URPrCRJohYzJeZiyb6JvEmYX6tZLN0rKHC4n3PUCR3CfnaJ9FJgnyHV/BZ3/WuT
IJiUUXRvhBj52jh6GNr8w3GoICVm99VJ8d22zXs1md+zKn/JU5YFXfRcWf03E/sr9IPxgbVGvmf/
aDMBRCO+8OQtbI29S3cCZguNhrx+V3yevjMChKShPxa65yCQPjrTl4B8kYe4EJdy3EkBq4Nen3Gf
+jr80IpQMvZt81ZxKxUGMGg+0ZKQQC8fIq4EVUMdiMqvFPR3CJMEDa+WvqSevLVYkhIcYhvaYsbe
aqtbkdEvNvnDICeIsaAO9G9l8K3RrL3AqJG3rHxMh5kSCckNlder0gSBAeEpHs23oV9QQdOTM+lv
FM3SLVC2g+aiaTCy/Mdyf/tFAJCytbaU2EpoUVjiRtN6MoV96kNAFJFFF24wpouy6bQ5Nb5bS9oT
Q2l3DOxW3TddwgZUaj8KLOVbpb3gx9qIpuo2Vsa6RdXmK9KAI0lctScsfTqFlIzX5b7dfkiL+lQb
aDWISn2Zmu/z3mehUjFkzhgqMStoCw6j0fT3hrS8WRvQmpMTDfMLrb1F3q5ykXXoJ3g/8xFrtx49
JzJHYl4kio3VVSRxdNPRKTHglBbzTEemoEFa+E9uZAHkoi8Q+OPtlPgvregxQEJ80avmBmdkw6uU
n1OFWFPK+SEnBsmOkgyyVAKh0F3qGLRCFvgOVmFUTfabAdyXMF7ccbjIKSTFnpWMmLyJCqHDDwA/
sBaKttzQPRgOhaZeqzkaTlWTUaXT6U/a0Wsl5/uOReTBd3A6uTJ5YAmERmGyvyK8OdYzVmCWWzXM
cAz5BaE6dCk9fUkNTLu7ieJqv6YJCuv7SLnCI+0z3vHhmns89o8V4TCeDhQJry1JKsF9ETZfJfpV
bxgxSRIsaTUuEe+OHRx0A78I3ZOzG7Ttme7NllyhD5pBN2XDrqJo1B1wavtgOOMzl0LNZHKVahjA
ABUPmh0/DyLNqVsvAQU5E1lFqkc8DsUOeRj2yDHVWTXzzhmiTjnaIX+i7tM0KbcK98oGAAaLPFtD
MGXhGcBQjEYzOM3zEAGJzslYMmjPk8nIetEcqBNYV5dwCXLroSRTtzrQcxaHXk8eVWm8l0ESX4Q6
ucldzSb7odPnmzEMjBMts5aA+03QZqxsmLCyuCd5OHDmk1lCrS2F2szYmmfCF7mHwUVVIWEt7vjc
UhYaZP7YFsOl6qW1pYf/0jZFtjPUV7f8YWEf3GlN5G+EjB6zaH7MDcp0NT3LqQmGRz95cIrgZqYm
YmuUxQqq91aXDvsUSy5ZqrSUogG2xTy620L2RM12P6WbwU71J9jJ4tnUvqeJ9SnMeTvkMod5ubhb
++gy62SvuIFULN+J+B3yO4kN3VRc1rkL7Y9iWzwDyHfSfK9ZobXvyuA4NO0d3hqxMydJcbBt936o
Rx71aJy/SYVbzsCP3005SArmED411jZo47tp6QeG2yklswNssTWazrHI7YMzvlCeoUZokXbhtP17
LmnLZKX/ZRjtrwDqXyhHPHc5hka0MEh5M+tuzDtq0dOHXlORTTuWNDVdmwBozDbr/Iph4jSXojsk
kCE2+hAoctOZSLS0ucYWnKawgCFmJ/2+zdWpIoN4Gzjx25yya+uyr0OK/Mnvvjehu89bEspEScKq
7wzkIcvbCc7xTlSB9UBv1jbyTyvvHYygdD26Dpb9wPYzmDNyj+x7JyJnN5t7fTsxZR+tWd6rwGSh
RalTGfuwiQ79gAmqHPX3YcoXFDAhJEF8ZO4LDoX+3LkmZLjFJpSkWb7HNrJx0uwaq3DJROsf3Fx+
6e0PkEc7UibCLav197LtvoIS97F03KYKK1nLvxnJEvCFND34/nwxRMc2V5LEQljCmXb3McEn27oz
tfRGHNn1adT9vIGNGEQLq8ieowgKSWaAFTJrAwbeDCo/hI6R/6zypPDcjjxIJ7LeyZADMJbFltdH
+mNoLgzhIWdonqyv3btTYCROKrpJlBg7Wxc4JVLKPS1brrzchz5b2mR4dlR1G0oLP4RD2vucTztV
PUcw/Q9uNn8h6GVJtVARC76U6AtZYgAfw2aPIUB6qGQOsm3prOVH3WhJ9KCBMwc4gFVwr2oq67of
vVmOJJVM9vcNzvJtjTltlxIOiaNpxKZkqoOb9/ajpqatZYlLTJy2F1JeQU5J0ktRdyASTOSK6ZFm
ju8RQtLjWzlinukekoDfTMY9Cr2eHm5QeoYYP1b18f8Ktf8bobaUDhLo/0Kofff5Xr81yX/QaP/+
pt8abVf9w2CjZiI5UlidzOXnDZ9N+3//VdOF+Q+hbGXh/dBtw1kszb+TWE3jH4II1qWK41qmYy4h
rb812pg1/9//+TH+W/BZXH/5ypq/Pf4XMlCvbKXbxcwp7b+5RARybCxXJvgK0rsVvxqa7b+YP1Oj
0wTG+f6S92Y7TiGoM8AVg56d/aViuZ79OfzPnwsWPDXaDcqd//WPqc1Q2xdB0dUm/LYM5dvy+kVl
Wb+/E7N6THUnAqEEctZPWRoPoCddIDC2HA6VU2+Sdqif0BySbyhPcK1ZZxh8O7CAb+TrnfhZ5Qab
anfO8/o1O2P03cdl1W7Mt67TUI1Tt1TUggyr6w/Y/5hNlnq9Wz75Tvi17OJkU+PZaDXjuQX+jEim
u6oS0URdOMSv18WE1g+ddty/ODm5nmlt3bpxTT6KG6tzOdgnadQaAw3NSlTuqH7oiwiEmnj00Ela
b1Qu2Hr6IwIVoO3Qd22IIAPDr9S+ZUAVccW4+olOHvps40NvSXUfsNryOpvOkIRRj1SpRFDcuppT
QGww243v2N098w+zTTQvnSOG6QloTKw3qAf3dux0bIcpu7Zl/iLjgJlQdSdT638OJjLPYMi/JMTw
kh5HGAk+kWwPkj90RjZGRvoS8EF5NnhWEOtIQgfnOOY93eqjFm1Kpal9zrye95QfUbl4OblLh3z6
8MPB3feOW2xQp6AlUsHFVs6Li5EPqIRD9nzNbtP6aAN0j6YQ7S1+KixMRXqtmcUJvtzTUqF2Yriv
fax/ma2C3D2zPDQ2rKPSoXaErcAk52sLWzBHbtsz/dTsGDUUfWOi3TqxcTIq+CmGa/zoI1KioKu3
m0g3v8cu7BJ/gB+VWi9iMCgn5PSgTFG3TBqs60K23XEX7zSb+hZ+ZL8WFwCwzi7GIYagFRPpRG4M
dpuxzJGtu2+9pfPmy1DufWqodYmeTBc/ir4neVe9sZNt9qnI2GbhwJ3qpLoQEZHt6LK34B/RA3Vp
wqdXlPd0YqFvOTFGKfauXmSZ9/OYQ1fHKWobGVCX1jhBRy0XkW3hBVbxkhckHHSyrHCJUnMi0+Vk
EQzWVHStKnpmclaP40SHLwBVIlM6e4aauAXgJZYV1R/LHuC9Qwpn5vFB9Voi9oQElh2wE9fJNNKt
uNvyq0JMI5ITOOF7WHXIuWkJ9qb9GLfppxAAYkJ16vLS8iw1lWfNfMuh2NLDjZQH9QNDsjoRlPPB
zt33jPbB7A2JCLbYjUlKdAzh7TJIv4O1pvc+vmMD/BaOKERUQqArtbc3pyTTqoH0pxnGM8gNRbwf
nxX6CeXF7Y3mvo96+WUZX4GUmC4fmokSnNpJNYyQzqyt40uS4gdTHHJI3TetHxEBkT0yPHrzIp+F
sFywSnWh2EJWHEKUeKznO+OJpcNTneT+UWPnnyzgul8HpK+bzHyNsqnbxZG8xrX1kLREQMZAkraq
mfON3jnibEmYTlp0ZUF4GMD9bfDI3szEeWJOAQ9WcE/Y8YiQJ3dQYnUEuSZPbdb9iLm7TA2SYc8n
pj9qgNGMDjez1M0b4iKNOXpVM7X8uQWLGldDup2a9CbN6GtHNNJlt1dQasDhDtMlJsOA9/IxB715
awAoHyOfS4PwmQ6pV9CO1wpsz4JXsI82eJytnTxPGrXIwC6pHBAcFNjOu12J4VKr4+gszCigS/SE
nceChM99gIt4M1S2pzqYTsq4F9gOKA7DTwwSZ/JganGLwS5eNBb5vQ9FajFACHyjloy/mRQ4shLF
e6Ah4xV0BGLsztvQZEeSOf6emDq0RPNnmamj1XfDocE06GGw/V6iumk6uPVeXLF0LE10tCV6XOj/
6kpXqtOpzOJ6gGiNtwiSl8rujDp61LH5o6klrq2rF0Oo9k5zHJI1FoutNBvaWT71Vtlj+y0d95r7
O7/XgnNKw4HiNtt4vMqYZShLw19buhr24k7cyzlsd0ZnGoRz+vvl1hrR7VxSZRGCEH/IRYKrzDOq
TST7LO256bTPaugJvC55lrBXICOXIixIkKB861JfDahLImFI0GmnD65IWy8oLm48ITwbfkaS6mKe
1Z+hFcJX9Aemyvbn5NNeahKKvG1THtmK7wo2Y/vWan/GY0s+jOPsWsc2Ee/ABVC6l9hRyrQHXMiy
dK7yOB0B5Ts/0SiS1heqzZCQetK0/THO6AdhPMXhxEK0S9W9sDULRb7KtmS/FbehyWZjlI81DNk2
GLpT2E858PU9EKyGUkJKKdzUz8jq+0ObozyKo+nq0CGqBHtSwvW4dzASqNkiL9fPEPOVFKIG/7al
V9s4iKFIfTMSNXpg6Gz65J9ulIP4rTTWDlLfitm8cRPu5dwZv7UoOEBIGm8+eyKz42cHdvcTMYgN
Aji6FK1F5lYTPUzZiyMDfMLpFczJkteTQlafrJ8qHdk2GvqmZDm/80P8Ja2yH/mR9HThHIWDiK+R
yLk6ZYCTrdIuPTgr1Ddo+XHSHs2EHkMhiQmdYDZX1XTjtI9DySqjQNbUl1DHshSioOB+wm1F5hCJ
enfdBLWYtI3PiiRq15QlFuPya1axm8DA/NNly9cMojq0LOkoXyPGdmG89E0zkYPcE7cWRVuBZGJj
1sB/UFHQFMHHljTo2JyqQX7EwBZk0U0UFBqYI2T/ILAkvzD9ov7KOpKc0zGMdm6OsY6std5rouHY
OuOb3/ojbofG3vfG8BmcNb2wj02O+Y3grW8yBps6NnZ3w1qB3RXKXiZ71+XNGPSLR9DzKTs0PV2W
eE579DUrudDeg3vo3E+tJLPMIOyAdBjPtjR912UA4k13PkxETB+NMTtMKLq3DR8WqasAcR2z3ImJ
hmhqoNfk7xdvY6f67DoGDMMoyBSMKIUxlpGCNunhXaVorPRVNW5M9LWH1s6KWwrjyIdyYrYtwQU0
LhVOI/u0JyO5jOxM4/Yohugj55MkWX5ifZUNJ3tCGzGkNAQR806Xwa6NvaMCZC2a5DbSJDw8qIMo
c4NtGaCHilEGpbyuO4D9yieI+0KA6W6GHH64SZdJjeKBgisCzyps97Wl1wcSAh/zsib2UivlHkE0
S1mru+UaYA2SnqhSJ14V+FyeOX78JvmYY4TZtf3FDyE3lUCR8YB136twdrxpYVPWMcCkifndU2p6
1ggvOFp5Nt7WvvHkzrigSFfSkTtulN9/mESNasBISSOnmd6nHOqJYHtXUqGLihsaOD9gC6l714af
5hrtwSq1pyxzygdoOZGvThBk4EYhed4H9FurIip2sc5EjuKfAFMHS/lsBN2lsSE9xCjRqsZe0OqR
dpNOYNEwfNwrUpoPyOupwA0h1YqZNT0Gh/5JG9V9AU0zSUOYYIZJ7GoKRi1nXhNkzBDOhEGQEPe7
uLAo5C4BPzbuv7OlZT01F52bt6g69J6sbAwrRMWcly6DclReRBzgQUsAK7pJddPERnWzniGlvIch
pJ/QwbJstAcD8/owsVqgOBoUwyuGIljlyXQxVafuQpsbW0XtcYqn7jQwbSKFoXkci56MpQkmcJYY
J9tZlu020hN2juVRFiHyXqysk96Nu7gv1X6AbBmbk39koriQoYZgzp+iY+PPD1Pc+8cx8e3NIOwz
tdZFSV7NZ9ROj2lfgrKPaJ/6cSVeMse4xvhyRp2UrwT0syfx0Ew62PYle7wrx5gMR+cW20dP9tOl
KWZxHamp0X0OL51hfYPJiaOJvLVjMhZPVTM7N8QwfFFuCc41t48ye2xQdV9ncsk9QI70F/PM91y3
yKnAWFAphW/vBwdGYmdpX0Q2RLiICJTPe2oaqdBfW0IxWbnhcsmGO8qaxX0+XMjUbIhHZnFa5BXr
hOUwY9T5dfjbc06S/ogCVhz+khVUOj3TYtD5AUqshSS8PitKe5cVjGdlmY9nnMQD2uycovqfx30W
RSTGLfsH3HObPpuQbOXBz1iAzKAD0DXn9UAYNkG7Ri9vgsp4i1pwa2S90Eini1qfXTdbTgVSpV+P
2+otKA2SJRq6dnqiAaU0mWuPkQp39QKqXL+wHiJQ4VofdMcOWHF/w0CuMD1h6RozYjXWxJUMljbO
DEwjKJkCXJ568xoqlD4QOsDB/PNAUfX3c5OmPVQmaOiuQUTeBZiYrYUAvf6M9SAY2NmA2Ic/T/16
gRq7hN6H2m6caIqsP9zXBD349fTPk64ZHQsJarVfVFFiUUmx1vInSJ2c1hAfToF+yRBDgOtdawet
/PdTf9FYVQlM3inU7lfpFhsPbcapMlqHkfpB0pDi5HY+gsAQFRJITZ04zCpAfp4L9htVULYIa/DL
2F2ItW1Ria0HbfkrWZekUqH0kpkVoy+wH8iYT2n5qNazkRKk7kUaYWljcK4X/ZjhEu2znlGDp5lm
UjXuGMFJFRPl2VIEYxRlNxfHyZm3xLOII/MCMq9FL5fkpET8Cl+StVadWZ8AjYBJsjLj20rV5/XM
rJPuqGDkdjrZ6M1yWM9wyZkUIMdvCNRrLt1dS34oKDUUYOvFt55FZINygY45IXtxmmzXqy1graN7
6xvnQ1ouRBq4sU07NVreMb7p6twhL8H6nqWHMNatQ5CgTlsPalHjlWZJZFTjI4Uh7nx9agZhhM8S
G1SSP2NRJP5x1eytCT1rDtD6MDdLmmhG96HwOO/dqX2o2kVutkYMxSuN/NfpcqVORFnsEjcjUX4J
33IDjWuhWU7Xx+thfThrdEVUnbv5BdBlhoWGjZiYuwubOH+/XjhQOBRut+xrGFpEwdXLO1jf0Ppe
xkfil5IzNqqMzyQP6TVLhEZnhglwljLPDxYxZmtOzBqvVkcuJDfHjBlK5KOCPYo6Zkrac1zQiEqX
Q8KNsqsLumz5cq2vB+7p32fkjfFe/jxev4wjnSfdHnaHO7FH/uf3WSIBJ7g+bjuZ1V//9tMwLmen
RnyO5ch7q0yuu1+nZuWmjOLdkr7Jk3EPSh0uJeP8n//ZN0RmjcthPVv/Yz8yD1O9oYsquCRk3Hml
srLj+ki4XDTrmWvUXyuAU976qE4otXkioDmOtUvtSi0n5q4ANGuwnP31HWo5+9tDCyufazGqDA6b
1M2fH28YeARwvkJqW/6265/VdezmvD5cD8PyhT8P//ZfwgKpdI+vbaeWe5EyE0rSgiAoT4MmdrQp
eLLNNjN6jAyeo14N1M8WkSpaEsj3KD9+n1aTvI1s4oiB4RQTlitnwdPD8l0+r2VcctZTyrgVdAjm
BOA/AJP46ord/cvpvAx0Ts1OOgr7A7GHDJJM4RzBdZtEesTbZMkwM6zewZojMNUzlPz59deH0fI/
1rP1gN342zx0hieX8UgrkQr2a2Dan8c+zJyDg3RzfWfV8vbWs5zxc+xxdlImrndSkSG9Pr8e4KIB
+6MGBWhgYoc3UftbxhduoLA+rqejZhRbatotgdsMvmSjcQ8sZ+vDMajZgWZLCFabvoUDWak4VLvz
ejCY9RmblseDrt0tPba/XYTLQyvoqvN6TSrqb0S2mde/XN/rKdwsVOIDCXfrw9IIk0Oq6zd/+X/r
lS1a/U5XmrH/y8W//p8/r1HpJVS8bKH0L68bEV/EDnpkBRuZzu9fcP2WxiqJe0HwjuVHEJ8WNyFC
GeIg83O03OThcva3h+sXDLIhfzHU/rcj8991ZHS1EPP+c3TObdTQKKmjf/2Xz5yLYFrgsZDUlm/6
3ZFx3H8IV7mmDZbJkqDpfrdj6NTYtgv0xrF58t8bMcBydJ0CnLTBpcLK/Assx6JHY0pYOeR4OAaB
8P+TxgzZy3+jcgoXyigQH+5rhwQgtSCC/tqYqamrVl0VwORDhOlAJSj1vD0kyzoFFC2hgUmqSNIC
brM8Wg8WqSC1EBTfpqQ89frHmtKxHpxiapD6LCJ8UVMlEe18l0TZzod8vYlakqVjp/jeCsxsbpDX
qCYVLfTs02owv0R5fSsW2V/vDvsJt962Fuwcoyy++GOwC0aJD7DT7/0MpsxoBdVlqXjk9VCSgdWR
PaIvErJu/tIvlDQyn2+6bli8O5Z7Yv2hNpVDhCiojKoJadZSYtrVLqHdrKuS+yTxrME+V7U7v4oR
1Tuh4J2bXqCfn/zcf29KYAVB4SPMxF3LpttqqOtbc5VBj0kQpYBB2Dk6fj9jwbRLRX3C96FbMXAh
Z4SldQwXPAFqk4qkXaciNUkjm8PA+B41frtPXdxtfTAeyPa6H4PwTY+SYgMnF5h4KT4N+eQ2+rSP
p5x4MG1KcCOGNbxPCgmz0zGqm3ip0zjD4dU/lyLDyoUi0XMkmr/ipjTKhGTe+CfT32NSkdHdYmmK
ejOhmWxf2bxeqW2fWh3ntrDARyRVsTUR/+iSJpUze0vt8z5IGZ88BIFyl03FTZVH5c5aqmKDbzVb
SBM+9c//z955LUeObFn2V+YH0OaAQ76GFgyKoOYLLCkSWmt8fS9H3q6qO9NtY/M+L6gIZpEMRgDw
4+fsvbZzT+VCMUKZCKemuatprmzwoTNVS3jFzsz7kfjJ05zH+JJQYZ2igPz24hrr3fyrIYakGn5G
L/KPmY+YUcfSPkx1umlggm5J1320Bho5boU2NMd3WzEjW+E+JGTOK8btTFAI2izanlmLoDfShvEY
aukJDwt5ZCSAl+SBJ4755GU11WyrHc2e3WZdMrCInbNTFfo5sOQPrJBh1fmtvhl0Pl7N0u6jnpdp
kVU16ftR8NfVadofnLphte4cxFMJGWA+rAnYzYK9YpBPx6GYom1S6w/zrDuQ3YzwCT30Np9ygFQV
ZIYqBQ2Qta12J1DAAb4mz0D072MHBkQKlhrilxj/2PmWQBBjaPoNg9t8FWhpse+rMaTey7+j9AHy
C+L7REx382B261CzoCJ4vHqDbKl4gO4jBaiPsT1qtCdbKeurTRgLH1oFbJHrzCVO75jRj8FxSaaL
a34j4Ms+wubYECrYmcwxJ7dj85XcmPpMkqP7FMz5u553+oYmNdGckT/vmuIalNAuC7M5eDIHsaXB
vYCNsELptI/DiMFemADAcDbgVPn0CJ5FdNRDSwlRYmmTsdPD7kxW5AQ8orwtMi6eCsZoOzX0NIp1
X8ONDPAd4V+z7B2GgHmd9chd2tzkCjdCsW+z+FA6xriuimkX0t3f5nYCGbIOmEtlNMkRCRmwN6w0
hGqkR3fGiKsXqYOCumTTc9tAFbRQltChppugBY+S//0C2u5WCBf3s3tsBrrZuubcFJlJWDYncgby
6Vwa1qfwtI1y5e1tYrXXN1HZ04Ti8cq1hHcMomfYNd2qI8J1F2TNg481m/7vmmpwYJpStIRi9iQN
dBoqlizh3LDup578etqqb1ofvsZmAnPMLKbt3FQFE2p3V/AzSqv4rAlY04XNqBNxD9Gm0zbI7W5F
Iu4v8sZoBqz9LBJMfgeiSdvsd0jkZ+eV3z5u1luDDdRqgNuzsuAkr2rw9YyGZ5T3AlO7TxrTumIn
uEI33XcQakGSgQYtXfw1DqIhLTrgR3R2Zqqf59m+I1mg3Bd2WW6TrvmEnkanyvN+osp866q4Pho5
RN3IKO/0iUFPOKInDw1R7iXzbSJI4g3+JQm+2z7iedV20zT9msxJrh14KSjtmoNATU9GcXiRgTwP
PfI1FFs3RUSUepUPBBYl5FXX/aFJmYrVBlNc/xA7otiXLe3RhkB6OGLTLUagdn5xRhPsfSPQtM7u
94CFt8Ax3iCQuoECcF85QXXAU/pd9dFXzH7r7PchKbZa3u/C6dVpE3dL3gshhu7IAzzmpjX/qiOM
lzrsEH6Q7e2psaFlGGgx6ygdDokYfk9jUWz1xLwMjTchkRebNB5xWuYQlfOxrsgwTh6E+VgVhfXt
DAj80zdCHpPHgWEYQXysmiahtmsCvX5afMYIM/srOVzkenojinbpnRtMSmtTFx9RfTO4ySXOfWx6
2M8wZtXMjDYd4ZA6ZJi2RBmW+gEaUlzsIJp5l9q+/8qs1yALAvKw8gOgA+4q2e3kGXJPeCJoCw+o
bfPQyTqlGUu4FhPFcguPdl55n7o7M6AhKDRw0dpOkXwURZZQgIfcmCsC8krGGirryxyDhssP0DcC
7A+GbzONDVSEnjf4O9GT+wN1Vm5De3y2w/ktMnFL2wzG9AHNPefHB/p1uS1E+97arkuye0DTX3eG
Nfr4HcGUAEjGnIvfZp6gz2C6woZpTtQQgKlHb9Ix4rNla7QKoLomlmi2dYwClGx00FVeBaqSVFoF
9osuRBZtrYFtGSPw+0IHBRTkfKxOZSDgtJvNBBVjYxOOYCcNOSsmgV0OfXLm9Za9zyg20iphpWiE
v2etvWNmcnJLRv4pHYkTGv2jhuxiMwZeeVM6SKPxtR+qOsBl06X2DnvJSyf6NxkJlpAm3wr6P6tR
+cuKRH6RRL6xa+tWa0oTMEyyzyEGrGl5tmuCr4+Y6a62298PnEZMhs+ibriMo0b7wikuTWi7nohh
pve4XhFAMhlN25k+VxRNkHdc7jrT/JaUXLym0XuHIIgRyefNG6sOCgyy2DcjvZaVg5YEzf6soWpj
Wyr1esVtE3kto90GKJrvNPlJq0eGwgUTuBaVJxiMZtfb5bEemw9/BqBNAnh0qi39J2qpM3DZHmIN
a4HlBLuKjTVDZldgKszmrZUV+KRdfOmOqev3xCHQ67TS51EHXgcOUWcWKfzbeshp4HkIaJYUi4SN
MIZcn3ytN02Xb7zKad14ylGta8FLYzHKdby9GTgkABP0adeI4krQHlti+eITlxesJTFkxNLOR9q2
/tpitWbslXEHc+WNqbwxbhKxCpYB7McooSJFBflQ4J5dgmBhPO6STN9lKFSpQ217n7fbrtGtQ9Mr
m7el32KGNM5ixMMwWOZ3jZLlYBPOO1tULJ31xPmJCXCAAzbRtyG/IDtpfeaus6HTMe0hPMTKvamM
oCXI0SUZujqg1gvPHnFiq6yrKGA04ydIZIOpyf4wWxMuct1sxjxBiB1Af8t7axUP5kQuarFjzQk3
oxZYuIGgoEW8nxPp0kTCc+tMYUZoormTpfkxGpwrkVmfkafHmyyxPnKXeTGhMv1TS1jUhlCUcr88
rfqcCVrM1dhWghXE8+7jjuJ0sqxjy8Wx6eIOEVFaPIpaoXOdCMylUPfvFJ8UHbV+72Ck4S5YXCvI
fi24k10CLv8lC6Do2yX4sqrFoGc28ZlBF8lSFOyWFTaIZzZV9QDVGQ5Y7oTYpGZJKNXMxqCKodk6
9zp7DJycNRwJPvIs5s6dlRG5wk7x0leZfSFa6E5m82upKfQiPPsz+fSBAVaxKQ7uwHzKsS0NXUWy
b/yOarjw45vZSD7HePbXKa0gSHVDtkk942wis7qhELnzwr4Bcoe22cbfKzsCDGjlXuwIMXxTAYay
q23SSOZfjJlsp9+x52he5xT/apKpzLSIokAQojNCFtdD2a7IrDi3emHfDMk8Kgfz3nT44ST0Gq5x
HY3uvYm8oxE67xOJqWuRMIXqlAexIMsxHriNjrq3DojW20HWwBMWhbzSS63Nya1A0pC6sECsgMh3
t2m2c0CewzSd6pYsUnYwbBzeahqY+8ZgWTXansDw5iuqM/Mh1bNznXk4y+biKNGQr2vo2CfgqIfg
FBKAvQ+D/styXPeis7AT+8UEajL9Ry3uvzG+gnFhrrWJSNgL6vYlpHG4j8LvRhuJNq1q6BxzfE41
42xAIDZHzHLdu4e7/o6tjJi96OLQh4PsBpojQjld1z2dnfmt51P7NRHsXI1J/jvYoku78JkjkxV6
t/eq+a5sHa7p0K2A6BgGFPs5woux64Ytp5J1dMRQrNLaCI61HSE0xtfFB27DtHO/DFujzNIMwkIZ
ra5gVz8HZRMfrHJD+AM5euSbbYyJ8wgIkBN2hBQhciOQjHXAcY+FqSN4d5urppKrgPKYv4gq3RYx
qqFYy7+NOFrbPePOuoQda5FExYfDlcweGHZfcjtO400QRHd1a6RPYK+4QWNIBOKl0S0d+xSmln9M
NWlt61xQK/O+rEHf4AQUJbqUVC/2ibO2SFq5K+3hsaO3qLb7AUFY/Y0PPurQZCyrU9HejcP8Lsvs
fhRGd9ObvQFqvaWebcw1tk9VWDVkppkEGrMm09iNoPOgzDEY6K9zkYIPqs2dzeZ+NA17V1vMC3On
P459SUSTaY37LguYANvGK/mW8Ct87BZaCr7d07/IpQLm7WS/YQrtQshLF73v72CBoF8xlEknhibQ
+/2Tl+j2uTYx8oUJa/wonU1AXXCTGwPFWEa8tpQ+pSUkiLJsfkpbs7dF2G6t1HkESButY4lVlH60
2EwlHQAvL6tLFWOmG2osmEG09bgP7PARyZ0uev3iYjBsSSnvwbuvybxYj6ljIq6AONREr7VdR8z1
YEpBdHgMW1SlTe+cJo2MS0bO1DrARqDkEkLHa+Nj63+aSH9uxsA8OvDeCdUSvhlRzLGFEduAIUa4
SXtuJqXXWfvOSK7mZJ4N6Be7IWoyKERETNo+9hl9zCEmJc0Jg5bAVEiDNgISDNgBUk8Jy9228mej
iHC98+MyXICs7Vz8Y/pJ5fvLMBi2M+i+CQbO7bzgahOZpyP9KE0A6/x46m+bqKEV3tl15XRcDg5/
Qg7GdVVW4pXReh/ivSBovlxbcFs19ykaEnR1PtpRRgv3Cw5hASNwn3Ky1fJ87gr5D1ACKh30+t3J
tRsoZ4wZGYwQPcHAfTlUFgQzsgr/9ZSbN0oLA9FarmKZSnVg3I8Moq3DW9u24z3USIuqzbu3/cQ/
Lr+tUWyG5VCSUsM8bf33ixCQRlZWajSwX0h16NVhefTfPW0GHKO51hwXRYDILHFqnF+FyPXj8mT5
8mggaU36+kfUer6hBGHrPc0UTurFLo+wudyllPm7jpxR6IDqXzWioDntA3JYYEhkQfcvkISMc5gP
BCihQwLYYbcdGV2edJiFh/dta9KfaQ0TpYpoD12NrpQbD+poDssjj/7cn0c1H9Pyf7QUAMYWQkq0
IXCWnIaamRQ9k/YkG2CHvSiGjdaR+bSeYdGepPq+cWzYgPIxmWpUWffAD/99nA7qyQOx8dcXoS9T
a1b49Nnr3v89Q18eeTUj9b+/llOtH3LGG8tIvbV1kg/VIdX6epe40dNoq3abo1+DigHGMlXtGRng
aOrR2o11efr7oKuhyDJkrTz4NWR7NauhsKOjTlqy12pJ+WfSmqpBiUONzgmNfsOsGbTmGQlmFF7d
n6dwqgDEdkAyTNUhjDPQJglX4lG33zuVzyh0Zpx45G9GSRpkrw7L190iQTiQRL2Gy3u21kWbqwp4
6voTZpceaK6HMU0j9ikhJ1aPL4MadSSjlTaQ/BmJaI4br4eBgX2jBtN/H1I1RcFlPO6KMX9Yvs7v
jxnUIpJQEoPgrynvwlmhWydXRA2V+6BwTtKC0BKXYYdEXY1k/jrk6peiEgKctHzxXiqlwjIfX4bF
y3i8m1LGV8tzAKAAAFIHI19dPGEJpVY1PbQSY7QJkEG3Sg8tlTKa8TrK2gDZS9i+eEo9TYIC93QE
1b1SVsfJQF9ktr9g9oELQH49IMP2kWMzCUOX7U+o7ZMWzoxSbQ9Kv91b/rvrFA9BiNBJ9NauQ+pd
IfmelPbbz+BXxeG+qBDYTcQam3rVXsIWZnSGdDzWHtEhVdtRadYYw79MiMxljNq8U7pzTynQs+k7
U4p0l+s4Uxr12AATpJkWUd8rrM1KyU5sm3uIlbrddk+agdq9ULJ3pX9HbOUpPXyrlPFNFhDPU6eP
RelK5Pztb0q67thZVKVa8hIphb2ttPa4/dKJGEgVokdcIwYhHJSz0ucz1+zu4oIf6yr1/oyMXyo9
f1YNyS6uc3sFlnklmHSNSHVbTACkubOfUL6AGIOAqZwChfIMtJgHpHIR4DyUKxtjgZa+NLitN1Zt
aysvZcNluCDb7ATLBbaERvkTXOVUSJRnwcnrY4KJARvSpVeuhkr5G0z+slWqPA8N5gfYu8+Vkikq
V0Q2aK+FzJ80SGJ7l1jyml7ZXtd8C1YcqS0W3or33gNyIZFnpWh06tdI+TDo3dPbwJrhYNFAQwTk
DufutshH4xgML7Hyc9DJWtkYPBLl9PCU56PC/DEG8OsayH5YauJ1RTLJ1tG7t95yKfcqGlCt/YuB
TfqJHvg9d0aIHU742YIYxqyoobMf+DC0AA+nNuSfvOGMWWOM087OaxVpWxb7oDe++6x/jICNarD2
gwBsou9Mm7Gj7+np1r4lJSSlLbEa7THa19j5E/LIuINj/OviwiOAw0aidPDFSGR674u9JEdk75lQ
cGEwhft0DH7AexM2TEHObEF11/qHmVCog45pfa46dnbokVZ6kd5MZlxtZOM9s0PAeorCdWipEaLm
g17BxzDCogyssVhjvWazJFlKwqi4x9gX0eXAWCeRMxtT+NzXubFCSUejiv7qusnDc6bf19fZ4A9P
MBpSgr/P0m13djkRroI9rbWVGbYYLlImpGWhe17XFy4tzi7LvIUy1MHPsN5NQmgPeXctMvhsoxxf
hI6nN+jbDwiYqaJBQRp3OM2aOKRzEVP4oC8Nw/w94INhHw7pOABBF7eCtg07xsaNjzVJBcTJAebQ
KzWEyvwnEPzlCjxDsdMVelS3wgsX10qNMlIHCDCIqHTdZ86RQIlyl0YKIZOBljXvywzSj3QCdEm8
3fRiJB5d91fgFuJGBc6zPbfuSgNEvxX7yK9p9U22BuM6/phMVzv5pYUYlDjQIArXUZjqD2gJMDwm
HzS2oX8EBTr38oiHMThzb93mBRn1E39s3dpbJImImuxS34QlEeysveTaRIANDFxLDFbYmnxrGv/1
Qzmh2dEsFNRwxIW0d26qfVnEka2cXvyuUbwNRGi/oFKbd6EBVoPa6MkeBrDGSU+ngODArWN6NrnU
IxT9nv6zp4xOLb1kj0Y3matZeTdqqzSfTmVoPw9Ja9yLQwOSoODM88vKOhZQztaJZqNDKZ7zEcal
07ZIqcmyCtzqUFlmvs4Tq99EU37oAIyj0gvibY7WTAYsp6CESUcnDNFtpxtDQpVp8TfEEZsbA2PF
CrikzebyNkxfrD4iOLquXvB5+ydN9rsKRzf92Wh+GXq32LS+QWdtto61Yd8Wk6RFa+xKAuoOqR7d
mJH3kpRRvW5d09jrSH3phyAGnqJLn6AFrik/zRTHbDh9BlozY7kYk1Xa208Unq8ihOkRa+Pe8Vj/
i7Am4wPnBIkLlygiGUF4ryjU4rXVpjrXzPAS+iXdZOeEPYjNSOkR0To5j4Opb2dEFqYxyVXMPIYN
n1WyVQZymPavFZMDkBOIPZz+V1QMBvta/dqMGEFaAyY8xjs8/8Fw04vursnSH5qBJviARUjQm0og
4tPHbQo/Oi66guUflsOiK8iUoC8OiPLuY/j2M1XKcqgqitOOm64LaBTLax4cMA7dDhN4V6++As4f
9oG1risqsb7u9nZBzbAcfEG5sjyakHWT/aVHeC18fVOOW7fyVlFpMFrptP48AcTduwwmXH3GgCQC
Er1U4rQPgY3xZ7XyGfkFZjGfHLMZD6mfXLKUhQfh2V2IoHrvxboLQ3moxxOkv2MiUAgiwR9PZLQD
n6VxS74G9evf4h8bR4URN8Vx+Xo1pwS6DzWbevcBUnVBigvjySi5Dn4LhQLVOIIaj8IakFdrRady
AadlmOc9RlmobCmEbKjXLKrWsM21AiqAECR5iTQ7y9lNz7PeZWczGOiIsL0KpkhxK4F5IiosrLVn
M5uxDXAKptKNLOKR5dFyGGIl9Vse5hiJTsWuD0VyzmHynMdE6syH9Z+yQ1g3uVzbKTYVdlYEf9Mt
+w6UAKvV7Oq0aKeWp2z1YLxAOasnBMbLZ+T40b8+LadXfp64vqlGp9q4Bhk3cx2DaXOAYmBcSdYe
m791pH6VOeb0znGyzTRO42B4EFmk7aWJ1Cv2ySWeUPv8fcC9T5lqKEnh8nD5lwlsr2+wX4B3k50J
iMPvkke30IXfMW/lp0kgOYYuVF/gczm7f3yttZtLr88xFyo7P3tug91IRMqgpDO6+tblEfPoFu/Y
yxADG+bOKU8wmLkSkpWm9AymkjwtB11tEebZRHkYwmXxZEZvRqk0PSWIWh4tByuGlaIPRYm6vonO
Rq/t45w+dRTX8L3o5520hjCeJjhFHngqW47O2igrjDacdP3JbAGuGk7NOaZK/eXgRJ23MwLnNlPb
ujZyf4qJLinL+lFJhzqyFTPSMlZ5xLkD8q87KTMV25aRtoHSdDCwi1L0T0hxu9JxEJrjwkN2yJ7n
r4MHefmgB2xhF30i72u2nSPtt6kUmVocVn8O3l+PZAVwRzqco1YbuuDzu9tE+v+lFumgcSR2edhM
4ewILCTCOLRo4cFRsGlQu0XPkuxnAvq4ywcRKElmOk+oOTAREDDB+JrORzswxKckLwtyhQASWedK
6ueWERANymzU9rNSvAWKKc31fgjBkSQ404t+303mYZHHAVy4+p4HKlR99JAfkd390cQ1jW/ufDk8
tO7MOMfpqNX9gsav2fJie/PgGgSyqm1MqVn4fZPibVGuyUXqgiJ9bXrOjOkDPaha4E+L8m15ivGg
3UuvPWI9YlvH/wHcSQikiyY3Sqn2gnCYI1aOjh1IMzMZChk8uai5Tdl92sYEqz5udosCb1EWphiL
uCuprekY9PQ864j3oi9wZ+JaOJa0FRYJzrjAL5eHhTo/60bWB6YHm+Wlh9UbSbz1cXmlBcSfeS2N
9uI0fIR/VH2LwI/kWYaz3i7glxRiksfQPiw/cuoiTqXl4XIQCWJ19bsZVaE6XpSDjZKJ/v287xW8
1JwftC75gDiyt8Hs7pteIZcMdXZxhug4Lmbt4I/q5qK+VpsAUxymEJvlLzadDgba8j7EWvM2mzqW
2HFcCfV2hDcQfSWgUkS0YGjXxZDIP9fm8hIhMsDimSrmdGpbXmfuJ1bZZzKxaehUU7C3VStFPcPZ
8N2PBDA7SpjuMz5cm6HfrHWl011e6nK9LE+XA/g3gH1K7d1jQWE/wisnsrHaScJKPPgwgZmiLuHT
jR0L4aeFJLSUuyRSeXn40/osS0625JLPOubh5fTGCqZhbUQZjTLyQUsVIvFRdq48eEl3q+c624fA
X8Hc0DcjvRbs3/Wlj8Q9FQTNSO5cRtqmm7qHNBJVAQYqm/Z1pWPsGDQiWHlXYTl8lfQ1kYRmV7c0
3uLWfrdT97YqdW/DjhKud5mbvNvWTRrP876MY5Zz0Z4sIj8bp3y3Osm8wxJXTZm1MryZ64mooFWT
fQSeMa+73si2aRmtcwTBaNLB4UrCNKrIhPx9lpV/IUCHYTsBzsDdbuMh/SialPuseekGeLZOUnzR
jm+uPb3KPh2ZWYcTjE5xaKnHXIXYpCokmEBrN44ryGtN7Qtt+ns39uXKedAdf9xix5xY3KO7MaUy
jjDybnHnbiVwqjVFKoVKC6mnLr64IsFdaRRlRkRwlSEaEgxio167DfIHpgX5eaosGwhUfiTZrPss
xD0wKPMr9EkSY3/CKl9Qo+KD2LiDeAlM7c6jcbGN9SQ52kP7W/eo6yviXcYKiHJTaN5uuRhpOneH
GDzRmNdij8R0v9xFPLAo83p5iBcAtMB0RIbAfW1q9TsdOM7OC3PvNIIWPv5/+saizfy/aT2lbQCn
+J+1nrcFKVn/a/MrKdp/J3D8+cb/InDY/wFiw7OUuBLX6f9B4DBt4hHB5zr85x8piahEBYNfYbII
Cks4/yBwWP/hkdwsHb7tjyj0/0X4Cenj31MSTddzTOnY0uAVWkS3SjSm/xR+mp5bNjaA8hsQV+rW
uRzSNpKEU8t5DznY2P8t6/7fZd7L0kCvO4PVCpFwOYenWmIIxCPSZ6Z+hFLKViKtVRTswE6FIKFx
Vvo9zl5HKdlr5bDBTXO3LM3LYRhckR0i2XtHXK1SlWYBIoUcZxIlwfLcMnxy9BSdAVWKwhqtaD9e
855R5RxmL2nhfoSTvIoghW/b347E05ySItrak24d/f4u0fJxA7+MZk9VPjfB/ETAV3czqFAnoEZe
ws3LRte6i0NXB6fm5mvQvQ9DFJ9NH80P8sWCPgfdITwlGx9ZMPHNJncjPdsEE6LJIoNgHObVl+rB
rAzbuS8lOesuGSJV8DCJ9jW1wOwZFkHLkl5Q7yJIcTIdoi4xDTQ6/Bswa+W6jbzf9rjJaowiQBnp
gkYuqsqyvaB1BYU8XMzW0rbaDDktm+7QFDzoMvqwSjvd4Fh8UGaEnNHdYRZXWyC/cruP3sM6J01D
KUywtDOGRiLS4jxtXoltBp7NjYWib2WxW1slAxKiJkCYBJ/P2zvWSEB90cNkz68F+ZHclhhgwqgy
Y3kTtvlHGfCujg6xromd+isJVoz0hHe2SiSHVI96Vd+7jfPshfpL4+IKDob4wJz74um485KYuUb1
YMC/0zDUJpCQ57E8DxBKN2FQfePeGVc0/75dE/YgtIp0JuTDzo/tMHwNRLK50qfdDLMjSLASQWVn
GfEbS9HDdyOMdcmAceMRb5Q4NgNyfPON2iX3uQXbyKx+G4bCYggWubBjHBY8eI5xl7b6D6M+Ko/y
CUczdoucVlUYWr8pHXGI2+e4ZdvZOe24YlRJVC5/tBZbGw804mpyOk68OvyIFJrNYYRMGhJURadg
QU4dWvLeZ2mlrNFDfZfnbwP7R4RX9Bd0zofVbBWP+mti8FZh/fBWvckOs/dv5Ojt1PlUiuJQCPch
0Nljp6IJoWyk91F6zAftjpihDXM/ev/2ndFPzVpS+JHAqUSUE1KeZPqe9fE2tfGzB21817kC5WQi
w3Vn8Z169lCPE3lPInlBtPwqc+8WfgVTb4GqMKJlNGSqqVka32Yr7jU2Gq2er6uE8q10GWfDiVnj
ZKDd6OhkOJTP1mB/d8ptnmQGfU6foTt9bBdiG9ILKLTzeCddFwMyXXmweBFaFmIpK9vB2UL8huOX
aGX9WyutDhkJa5WXI9BODrVknkxZimw6uuDlfhqSgW4piRxmzplsG+3MoJCk7jZwVw1New1rbxEj
DSshkD3S9OFDZrJq4vUeJtKeCTvedAn968EKHtpRnudUnJlxWLypOKXF2k3oCqbl9Jtf8J5F5r0W
0vJK6giV43gUFCp+Uz+SQ/jJYyRPg31wabetiLbpkiPZGwkw+/iGkuwa0jvv9kMPEQhTzrAGB88H
RfYKF2kyQoDIwBAgg8wmvOFJHt81utsTifo7brVD4N3mXv3U1uLqBUjkoOyCpY7lfRde0pq2RZQ2
D1CQXwaz32mNTwehxf+rDUxei+Ee9OvVAVLKKsHpFX9Ql8VqXPO7QQUHzgM1eqCNZzsVj3RNuJNZ
WEGddvgR1q3vkWgUuHdoK398fWR0lg7XVtKuTvL2SYfEuIKcl2y8Oacn2dioKllSws5/BKT51cji
Ksr+Yyx5kXLOb+lkkb6peXv+croH5n3o5cchHvKt02W/tLF+Zu606Q3zuWBn0ZhA8okKqvQcKWoq
2NHBUO+n37qRP4E22ptR/HsM8nM8zjvNKFFVBawmDDftNe11J0LhmHYwbyQDjYp0uOIWkgS7YKuH
4ZE/C8XgJ0ViK3ykiYkUhzSztzWplrQXvC/8Er+Njmxx1/qaJ3OE1OnyQ6Lo4rnptCX/lVjrmaCN
djZvEdifgzQ/JLH56kfix/GNU1GY2jacTTLxTOfGNxjJjMPZwb1AL3m+j/zuPFIymgr2aVh4KLKR
uDPlasKqH1yFStHO2hspQQxl9wjNCt4zNBwdYqe686DGmchs9H2a5g9pn/6g8r7MdlPvvH785Uqo
hiQK3/cVUbTq6mJzt8MNSns7DH9ma96CVSW7p/WxanqEk8CuA8JtNzS+k8Y7VIhe2mDoN0nCDop6
5dbN/S8UqzlB5kTG5PNnawQv4xhd8T+jrokZpneVpBnIJq9xIKb7LfnAkuapRsTCiJwPSV4PS7K+
IWDrfgopJwb0dA43+ZzAWyIg9sKar3rWTasqJksHD3Zt09FoUc6KXCGR2mRP2+ZQEkhYWc7rONYQ
xjjbPaPU943rMyuLpx0OkvdgiIJ10MjPTNYPPSOXgGAEL3vLQ4FNb/zxxnarZc4lHeRzqVuP+agT
XjZ27zFiwf3skotJjG4HOAv5b3NlXxWqW8Ox9Q56A5xwHIsHWRhXcw7PLsn3xE6t2GgkO6+273XG
5OQ7rEc3f/LYUzdl8sscaOjbUfxSzpyIAtlRaWfnRhPdxrFK7ncIJYmFr/ZFXijOIuLK3OK8IdFh
TUQIw4MZyASQ3zdryBBdWHy9FJy5uT/5N5QUjDkFqxtniDRrAsbSg13CQxTmqbd5wWU0P3sjQqyB
+LvYe4/0nsbvbH+HibG3kWgQf6B94mxCb2fdgVv1mKnKS5siOm2q9IMGjNgXZbx3EaXhKIUkiXhk
NwRVikYtN86RZWy6DpARoQpPNlTljZ1Vv6QZP+UIR+hOVz9yapKdWz3LRIDjLBkv5CnY7JZ6yC80
Lgf5XPRcrmHpvuD+BYb2HEEPp+dEyGBC+KwV1u+Gm95NNt22oIivdub/QF/Df4mOYHRoCtXTq926
4OZMHzopEhni1kD/jp+yLBHJBuIWNOpcoFgZ0ie2aewe37NbaHDUAoiHMHtwR8zM5slFnb5OM/Gq
aQywZc+Z4Itg1zd8iyjcV4ZdmIDA/Iu+ZYtO28o0R6AgHWPVwgadJPtH3S2/LO9eeuJjsNzvhrzQ
ddMMN6SWks9gxpcJ3oVRFM++FzLCCcU9m22xihHUulCeV0YLbl/gn9CIwVmNqGthTnZmeuxERH2U
BO+pTD7jKoCiP9+GMr62RgyiVlycCQ57nomzbADGNTjYAZXuGgOKrR2OL1MOSiSboUm6ktQa+1xY
lgeAK31E23BT6PyNzejTw9R2WTzcD0XwahXjtM2T8GxVkvsuYmdufxstN5803BgrjQzxmsigDVi2
NxLfoIK25b1PYc2fgnVnsms66DGLUIhGmGCLFXgVzzhYafKd63q7CuZTkKEbEu70ReA5xllHW9VO
jjCS3v/UWGcqcs3MyGuyCpLDiJAc/KcIQAVRcoIBXhhdhIcUZVZ8DKd/KGRgku7BDQ7TzNWnn6e4
NfwCixwJ4Mm/AjN8st2ZMiX35ZpRBstZU7ySshzs7OoL19EVNTIclTT8NbrDmxP231PX/hhEvlNp
f0YekTel4L0K/fjaabhTyCA51V6/7802PmAruOoGcyNruAHOd8Yw6Kv+50cXNAQ0AUaIkNkVZKXF
8SGOnDcjzs6EV/4OkSXhPko/BrLBLd09tCMFPYrSB71DdeLW7leIE2Ml8uGii+TO03tn5YT2J867
tZ87xEqqONRiXLOOF50gBmComXXaGSGFGpB9UbH8d49m4X5KAGLUve6eGy4+gZXBDHSVCOIBhg7m
1kRGODecqwyZ7/oP/8nemS01zmVb94lUob65tWXZxrijhxsFkKT6vtfTn6HN9xcZGVV/nAc4Nw5J
NhjU7r3WnGMOJZl1AcK9Nt74Bfw0is8J9NnqCqwYnI9TLD7ehCHz46jnD1MQ8PjHjmKka3CnAZMN
R1mHssT5EusHBgRe3ZH5URnjPrIh1RSdimrTOg++fFapWLkU8fZtNTIJaqAN25nXozKsyLxS6yFc
00enU6hS+HY+9WC6a7TU2NVddZkG5Uku7VcSJG8J8eX+sgAYbUKNTZA0eIk5eTFLIdDc9xHXVJuY
v6ZGuSaSva1HMBrJHN2GOXeoynlSFT8Ah2PHGwT58lq29HONmSVplaeEyBbTNraVDxOwH+hyWNlh
9B9QUxsrM11GtXpHXyfmARgNyFGiYwc334u0kaDPYtxpE/coxyHV03/1B4XOBKhvJQhRiD5IwMPd
nCYpinzbvzEz0sZgSfmZ9ajp4ZNNRxm5xalkvwZlt26L9KtT5a1Sgd9UnxHvf0Wh/yuYhxfHInMw
NClUMd6mbcX8+6KX1u8KLLQPQR5uUQnxogQKywgpdOhAKcYnnIK9gtmmpqKm8LxEwre1C7DVqb9V
NCLdVAYLYwbxuhsmhKkm6Y4B6YdNVd60sQnZC/HaCi1ZvZ6t9D2rmETO4Uj7aAxfw/pM4qyxDuAR
rxHt3bZ019QZkbozhV/kSXtd8GDw3FPNzWc3QBAdCQjd5b7+DfIQNI/kB+wRL20UeGLRRryTZRWR
cZzr45xNqAhKsMj+NO8E40HAQpzgHEbVsG/zvto4ZflL/BwSikXbVhEe/kMKKZavz5cAOQMV+vf3
i20jfb8trd5wwm5GWXohjNhL0aPvobUtQWEjeMP6XRAjxAs85i2CO/x9uUk6F2ocupxzZcHTC+1m
Iy2UUlKsKClAm37rB7KaHGEFN/UYcVDS3PdLT8NM7PMAh9Kbv4sxtCb3xpDg5KEdmFoY69sQybSA
WYj/FpwUji+jIYtkaZ+0/8allIrNl4mNTjZmNxBL/J3GSess7Q3H0NEDSWJxeSmkIHfJUqoU0u5y
0UwQ/1baSPq8+WNR/LQ1gQvhqqVZ8r24oL3MHLG0+L6xaUbcWMuw7nke1e89972XoiWA0UgnV+xS
sVeSdumwtdDrxTax/8W+Fkti2/fpINbFi7awzpAX7Sq4Xu3Q3YldEYmOkdg1P2eDeKceB2afCJpc
sSvEH6n2NfunDQjrVFvKHZNRfbToGu0mDb/3r45ceSZGRPMyxzc46yiB5O0+0EIvJ4PIbenscIP9
B2MDTpqYW/h4AQGh7HjmQLtgbjoTP14O8WQ5Bn988d+LVoorVFFD9fuT30cvCkFk5D0l+nE5OQSV
p6ulxUZC1vBdmibR984dRVDYH1eNrVrAcsTO+3sPalVIAOHWlubG08Ic7XZsh29Sl8kohbgexAu8
ihvc7TnPOM4q8ccXcn/J6oF47eVv6f3qnJqz7JXyArRpMi70AQ3r90eX3yN+Uvyy/7oNr9kM5zxM
XHEm9HFKLaHANrBcb+poWjskdUBMufDE6bN8wFx6MKHOsBj7306cwZhth92UG+h4l0g8ylK+IAn/
1++FS7H3wUKunZwYTvHd4ivFXzvHR5uhG0PDwqz332eS+I+XS0us/mwr0H4vdyRDnYEI0mDwIHBf
LMGfEWeeePm5Wv84Rb8Xxfu054ads9RBlp39/SNtaGwlEPy5931U8ypotmpQ73+ucPHviR8R28Rq
sJyFct97TYvnP7QiT7yni5NdfOLn5/8+BcW6OGpi6ftnxPr34l/vi9W/tn2ftiUE5X9uPQU8TvTU
+h6TREfQ8Q6FGhCn3jRX4v9UHSBLgUosBc7heEmbWvJ+xREfFomfaZ3zub1iwaFcad+qJCrMmMoh
Ml5zOmlD3R2+qUJjec0X/t+IZdNRsb4ViVzvNEl2SyzMO2lCKSteCqdob2qlNuGjLRstwjFR4svB
4FqFRbar6itrO+9DqqAV74jP/+fF3PaJkbLV+yQtZxSWD0jvwsOwvPjRwFNArPsquou1WOzUut5F
S4NIG4fAA/4dHMQbQcCDwrShEmTcobPl8hEvuOj/WfprG6o5drF4+3tRvG+L0/4/fvTv939+czRa
xU6nUTXeGmM9ez8//sev+160lj/nj63fX/3HBvGzP7/651f9te2v1dHEY+bXdrDVGmPz15s/v/P7
69TldvDzm8XSXOeYw6P2Uaz9sXP++twff+rPr2kpga0GlbmU+LT4ejr/O7Tjr6GAb4kO+B+LKCTA
6mSTs+vQrorOtWi/CGWJeBHbxJJ4Q6w2Y+J1vkxgoei8/6U2+W7HBwmxZ9hBgg1Fcx4j4fKMFTKE
P9aTrCSeJg8YhIr7/g8x3REnwDdMvS5rr9CUq+jMGNnA855ULnBXPOA2RsOkBpE7N3KUdIzFiDUV
H7SHKr4Zv3s6lRhCtEBbAZDaG+bLdITyJgzljWjoCKGHjEIPrry5E532VMDkBH5ErMuLKkWsTk79
ltE72Ih2u2jBiyVGEtuB/F0qlVGAJ3OOvICpDeStXCbwh3AqN1/8C/ZiXSj/vfTXtrqWLWahCE2g
HSCDWuhn4mUIihptwLItlsdtkhUL2xV3MR/oaVNvw4qx5HI8I8o8N2JJWdT/P9uiQUWVZRDZO4FE
J6IZ1R1DroWdhUPyHyGHWDdr9YkEcn8j2mui+4a+PYa0tcg3frpxEzBOnFohFeNlXCcUHGJJHOm/
tmnL+JG5z+d35/i7A/e9LA50j2kcpqqzFodTHOKfjpwpHkXf62J8OTP0ImhpJ5pxkeCoicVJiGn6
RViURNVXH+H8F0dQF4i2nyMqNsZ5QW2WsWoHdZXgjpB0UJO7vFAXCe2E32vIPMQ6eXCxV2Xpo7Hw
CtOekJlDWSDWmsxX8Hlw5QRc7t8v/2kbFRhg8Y2yFTCpaRHyiJc2pwzQLEi6n23TAvKLA6rLDmYq
t148E3P0QYhsuacGSehU07/gWUP9Io5TIA6RWOy4hfhALT2laTjXf46EODA/RyesFSap1gT2bBmq
/LxYy83pZ1VcmU5rFmCAky9xGMQB+k+HqluOz1ComCcpd4mDUuIx1ssMrJ6g3IlDJK480o2NdY44
fdWEQPj6paI+WdOOfHjkGPFC51tG53sDT5zGKJRmQlJ++nQSNkIEFSxEw9Q2cUaL9e9FJ0C3JIfM
n8UulJf9+L2/lyWxquiIn5WIBthytUSxamNItZ/FDVJcMc40QrYXi9/X0mK2MQvqZ/gCZjLb7HGt
cfTXQn8TSoCy5RRFfCirCakAw+ZbtCbeFZocPx+ljTmXT+JcqhYcX7G8/KyKJbHNkCQaDwwgxJkW
LrtBWnQ9/yet+N9IKzQySYBc/XdpxcPX+N78ydD65yf+n6ZC+xd8Kpt8EsVQNV2zfjBaUE3+hZZB
tWQQS479Z6qJZv4LATpyBkW2HEVWDOQWdOXbEESX8S97EWfYOgCCbyXGX6km/7+UE0M3FDQT33Eo
C/HLUBTV0FWUFarOH0QffUlB+SPlRG4lqYfVIe9RxZIG2vT3+HsRZgUZs1bLPJqO5q9Uv7zLljhI
Z55u886BFkM4wcRH6DLfauAPgE7QIbHrO83I3usG1awkW7uSW2Yo9w+OTjdOc8Jradj3QwubvQBk
Fc7GWkBJ8ll/RExPLoesNreGVr/ntBIkjEEVlvcxUs8mtWktgvoRk3bYlf6uBp1vdZjIUdmv9DC/
TWjhEqJqXCutORn1aINaoiXTOSNZB5V2QV6H5wB9O0QRzxjbg9q1ALpmPIfSZ+w4lElpW6+G2lpl
oYqIVVHdgUzdFMc3hKZ9zcSURpxSbuxk3nZK95TJuIuX/AXNybeSFD00DvX9wVqqjYCw54pi/RCN
KmHN07rsMs/2m7fKVryu1m87WuskNYd702J/rLXB6m+U+qborekmSiuG9dTzICFBSmE4oB5J/JYP
RJJ8r2EMV49iO4N6bZ/K8pEepHICb8JopYicLf47jf9Cb0hNU0Z6M5rpTuOsuEgGpHNuFMHF14AS
FZW0zYsBmPukxZs6bREcGJV8CZa2mp11zOKX1SXh4jLpFFMjx9OwyjAaivQHq29oDloILLCoh8e+
8J8DP6fpTHeXmlfUry3J9s/ipbYnCf9Icd/TyHJGa+fP+DbpApkzkRkIQfNM3ZZ6xja5roDoc5Tj
iNLqWmPshwWuKUhmoxDuxaoSHqCDUBnn9KYrkti3Q25Zt/VkrIAzlcyPRovgjIK+Ob/HjdI+vIy1
FZ0ifLPETqS0OsMONaWsjtt0yC8OcpOjmUzdfTNFIcz0qHE7y2jv89rQr4p8Qt4T6kr9SK2cF/kt
0Gb/Xqyo1L5hOfQXNJJIp2PzEaAF2YNS9MJdPj1opHszr2ril5n6ujvJRHLGjfYyFs304GvtU49W
7oNhHGL+WdevvQndpqjyEXu4jEy4k7sDUvMTqRkEHpiIIeyxPNEL1ekkE2VCg5XaVt4ZD6qpnRwz
bk8m0HU3r9X7USqmX3YF8WUo4ZwWOSGrJMa9FigIMQhv60SnRGuP5l04JPGb4itoCJTCvp9io8Tf
DmMCLYBDyGnPZA/dyK7iOF9nsnzWUWIbbwiB9mWf+B898YckiJ/pRQ6PjVXMu5DqqEeDrXkhiWST
+iYZaz5TVXkgAgADj0986RA8JQnl0ZK85I09OsETXG970xuBDP+Wd3Gib5VOT9YxzbxdUnaQixrl
eUqk4tLoFDLGukn2to+Y2Wia/hetdwXBdAL0lY5lRahH75yaEU1DsPCM0jGyb0NkF2sdvdJDaHZb
ZEr6Jm0UaVPFc/9g+zVuh159dFT9qJdp8J5J+JAgoc6XQpGnYwj2fK1mI7QaLrZDVWrQw21URGnq
jPcF7Lb7XFV3nUG5DlpA78XL9iGkrNZGk7IRn7Ca2sFD3EAQh8zeW9l0TWprvBp6OxzzKLr52cSx
TLaQBg6RaaJRHfPymS5NRlu3kDZidZpUSKQhMxoGS/RE+/TZUJKzXyTN1Zg78kiKCe/T8GZW9nwc
qjB/aPL0RPZDcBZrCKsCVw2Jp0y4JsAt2A/cgVD0ZlNwO0WJ/JzBYbNrw3iYxqG71IbzBMvdtWQz
vSsUNb22cMrzgWqObjLWlOM0O+r1mB6lhLK+1sWeHajM3TEoRAdffdBVDTNRZFteYfnGfambNRG2
fvUVOltIW/1tX1nYSiX6Q3Oa5Me8auozx08iQr0PtxbhszvZKRatanMv5SA5Oh6XLvya0rPKEn6F
SeC13EckyipnO5Wlz9HrFHNPlPv0LOk5EiuHQaNYdYueNCcmG+q+bnTrJeWsSun7POuO4xwsJEhr
Jgr2y+DMzVrm9MK8VWpgUoLipdvwyK9f8B37hzQiRVYp29+9xPWkmsq5HLL+yZQ0yZMjhdSG3jc8
x2lQnwWSf80Vg9E6wpK1j5jHtftKv9QAkta9zCVc5TYkRSfLUdvUUAj0sKSNzEHJrDY6jFF+8ovS
OQ8zwTZhYAVgLpX40TIAYoXp9KL6Tu0pehDdZ3LRXe0eL4Uuh/fVQDOMRJlyZ1Duu1XjFrA3fCVc
Nch97Lh7rg3Ji6OCsrzURY9jg1MBPGBD0GYUPap1BQhb5j8S7+YE3yQSI4IMNHkgE3RtWvV8Mczu
SmpKd/jetqzmPbSPMpOf/HJuj/byIpaGfGnO9Ua4acekP6Dt7A9iKaF5sU4IlXGzEDm0tsASx5zb
k1w32CsiQWKDPhgnS7aTk1WXVBl2VtL8VmRZ2Tq0MPAK0WVlsslj0ExvopzOl2IvUzd2AuePvdMC
IoQ48bWVU70iNR/2SRTswlTu9lDuPQhaPNgHbI0qBtbbErEeoNH4BHUhqS+Z1GZXibssOKFEIYjz
S5kZEOk8FLYZoLFVojbVoU/o1JuRfD/4UQxn3Fd2s+abCL9rhzTuEsdU9Ro42VbBUwttOBl2xlB/
cBOmT1xJzjkg9ntlFt1zZSXxsdfHd7jV+Ghpki3UKvRZprUup/uoT2tP7WkpaW3L10IntnQdooH1
aU3xwxxX3FETuoQhHtN6vCoGrbamrn77EUGuXS27lQkJi6bERWrhW2hq/0sbp30K3wqRvEJVVTIq
qEQgmaDc62vE8y/UAlZy3GGRk1PVs8xxQXSUzGyw65ZO+Rk0GI64Wp+k1liY8xtsM7Aog4yCl/Ok
VeqnkknH1pJRkRBH1OmvdhluB8W+dgX1hzgdvqzOonFZZUQ7RuZj0DX0KY1tY/rmlhwZmX/9Cwsv
HYcUoV87Pht++dkXeNmcOTgw1LC0QSHnBAT8WK+GMLwGM3lQhicPcr/xe/+tcECT5L86moVWAlAW
A1izJfiAaWGtbCFLePjIEMykBsb7KPhUk5qE5My4lmQfV2QmxDWODsOlH0SCG/i8IcpukWHdVEJc
aSjPRSvf+1ZyV3QO1noi7C35N4q2YZie/EnbwNdzy8DY+ap0gyH47M/SDRZKl7MJMhEa4f4yNjad
cjzlagg4SJPek6G5AhPfNwkRWpK5m6hnJtyJse2OD1h3g3Uh4ZFIOsx6YcfsEFxjEYxIBdI7ugUP
+NQydyYqzdVwTnP1k65im5/mEIWeDQwFCeu+Uo1mpRFxCu+JK1szb6sEUZJePS4149bhWa/dRGV1
rgIdrUnY3DJ+Srbc1azQx7yAVFPN4Z6m+tBg6ViHvoFQRPZpZjrWucFVoNXaOrdy/4CQSlsvw+5I
5gaTBS9G5+en1Olfraw6FHP+mSOL2DbS9CBzPbptjU1ct7RdpgLXKsnQhr6y/HJlzUTMgq07XZRp
kPnzoWi2BB8h9+u3ddjdT0l2yGSs0bktk1yulUhhasXjVA9XnW3CigrkJ7nQTols5avR0QjkMOLX
uUJz2MBhbRsM/04Uk32mjgzkevAB2ivhM7SyFOM1qNOT1pEmNUFSQ6zxRbsONZVUffYlTfOmI1Te
fLQy542sy4/Y/sUT4OJTyltpZYR4AKVUQ7h8Nn3opnqrtoCJZFKq8Kt3F1rMxBumJvSo6R3t49Ok
6F+9OXxNUXWrl19NsyAeiuxWz8O90XDIwYV+hkZ0pXcAbdco30FqFbdYfXl8TeVK5llE1evNjDmX
eQ5sbWPcFWF4ZMD8AuX2OeiMu8Y0T3bpXFN1uhQFat8pG19luztCorjRK+nA0EhdFXX4i7pJJU7A
jMiVVVrAx+vimmQw81wn5qFb4J4oCSQgP4TXF3Zz8fOEi5JsAjedaYpAeKU2M1wkJb7EUNkMOboE
PH9NCVlsMc54Q5vuNmj0XdVr4aZZsppiN66zS9+D7uxmsDaIxYiizM6B2XHLCr26ToBodGHgVkPo
lvabvmBaqnn+6jB5ruolpsY8SeAraIf5awYNNnoKM9lpQ4RYVCWaR+kvNrriIq3ffKfbF4Rje3oP
ZyhtGi8fkUFU/bhp0dNvzShwFb0iy4J0vUbC3gzNdK9b6E1zWTJOzPc9PShrxhs0YXWT+bFisw+Q
EodHPaYlS4f8YtWIgYr6dzI1lKh70n211PN13f4M7uJ7u9PuTSePHpJCe/Z9Hu1BU0qu5OPUM5rM
Y5TV7A2HUwrE9Lib1fysV+2zQgra7VCrUCeiKfHIURhrSHtTuHOk4dhUMYao9CHSAGAi4dRdYqF0
vFBnZn7QEybuJgHJB27lRFB1Q8dTTJKVqx5SgTSiyet08ykkinFj2PnZSqbY652uccmtOWC77w7k
8SlNG+4nrQ82pZyeJbwL2LDo/Q92Q3hC5pmxEzNoASZWAuFGIdpZa00a38za6vbME/ekK/ubGcX1
rjaS1ygu1Js6YxafN/Ivpa1rLnLJdgdsyzxrULzRrvBSpa1eGsLB25okJyb+98nidoBt9q5qYLuC
gnvfmwHdbG2H+kxVmXmzycFfVRoxwUVkXcPJ95jWAlqrbVR6vBXU2pOsmjwua5xqUm2iR0dabOTX
yecGb6XyscH8vckBQR0c6TDweLUzp72xa50JejlJjw29aql3IjiK0QuC+hRc2HAccvk3XpCUR1mU
78okCzZKpTOxDhC8LSbo2qS2F6dLCMfPuthIgCPCe3qyYjtGNEJWmsWl+NfnxGosRzfMxqqt+NGa
FmOBdGj/10fFm7LPiFAf5VvxK8WmoerdsbLIFKecuvY1hMuyhaA/zihy6mQMasZ+qAvoFxSS8uEr
zBjMtpP8QsHjGO0RitL8lNp90bRnva33NmWfVYSFLe/MFyPqP5Jy/rLi6avS6iU7xHdJtd9rw/A1
J9S+If498BA7wAuHcIQwLFt6FSo8sllXvyhQM6ckFahUjpCswS//mucCtkrKU6A3lNuqNF09AjJT
dJq8tloHZItdKtw58fVioWpv+iU4QyzNKZ46WDG4nDuLRCEIa+JN8ULIeubNg/FI1L20ISjiPQtT
80Zu010/6BXTVWuVjiR6jyo+47hA8y2j2XeVPGvwXHfYyu3FXC/Wy8VOXna7pE2vhaHI2ybO6Ow3
xUC0Hwo6JwzBHqU5/l5GZ7OaPafodaGF0iyrZgjfeRi/zTYS5V4L1IMMkPP7Rf33kkn9j6FUwEU8
ZskBt26yn1CJ5Gp8DzcO7qF2kizjl2pSg5PvF010OgSHJsncNlKOjlF/ho3/aEUj4Gx2+Iil2x2S
7BbWA1Q2RCGYNft4Pmo4yFemrt4GUrXRDWmldrIb4WqOxor5jJsSqOpzbjBJgamvHvyCOKUGAm2m
M9W3omtfav3N1G1a09q0jvRWKQFPBis/RaPzq5zsPfh5EAr5CSwmCAvfJS/s2inGAT7PTVuBwOmO
ZV6dpIiOc0TRQ5beiHh0qf0xxK82RtETGRi+KbN81KqWa4R8T2p0PtWUBQKpyxc7d8A73+XJIiHq
hpMzonmWdAZSsKob/QC6wywwD0jlrS7H22yss1WHQH2y1bPqx+ckgIo8xmhh6nyAbAS6VIoS/k2L
Mziv0oeio3BZpDcGsyg7fZhoiq901X9WpH7rSzHzi/HGUc+6VSOiT9sP36Y7AyTecMErXNR4r8kt
yl+t/J2UE/Qf6cae7OZAJsKNYVIRAC8LKMUpTiU3/kVvu4YKA8Mah1Ra9uW+MbLNiA1AahEhZv5j
UZqyK+vJGRw+lrDyPOk5AkL9dfKhV6YhXLAmvCniS2eEcDma0lqHxqKktJWbuWu3WT4zvmxibyiy
Z7+zN6OiGesUPOm6DqOHUt92mYX3rmIWwICDUx91RFnfzwz3V8jOVQTyAVJdfXoMDW7eCDACV6pe
Q8oOwPx9ZkzE8zSfOhivVk+qTRzF9AczZJAgyVYJ/EkVg1mSvo1+Bxmy4eTMA0wJQ4kdPiSUutT9
VeGHv6ZJ606RzuiRyMAx4TGW2s4zrNQaEF/3EEc9UxkY7Xo+vFQpvESCegeApYoODj6ZP1t08KQu
wZc1VHgEqj/ss/k+VWuETLSGAUdMa0OWHhGjEcEYFgSedCBNOuMgR1gcojusr2eMKuQNTNc+AOOv
tC869Hmpfe5gCGthuRm6CkYvot18ontrKadBwWONVb7BZW/8riXtKOFBg/F1LjBqMUI/pj7y6FnD
V9RVpybtv6o5eg3ii6ZUzym9Ijcvs4zRJFjHweSOZhit1w/hrdP7wWtXFp+KmexJFbod9e7sB082
F6LWMwqxtQqDlH9VnNFxA4YiptLcV438rBtAqMf8PlAzog4GntHJYYY/ueQoZgtzuS3ek2pCFxP5
Ck44p8H/0L2GuhOSdaF/+FjFgfITWJgZxUMYJvfZXP4OuVGoc/W7lKq17LfXVOaeYym3Y+NblDA/
5mj88LkpYF/8bTvKsUWtOFnWG1mWb91M6qdRu40OtALqQrTqlSLzYPsRzIsSPSIu77XWR1x88/zQ
2Mp9Ck/a1zdcXY+FPFxT2yYZN4kQjyKgHwgD4w+cj4DQds702GX4QIKpuMmXoapf5r9bqd3Kaqes
QG4+1jwCukA5E7tZrOSOIIgp94rZ8iCiZCjhgyOPPo9qGxhZjGjGJ7mh69In+S5RXzXl1DF6M6f8
VMxIOcfgGvfznakzKJupFHeUPQxYU0Ny0Yth4F+RzmOb3TQGRhi855Eij6tIs+6r2IShNe0NqNxU
fG2q08rrIDt3IY6swI7UjcXYUA7UeTVUKvREJHXrIiW8VU5i6iETI2jwQwEDnrkYr8su7rLywUkd
CObcETAveGobfkrMyzDtg7TP+RfC13hWqCk3udtOYKCa2HlUR+U4mKwsirt6rrl7ZnCKjDS72NFn
3xjTUY9CEByG9JJG6asW2cvUynHtGQtfgIhgeBwAB/Jj0VlcSG3KqV/+ZvDxmEUWOd6gl+JWZo5m
XyoTpNsw0YpNJFVdW7LC/KOWMEiOz5bJP4XKCTYomCcqUjwmk5kkBeZFZnJLe4zfhRhY44zhiV5h
rvBr3F/yhx+WrpKEl2hQPlILsx9ZuJdAabnumwGaNJyAVGUH1jEV7GW6XUyg6AqS+sxSpiCYOCeO
/r7P82htB5RDIP1iz4A62S0qicA2dhPPjrVpmbXrG49GZb6NBvGalvLohxQ4+uE3Y9ynLr03ur7w
oskmg90sXM6tdAX+Y1rRduK5EtmS241hsGBnb/xa56aQJL8N2CWbarC9ZJzusNxxaLu+88oObOag
qh+ZDVOhAe04Gf7R6LrHIR1hI8rVCYVeukM5hyRAPqjpPK8wXoLIwlG6KAoouTIubSg+yfYq7BWa
bvN6jiowhylmQ57oMJJV5XVW3rMhfppowayyhIQZZ7lDVs2rNPbvJmCFlT2gO8965dZOGYemNl5L
ThVsuYXRch9tQXbxbCWnj7q7qmvMzjB7tY0FkRXVmgVwt0OnUhu4OPq0UzYUuMHlx3bmlm2oQFcO
LlBJzU00tUvpNbFJ8bMJoCXwJY7Cx7rTCMKua69unecZuJI2tJ9dtXh2dZQjthGcrdS5NipV0la7
b6vxudScE7E3/LGV9ELF1pCxWxDhnO8yiRKlGUY8Z3mgQaH/iMJpF81Vggez/j2bIK3qnjkrfT5S
n9VoBZYZJRZybOrrxPZEH5TtLS4hDARAynNNfUUyzSM7jX6Bqt/oQOIoYxH9M5drCKXW3cokXRrS
WfEU4s8rWv4ACErWCvkjNSSn2yigs24lw3Y7h1NcKZbuZh+AEs+IYtahR7aK88nw5pH0DRLOZskN
OoAyOAN/j2H7mYE0biOLsSto95WvmEwgSTjIteKktN0TtiPcPs0Z4A6H92AF1JMmErilItRcOG45
8w8HT33yaM0JxSiXwVKnnyyzGg+9TD5zGhTKbbi4t+PAD3E6qATyDYFDsgg8EKd512eT9Okeu67f
H3OU865uE5XeEh++Qs/L7XlyjYF5Oj2oG7sBviWND3JSHq2Ae55TMEFLwmlvOeW7ri4ItGDfZiNF
rP7LLuUtfRVsMrG6QoH4OA4JoRYEaq/7EIAieP98SRcslOkEOP4rlyoDX6qGQgUuRvmktPSlzQin
zxBFH+VhbLL+xu7lrQTczIjPZkZ0cTLZyGBs6v/09XLK1YjKuANkMI2hb/OnZV5WZfWqx/uMGRXL
VBmA9VOdZ9CJjBuC/j3vyMD2242jYBJstQ78SCFvmsa6MqF9ACP9riY2BpcWvFxut9tW1l7rzJq2
PqjbdT/Wb01KfQtsFs70kQAlpWt4OClng0ah4cvlOrS582lSciTZ2OvHUKeoHpNujiRK9XmkM2Qv
d42FoK6sTYagqb0rUahNnYHfv5caD7LooMvMYCx4kp3WuL6smG5MJpjbN/GvipbZesjjBytl2qxS
CVjXucSdnSIg36zSEXB72lzQ+ps3A/8TkEQGxjJsO8eyo7VSz0+BBIc86/AzDzYBuGZuT24nj5+d
xSYjUy8Q9eK1Pd4EdF5cCmNsHe9aMpih24UdqutD78CXrR2IKabdrhVi/aZMk1alKvVrSu53U+P4
7kTeBhJasg1U28xApcmLqIDBpPHsW9pVH/HR44x9km04Po6VvxITsXa6pwX874YFRuO095WDVm+J
xq48XSXfpX6wStVye24wN9mcnrg9wBY/ZubJT7mS6Txp+G3wqEuBLkN16jWvG3nIlGY98fwhVILJ
H5kzPGgdw6sLEHYAt8kghToxLVzyYZelc7pJdXM/ODziYkiljKWvRUezJx7Co6TRbYhSzEmJQ48u
lfdBqsy7GU+wauo6kRNomJzG3wI6co1Yi7y8YYig16Nn9x0wzKit17HJhHxupJeitm4i1JpeiZGh
gsIdlCM2NwoqWm0rS0azetOje1v5ycy9qHAab2qnDzT28zGVyfwAB+XK2V0UjPO6kqyj30HuDBQu
DFztRREnt7kf3fvdwMCDgFjKs0t4p4H6S5F2UQj3le4kzOvujnms18m4MJWYTm2fW+lNnxfbOQLH
ll+MnMZCyTwb6256R+iO8wzmixpOURrSL6pzm7k1t2mvrpWJx4zuNGdfxbEuxX205fvew77krtl3
3Kkz2vF6WXhan3/IcegWTRy4WLy4x0rakhbB7grik5GDr27kuxJqQ2/lhDe0mAZJcC9gIzHe9E1s
3fwUxTbrE/1PvjO6DPhhGNsbhWeUWTSEZKgEzhlUfAb6kYGlfORS0JA1LZ2rpD6ElvVoA+ZY+36a
nCXwSXXqlfxLuwBM6J5pyUHSU53+AeUQpBF78tMA8ZEiFcvZZermW80C90lzB2xug8chodUBrUJR
LUBCPZAhq28DmkvMmGprxoMX3mt2rq2rIMeAH5Xy1fYDWomS9ggV/q4P245pB+wEeFmPkV95s07o
uU7TkYwjUKq1M4C3cEpPbjIYJPl8SaWTLrX5lvPuqCXSCVEByo+xPqlzT12CORzinQiy3yy9V2H8
aL9Q0D+k0hNYrb1WMN0bAuN/GDuPHce1KNl+EQF6M5VIeSm9nRBpKunJQ3dovr4XVXgvG4U76ElC
UsqLZp+9I1bYa93j1EPW3IBprWvz56zMrr0gJg79h8riyxYohJA33ElZCbjE/JIzbCxwWljkTVth
PGgML5JcCXR4xmaaRY24Zd6lk7iTE06jOPLwCRXgMozKdukjuZfYg0/QqgsJsYxJYsudi5I5xyi1
Fpt4Rmutf0tQD20ngSFNLWBAWGdVid/oDrIS6cDG2ZgP9d5dsaKA09XEAZMP85KDjx36NacLxMVF
oa8LhsvKurYhlxIUwiHcE0cUqyTNt/LTxpa/skzoD4Z85dgOp6nUvvF01+vUSZNVYagu8fL9udhi
sPOHJt6FxNaw5qX+zQjJ8/Kqpjok4T5hSUVTvjZKEgsz4s9Z03lrj4xxwp44Ylv4CBtJ49uyPc7P
YThdELs6nLPxCApNbrIejhZSk53ptD+RltLmyn7MqnF9wS/iStsI7Do59EhiOA9snNj8nJLhxrPg
emkYMCecSW4in7oqfQBGDadwSA/hPDxNfBodTu6UfHRWJ4IcHUqAdBKTvVNuAFrkQTWpbOpyWH4m
bMMG6tEC/Y8GUwt0Hu40l/QFo3jIFlOzmON8KyuH+Kgq+yZCpFypdvUYhuMO2cRbz/gd1AgHIq9u
P+Y03lFJq87s7PKIsHWnqn4YVD3PcsOhnNenawvbtn92tPG8WBs34FBjRtoFWalVQYpO/mFPhs6R
Uz+SiP4dYtoEk5wR3FC5j9LexhKGLXSPW0iPF9yTNsyxeIewpofkXQqs8Hq7dbP2O9OgXTMOBjWt
gp3pa/OYOJYXFF22qR0lPOSa/tB1O8lUhUGhiuM7hoIiSkLLFerPGme/Wempn7UCnionT5OOxjoZ
i3eiPrugWk5Lbjxy3PcOKefxdZ+nW1GQ7aJwxrRG1pNQqdNVVbR/GMVVrD4QXkU4JSV9unLy8kOk
GcTCM9keGHbR0TTXtmSD46k5MqStuUXz7tR0OkzvQYlzoMay/UbaxSIKjtNKt6duOxkQ9xhfIWnV
lW0FWFXVtOdZVb6baDQPrVjCYrzs3j25j9oYl8cWTMpQAbZRZfRgG3/sPG1vq3S+i/q6Aynph2M8
XkABsYuw4iJNBr0dVLXJnvHl1OdwLuS56tpm6xpE3CZuRAag3YGGwUFtAZl5tVvrvjGsz8rKXqNC
C0GITuqGo5p07kE+G7ASs/SINArszUzBWZWddbYLDpAZ0GvaTI2vOpK8UMvdj+Ila+dxHy7kTdWq
P6tW1gc8Q+s+7G87YXQcGCgxq56Gj2iUJmg6AAERbjxE1aRIiYiIA/IqlPwSTkq21+Q03eB0PuVR
Rzxk0qh7TGo3NA7oYYNLaip/yWLBntfXu87UltiyQQ06OvTrNssKDNWEavGHJLo0/I4LRmwjkJHU
9raKHZLpx3zJV3Ul6Otx8GmObEcrvChKxDnLYDNwZXqZJvtBq0Lj3syrvTc05naMtIeEWdRuVLGW
EzBHiIWtbUkYOOBpGw6a650VRw99ddSeNDqElinnTYZZBK/toB10w/2A1F+upwY2/VRYDA8zQsM0
yaqlmwPNBGOLLQQKwdLN9tTkWZvb2A/d7qPNTQ8nGBkZtlL4U0OHLIyJiDVGcIi5iWYty+XKKr12
jw5E5VDyniOpIIaqVDbM3hsQE4yBuDRxDoNkUBcZq27yIPr8Q1q1dqP1yMqLz1C1succ6HqSG59W
bgedKBSasUBbmjDI4GX08XCfsymgqO0aX7mufhU/dOzvrulelLr3FrPxJnRiIjuACsIZpDASzbcd
FRSmngOIthM3Q6dzppSI5QW4kzrac5xiNVXGL0OqcPQ1kPZh2dyOy4rzO3E7EDVJ8iYqzsvE1xwT
pYQ/1WaHgo0a3rl5UFEm7Y2a2nqoxt5vAsdYgNvR/G6wGB6RxdsizQK1YoqRdK+hTqiUl3Vv7QIE
CWnhkVnY/RkakW8zQOlrr+ta34O3zO0UyNioswCkfaGwvc5D3yK6XZBPDW9Wx14fwY/m/aeMIZyj
4GDjVOZMd1h9UanufUfKR5WEpBXBVKAMKlJb+6p7LBKvw95nQ28IgQxZcK9WDgcnmWYh7stSXcKm
n8hhLNZ6ZaKd1Q25bmal3KhI45F0xnUQGdNHQ5Rkl40CoZRzWzWqubW92drkzB3WCFees4QScJjL
537gezONHkKrU12kWtPj1edx7YrhUZVy3tV+oflTbnBLDbsLMj2ZK7EXjXxQMz7+GhZ/nYj/h9v+
OnV/7/hrUbzeJiiFyEiAYHbUUoItrzde7yOuPsTrdfr4LgyhxcJ5vR5mAg3e9XqCQZv+w2K9/F8X
r8bG36cCOz61uru/3nL93z/v4u+b/PuKnO/aGdzlYjD+e0uELcp3arPPj3YDo+v6NNdX//tGrs+o
x3ZV/HVQX/8vlIwS4nqxzmwcUteLf5/8evH65/czqQ72vYDAFrH35HtEtOrBLSBflwUxCZ2GA0lz
YSBfL4VoH/5e+r3NnRdLzO/1FJEVXbX/f8/rpWg5Uv/e1ob5egxTc3e9/e8zXP/798G/r/X7uH+e
xlIWWY9Gvoxm00cHgqxp1A3Rze8bqXWFCcT1uf7XxaplWwVWwfu5Pnm5eAD10XrKrl43SZYuzDz1
5ko9v/75xaH/c9vv1eulsnNOTlZ6m39uvz7+elu8eHV+r85Uoax9IFBc//v7j+v9/rntejW/ev//
67mut/3XQ7wOVr7WWvGaDsj29zX+ftzr9evLlb2AOfrP0/y903897fUx2ewdvLYn9HahurclZZmG
8YvVF1evxHDrFxu+XLpeVcclIuaffw/qJp3dTeotHRf1/5Hhr090/fPPbWolQQ2OprX+fYX/etX/
622aF/Kefp8LfWF9aA7z9ebrk5hiYAZ4vfj7pP/r//98nuvVf/+teAXBQWkf/OdX8Pu0v+/jP5/m
esd/7nO9LUZBFgyO8adPekjbEvhufDVjkozL6EMDftXdRt2QbP4epwbjWbHaPJzPsS6erseFihYe
4Iqq2psGNBPO4HQfgPBmmUJLkSWbbSjLSSwL2OE+OlwHW6a/zXFChnS0lkt06xoAuLUtAljfFpQt
cdEzWmeqWzyqYaPuvDjdZqN8rPHNbW2FlqaD33M1tqj/ehtHLsBO4luB8nHiCHtq5raYbichv80w
9LMYPYGRdqw9mMPSA6wXue7kq26NIo3Qz22hqd9ePj5qwss2UPokzMsKcRGZJODWkkAvqJIiQgKq
GjcrbkbwZSI+2aigztEyh6kM4p6m4lJoaAEYYgN2tEFaqZTCTNFFYGZdeCfqfj+qE6SdYVbvTNfW
dzPOOsNmuTo6L5QmLG06gkgJfpa0wdqIqN+lEmMGLguW+nynfsVahZXejalrmL21SQngEDPLpR+D
qQWh/wzbBbSjEGdUuoLMePOtHvCyVVO+oYBKAotzOxXKKY6YSKUxbTdW7JXfgiomRpCuBGuMlDag
olYtODRtpRpMAcLOTDZDzXdndQbcgzh+jJghzkIf1krotr5gYd66000mxx/SXIqzK703ZuqMR6V3
iqaMDKac5ylT9aAJMW6ZnZ10ckYRPaWsW5r4pZY/aUgBqapUBONsATcmYEQRoNV1xt9K424Tk2ze
waSdLtrBDKiNn6klx01bq9U679pvJ7ktIob26AJ5rE0reWsQFHyvKxGqlkGhMs/ntRNm7630YvjO
CJsEyfMIEeJm487asDW7BRk10IQ1+eARusZd5t6NwPd3bsubHmc0n0S0KAe15IcGGRo73poZpEHk
lKsyNmBf6nRW9rHy04VkJzfjedmC9NTuznk8/2GETZncMh6ozfdOccJLpfdfdUEWuc7ut0YGKFfj
hFQujh2xNlWydELcNYwpBr/BG2K27ejnyLfgPwK0z1T0zh35ezRkmeHo3QupCoj5beg5JcKrqdB4
w7yWjZLML7sZGtwoyd7sLXR0ILqiNrybYGjNtfspckjekRp9TFLZdCAp14NGXaYZZ/oJ8TEusXJ5
8TeOSqAFIwgnbZxfvXqCh2vuNOWP45WITxIj2Rsa0ZBeqt7NXeiuDQiBYSwfJ83Fn+adepfqu1Lo
vJJat6qV7CurtX4z1xTGNB7FRnGf46WCttIixCVV9j6mUHohSnWa2aXXA0g5P9G0m2ikO1Ewfe3V
D6s2KXsmRwZ989Bm9RNiethRdCptT7xpnbwwQyvWrkG0WyefKxVyF6GvdMZDtaBJI1lvaCO51hEx
893EuCN14p1lQpyStXZvpyYGUZqi2NbynDVSW9QqnGDC38jYCSCK7zQDwWWeTy+RJz/CqG6YGlff
6fwKf2tAphZ/kUbO7F5/cuv4CeRqSfBGp22Go6dtVFt6H93Yu9iJ6b8ixkvhTK/sUP/Bcet3qv2W
DtYFXeYLEWEnU+duhUYQkor+rptNOMFIWjrRnkL0IbSmpm0WQ+BLIGzupk8bsliYP4JkfNf6krlQ
N90S5eIPPZ5Bm04iJgmO3SaDMCJ3EUn1NFgbQkbZJtZN1aOOSz8kX9KqEQhhsFnsBUTgFTatet2x
RiS1N3cc/D5tdTTEpims8A41Skf0FOHRywgZIKNvgITEskbHIc9fh4gsJs3LF2U87Yi2LV6EpcFT
6yY/HzOi3bJhJq9apSEzMhFDZR+0JIjZqX4nx6U5/SJtpr51kmGlRBCR6N+Vkn0Xif7V1nC2aLiu
exUAWu8UOGZ6yrUizNaJhpDGzZlqxVP0qqFSgONPXNJUPahpfanbaV2U00n0NDpbGlb6wBuO9Y3X
Yr1TO70JRsVeMCHihrkVIZi26RPlxLo1GvcVlDJ+kZJAiw16EdqjHSHBqbZvmKo7rYN5KK8uRUZj
y3D24Gs/2kQE1QjT1M0L3yRZI9YA+kYhEUf9EKL/ACnZMVmP7NL0AZhpQW+k6NoHYuFshdkN4r4J
fQPY6tBQvtyaAR9Qsa2RGEwGBjRKjr1l6v1oavPW6QpzW5FNZM3DOYtL4pTUjanlCNFj5CFTnb8l
FpuZUr16apUe5DqK3ZUl6ns0wI/Q2J6nmcwAs2kf42b+qkb7Ra/Q1dAaLohfsaPxPLtg3Wi4ai1S
Vs22z5VARlPBbKa5Rq6w2e6zEIVKYm+HRMFdglLtjan9uxfl4B/700gOWaoOCFzzXWvmb4TGgoXr
CLhYuMuGPMVLOPKEz01taGplQr9NgPYaDfvngqHNd6y6UR/mzPqSgcgq3uGaffN96sb3qGUm6ORI
Qt2KNkHCxLfIvgYneTLq8U3W85+UIa0kemIGc9mTZsV8lYmcWt0LXKV9Qr6qzGB28n08mDOClGpO
ZJBpRu8XGF5NL/po3XYf9dhy6G4GpQsbb+icP63ZgnTiDLvqOyQMJZw3zrTsS+awqkuV0I/FI9SV
d1kEnEJDGBFgitqOtrd/K9p0aZAR7zsypsekFq2VyayIJebcTH5xnfesl0ME7aaj7xYddS3CciWc
7NhZXyo02EwdXnve1F4VL4mAjqtO+bPXwM7MSJZrgCf3vcNXH100ItjBLG67dNiNFUFLu5YWcsvX
wkECqUSC5Wo1MCaEo85gsHfEJXEX9ULXBmo72f7onbKqesh7gJwMhTCpsPcObvgnz8dDlQ2ABcbm
BVXISfe6297N104/3IkuercKxAQ9iQVrch7eHI9ctxmz57qdaWoZJr3hmW0jM8l45CD2UjfaQEVD
CJShntgltyaIgz1x0WFVXPAGoLbBDIRnht2lf7E72nJz7o4wy6ubPKVBgsuHb9NEz2kU0WNl53/E
YlwpunxAet0/JTTid03MVAVBj4NrAY8BuvMyktAxlXiFhvEdG4zPIVeHrFNvnFaejcY7QxzL/DpE
S58neL4YrRtESzK5fyky1KluBKHSmC2a/AZfssPX6Dg4CApUVn6vO96qxcNOn4XJavGAnlqwzSFm
QkO9stomue9k0IV298gJjkryzvtWx74/aVO3hq9h7dywe1SI8GWA0RPbjt9vAvqoDf170xLUIl2m
GsnEf5HM5TRpGqYieQVWG9k8Ow9FWI0msI4YnzHrQ5BaZLtilu7enfMXcoQ8wRm8lwIdOLXxNLB7
VnDp0uRk4seS0XAzeimbS53caxx+/LZnXwvDjDEhAeVJ9eO0Ce1xjXF5ZjyFrXtBcPIJJ/qEt7Ol
9MYkFCbuhnHvuY/qo02xGNFkk150oQRZpY111pPsmVr72bUN4oAjDX20Pn7RlWLY4srx4nqcauzJ
z9z+IyKaOnXsOyUinYRcE6TbNXvHQNIbvVtLFkyb7JwsPpcaDMwIwZvJD9hlsztaV4a9RdKKNg5P
VjUEmm6NFFYK51awsWubuNlhZNgLmtigN87M9ZOWWLllzHZDJi5TzDmWW3S5Rst8W3PLJxREn6yU
QXdnhKLFGhN/h41G+dFDnUS2bB/aTAeTuDsSjVwI1Vx7MWLivKAQna0IwV3mrj1MOelsnZveeyyU
/g+jHcMzT8kYBkje/Qmn9AqrUdDJ6DaVpomIpH4bG3J8y/mejIJDJ8V7bSqoVT1EY4BanoSJZHQU
4ROMngKye0TdiSkfrSwGcBcthwpCAHEK45V5J+1plZTWR9oX8UoS/mVGtr4xjelRVzEvpeyBMd9w
ZibkHVvKH2JQpA9JfcUaMdZslCDj+zwemPs85Q57aVEMdVBofE/mYF6isThPWJmXRZJOOdae28x6
UWAMmNjIkKvKV709KtrGJtRrxVwLJKm5AcaLcUJBXG2qLj7Q6dldvLtDGIgs48CmGEcjbt9kbHzq
tjKRFiYf1CkMpk5L4avm+TppqAgtj62/UiYvoDCJ2EOyBQbOyQJJX5UZPwbjipU99n8Yal+Pm9D6
LX096epdgrp+FdeOn3nM7hWPrcSx9A/Ldf8kzJewChLbpg87OekekwftvrY8pFOah6jYwDqXVdby
gCBJrM5HgLUbCcMxLX1aa4giHU261AGpWGseEh7EHa+pVu+hPB8VBIp1heivzcVTmpfnWLUPsqn9
mSh1f+hIc8Q8TPhrvlj+Un9VtfOFVsCrML8nJEmimFOfgRU+sba/c8rhzWmHr6TodjNDbVvX3tF3
Wr4wgOeXM0F6Y4Otbx4YCLDxCPNBZs5dzzB0NaXFWeJYUphRriqA0amF/gT902PY3femyiCUpfuq
bMgxU53QZ6h0zi3zZGpMPrOog8VCrC+4pRvBqkMClvAJDLolrPRJl8qT6vXlJoon2PgEVYE2uCsg
10uZhnuWWq+udw+pFka2XjirkjnyuutSCmwKTNvBl5TqlT8N1gHZ2GpJGeycGP0Qruf8qcYBelDT
cMc2uW5EbARjSsoCcjvuqidloOg2neclHhmRe4vPL0rmwOvxnpZOMNTqq5LnB7fp9W04TttqDDeV
zDG9EGaOpKr7ipdcKcvYU1/gCafAGJyVRVXJ6mu4UbM9lbS1VxbliUw8FDKStEzY+NT7Cr4P77Uk
z2ztuun35MSvcRcHRDwX+Fp6Y516OqKr6aUykzwIdaj9Oqh1WYKrwtVip4z2zP41K5mwh0w7/TDl
V/PsBi2MN+B21LBwOjvuli7iKzt7GkfO3laFoFUMlBzS7kiqbsWKIUCJSMg7mNW3CImUz2Jx6QAa
GZmVYHodjyLTPwFB7MI47Vm0oUeuu69kmJ4yVGwbpfLIGWCPDzxSp+H+siuRznEpp40HD5akzAit
Z1cz+SJgTqnCaF2HgZlLsUox2flENmZ+knxXYX5SHTRNLMEslvWWWM1Ju4tHSEAudfaqqfTvwcDU
kT9pzK4JpNbeHdQszjzSP/GKfWaI74oZ0Map8u80x+o7yGFT6/FljhCq1vwhk5b5vTrfNLG3c25H
zqbsihecyh+JHm4IBPgByULaAT6vhGOU5jRBIZ1nTxuPU6Og5KhZxVdGcyMbE10Z0z+H6VXm6Vtl
aYXHYjqR29sFeVL2mwQBo82weSXE8Mw+ihpEA1/J4ZB0gWja8jjI233kZ2m8hx33hAdV8ROmf8+m
jnZkqMO7Lv72xpfaNV7QzzwSNku1CXXFQmexbsMwWSHqQJGEltJhtUDBy76JZreqt3Vjb4w31dbx
fxjPY9ErfKHNfcWXtyoHg3yxbPI703iVcD9IkpD+jFaLX8aLTlgIHqPZBmhHgW5GcUspvKICgFDL
GhaXLP6u3ijow+F6lPotJO878YcDbwhVm2zo00jgVW6yUgNwhm5nqJEQqK9Av3RCaSsY98PjuIRm
Ex12mzryZHjoyFxmsiZjWJ9F4ImEY3+cjAftAyn1h4NzuVXZMDPrGbz1g26XPv78c+zN26zDgpJP
h7Zhb4mwTrvjrjXU176zPoE59Ws+1x5T1QY3Ls2YVKOMnBPQ7brc1wQX1va55QDgmUmxbjrtLVwW
r64SnWYIvyTQnzKd1GFFtl+iHhetwHPe12gZYuRaRJeQjmYhFgnZWqhi+rLyCODBTWUxQa7C7rM0
5R2R6TN8AIs1Tf/g5OYRkUW7ZkhBTYXU3mViyRtTFN8s0j8UABpDGZ1MubT6iot4l1rZocFbrGbW
d+w29KmaRvhmrkVEL271SVwym/SQps73Qo74SVQR1JX1kWntodGZxHpWEqQZ/tu0Mz7jsLxrEiI4
bRRR8Y0DDaGdh1OpQL/JbKQbCfiLwbgPOwV3Rvgzl8qjvnjWcOw8Khm565vSmnVCrlVBzaWj7SyE
b3Tal9N3e5h1DxBxon1VZt+AEvmy4/x90uRLVmJVKQ2cxm3FZ06Gy5QN5ypNHrBQfFBCfKiLzNmp
5MYS03svSDdxVU7kSkEcNpGz5nom3GpFbb50Kkcw1R0O7InWrJroB1TrdBPidw9L0DJTPRV5dEQF
fV+4A4F2qvI2R8NJrb0DoN2zziEcKMq2qyokBgNwWASLyZC8Jnljrn9qC1y/kX+GQoQU8NVdoZCC
4RQcXGzcMSHmD7s+zktePLZXm45enmniaOTFA2LIVemgISlRv0wDFqaYOJ00RRVr9ZBf5sE5JrNp
MKZGTK9UZBDWJMGo624e05XjJNlmjpxjXpUftlm/Ix2/kUXoBmR3nNlDXnA7OIHS+15ZnZMeAqbe
pGtn6KPAIdTdSOeLEpaHMpfztraMwOoh/XDKUwLI667O3oWKUu4sicJ80VOPLha75UMJw7sfHZo3
YJpYlVPRsRWXZyN/hiDjx3l128TdayzRvi6b4DzBwy8pjzaRzYZCL/+C3W9LR/w1dLoLndubsA1V
VgkA/vNaC6xUHHOzeOhi/a0YbZOFXkxZO4it680ko5BjTbrrA+oFzsOgsgOax2LHauyhm4pX0aVf
rH4fB7fr9g5+EJLHQh+CwKslTo0I3ygP+n0cU6KENOpPiksIATqqNWL7DBSTvmsUk7ZeOhmUDHV0
KiblVDlCubDWfBkLertz72waIit8lBaEq3QIcTDU0Bk382xXNueyUhgQ8AQwrJQv1r2rqZePJrmB
u3FWLoJV+T4qMpqYbnSQycCiUWk2xtQqa5EiuheTtZ3aQjsoOVrmeq4jJhEOCzU3VrdFqBFW69UA
+Fzk+JPnrnGAFffK1KKpgcyxvV79e1u4ZOj+AOnDupeTutuUQudc1ZHR5BTVNo9dPyrHV9dMzgx+
YMQ6eKqIL9tXTpHhOHDebfrIGgbqlWP0yo7Ps5k1CtXeDOn0acWapc3znDftVlKhNwPnMNnQgEy6
BzFWH30HAiqxOfvMyrA3NUlYWPjjOIT6TDmjoZq+8dzWErkkKoIWb4rSAyKvDEp7e9D+4AZmp6HC
LsLw00hNsDk2LXSoSibZuisY1nwmm8OSCzFwWEq2WEG06e6c0PmKPR3zC6DPiYNw2Id7A0C/atKx
IgT8xcsuPVIEPMLnenm5ZJnAGLZWIxB9Hzz32TUhYrjljsxoZOpTeppV+74QNyIFw4Cy5qGMcLhj
ZNoTZUxL07nBw7hqHPe7GcmNMCNIXlZ+ly6jA08hn34em6MJDBgXhMEe4ZVT0KvdoZfoHkmoJsOM
2DiK64Hd2tiX0vzjqRarN/gp6MTrLKYTaodAiB3RsmUZzkqfMN6BkLppUvk6Fi3l0JhiazSKnyGZ
23OXdduI9rZqsVIGUskJlrg9yNR4A2P1NZmcsxf9oIJKj2qzeBFYcIrELTk8pg/F8Bwa2FKkyxqN
RFa4Vli/x65CJUxMhOulrJ0dZHkwZLZpomovmcfRGuY6q1taLNCgrK2WHM2e7ostzQtr7EdbLV7a
ws0DpcFgIDUQFJECK8zVt8kihUtRZPIjRiza1Z1J55AmFTpN2p4Yf2fCWPiNdQFDdVbsC2H22RZl
EI/SjwazsI3q2h8zhsRioFUZSoYrMuJR7cJ460bWcIoBYanMYVrathaEs3zUwDkz76pxFkP6WRk0
rCzxnaX1bUPu1i6fFndRjmdEN/dd0fVIdxhMtTPNJ8fJPnqafJxtKgWzKR2zvIr3USqXAlp/s2z8
r3Qroy33bm7VAs3SoCNvW0ZP4XtNhwXjkkLt2p0wDmAaxFAZ5dD0KEbuQjAvQOZodvYqAVjyIpUF
QVP0IvBKq6HmZ+xhy8Hd9zUdv2TuB+ZlbDCeQc5dEzc+4jngd03W39UFQ6DWavlphupIX/4cWXAV
evo2I8mp2kBbk1pK7FOJhYbV1DauCcNh+KqeO8buOEo5iDm6g8cmOZemeuMJ09iaal9v5FTt5zrF
oJGRQKED/50jTg5RZLbHgX575mJpSLPx2S7xgardE1Mzfv9yBjZHRzZM2vSQV7TVWbeCiEdf2Bhy
U6pGsx7qMjl1JNuv6oamvTBG5diwFcMAAxbYIfdkAfFKanNQWkv9WXXWcZZ7K+NImifVc2nPxg7P
GQlWZjUdzHaZCTWqsuq1At+WkzXUtbm1ggkpAzNms1AGUz8ybyw6djSWWbb1XOTYxhytDNeuuS51
KBHWIPDNsou2wl12yZt85CWyiV3YyBtrbZqmgYquPuGvfelsvttQ62woexkaGnZ7vxifG5tPXFu8
pJ5hMBsjm8MaIxnblS+WZ2lIwYuTS1PyGFV3Ki0UtigG3fwqQZy1UB5BIgQhr62JaWPUHEK1pcpy
mPWQLoISPI3kzmThvlKVQgn03iy3DIvJZClJ+zpDHyHrua8/VNvs7gs9DGQ6vYBjOAnpSKgJpEoW
mC9B7TAimgEIjAmpipKo70LhG7CiT2HY5FC5/SFihkrj0NPJBIsm2ua2+Cb3gK9oSm/l4tR1Q/c5
j6W7w6ckg6gWYtWhQfX1ut715bEp2ZKtENcUOxJkFnE2p47DzVjqe0fH2UlZYbHNmUL7HiPrQ9V/
5Dh/92V95wkCNqz6dm5t9dAmGMvb8APtHo82dTIR88cQspQ/kgsTEFN8sZVBXgZmzGS1+WksgzZW
3rzGdJEqNOqa4x2SAlNxgnwmMCczmekw9lqjjKXWmKlFJipW1rVbveJYWYxT5nPa3qdGOB1srDir
hKWPWfYUs1E1bhShbIk4fuiUXN007q1uKhSG6vQsRwBVrUpXmAi7TjIRsQd8d1HZggEi78Ye85l3
H53jtnvLidNqjR9dJrcuq30WwZwVpRxfTJ3lQI9fbRV7CjX7rqms+CaqcCWQh0nnZfaHFj1vJd+A
R6DpDs9Zn5H12H8PLg19kdKCl5Hy2NEUqPTcg5df2jQ/jCcZsjxM864I0IJ8KCzdm9iZIIcl5r5I
0zvFFEBoLOg2ziwqUPb0rzXJmg9qHM1/Uf5RjeGzkyoViz3sNI492yWsYqjyTxzlIY/FXKK4rIx1
p7nnE6VsVfiKGmIvt7EBxnOu/UxJd4UKW6gJjdu69dJDhS55TdxgxJe8moR3ZDsq1xox80HcDcNF
YM0yG4QsI+isuP+YpuqGM2xKFWysMJUkMFFLdCBiM6VVe8JZRtffS8WtOovvlKwxlgrpg6564Tqu
ab3GlQWhr6ZxgoGuvylJFCqUL3rtw7sS7Zi+ImNXzItsGbORQf/lOPBBHZOlUdNe6sWZk2rqvI2g
2t0kyx+L7luheA6RLVzDp/IlLToPIrP5tK37CLhg3BUIxFcZEggaRMSfKR5kwUZOvqg5DodCe0z7
JGU7UF9aEQ++puvOOjJ2ro1nzJy9lyiJgco09LSrthhIKGQhU5AqvyJUbazqfT22j9IR81bHgBRI
YEpjZhIiVDKdgwVCUCJepZXtYlHqXLy/GpM4SjiOsTYqe1ZeWRUYTdtfpHDv85IvtJzxqwqtuXQe
0WZZApKSxyOAVzrGG/WQ3jThRJOfNiOOws+h12CSOozl0157NuzaQd3xLuqSZIkRg3UFuqxxbgom
Yj4W9iVdvQtCoWwkI1YtV1qfWPo/Kaat0JZYw0GLN/24ITADeFh4AUp2jmzWKizL0MEKeLFKRj9G
Qw/tCUGRM/7hkAuMzXFvNeL+6j6jDWND4piYf5qcl6K8YyWANzOUtwSGa5fEMqTflUW0UXLwb7Xm
/jiWxHvYPY8dSjNyDlgfTShsW6z4hjF/m6NLCCl01vTHsdlA5yL/qkdIGqrTUfspqP7LKToOhnhq
MsQUHRuX3j6OWXv0GhQ++DQDdOZPWgbXwPHML1M2+OQNDbScpxvrUHdOekTiKPOX4H/IO6/lVrJs
u/5KRz0rS+mNQlcRQjp4ECRB95JBA6b3Pr9eA6y63VXVHa2rZ0VUsA7PIQkCmdh77bXmHHMI9Q0R
4/O2SqaLtGDhCyuBaXvJC2CoX3AD/D4SbJwimTcFZgLSPnuEEMHc1MDJj4x8q5fzaVCYHmhq8EqM
peqwqtjBuLg9sRfC0BwAj2U+sozNPASnqmVAbNCLSKUJqY7Bz8QG9ZwX2rVZiN8Cb0CV6kRBtMOQ
TKabTkgsyaNequLTSm/VGXOUk55EWLrTFsPmoKxrrdtIEJP6fHoQ5kU69GiB5EpjG4jXcCk0infl
KqdKT3Zr+yyUhLj2S8pmwOsm13ZeI3pqzGjXMUuj5/Yuq123R//Jam/OntB1ltPCUbbUiLslPmcl
XL6Qtb5s/JZsan3I2MoBJLuZVL1leoy1bsKuJAvXUOvfUzX96CAqc/fL/lhzXdR4JI1VTD19acHV
0oRMktwVhIQJmoKfTy5BgpDb4dBhYGKr8TIPaJYRPrHCbpMuuXD9742PBr+kE9IvoE1L07+1yDsb
OVZp4XVqp/tWNq5V1j2bc/vAFAIKaSKQL2N0zJ1xl9UBxwFVuql3mKMKeK51FbwRUUHmqie0jyO/
yNTZCJRdVUsfUkAYY12gE7tNs4ouRPiSmcDCimozTPpuaLazMvsG76AC9V7Owh3owovSx9+NjBMb
lvXkl4CaxwD3fHMtjPbZqkK60UV5qlVPCtg5WdNJRbbWuTocJoASeGdHhidub8ZI6kS1Is8oZVxt
ZK52s7mw+HwZ8pWBpkkIqnWYkKQ5haR+Znl4xiwcbWEIbSdt+TGUHyoAYRTu+V4HFJgWde53sya6
yOY0qguIjYXuS+MU7tuuqr2wre/xgbmEYPL2T9Vtw6E07GoBozzogdyqCXYJMZIl1wjiGqaFbqMU
As8bnKKq08WhvOUQpoeuMI9YICJrR2fDntritg/GkjsZxWNUNXdKT4ASUAd+jdghCpmoObrldkPP
TweYu6oZl9vxDEPPUNJ9otfnENbtSp4qJlYTQ4wpT2hWZX7dCQBKqlO3iBLU5sHDNQFeLaUoq9p1
WYD66OkJxwXknW4qXDNaDjH8ajuI6sIVq24bmskmCEXSXFAcSQAYXfg1zzGHxWzC7zK0lABdCAeO
oh8AxFfIQK9OACtYoRA7wiy/6119UsVunVsE2HYS9W5G7h39IEWwi4zk8GC860LloyLMVmHVnOLR
YBz2baFxKFUNYuVgXckWe6f5pdbmExMUfypCZiXpTuFQGoWUEeSMnYxkOkUjkuqxR+0hbaowyz2J
9oCe63eTjBmO9lTjV7W4hSsD2qyRn9sJ3k1Nw1TLwax0Q2JbhX4sFuUhINZSZU3xTHKM02bxrUra
BuzkqknUcsmATAeZlCR0I7HAJVgk5HpSHGSUfGaGFDsVupgWnrHY5Zu4BFU9SJ7RdVQlNButYkIC
IGR7dWq+gmT4SltmFcmykur7rO573jQzVpjyBd39Vzxp134oSTqTHUXMKl8UJuZlMyDDmlO7Hn3Q
kmVgj4GM5plwUsrlMdKMp8SY1qKsbDBl1o7Qyft4FG54WTQ6PRuiRhrjav+NltqtxYoNo23swVI9
wuNXnTh+IFm/y9IPVbkBDtINTd0zljCSKbvyeQksQk8XEko66UL+Imok6zXqcZ0z6dwLYBKIQbql
J+UE9+TmA14rGty5eRGbYd8H5ekH5f/fP6f/EV7Lu98w+L/x8j/Lam7iMOr+8un/eixz/vuft+/5
+9f8EPf/8dkh/mxQ3n93//ar/Gt5fM+v7V+/6E8/mUf//bdz3rv3P33i/uQVnPtrM99f2z7r/pP7
f/vK/+o//u36X0k9kBXRMn5eqt9eqdsj/P6dt6fwH78cr+Pf1u85G2ncXP+YfvD7d/6efmCIv+Lv
NyUd+Yv8j+QDQ/6VaBhdsTSmk7ohmeYvfyuQDhJvoGq/KresBMuiWlBVTSGu4PfkA1X+lVqEyANF
MSTNlEXll/98Bf50Jf9xZf/G+OqOHJ6uJehA+eVPuQeqaRj8JN1U8e/d8hn4Hf6Ye6AK+hTWprGs
LULG0lg/KDkS3NgVLvU+Wxs6vRMmJVv4A4hQ+sfuXf0MH7snFE5UlbPlB7OHc90Qnrtq15MhyWC0
8AFWaw3vzTV1fS44GF+jC5P6utgAJc988nG94h1cD30uwmtzgqIv0le9I917Y+G5X/3hmvz+nP/4
HCXxXz1HuK2WpikG/5P//BybQJ4lOTeXtbgYT0je7xni+Ezi7pJR/eyb/lsAwriq0viVfeL+3z84
aRX/4tFVrpTBEdigk/eXRy9z+IIJnPy1ebHGnfhd3hOTGdniW+fl36j7caz138aDel8GjrqLEB88
AIw/WA+cDpYTBkT1LDUHeH1b+T0/Lpv0DOy2PbImjme8eq0bH+d3MC0zdeGDkfioBcr19AkHZa/c
iX5lUhjp+s27+pRewV3qd+pryzlvxZa+8D2HDn6IsYK4sOrf6kt+GVobS5wGT9pwDcuhoSIhawBg
ijsST/Ae0J0nfpGNqqwRjZhokwwHeTf62If6CGFK2mHU3SpO/lZeJI6+n8kjT8ebnovvxRfuSXmK
D6C8b9P51fAemutx35/IbMc5cp3XyKwcCKnsmWm1+kZA11JR0m8UNiJy1I+Fhr6xEpz8g0nyRIry
pnkjAjaX3eZiYh1UV0yPOJchGgMrjoLJz5LzfAcS9XbisBvzsTyn1xCqDfXsoXzU/OXehBr4zFCW
fO4yQVK1Avf+wtDGQ1FBFaJ9UysaBx2KgUSgFTRLOwzXA+wcFAQJlTltVqRvK31+QayqENlOhHcm
uQWOAtGDJWOcm7dxp3+Ud8GpK4/yw4gsXVkRdMtIHYy+dR/7wjHfjkfGDcs6vKPAw+HqoDeA31+9
w1CmSkTSeyb64Ttx8Tr1HqQU1NEc4cGTwL1JYSo4iIAQ37hVeRc/dtHB3KmzgyiIQ3Hidm6xQwTp
RS6bE0yTGBX3q/QVHCo4n4flhZ695eQn9Jtv0UE+0IcVNvhdmURRz+Xaip5M4qNDvM31/XlnPrMJ
IXudSye7NmealGCO45V6El/lwdXuww2AnuiWVmJDeMUyaj0OvBJUgh2Kun1NQbVO3vsNDuyTfA9N
3ryEHzror10nrOJnlE5nOorc2uB9kNtqK2WjH/PTuGEmnyt749yqrpC51br4GD3s4cm6XmcvlsN6
Yq2j3k4O1p31hBym7H0m/XBp7Zx3xyq7DjS6V/1OTh7podWncqPDt/WQ/InE791I7tvxRb5dNJXs
CygQqzFwMrd719exk1EH0Jq3FzrwdulZZ20b0odk7Gyj0dXGDcgP5CyfEJVvT1D3CtfYDEToLryQ
tHF94sHXQbVWUUHYzREOHaOuAz4MSWUNVDpiMWgcuQHTLh0OjIsDW/rKLpGbrZVX+LiZz9h9Pd3B
r0I5TFNuk1xAAjjreR1doB4jekKnCampQ5W30h6D9/ZbaLe0u+TDMGzmZ4LL0K6urDOQ+gn2mj83
G/JbGMEy3uHEf1L6i3UeDt0rZx8UUq/zPU5UJ3eYcIj30qkZ/y+LM9vfH3N3mCmgylMJ3pGwfyg/
ET9/3H8AapkacY/1umWgWSACYPz3bBI78u+X4X9ahG8Po1kINMWbLk2/bRGf7/dxEbIpSv+toVPQ
i3DPYBtA/eYh0MNs5nC6Lm18QznTQlxqtvi/JyD9i31Hlv95dzUlVRZNTdUZQatwt//8sEpYq2AA
2hYTRv6szPQ/4QQm62oKG47HCvA+DbGYBdW4ekpCC1W2+V4qABwCVAWDIegbtZofS+jGAGrQR2UZ
pORegzsZI6xN++k0hUJj12bTepIya3ZMiLxrTrLpNbLEbHehX5vW7bGbWDIA4zhWqe5EJUvI1lSg
ZY9g1JTEAKnqBXXbPslVr8FguwFkxN6yM0alLijk+y7PmZ5UbPThvJYVxiZmeek0o38ItVY+IBDa
1QT2OXl6S3gH7byxunbPkSsmRIaNDLbSqzWUm1A7ZUTCe5n22TNpq4uebgC1/moCTAOhsKxJG8uh
sAAd3hgIIokjguehFs3Ngw8UpMGTbgmYtceM90Yx3MUFT4HL3rEcoEoAsIP4WNiWIq0mM7KeacEK
wIUX8HVN/N03XXqUR6SscSk+pHoAMHC4UQQWCL6lTPerRK6ZmvMakvqZXEKmrIjVpxiXmarRohRK
81t+RAjAmlpEpASRtnvrRZUOSlcFxT9Vu0op7mH394QbqgSxinGA03ZIVECBhjiy8RE3Pjcc4HVB
/RitST1aHXodmUFEb0DNHWQCHjoNOX7LuXVM7pRS+LRkfjP0Go+oFsPbdKY0c1rHarDWKpqB0yKf
kqE7RAKm767UNU+O9acehIt7a5eNAc3BTKdIGEgJkBpM5ouuP5B+8CDSBUxS6SiaEWGp2p00fdWT
dr8gyvTVcH6e9OqpmrL36NSLUe62U3uPMvAhCUL4+e1XYnI6WriBF7UnJZ4sKv6sosYdY9NdSC7y
tBxe/i10SWPWgRdRXYMZGqFyu9qiK3RnZEeV896lb60AEAyPUaVdYng4EMJ6WyWiBKUSk6dS8IVM
FeiiM1UdxtZWUgjKTT8+gfRkGj6W9lSFpidM15lbXYTjTZr3V0CW1DgXIFCtlJyG1BfSnn5t2JNr
3+t3omHCZWBn6I4DV2Amcxyk8CpbDtJcOVUVev34UJEY3FXMm28hBZhj1DnyC8K5btdMDARvyq7Y
ZTyDCTgjHIcYJkCPGcj9eq3e6UDxcw0ppLEAQwEimtZgsHtbk5CGTcBjmk3fEGmC2DyQ3rRBQHQs
rlIKL1p1SfS+TA/LgORoGi5mO+4tJdqYBuYQmIvQPJl1gpmkRBumWN/BxdN3CsM9P4b+PkNfw0EU
GLILhZVNA8rfPhB6jqahcVxQUAAQ2midSieoQrQ5F4hWkWTN6yTv120aqOgKpYlQqrq5R+EC8aMM
Q2dKk8ZmlCFtw3aRthUrH8M/syW9RQ7X8zBspZ7BPl3FwK4qOh8SnO2ZKBGDSe/254M+y/I2ixtq
NrwGEc0U8y7ohsIucLM6qDvRSM8K/ZVITHeTOqZbQ3+HbkDR+vNXsflcDDA0yjjPGGPyRVpkpb/9
aZA/eUcku0UjGNoIJdIAAPy50MoR9nUZy+dkZcE26uVrHRJcLTO5ce9wJaG8PC337Ui2PaDrVbVm
5ncozyQXxP5g2JSMyFMuy1p+TSqXMIdDdpgO0jv69BY8tK1bjnW30BJp7fR1fuC9X6Ofs6dvCGgu
HIl8rxzN11V5pi8rAn6kWore273qTYcetcux/Mh3lOwozoB0vnCN9Bdz1z6A3nFihE+QHs2TUfkG
OnwNR4KTq7xQNmTIkeCe1jaOaHGxWVKeplgSt5SzA8n20LWNjXQ2HQp8UV01r5BPZmPP1JNvMygQ
bVg22od5Z36Zm/oaD6/RgpDRAbuo9nzj8A2qWHsa93JP7iTKabtIqXrslIbcEb3IU/lIIR/emavp
yfCJoD7FPuQQg02soNBQvrO3JfEL2/xY3mjBGH7dQvWi0mZWR9mMEcnpdt1aqjmqeMNOxolCjM/A
AmrZZnI0SqfRfF3ajakbyoSQILz2FKqr0VXanaRuNATivNu6HSMh8dDQHOtcDX0zgmsEm0CsMHaZ
t/pccEf9TpNQ/TvpuWZt2uXu6GJmiAQapSwI7CcocGzg3KRThAR/PWedXzkIWM0jcQCGQhFaMaF5
kStfkTy0XtiXIHdmmo3lRDsRdx9v+HCA4FW2K1r8cLBMlDLO+MJrnPL+mv1OXDXKWub10PcTvTQ0
+xBBB0JMVx0QATc+l7xaVJdXLQAit2s+UCZyecCTTi6tQjpb2cnStxiFOIXoBSy3zWS9CkeWMAu+
1lZ/pS05rLktcgGuOYPOVR4+GEf1i2GXiDeUQQYAfQR64LMWakbz0TgWDaTaoxnv9C/NFc7LU3Di
/NS+NrgNivvukY4/jx2+Ufq+FHua0F+cyRiGqlfFi4/6IX+nlS6ixH8eLzFzA922jrxtUrcr1yZu
DijzF7yHD0gzsIGYr7wDiL/jsJYgMrF7jAIdx027vtShqzraMb1ot4xdR5Z2eoKrxQ2c5nkwVuG4
rvj9t/y+Yn+QoUdRdvNSuxCtDHH1SLguqAQD0SwsHaQgG54mP3oYSC17QaxYYAMx9yEm1RQdpc2L
aHCQPIJC0vYSXfhdsDU5gZqca7hSHj+jTplMrJigBU99+hQujEvhFPtZvxM+1MKN70NpDaJCs9Dp
2pCrTnPuEpiQT4dpM+xTXC2hx52rrgLM93Cf+tSbtmD1DzDzqGyyr9mykxfMt9meOC/OtnqAA20l
Fpvyo0HNz2kOoTupNSvjhfsKgzeaXTQ3TbkS1jJrRv+RuOoaOXS7j9YFcUemk75kPsMqigEOYARc
PMWM/E6dH6BJH50UuviwEiIwssAAgUhyi9ih7o572o9D4SwHi7uGIyp9ATd7w+AoYZXR7OjMibzY
punj4FPlWY8ED/fPwN+VyUcvvmEI+CJ5sq9f6I3vrNecIAK2j012iD3lUtBXcI39rkQ68TDCXL+r
wUvdZWfOM6+dl2xIMVEPNGoNoJOkLdrGF0aAcJ0fVX7u8KL65hvP4cxJF9FXtMU2uzBC41ljzkTs
v8EwP51gicwNoHCvKD3xGNx3iD2Bj604AjKGZdxx356E13qnPQBy614waJWrNwIfdgGNFMqEMyFb
+AZ6Vu3hIcGW6i8s+hvLsz7A8j+xhXZ3hLBA4fbKY3hsPhcF3Q2nK3yD1knAuEy5dak+ekdDsbdS
H5VjfEl34VqVt6FCYgiEN2RhCLvXWbqvuk0l3uln9WA8lE8osykwkS0WuAC467R1AwLBi2ioNBvp
xWi3y4kj3ZEdhlYIZ8T4A8daR94PkeG8WQ0HKWyG6gHbSrDldce0+lLjZF5VSChfJMVVFG4D84hr
gKgfQ8B4vI6E9SR5XKeAEAUFE81ZnPalupGRhwCspKPQe7hAiEICn1XuOVVKX239QVVBLkDZ7dUz
UuKVYq4kzzzLvvVAlhIxFCVIBBHpDOM3O3ZJg2o2Ee118MD7eI1hw7SO9bGBJ6Eea91GTmx+DxhF
N9x24fPymR9/ljnVDbf5G92VEYXQWx6uKYssd77LfebJ5xBEvPTBzDQxz+F4iN8QkozZbiH6AGlE
tzOxS2b6gcW/n7dhugvGx17iThe+V0Ptm4YLxJ/1x2IUkFmP6XZ4mN3oU3oWLBgAq/GQvdKBUF6k
Ew2QQVlJp2yzePVZYoJIPXcO39iXWAwU5d0avP5ARMx9zGDqs2OYZefPiMdMCwU8KG+XY3PCVsb6
GHIUDFdo27LLVF1wpS26fQNssLcA1JQ8GID4ct5AnqYnmvrzeXq55Q7EdMNsJl7csYnsMA+G19mv
grcwZBi6KiS3+qgv5VsZ7NWnKr5P7kxGDtpaWyevt8JT8OL3Ce9VRs6Rw4w63SYnpFcLG8WztK48
QglI90NMYddr0Uf9imzlECMWbvwaqujV1Jisr1g2wxrT5qp/NR/E5Rg8FGvDDV77K5KCiirgEd4X
wXJK4/BGCY+im1/QDAZ35Vm1w/tqjxQvfcd3Un+DdX0DiBV+g4ElgOZMoh/wuxE/7mHYjUxwKMIf
2PPis2XPiJR8Ld5029id39TeqS+s6pgWMMCH9MaO6a55GKotuwgSiyedNiXA5BMNpXfFE698Imn+
GG4m+sy0WCcfKUtSMz+2A+TwTrHT7iuaJRHE7nN+VUjcGdwcVxxW8fNi7W6hdq5ZeIpxDFfVcDfo
mxuIexbfVNotmfqBDJvDibhSw5cFH2GTskGpLrFPJW+9mIPtiImgRpme9gSxUgLVccNB3TUqgrBQ
2iQ+WguV2b2XvRSFHRwa5bttPhuyW+54TphFgZAFm/BKDVOckPCQR4DULLSJeiu36C6aBpiLXb0C
peHCqdeAy1hs0V2iUYBknmIXWUWPxEl+GZ/jWwBdGezSR33l1Ggh1Gjs4LvVvYmNZuTMvKWXrD2H
E3B2diFb8o3tckATt8996KySc4tsO6aUGUBUCizrggeLotpBaKmPsbuImEQ99QusLoZkH2leuFMP
9ZqGH8sL1LFj9lpsElQkdvuBVBINb/RItllrZ6jLD/HJ9Oujae5Ef7oCpj5yVwrwFB7B2xyKT+sx
PHWHPFmpH9Ymfmr2A3dBsKqfptmbi29pQdK7KjLiMu052ZD8EYNw+8QdgAhvArB/Y25woyNPmeJc
sQczJH1qIlJ4kW+m3KnWQkwXeBQ0Q9yNgIF3088/SGJ3GPJO8MV2btwuY7ftb//68+Hn637+9PNt
xhiykKdpy6LcSzuCl9Es//xziRRrG8x3OGPWY55E55b00BCgpKOYIq5S1pmublWHRDbZhQeLV04J
J5/YX8lJppxa3rQNcNphNPHGztuBLA8JcLWRnmMr2qG85nez8EUKai56g8AOshiitQoK/P5dWiEl
GVKc8rgYl16HoS+jCg3RKADdAqN9SxZJSTD0ArKOV1IQhW6XdK9Sqkdu3bfjg8T4Ga9khhWLDrto
UXB3DLawUyegT2TgHq1iOjjT3mWyViir4TWi0jcyEkwwfcuObGHDGrOGprkcQEqJp+gJnzyAENUW
EkPyYuCA9qAEjVdruLDqgq2wrMvuvqY6MpXIsazERCIFaDqbbkDSdkS/zL5e4e1FFD7uoiQ7C0G9
EB8qBajzlFdovwgXWR+SPo026CXVlSok9xXoaLMydgabEwN5MhJBtS7gcOqaCnksg3MWB28AlNpt
R+TNUBJTpCesf+0NkJd6Y1g2W9koN2m443x911Vi5twwHRh889Sd45yTyExRkXfqJhytS5QbkZ3E
vYfQctsa4T6ophdEC/JmGAXmZJ1+FyTvWd+girKkq1ohdNEGc3LRtie+GMTsv7gAe7gLgIooANKB
XFizErCedQ1B0dP9Ep7zotBe8v6F0DUSC8XutegX2sujg6bvsda+JQFJohJmT0MEtnYksomemvVd
F8ZOQiO3gi1O54T4oCCfyRCYVHeUTYGj7/IM1GhYd5OCZUyMvpcAsxnKjsYMoeqMA0xdenlM+y+1
oZrrPgHNUQuEkYf6yIQhHJ/n24ORSEFMKAmOFtb7aULc25BVokcdrAvMlHEik+4byWuxoj0dKxYk
HZVA9AIFRiOTnfc81sLzUETHmz58uJnNmqF87joOYz/fmyfat2hu8PCwWI+c3+mnxQbqpikzT5ku
kmE8i4+dqL4UU7rua1fvbZJwHbFm15kX64lVOVrhxuE3MD6loH0utXEb5RyIKxKJbQREl6JGEl+o
OMGN0fpoJkeKgw9VpzSOh35nlBTMyMBXBs4YS321Muml6ek43hR8bYccKR3nfUn6BNqKBkItI5Sk
jg03zjJfavJwcx9pDJXKmRNdGtV+KcUcZloRDYRxhqMD7Wbk2GQ01NPia1qNH8nETmOizZst+kG4
V7S4wy/Wk1V0g0OoyaXWS5QTCktKBu7KjRDC491d3C5XZree5W5tYktCOBHjTZbYAIzwsZ9UQoYV
f+BcmqAUtSVBPAPA8drW6mwhfsRH+q7dGA2tZGDNwc8jZ0rqKy364Uy2LFsZ6FsIoVJs2pqOHvkP
t5XVxemFgiPoHVFh3hb21cm0inM8oqSr51ubbDZXcytht+rurbFFkiOOl1wFCR7LOicZY9ZXcsvY
IiCjipglRxaNcI21Xgt1wauk8qzcZCtSIxfrRqWk1RrCY4e0f05K4o6DjFkMa3i+t+onkjeIACiS
V+NmxCZ6cD6qBarH0HwcRjwlOgR/WUXjWYh+CS15NQ2RjB5KmMncneVTxRwQWAhMNYvk1AyLVoq4
EX//9JCYNS2FzHpHZmqsyohYBbJwYrxRK1ySoB+mjnCltD6iG/O7LrhGN1zN0D9XZZJg3oYaBMI3
cauZwZqoTtt2INdBfosmCtmqwxG6C6XqyFxjXRlYaMyuvVoTg/ucvMEW5IVQkPym0JvJw4N9X5ra
Jq/rB0ivx6lqMATpTNqQomzypvmqsq01i+9hSMYpXXk8nPGCcrbNaDYZkF4Er02Z/jZadMjKAZkK
elI15Igzv77rMyZ5raawb6PaLgb6pIog77uerkiDCZqp64iCuKDwSOKzCB+JFNl8rdSMfacSW2dp
PYRNkntZP7OxpiQstMum04dtkDTirmwE5PJidj8N3etQJTVSl4XyRA45LFMT5cVwLgXhfRpAI0Uk
Xg/FDunEaSRInavRwxZJOEriTDEFY/LgLyIB1/hUB821DlIRRC5n4iLE1mylmeGUVn4pp5G/qmir
NeOwy6LwAmPTaUGeED8q+fWYZYxWR7q/g+y3rGaoaQHqdYNylBb5KRtmQApqiquIaDOtWN4XLd6R
Bo0WXZTO+U1OnXXVZZwyDtF69zApdHCDEac+96k9qyzwsuUraps6Zk8ezMSsNVQ5Vg232N8A0Wit
OEFcrRVF8OOKRp+SoUuPpWKjZNAMzPhB4Pk/xTTP0zJ9SY00YieOqBbZyKRCSZm2jeJGHcSdaP3Q
30HTDYnCOoX1x4sqDvZG23DADHS2faEvN0nCuWOJCwIOktgLimE4paBFh8QEHjRiDwhly4mWkRhZ
5jo3KzfHP9zukj6/Ezea2OOUZzYAlg2KuXVemhs16XrXvIXFRD2m7qLUHRgDzohiwxkjEgwXubVb
oqRtPViAunEukxCx2EEi3M0q0i+tUhOnMdGa93np1SV28mSUv0lmpI2btfb4OCCsdJG22jXQRqdu
+0MrRzGT3chd1GI9mx0YF5O+ZtdsiGtbY4CnB9FoZ7LEYrTN/YawvWPKS2THgbGv9EAgppjNhqEV
aTQP9UwGX91qzwgENaKj8lfYzRcY87OvgcTpYuvZEEMafbhtNQUTXmy1+QY18AvxLXQdQH1pkpIy
pCkMbDCGx+UePYgQL/BBiInFlbMybz1rTc7uFwH7XLU8NCkTCBZ2TXWlirdxro6PBN1pKGWlrz7v
G0JUW58+frWKVNSVuAXuw3ZTZsaHLsciZEF9G+bzd0JKgkd4pUkQiG6Xqur2E/01SaBii0H62TrI
LSTR6B/qTwMMA9eSWyJqA9AzU4sk3pPy9AamLyS8N0Q1iX24H3oOCirqiDLoBzvDFwyPvsf8xegL
NODaQiNJNxQJxOLFGVq3iYkGxg1IWp1xkBUqAxa2gyGC9emtcxDgiyIJaPHjYkAAjSsBV78c9ZCg
mgISej6q258//eXTKSvnDXFE4G7Sj5jJkCsptbYdzeiPH37+zsSo6cZi+BYmQb79+VAPvANYsCQ3
r6jakAe+in2pbFu9+NRKsfUsaAHOIIKhE+uw22rRQIcvCjmUShxkE1MpnGkQXERV9DQzTm4hks8h
DMFy0nXSsv7WxCUo8+dDT8yCAHjMWyCTbNtkbsCbaWT8yZGi//ahKNCfdK8gDIyt8PcPMfICddHq
DRCGbpvdPgAt5Nep+84zNPE+H026YopW3InBKPtDr6X7jJAF/2fa/bsM7/dx919UgX/59P9LkaCE
2esPuoB/0gj+7yZ9L9r39o/ywN++53d1oGn9qvNGNQzZUi1ZQif2y9/Ga9v9xy+CpSIc1C1dl1UD
qSB0m78rBBX9V01EXWBKyPc0CyPn3xWCivIrfie+Go2gAY1KNv9fFIKyJN9UCr+JQjdfSAYliR8n
KpjYkGhoqqbzW/xRPFHHtaxWONRIrDNp9OYqQvi83UWx9pSpBiw2OQ6ZraifysKEz9axnG90q3k1
plp0e4BW61CfH8gQem2tLGKF56AJ04qWmhBeLCiWJaNP3L/95MoKBWgE+t0MmYnNJIvL+eAkgaXS
8zaewzmZfEsgpBpxTvWTYRbSgNWM5eBEZoKhKxeQQEsz02+ZRTUGJVml0oc5sWWI7V4EvWlHOQaW
zki0VS6hZGDT+E4HRX9oKc1HWXXkPolOmRass7YLHHYyBOnWrK6SSaThR9OcyzLZukiinDFHd2ph
yZtMdJs0f9ugS75U1aLvzPqWylTDCx0WUFFmudxhq5IInVhYfs8RdjKs7TSDRIODfVmm1poQ1DlO
aYRDUrhbNA5DI1GDJFVMJ608WZJZel3S0x8Uc4mh+Y05irbQDvvyWmjGlUwm+u4N9hgOoCsQ/sVu
XHYsm3Tuy0K0YTIEq6M0wGMs+21lBfIOjMehHRhQYTPyCRp+GnP5AceB4hR59GzhGmWukqqkDiAD
05WuIeb3O8imU9cEdxnTWKcWKZ/UgQlaPFTI6/J8nfaxutNZAbVatE7YYlp7aavV2COuGFTpOSjT
2O0KkbZTSkxIGCMAAVAIM4j8L6H0VIt2XzlqBw0qKSW0n1jmdiiV2quijDNjRsuMsKzQl1ImFLCz
MJPN1AqhZj1WWkF4fNM0PrEzTqhXyRoQ0lsppvdgDjdGW701JuMA/La0LwXD4EAmAgywmngzW+1R
DuutlaTEdehR5ixi8VYLbFdVeGkRvxXMo8LiM4FT0UfTPcciorcSHJJsd4k2vUUmZ+5MhxacowLL
RekEzGGD3VJad7r5IjYaLb5moEq0pC+hji9W6wZW9dhkJn28jMpbkYx3Ujk54M8Ee/Vc3Vor342b
5yUcUyaqJkPFWBCMdR7KsI9nhs5LEOyIf0+J6wTxrONx6nrGhLX6Klbxdfk/7J3HcuRIl6WfCG2A
O+SWoSMYJJNkMsncwFJCa+EAnn4+B6uK+df0mE3vewNDCAZDAA73e8/5jmhZH1UQZ2Vt7xUVy54O
QZ7X23ShZJfOhCapIvpG496B/vhgpBEdkGJ+TaU4Qo48sDbcKqoxN31HjpxXjEcJMmyJzcducn6M
SW7jG4yOadn9DGO8bhmkGb5Q8alT/hOmUrl7qVLsfCXvmnU1c0kT8tKE8KLNJNgVaJR4nw2vwQ9J
eMho47OUsKsB0/4Ae0LoAdUEfkkKM0J+tVMHnmqo7E0VuHsL5YpnZbpDjE6z6Slglo+Vq8aDuxAp
Mw7JS0zUW4kY4IasjmMs8pfatN+YB+Eb7S9RguixprJt7lSlAHM9Viq7Won/mHLG9XQKnUTchS26
QYhCaBMCgFMsM3AlqPYgME8ZvnEac7SCRrCzETTNzZAeJ7thws4CViyooGOz+CFYS6IyKx4aj2y6
OU+eIwODbyTUNQropRQl5oOiCbB66+m/KtVvQ7LGMfLmzUF1gwZzJw0Qcb5hk2EXx3d2y3T1rXEn
qhVT7J7tFOVJnwzHBM/rjdU7v0kS829EPoWX6NGvEXhkYQOMDf2F8H5iSfP36G3sHfoJTp2+oMNo
k77EVAk073gqwvwsyrbfsYh4zZjLnLkGcJgj6LupRkzUyeK9qXJ+BEdl6pNSYQkpAQSF8pr6Rsmn
aTtsMhlFgOkaiZ4UhTpINmKpwqMXV2hKFxbC7ohcQdj06Itk+qrIcdmaZHjhhPoO86J12p+Zo+jZ
0ORYPOKYqg7bSRsLYrq0ioMQ6mJI7yVTqD04a9hvUdduC5YHoDBYfHdmcCIBjvpNpXNAyRNsJwPL
OoE3LqPPMcuhDeY/qwnMS4QkuorwACfQNJbcNLdBJnBh5VTfa9gThhv4l0FFj6KvDEB/xI2koYDd
sB1r4zqb87KVSQKobkoQD1ju2StoK8xul5MTw5FRTbeaLRRTc6ZKjqfJz9tkP0nQXv0876wAEqBV
086y4orypiLCtG+Kl5A0Dy5m0NLiLtlJeD60Jl33xlhoBFUJ/yEm80wUggWwlYvjVFZcYk0yMgF4
3Y9T/ZYk0H8D1d9NDTFXmNVejYHYu2l4JXeMurtvVhjLjA20jmVTxxSZHWq+Gh7UoiMiemJmUIZJ
gflRHZwQBV7nMuIF8CamjDSCNsChOqEGkc4L6NaXxsWf3YzI7lKniLaWls2lIT5HMlspAQx3uSvk
QeVZRC8ByqGIsm91oj6DVV5eFh+ybEBIp9S4sWynMZxkqA5H4fP99KUmUY1Hfx5Qz0zNfTkS9ucE
9Fa7ZmuXqLQrgyuim5wpFx/bkk1WJ0dimJLtZAUvoxt/TgLCix06rW5wMG16on493rZpwlsdIn7Z
xdFZaA7yZYZdHHnEZDks70fh8O3k5N00Lw1as60bEpJYLzyxXgxvQ2ndugnFucyQ/pTi3u15j9Tg
KwgLCVl9o70dWWReXVohOUKmT3Phfo0adNXtpE5LYgUXJ1LYENHwtOa8CVtO5MqkJlgP8ZWM6NuE
WvJt54yb3qyONbmAW5U032ZIpKm4lKFnUfK0fweS0qc170EIdJ/jBh5QRApzTkUR53q1HZLA3FKZ
uRfLmF/R6pe0egqaEOQ/ySPRmO7JZ9YEFrjZJkOAZyL8FfRfqKuCm9bmPFNlADFwt055cbIyEI6G
Nz8498PMgZdZzVfXRFZhKC7QyiCWhsFsm7bg0npgntjbk4PggFPhAK05sL+3nIhw04fX0aAJNOO/
cofc3S6vnomyubKLWzP0ibEyu0tezN1eTXZ0cbLgq5U2NZ0IjxmQyp5hbgXQj7hqD1HYnHC7EN7F
F+iFKL88YOpbWXSviyGp9tisLa2JGJzouclGaFzFL9FQBiT890AQ1ylUOfWKAgB/zZW0xOPMeMRg
1YHCOHoIU5H6fhIimKhjMRNM7PnLnOB597p+QklK+9tsOoAj5oTsvITCGPXilLYGh8dgERoU+9lW
xLSig2Y6QRMG6dUjiLGrEF3fgmB+WZgzAUg/MQscbqC7TpJfPZuxF1oS5/mIoDIYk+G27pZk2zt4
+9sYunwUBschoPBK1BZhjTJGmhZTb65atL9U/ewGKEol523kuT1HJAdoXoZfBN6FZXgeJxoKYafM
a05XN069/VimFXQ28ep4+FBKyhmk1U/vc64MB+IMpeDkpxDwp/AMkwa5JGHfrGyP5Cnf1tJLT8rl
EjibDVKjmJlFiwDIsuyB+ZJMtuaA/ius6V3E9wGZlFzBZt5SYz4uOWn1YfsYJ5Jq4YJAIIXRDG7k
pu3602DJL93QzycrxT+eljA1kH0zlVA4UUYAemoIxmPeOwdQHUD3+TFhQbhIB+h8nLBp7bLlNWfu
chjTFJonIUVXou2+WkXzfYAPv8Wc9x1gy06MIdXh1C8PUwb2HhbhZR4iWtIsOTaFGH9bHUVIqBDV
zpMMyrPyCFNsgGo6aCi8jqlmaMPyq5S8U7+VrL/NsUuZSl4LgSIsyemPUMd4bZC0DFlvbymInesc
GQHe9D1TRP/cVAHJBYDY03rfqdo7CUsh4h0GkwrZ8ug1E723ok3pT1dnp5ues7EetlPdaMA5AqV2
8iWrjibYtOZIC8vLHruK4d0BIbR4yErTHkh50DMFL0T6LTHN+5LJir4aArUKMIQHGG3chhy/k/fT
9yLEdQOCCKPkPKHR71NEdPPxUhU/8dySwzgSlOXSwWXlaj5rdSniI5gO7T6puh/Mlb4y0ysnevsV
4MtdAFfFyUwEfPPQ7fqJSFQRWcAutOXZRSyLnplqv9vsRpfYbw7rsBjB1LBs2XrJTIqFeUqtwb1i
e3RRhYc/FldVNIMlPqFSYtZBotF1JAuQC26F5O/JfRaPlNksFARzjHCmyPt7W6doLKPPEAczMKuM
C7k45qmV4j4eHOpqKdbuOEbRNqZfiw59VGrUV6KZoVM0REFT4tW8FnXBr4+5Yk6vRhwMp8nDIRX5
isoR4l7ZLse2RhAp86exYSh1rasfU2EfA6BXaRXs8sy8jzr4uNo3Hna3pVuzjGmlTxcO+9Hc3oZJ
eDIyMzn4jXyJPDotzaCqg5tT5+UaSp8T18Z4ccX9GDGXgL92liVczaglHX7uF/rNxg9ZHcyeqWwJ
N3/XER63qziQ9zqZpTW0DdD4noK5pL6o+4wVVzhHMidhsQPingzhvTCjs00fPCahOz77+Sq2bLSo
jENMWCAUYiZimwwhqt81WkNIgd0uMPdyOf0Ny/ku7rx9asXBocpIzK3n4C2xxRfLDPunwDMezRJs
dVofCbCzacZ89jAzQ60I1T5iyV7OrE2aRwTQYG2WEf+hC2QyqpFWmfU3KxOAl2By7l0MTKyxyy1k
MhuOdvYcgKgMdGwIHt1nI4hRiLZIBxD3D+Yz8nNElvQKm6Elv92KL+aQZDcg5QYQq80LxuYcDirh
m1ECkbJzPtdpys8uXgMHT3icotfT0yhwwWijy51SabIl9XXe40vfjrrUl8GIxlssb2JAUJIoy81Y
vfWdEW6qxBxRg35VCfnMFUNBUvr+IY3Fkz9NUO7t+tkuDtAkkYi6rmSK8GB2FN5HTf2HAwJ+Ptth
4ow3VfqjjOIvtJ+cW+o8V7gg/g3Xy8n6HRjt12hA44i20W4XVFBUXuilqZ0ooDWF1nAbOO68MVC/
uLGi2s57vBkECvmF+j4lCHQo3UOZfVX9DBNfYQlZFMomU0F4+C0UMaMwIwGhDTC+nWzcOApa/kQa
3uTSZV1CTSftkee5E3VVSFw3XUUIugo/wQHCLza150zQG2toCSBTv5rJtGP1ZuwKA0Sy40MzCdvw
OCAWIjG2pj6g5c/zoI4zjqkq7297m5SZeKBG1cXkq/rms1CNd/Ll8gXfCSkU4aYgYf2mCi3ieHpx
7JnxuCngZdrwXEcjH0icX9/Bbsq4oLJukjCbLcewD71PS7ydzJd6DD63kjPN7ZEb+XQmXPFDVRF3
pBzLNtBTn5nD0GHCc6lqOSK6FnXxPNK6UAltEXOEuhQV6ROldYBKMWWZTZpHTznZYqzF5mvfUBrq
ybfjcDLFY7kkr5kwu0eLhHjkZ4p20kF1aY1gTr7CJN9cEX48JUv8vEjq6qJjAEu0Z2GMqnM38Fu/
76630+JnNvjVyUh6bHPAcOu257KjN5brH1zOucN6K49EdW6ssj/4dvggTKKPCs88hXEZnHFuGfuQ
kLUxMQm7K4ZTV8DnCC1E+c5M95CjiV2Vg+ak9naIUapEbTYQ3MNi0m/tYJ9H5EfEbjd+ipXWOanf
peyyEwDRFql3/NB54mXoaEXU/lgeJcs7axxn+DSD80MZD27sDN9VXp+aPKAv1jlEoLIHpQ16cpGr
CfNh6PPOJgamJuf7jNofEBRPrrFQsHDIFfUtZ8c3Xe6sAh23JTJwXawU4yCbd8aT6WnXm6keZOhd
DeUyh5zx3ia4m8x+oAhkJSzp4P91/fwYGtXE5ATea94/Gk7zg6GIzoN0r7ZfnDOVf3XBH1URAtzK
MDdtFt0J79ImNnwRSOJLggWgwg5MswFZjw+KnYBFcpe+JgCF+RD039Pcpxvri8c88MW29+o3Lg8X
tEnnJk1hoqW0SHzHQViCgBiOJzGz8Mvp+vl3We++BbV4rYPisanrjmrQ+GOYAmiK1SWpCnNju9Zw
SJsIL8mYCw56hpWlphVDk4eD1nwYAlzIM41Gr/Is6rMhoc8Wuj/cZVB15NHJy6fFwNBdfxodIztU
PU7O3htfC1IPPYmtRhUF5ko1nPIkhVcg9y15mZnnaItCs4SHKMfqMck7W4pbchGavTPaBH8HqP2n
IUYu4KHiEf9sJIFjZ6mfst7nxKE2Lk8o65ewOtNr1IldBvz0XJzdJbrvOJTI8eVW2BSfafp9p3cy
bBp63NsFaM7NenK4SV2dbdMXDDKko+guTZVkEsk2odz1maYpVRmEJXJqXmVu8v6WAM0jc8j6PObL
vO1sl5FKvy1jWtQhWVj7LZ61UAjhvn6cYVh4KiY4K5LQH7OvBH5+alOm/L7j1+d1A1cJvcbHbYsf
ykzd+LS+xXUzw7hAjazP71QAwWzkCWjypZdpsG+ibSvozKaBjnEEGAMPNWyvUSd0PKA+/1htNqfe
/7KejNKjoiXG9mjrz76+pBVFf7+6/t8ySyiQRpiWLg3/BAFFcVg/MQ5A6Hjr97DeLuOg3XtifnTk
8D0YUezElE9Ux6/rDO0BoVVCU3iYFOJ+m+kU6zHEVrpVNkSROttBf1IJVEyjIutofafrKLLerFq5
YOlj3dTqT72+9Vbmrw1XKy4xQ3cOsKgM7mgf6bf0xzKscD0x/MaDYtoohk99F2K2cVKD+mhRkD42
6TBH4GnlvimDRzoVhPLO9pHmN9E3lOoY14KgPsbpQlmKlNC5mIyDdLtWq41onCehfbFarNnjFCuI
WJk6mxEG8r71gFwuGrUWO1l1Xv/PEq3KhwW/g5WRrWig6HYMuamMDquwYSMVprg4ky7IDGMdf7NY
9Oeg7O76ef0J4V/akNQoh8UN2gg26966WY84MzF+L+ZU7OYy5jATKBpCn+Ci91NlPV/0RrgoaJin
g4KBlHYeah+xXaoH+4A/vvEjtOR1kg4c+RI3At3im3SQTPQSYvOqUz03MSsM51cRDeJc5A7GkSHY
m1B0z+tGem21c3pOec/Lx7OsG59jXk5EZwW0j6uwi6h3M9r0yznpmKqzuKo2A9ThbEqTy8SFbWv1
rHrWk3Hd1Pp4XvdiIoWOPW5hoy2RGTsBwaYR+qb3zaIPjR+DO3CVtXS7NiJ7+Ty4n80y7U/r7yBy
v/zrF6Ga4wvjhzE6LAXd5HujgvmWpd5y29k9Wu4obQ+RuXyehONtnQRDneHLq6k3DRjvwRAzaqj4
BWqRvE7+/NdjVmscnNT1Tx5QqducMIubxTB3fs2CqaAicev6VLpyqILrE0o1dXDytAOGx6xC3XZu
+FuR7gxJzzjYrZoPZoZ7RyCyIAiuaMeD5ESDglMWd0RrHMc86I4d1VAQfzh+jRCZTuNQg3AmgpVV
pj9VVYOvGZ+oLVDBbZkk0V7m/bb0uGpjQUvKROMaTyxLjZGbhr18D+aBy6McYHzaBNOUR2Ikr0OQ
U74orfIazr9RuMa3ruioIVFwu1niOTuR1HH0gbft057Vs1IzQk0OcevKkIkNvR28rYDIhEYqv42z
ZkGFRy67GHPgWDGiEx+DRqSjaTCgG1Vx8aEMVzdDGzbbenI+mUGHG4C09ppIuq1j5q9Ds6idQ5Y1
RhX/R9IWD6R4UXXoxvQwNMyxzdvEJy86dpNbyxGASgINdJprZ+taXcryJEYWLAHjbAD6FJePjTcJ
F3MD1tUyJBnRc/exH3yicGuS404k16VAylgNS88cJCLBL+FS52svsHY3+trsuO7ZqdgZlnCPpplj
8Vv8/H1DVBNFIIfJ2eD9mmYv2cZOsUsCzGPVHImzZUvrvO41+ua69/FA3NXiPIUlwnI6pnjReIoZ
28z+aqfYfjxvfZX1ybaVvHTU1/eNichgtAXKgirtULfqXTz6xnG2SX80kDxC21zv/di0CjnCerNs
EfFXDghqa5RM0RAklD3GNn/RVxLq5OcoNP3zZAp0soV5BC24zZkRzjr9SxFfcwOJ8jvFFaw9I8SQ
Qh0CBYauJiljCgB6cSngd2F4jCSRjlw4TzWjqpoZNgvDzinKKxejUKYu1owOLVVIswomk3DTTrZg
XOuNrCLiYgAY7Fg/nNjk9O6+JD05UjkFNrd/lRUiYen3+6HqnpOMNW7mB19UBrozl1o2I4+UW4e7
Mox/5rUNLgH11EaqmtZbuxMdFGNdwzzLLP9qqWs6K+oYVNJGt8VqKfIfk9k0O8lXBn37R6DF1X6/
Cyb5nAav9kxhPAE/u+nt+TOXbM0P7AmqUVS6qvbJ82l8+cTJ3LRYCXrwvvgZD02cPMcmWZkUM7Ac
QkubquJL3qX7UAoqj3LgIsuI50D17bqab8HRfjvMIF18DnPCu4BUP4/FV7TJPuPavZxRNflmcV8J
A45jASyOFNLeI7/NzneMg/XJKhHhBA2ThQUjUurlELTL+s6nrG21Lmd9iChR5D0e3eiiZ/1Qw357
Rk3zyzu6Ddb12Xa2wuNSirj6O1cGtffFfW4QMGSkD5CqDyqNX5uZHluQPxNpqg8s2lnuTavK59YL
YxDE2rBQcQQwUh6CYEJoGU3NRoa4WHgxUiCpKOHJqPrkAH+UinGO8hDWrH3xGBSRUTnkPuFGm8n3
EzT2n9HhtttRioeFAZAzmDRLFrgb0ZBAYS7mtQnDt96iTJk0gI+K00QgbF0k32o6AV4RY+1o7vKK
bo7xYAhE/fRJ3CD/1ECyH3Jk/GF551rBjZV4p3gKfo5eeYdKnpbCmHxDuLGbht1Qy5Er2qfQ9zEi
diC/K9gdtSUvRgCWc8a2iR9HoVnDNjL448Gi5FelpDBhh3RscUshsGKpal5VOB4GxfRTgtcDS0z5
3BbTXf7bECOaTH5Vp/0x1csVsvY2U9GlE9FL61pPlnsbes7PVt5lBdFM1P+eJqUZ0AORNwSFXWbw
UFvHlTYCemldONstAM5/bwYZicvsM5YWcfq1XlACzx6Ty8xeYoiMxRfhhCDN3byk0h/HdNbjG1LJ
cb2UEU4QNZAf2aWfhuYY+MzepjloyW/ltEdjpvTkjNtd5y3bpGLWrQRut2wapk1KhXFQdsMajpFX
RZl8i5l7IKicBUsh+nB6nUmtgh+zp1p6bvVGxIqyVD2nnJ1du0swwA/o7hMpmvMQIea3AtaxiVv6
FBSYFq4bz4M0Uyztvu4pHd8kejI3+5IwgW767i5muskLFjGeXnGMI4ZxYAOHuA61nAAOth0y/14f
nO7TrsjPVFzrs6U30zpDK8wRMA2lZizq8DwF4so05VwpY0yCjY3/1Cs5hzOrnc6GSxqIQ4MO+KGz
GUuciQzBwWaMHcxFwUJcpoI6QUfXVaj72BQsec7mV6nn2/1iPPkln4SQTy5565NaApqOMebcWKR8
1bHXnFmsdTkKfHantA5PcAitLA93nR99Earn4xRJy2zR0Z94ep890gyyB1QZBvLn4TJFTPbEUFCK
1zNU2c0NV42K9czH7dJyTqaK+kPQK7q9H/8+1W+Exh6dbsYWkwOgyGx/4za4lgLDxJag71v31o0h
qtuKU5/5UTCdmap4x8mDypovb9Lueo1NfHGIibpwLbAowVFkqkqPJl0lIW8Nw6vZJZSE0SIeybc5
u4M5nCkFAs32wC/MiUMTyIVKu26ihRM2MqZDSW34vG6c2Nv5RCof+/UTQi4ttzlTHioBqdj0kUEZ
y0Ism9Tyc24wLO6mfFI3lle127o1GacHcA+Fnmuz9mK5ocWCXceIyi53rno+1QdP/yvW+/8k+kmE
cv9QfP4vtd7dr/Hbz29/avWENPWf/CXWozf1Xya8PM9FisuKTCvy/hLrWQKo0N/8PvFfpukz04Hd
R6vR85HU/cXvkw4POS73+rZgnmu5/xN1noVQ8D/VeaZrMQi5tBulDFxYwO5/qvPi3p7GkrbCNaZC
myLN2HktbL0oINwgitFhJwZZcClu7Dr+Nmg3UJ/Fzm3bKBL/RPs5rNBAjE407V0jPJQ6RRe5TG1Q
Au9dyhZ9i42hEhhYEJ1+s2JgY6HqdsPQIXTSGBmzq06jsRzzwSr3SCk+M6zMuyDFoRxY5QPqXXIm
/DMVr+6KLP5GVCymlraeiatLUipsy7mTMSjmtH9iqGpuCUl49mWEyn4I+73VmhFN59FDCzhSeDN0
WLlT7a1h6l4o6T1TanhpiYH9IgOF8ny6C/ywOwUDiy05qmljGmmFqbG5jz0CQGbkJTtYPT88A990
GJIbkCjPuuDyONOGLh4MnxhaCyUT1QQEHy7tC1Obymzom1nRbomn/zJ4unuxYLHNjwSh1W9V1T0k
5nwlgz7eKiYkFMfwlzGwYUFkFT6Zy6dMvSFTGnAhut2OJQtro8V6DKKRa5v+CzcCqg++cNkIH7Ku
5wzYh5G8Aaymq9RP4ODIEcEKmj04S1KTeFR0O7mHs3OwqGrBTrL5suvfw2Cd2wpyDpTPmiS8EmN3
GZKZ+dM1KC52eoYbSxegRhDeJUjruabPnXOvzL7Yldm93fREH5TztLUD9ZuwwbfJKZqjEeLXTRMP
UjtusmHytmma4FFNmWslZd6dFoortPIofpVQNAjfQAKIXyJWgt6LDU2qMumG2f2+7FCqYSY7IxRP
qbNgqpM9QaLpQlTvaFgPdYsMi/VYuvPb4OqS8UEDPpO7PKL4MWILeYhSI7nmGZ5x/d1USwojn3Vs
DoJpIcRqn6uR8wCZCOlyZVZvPZHnD3VjXkIH07r3BMcnOkZdVaCy++20Y3glH+x7iWPj0JkljZiU
knLuxwpCufmFqAxg1aRP8fWEl8UMqIEQSo21ifn+iOVDUipERdfCzMUVvyj5JQNmwhTjmLQORU0c
oLkXyEsqU21YtZetZcNSIYHzc4BcDSGA5LDtzXobFuadiKfuEHeigEk7jddWqycpsBziROCONLJp
6zYyP4LxOrkK1EnYEV3Au4YvT6UhUrmzo04LlyQrv1RJ2t36VUUapHyWeTy8NUP5lEflZ9M0xi0x
iM4xSCYqoNNlGpkbtjgET2iKvL2ier6Z0bK/uElCCzBqjW+GJIlI0fDPWYbvaosxxAdOZhnGKbOl
edcmgzqEyGH2fsL8jxAjOt1+hS5gHCkGpc4hD2MoOAV55DCfjnq4KqGCSyr+0WK8mbl17U1/+NUM
zOM9M7xdfMxVlDEd7GAsETsCpQAYxxV4p57cLMOntRBWb8KpEbo1tIsopiAZ6DIqZH4vbyh12dvF
mPL7MMi6I2yz8JTUdn6VeQZLsqTnG7XduHV6A25h14ltPFaUPVx4BWELx8lAF3FjWph+YCWH27RA
j+aF4Uvf2+kzrpNN1fjuhhhKe5MVrg95zDh0cJEe+Jz9jKLfFxAGEuJxYN4Ut3HuuO8bvF3X0glP
HUbBpuQnN6hG3Fiq7+8DOf2iGOk8IVmzkff0O5qb42UgSdxx+vrcmO7X2ahhYkTFhbEff5QdsmjA
Qrm19Ax63Ui9N8QYYTD8sLveXvdKCUedig2z7vfHSaxibqVvr49/3Hx/5nqnt87K14f+2F0fmmga
7rvJelhfYn3Kev+/XpHc6YoFs/iMQ9inbDdYFPWC5T1wkQre+65RsRvXbNa99Unr5uNvcDMxE10f
9jtEdzcfD338zcd961+vD3g5KItwAK2Dqw1sy3rnf/8OjPV9rU94/3frq/yx+/5n639535WsmDjd
icf4583/8dIfb2x9+P2R9c4/bv/rc64PTy2G/slDd/fxuh/P61q4FU5EaszH97j+2fsH/PjoH3+y
7v376eudf3y6//c7e//LP15+/QrQWFGv/HiHdT0CqsBnim/X4JteX3/d0B/pTAJE//nB1z9aH1rv
XPfqgJpP7tAysKa3yBkpoOk/eH/WZKMjDEecrtjY3Kwv0dCJ0LmmQNfRsWLB8WMsO81UE/dnoa2e
Waykdd4Bzyl1rXu99+OhvhX5AWMXxSWe/XH/uufoP15f4ePR91fpIr0S+uMVaW/cpLVkKdtkzUWZ
u9RkOZOMfk15Xe8aDYuh99tzgvQxJndv+8edJabuU1Z9eX/K+sD6d2EMVGEy1X2YJQHjgOFS+i8C
WDrlvDD0x0jo/ODSZPSj5i5vzutea9NPAncPpom4n62gDVktd0kQTjqhjgWvHhSICWIoqMWd6KlZ
DlZ1AZbI5SrjN2MOXJ78LkBAM/7yul+M5CAoyvlrbqA2ZxXDYn/Rm1m3a9aNy1L6v7358bz1z/g1
cPKiqaYLMRynqabq33ngLknKMqfvax+pbVky3wRLzPpSqrewcJ9Y04fbhAYM7/jvhsDasFpvNhPM
MrfH1acokOObWtt32Bt1cTPtkCwiS1gbTeum0y0nv8oghBTFCKOHJDCCe0eeTNdi7WSsN+t+sQ6j
bphDg7+sG4VhY4MbBdn0aOGe5Aqsu88oh5m6+SR60mJYNx6Wa6FC7zjqmsLaf1g3A52a2nIUeKda
k4qJcju4E6J41SWXWZLKORuUuKbaBwMcGsd8ym4MZylPth1ojKCBgBWGQ4b+g6kjXb922whLnj2v
k2cDKCgOkNTcxrq6kbYCPKIC4eyOzZtVu9eWGQmXM907nB4Ly8Ymh7RV7GRGLgAC1XCjYjc8mYDf
yPhgvQ3qz6KYZlMd8ixUJ6kuhKwdo3VPuc62lbI6vne7BHyW3DIrJIMcU2uXiIrzX3uBGzPJqpzr
qAtg62/Akd30x2ggbp0JAIHb+vtfW0eq9y1q649rS3ft/3rGSKE/zOURkSVAXd21WrtY741kpUsS
6220FEwNmOYNBjSUtenjNKFfHK2AgnuihYW9bvgFxVT8sYnm2J+1yelOGSWUJAdqJFcaju93VYMp
5vGYgulem6VrR2o9ANe9f903UwzcxlNEZKweDQMP6J0R7cnz47j+6Fz/cZskbMwx1PNJ5NSDC+6O
vz+O/qCrIOO9UVcj0isW2MTr4bR+vPWA+3fX0Q9PdoxoY+1frh943fvYrPf1mSF29GFf13ZrrE2Q
rB/pjfaCapSvlRzrnXS5x5uxRxu8fuj1EFr3PjYfTWSuJkxXU/u49ujkfzbqPm7Oufmmogikwmw+
wEdw6PLqTvj7rrQBt4w+6uM5GWCgt4QL4k35a/Ovm1Vn7wsJprJvnJbBjLLfx2Y2YqY7+r5I+M2B
w+LsKzlhjFDiV28CdillCFpOb9BO17sp5PfqmiY82qSzRd3wu04yBHP6eFq/v7VhvO6t933chC5w
7kSLHAY08GFw3P2YQcE3FikQzXrtxR1ccTPV9DmxKyMYjvCjQ2+Au6U/n80p7SDJ2ypzhCXTad+T
FQn4ImR+cGZRDBSGvU9tatimuKfoSOmQ7tQ5mW1idWcxbDMaBZdJprdRkj4r1Se7qKvzndXakP70
B8AdEqHR0QM6vOTj+ineTwVaASMmfiz+nbb+RNFl8JC2RLNxXI+OXhYw7OL8ee3Arz/8ey9ejyfr
Ta+R6dl+KidwRi0BJ1vgNWRr5jgUKnkO2tIBu8LGYDFoNFTpnIpCZb9e1QKVnHHcEd4ZEHjU+MfE
jPdjPLwMcH/3YGSIWMkp3jVjTMVfWM5tMhBwucQqvaB3hfbd1Z+aDCqyvXh46JKcLqhjky1P8Afh
9WYO8ZARZPQqcjQXgZjdTI5W3Z1kKrCRlwoCvx6+e1rdZzs0EQusty2EkDdBxqU2wJl1Lktz3NiW
3yANZNq81q3XirUniDXIB+NFov4rxXiXE7Cz87rgwU9bzqW2fVbuQbLs3by/ul1xN44AuH36/6ql
kpvGvMUPjk4bSWEBQ5RuODMdtyK+m+4ZiKn63CkUJ7EFfynprdvaMk2K0vq+9VGQB+RId/1zPDDW
LEv0GSlbSEs2qi6d/X2xjflM29a6AFPyEl5uKhEvJM342aFXS49ZxxLkIDfMbOl26xsrUXofhkzc
VkF131IXgHNIP8j4HXe8aExYCiLSeecrksAiJfajNntpiVGkZSXrBhMYVfTO/GV3nIt+S4hyZz75
IeyI9pyiGCJpks26N+huHySc/uzaSPS88d7zp3SXxtDdS8aSXdmSg/3+BM7eU+ZilGsHPJLKuRnN
cDv2iX80EbS/f7aY5MSNOSn/BsEuX5/eQJBlo10DOWIo+C9fqrl9iYyegM0EoQa6Hb4eN3vpYzff
zVlILjOq42va0yWQdNj8nqvD+u0Us1Z7wDugV2Kg2S6UVZxZbBbndc/3E62S++fOQD9idPOlMMz4
sN4v9Ci77n1s1qe5H3+73l5fNUvK+FBb/ID6Nf943rprCjfbEfvw+/1v1/sKPFpJaYJZcH5kJrzl
Ks8bgiAARtmzjfHFSZ+wMoJ/XKzscW7D5Ziqx7QNQIAL0JOtp0toxryXIZSICBOtMwffI1W80FjD
06RVUWjtXOwwOOGXBbAf6Ogv0VAeCh+WkMzBEMboIlHXC+RfY4ggcLqo/8PeeW23raxb+olwBoAq
hLplpkgqWpKtGwxZspFzKuDp+wO9d59l73HW6u7rvtFwoEgQocL/z/lNAjw/At3CfqvUG3EZdEAn
akoBQv61RFO9opAK38hM9c04zARI2FD6kj26dvkGcAraWjgGd14UNpfAMmgFpvH07jXxedal+2xT
+zpQYurRRjjDW2qcrv8/YuHbUtnPbgYEpU+11T+7etbvMkJBG+eBd1uHVXtbtEB0lpLLe2SXj4Ud
mOcwg8VZtbFDSxRt6/U/gfNASU7fW/ghu352CWoNveKZILLb67ty1rjVafheVFyOdw514dX1P1Cl
f4sSwrTHqkEsIPFw5hPcQrNnXY9tFX6cmr/VuP13gJ36Q90S4zFWcKyWLzl1Iwi4NhYYQWrrnt3P
kk62jDQuUcBEGGE/MJvgAVMJrDJNSvf1aGdqCrNy06+5QfSSpztrb2V99NUBxXA9qn6CbB4lrn0a
EQ8+OBiYfh2uJDkIZkws7odwss6FmMJfbzl58jBox36ZkNkcyqlUu7Ttxm95VP36zaj0yaBoBfwE
x0uf+kG/XT/KzGJ82GGg7+wpF5fZ7UaIbFwIXHC3fmbWz1QGyyNoKuKmDDd8x0p3/e6y5naKmxZZ
/Gj2dPDnx+sbjogf1oPjd7fRVLm3pMJHvy6g4xfPthnBh9dptm37Pr2xnAS81nJ1cRepCPX17KII
QIEcHGzTc57Jhj5f33WOPPLAllusX0Jdr7fd9RdlbX5QjbYfpTnFJ5w9anM9/AKZWgce7CXGlmDh
ON9NdSWPkVeqhySkwKomUXwUvaTVHdmvmjRNkP1GCHui0Q+hhg59fUUfFkfHNZKvRiyTnZya+qZi
QHpoDQeYnZmXH7GWe6Kzpq99XKhtJOqZpRrVUat0D0pwo13fJ4fbpGUWfWO1ZW/Jo/Hpdwbt/dT5
lDaX93HicpuMxvAtc6iEGZ6Ts34oovumgbZ2fUWIJSo0hwAbv1dt0yofT2wMrDvKxPn6+imNBtdC
TPZbONlc7sBmovfz+s4khO7Xe7jeAqhy/Le5JltGV1ZyLkrq0FmE5uj6KT0S0wGV0rvfOgDKM9kR
8R6bt05AgPr1UzRjgEr896ykK19oQ6CXiqpbaDVI45avgvnHbUV2vr7ArPp243VNfOk6Ty36o+DX
q7xxVSWT933ooTYq12svqd/N3IJowcehzT4wxi7v1pcwTUGQi4uQY3nJ+KxN2oxQBUrgoVxFXZvE
yRlGhKW8Cc5x3NG0J6vse26cru9gzZVY4ti622poTBK6InMTzJn9PsjX6wvaSU/4c2p52wGdP8tF
XYLEzSRKjMszQDmkdA8NdqmimmNnPnphVDG3ze0BG+3wOPs0NgfLrcmRVEBPe/leC9KsM/hOtzX3
JwB30ydDODZejC58/PVuKnqq/NJ5CYwMwqVwU7BJZKVyM2Gli/zgHTcaOmI+OMWYhQY5rh/xNQ2H
Mg3QFJalg9mahsb1JQWZ4wXF2XfpQScDcd/c2pYcT6mDtMEeqvrVzOr760t5er706C5eKK2kO+Qm
6qae/ehuBJfGyqdov4sI88nywYJNLSp713iwJkwfLJ6MPZkByZMXUpIuWOV/5tyVphqMt2ThuJED
a7QkCHhanroQel6c83iB5bu9nh7X9l8Gs4lfaA7XOx1q64aee3OnWzTZOJyXldHr9ZVzH8hVP1jW
Awmj6jBO2Cu6oTnpvu6fRg+5xPVlU5htS6mmN9xv7WboO+cymmEE2tukRxZ40de5Ty/X76Iq9RXh
v3j2IrzDc+FDgTaxW1megZyUss2HNVyuJ6hmJ0dmzNw8DO2IoC4a4IanofMUY3f9dboDN9z5tKve
ApOx2rfVePFsozwT7Fhsnbjtvlo57OzlHFKpe4+jgnkyR+ztBVm+twxN7k2h/Ad3Jmk7qgRBWDmy
JtUY39JeBMSxl9iPHCu6dZIUXBImqe+5/zD1ufOhjYxJEZvOncjxF1U1WZ0BQLtXhIqX63tFnfkT
kkDyhf6Ct28RbcDIZur2gFUwt/EeQ6wOegosrDPzsJ3dSJ/Q4Yd36ENMqogcz/XH9a847oxb3+Rm
woYxbK+/tvz+9RUivPn/vfH/k944/kSfbvb/3Bt/jduPsqAk8tf2+L9+698sG/e/wG/ZDipKx/d8
ZdKM/jfLxv4vsn5csH9S+NJzlz71v7vl3n/RLLclljuWcp4nOIx/dctJu5NQbExcR0uQjuII/y/S
7qzf0+6kr5TjOcK0peDtLFf80Su3LTNKeydyTwrBz8ELOn1HvLpjFc3BqWHI0mvihi9of1uzOBZo
hxnTCCPzsA33crz85fT9i5j0N8F0vw7HsxcVgQXMB0nB7617ds12ZVe5cxKsCDdTFWFmtT+Gyavu
zOJdVUG1dvy8Q5Bb3Y1Ion7d6b/FOv7189VvyoF/fbx0ObuKhYC/6Bf+yvVRCZG45NfIU6ODb6U/
9E+OJpitI4x0REK3Hd0uB25w9ZzHv3BR/+NnI3P4K1To+uHcKtwrjuOSiyf/+O5NBOCgTykqpvno
vJfBlO6X6GrWKT528dj+wvhxQuKUQs29MZLk00U+ldJBOyWt7PaiZfwPI9AYOe6Cwz9cGAQefyEe
/To4C14u9CQT2df14P8SFzViC59Mo5GnjN7qNmmhcGSL27wOrF3exgbWrigEkAxq12EnaMQ5gQBw
UAlNfspKYzoCCK5HLLx/f1zy9xir63HxNFjKdlzLx0T7x0nTZdbmnoavE6Gd3QMPQPcKeBZ1svpp
Yi58lmayF3YGemGW46bNBucmq3PnhtjJeJ8e2kTa2JWgVWb1dMLK6AGvXGKVvDC5Myn0qoHla988
oY4la8CTJqoE9g6jqz/dqHEf+vIb3RvvoAjxieepBiIalm9up56NxJaPhHjf85ClF4QfG7NLrAfX
TPB5IZHs1fSANf9nW8jmISipmcetL47YzL8Zrv1q2oU6//3Zsn7nVi1ny0Vl4wK7sDzXk3Cwfru/
sZeCpA2xaMRlae7CALSy61jdJuU0rtoMZMyM0mzNCh3dRdF8lPRv1v+vB2JZjDxAPCweqD8etDAh
VzaaJnliWzLewHO55GYgHgFe7Su7e5rmdO9UU3uSgTx2UA3ZFeovf38y/vPOcU1oYdJxyKD0TeeP
FMq4qxrDxfR6GoIIXeiBzg7NsH6CRafuZZzsuEb/NLz952jLZ7q2tVwH0GH2H3erOSTS6+xMnoTp
HHRTOhtKS08LY6UMcmOXKJMIFieh8wTBOZ29C6rjVVNb4oUw5n94dOz/HG9cU9geKnshuRBL2Opf
BzuYFhbFA9S1Zdqdy3QUZ6G6i4+aGnWPejT96cPxYBpQdoO+Eo+s0IbiQoN6PraQajYiqqxLv3Aa
2omUldGfMszr2aMwC+dYwpaEO5UCcOjKMzHo0y4tGbwtVu48bv0/hObZ/zlyuyZyCpuqLH9ARvb7
lwmAuAUB7NPTKCfW9vj07timCeweUb7XsOjrQPnnyiClsIZRccxapyd5wn0TZVU/tvNSayEeqOrT
gsRkoLViBClZVtFw7EdxGhzbuM1a5FEElG/c3CLSpF8skVNIdJsnQqz56bRyqIJA52qbw9/fq78r
2n49t1IKcHjL7eqZfzwuKSZOnadEVovUqQ/aWMK9sGECd+rLE2XGPtTl9u8/0lru//9m3P36TGzT
vmMh1hP2n88HfbampMAlTrGjaImF4XRfxc29tXAUcGgQAJL70T7KhH+6/vABx7ufaV3k/zApW7/P
PUz0UprKhIvGCgV78p9HUkVdmdV1Zdx0AdTd2DKfJAmBe88N4dLrWO9tGnu7yoelk4eGuNiIfFe4
7cXBt9t+TwzZJsRp9lTgBfqHSXshG/7lLC3H5vmsxlj08UhL8afWEMo6RhHLY7+mli0pnBDL6ZJ1
OhAQ6oaK+lJPS5Rju5ieTToTG2FcBf7dMq+gS7K3IKzNVTgI4wT2BKiOjg/OECJiU/UpDRy1b0pu
Y0pd6HhHf6tYla3isFVbbfOLAFqIDJoCBFW9c9Z4bi4qqS3sZ26Na464DS2DBzP0V1Xoq23ROjdd
Q4Bbm6AS0hFWQ39Z96VRHpNloHfQ8vIty6N0M82xjZ6t3FoGmz3yC8378RBbZXn6+/uMS/j7nYZ+
00XpBc7RVYuQlNXf789uQRFb6lzImzC0CHh1sKbN0bwrY9jVbpHfCR2MTNqI/RMDD9rMsWNYwVjO
Cg3HZLCYDKGWjIiACJWPfQeiWlmTo4E5+ZgYyNYWGXzcjcmOZddbLvPjnKQYyTWhzdHihpsSly6M
5z7oEZBElqZ4sehwbiza52lqY+ZBlr8f3ZEaaEL4Qkhcn7u4FSPiANeNCpL1POPeouZJuyHJ0SCQ
0oee5/p3nWRiQ4UIqlojFqKU5/u7YG7WAnHk0cjINx1RLJ3iCJK8HzfqZtSw48fpthjnXZD1+Qmf
W0H1zO12LA+4hcb01JH/vp4n/8C4ET+4HdRjmkwK5eFrViGamCPIb77zyLgGiZ5lUZMNbxNyMErJ
RKjZNfDBiMqXqg1wEy41vNTx3JWZy3ssOOXdiJpsM9RztEVlPx5Z/+/rJCLsuEUOWjmht00F+XDe
1KozolNyImlUcfWIK6PpFKzrmeQdT4MoM4Elonq31kltAzEiGTcOUeGCQXtvmYSfsuwtKZKvwjlk
sxVvrR6jtTfEGsshNLx5NF9LILEwbpz3nv7xtkJJTksBuWFJC2oP0B6urGfirc4HcbM4UUBrVDF0
zuE27vGbt4oQaF0OpwJ6ddYp72kMZ1yXbrCrgbTv1Ry4N9M8PSdFPJ51Ig62Y0ZHM3d/wGUZdm2k
SEfxWnTxJekM0gKh50VdeD8M6NNAYhwEDO23tJjuJNwaMMnDI02vTTsKFvJd/+imQ3oOMlyjoRMU
OAhJGkjL6Ausc+8BFV+z9kMWHnne7EftdsfYrzNwFxkpJG34aAzBz8C0g+3opPl2iDK1113HYtYh
krEIX9IK6UrJWBP3gBM6cgrg7Pn+VyroxEQXlzoZifEC8rRnoUpMXeCRRZkNRFBOU/OlBxKumoru
L+lqfjs9+nm0d8pI38KZoe0fO9u5QofpclsfLUUwWOcZFtbNW7uGE2BmznzgXhPEpvSsZyyujVC0
yCO78HmUsnFTh8SaXO/wpjDxbgXcqYo/WXXwU1GwPpVzSXoac7BSc3k/+iVgNsIxqmhW+1CQSua0
5nSjelI/2va7waPxHIhvQB8eVRrb53lkZSHYSe+riJDDsRgu8Nx2I9Kip1aE+1COwX3ndptkwgA6
JwQFKvcHNBFi8SC971pqtmuVEsaahzOaFcqgMkminTsn4cOU1O9S6PbQtPie2zB7D3BbMmAofKay
JngYz1GfNN4xsIN3qYLp1OXlT0MOkAx7i7JmKXy6bJhZZdPHX0KHO6yIb1ornl5k8NTYMXdF33uf
3ZnCT/RY2vROKp+Ft/REc9cW6YYQnRwpdiGwffxUo2VcMgfAbtbVd9JD9NXP30MTdXUBLX7rpMBs
0rj5GptH2lnea1s2IBMCUO1OdOeWND9D3FmbyVfphbYkiCBP3DgtH6hLj6TUmiFwrikApH12CygD
q63B1TJzGpfKjMAeeUZyLmvjpWE7vHco/a0byOIMBOVHzpJilbY09iyruq9QuB8HPz3nZRxc7AiT
pD0XT6aOgp2rxCKSf4ucSWwT7G7Ab73sWEOFC+rhjSispM/bPWZvD1Ei3XYyF0ZIdli0Yt86ABm/
JEq3D0LtisC3d24HV186RKm0Y9lu6fSyDS1t60vhHcJuSW+wAOU4Wf7cyESfDSsNXohZ+UHbbsKn
OaVsozmSoejFQ1aRkYVfSL30Ki1v0T9kG5x+w6aIcKgwWRdEaJAw28DQsIL6lf4J1jYZNoem76Ea
DupLNNUxz9uwF9qSd0bkbjW4n02twYWJwpm+hGdtkj2VSxJbvdBEd67StyGsiQZPwp0l2VPn2jm2
bQ1Qs7Pu66Dm12V/DnDDXIyZYEef2Plll1iwM97Z3RLy1TT0lyw/LvdNX3jQe+eM9eLT3NrlSoM7
OypGp4cUlFRZ6AXy4ZymdL4vOkAdjY3OO8fNtDWT9gvFMe8Uwund1rDlkJqVj/ms8E3QTt5C7oDS
YmvxOkhr2FV0jbTB4CTmlBnCbn/MUxtuilEMxyLAsGiwG1qNTt1vi3I/smfYRBHRb6Wbam4S+yGk
8bt2HfYSyiZ3jXIDYnUXp2dVZF88tMpn0Z4nCIoHVdb9ZtVW4UT2ScVusdL3CPiJWIZBD4Ydwo9t
PKuGyI4AoTKt0NDZ675iG0+LYo2M20CLwJiCK3WtDSPHlOuJO3skmSD12p2N4/1r3ZJcTxbrQeey
39uq/mbULLPDSV4hLi5U0DTf0EEAmDkTXFAtmwtfju3nlNi0udAPnFAWknKkqRrVsviZY+jY+GjU
znXkPXR4KO78FqSP6ioNsdM/D0PXPLAOJ+9bYcNQAZk6VROdslbWm9Bq0P46u4rclhsjYv9CSIlj
zmLnlpGRYXSli+djdhyj1D2OE2lImux0qQyoDbNl7jRhaYbGxWJ3Wp+HhhCNjvACrmMPDFljr24l
9Rur9ptz7Rs3zqI/RKGNwWIexhvGYUDRyU55k8d+fBg3bgne0lLuXVPWNcimJIaEGnWwfS3zhHP9
VvXNJ3za6S0GApR19r6JJuOiCamXadLftoEbbwIrVVs05LdJLSj0zVW51wVsE7+j5GVTS2Xyt5Nd
pwuwahPDInAQ/xCUOT3KvBy3fms3G5jh9ioRpHHnIiZNPqPgsKprw6G1zicmddTvK/T6q9T5lgGi
P8PONtdU8mj52olzps0Gmjhv7LPMbkQODLgrJucYRYW/DXo3vWhm8AVxoXje6a03mbFjZrS2YE5+
QMT4GZXDeGx9+TYU7mdVkQnIM70tAjh6AN++p0YQsyXJccEYZKXR6tspEnKiyFa7qkHmHzTz2RTD
bYFSlESL7pttqGOnT8bE/Z1b1Q/pWG9CYX4QNsDBQBOPpunXBPKjJJpnK4f8a1+m0WFIyVAz6cW3
lvuoc613ge+4MAKjN9c9LcUwHYlo75UauKrzUxczLRs7/w4S5BV7wNEz3Z1Lex1vQg7NrHCAW8MD
bub2SfPIbluQj+uxemv9Kt3n2pqJcsJdgcb0mKkw2DV0m4DW5fAcrYusm4D0jPZi2L4+EP1d9Fa3
WzJksHA2Wrz4SxypxWUDnPXmaPLW40gffQdvVebQXAuH8t3Mp/feAig9YVnfDha+LFRcT8M0Lgik
RK5lJQ9582L0sb3G+Qmcj+YayLpPm4CIdZvibEqseka4A+CEi1HKliW2gpxVVmRYQU+4nYbFVFxD
GJmy1FmLCnNJAV8raLDD42mR6ygsHgazXsce9AdLIOYRBryfap3S4eb0QCxsSE+NvPpcL7boNAEZ
0Y6AzQrkJKwigfT2RNWbINrHuLwtE9nROYMKg7cdTuxTX83onWrMXMR5xcHGlASXtGiHyIzI7sMO
EMQw64NFRPQKnh17j9DZRg450nHXHiY7ZZIlWhhoR7qtDKSSOfoPzN0tuLKE/LCaoD8rtmhpwhFH
RMhaFud+omDluvNdnd4aIv3Wp+ZbHpHTLlHdromqWRIS7gyv2fcBnKtBMaCzU9uwRvR3qo37jS8h
odXxD3a8B0ke1baRQbEZGvnCxHDPWvRTzm7JmMTMHXo4ebxx3EjDe/CNGOYpykTROPUOPuhjBj1j
C5Ol3qZ+tGOFvgKzfsxLkTOEMsp55qEy6h+Ts0ADyxSXbPXaAL1eKUpJDk23Lc5SC1qx/WRGjBZ5
Duhg9sqTBJqAmSZ9Yldxg8MMLGVVoIkOin0Rwv10F01AXxEl1hIhyKRFs7j38n2QfhKK8WNcQMWR
ID61nZL9pL0vcVBP27SOmAiSYJvnkdi4YXg2LXDsoiOra/AHAs3z4CGv0tvYHx8rFsGMH92SsqY+
kH/GwB4o09P2CXcArl2QTBpmuxicJ7H4B80xIC5FfIoqL0+ip3Cee9mmqeMBRfNOqxQXFEz1uST8
JiyZftrOXdgu30VxP2eRXo3KcDaptw0N6GpzQX3XEQjlBgevb/k9MyZc4EXYHlL7Mx1wLtJFd5b8
orVn1FtrKtpzCd9u7KxvIH6btdtl55CFICrA4VB42LilU3mMtDp6nfcduCsfVj1ZPaQLZbIFBMt7
GgGhRxzI0Qn4Fq3pYqkEt48K0Z2xL8mquc1RkMW+91AMUbtxhYOt0CIbyP3mNBaR37LUdyiLg4SG
twCcvE4Wqv7ocY65dX3Of3prD2G+bSy242gGPSJjJPL1uWSo+B6/lVot2FD9nsWk1xqKlbJvM7v0
guDDddEBrZRgCtdmI2FLAEmNi/BRuj1S+lSQgTeRa9WG7jlpmF1zy9kThfQqrGat6/0QNtbBLjBG
usN743zN7O7TUCnLk0UvC0tFT/0mBLfQCkgk7HLEvpytc9xgIojMDlYPahs5RgfCDl4Ks/oJX4o0
LF2xyFVshx1/3fnZbcgsF9g5UDDl3hvdVO0waa1nytMHD4LX2jbV4xhXm6wthjMl0PEJl6u1ZW8x
07qmSiTmutki9IEvbKTJ1lrQR5ZFQI2YQNsq+UbF07xpAjHsaBeQBzr02cEKfdJWB23C8ymMTYYo
YV3X3rTzxtje67L+AbHBuqC+PA8MwzdWzEIbMffOHBrcrGbpbn2g/be8DxHay58yXSS3UZjfiyma
j//9720ngfPMS0CmW8bsqEzCkWyei+tfrz/YlFQmp5kZtxLEkPcSo5Nuh24/ZHV0WwmxxIuWw3RT
wzrpln9DeM+/TV30GRHbcMAOH96OtnEIzda88WDb3F5/OP/7T67AmqvDqVnh1X8WI1FEmRgOvYto
gXM7qmMUGmd6PvzVG+tzWjncQiSMKos+QR3b2yrOqrdsV1Y9AcxGlh/I1SA+LwE0WXg46voFs2jn
5hu7Yr0BfjbuVFWsU5dLaIVoMqrPFjLryk+Tbt0Gw4M/HhRuFGZrstYqXPPlgtpHxGydppb523RJ
wjEOQ9Hueied1pS2ocOPZCl2ySajecjAmRNn7xqfjtOcZ2R8pJxSH3OYZlKnf0qS8K7PIsIqSoJe
iWagKEOK08xuTlkqW63o0qa7OLEVgYLTl7YW71NMwBHbk589MrCVKyE1yqXGGAlW/xCwgGZDwKEk
SiG98ZpjC/bi0beGc2uL6L4nvM+Ko8uIdFzHVEQFitPzMlKO0wRL3QlZ1hYJtI9wdCiItOYRXqbE
Pdrma4oe/klXfXcGn0qMdl/cQXqebyvEh3smKb2PBQ9PgJ7n0emtg7RHe8Mm2j62pnYAZc+fkyij
J7oXyEK66Oz7tXFoqgV8NgXqzu1XhdM2DyaE30PD0mI155b3BKq92QQhea5GlOan1snvWsdhsg6z
kcDRiXCPlIA+FEiaNAzFigb8sojq8MaMreSoy2RtGMTH4gQDidZG5L/aQ3lvUioDn1OuvVy15yCZ
CTcdX/MInDXtDefcFsWTW9d3Tpyk50UM3daeexkrCFvQuYBhoNeHuVCPe7e+L8yW/MLAtx6c6BHl
bb0dgzh8Hdr81q+s6Duc+Q5iKiAPrMpVjYTMsLthy9PyrTSy7ICQZV5lujbW3pTBgfWeE69jeB/1
fOGzstQqd41mHgj7uHnKkmNmy/LkROVHQ6LBnczK+DDj6KIUyOxqE/uhBu9ltgHw1I2Vn/jq6HJh
Q2+1Dm8AP9+wUE33jS+hsijpnhDF7zw2t6lU4WWc7u1ZeDyNI9wHsrDIoyCRMm7hhNMRBJXiNNNj
xfK+wx5zKsPy1V5ojTHJmQcs1sbZr4snNaU7AspqoryY/7suy89lTv0kHNj4EODw2lTBO6lZMYp6
/3EaZbNgXp+tzIHpojGmutTobqrZeDanqHy0hDiy3SbKtbbk+rr5tMs6BD7oXqgUhfd9G0JygYy0
TkVY73Pqh5fKHACHy8S6tCamP/qxCjSaOROuvfzj9TVj4QwX/6mYWb1JlxQcaUZP45i2u5geMAUr
lgA4j1iZFHn3MCjZIcp3SBMnyave9KV0zmWgxTZ3BVCiXBZ4UTSdANEDYFJFuPf8L1ZlQBBJKGPM
JWyuoiTfku3PYRzdL7is1KFu8mnjlZihKIvuq7FWK9+mB85R0teywVlXQH0l1LY1biYy0NvoMZqt
r6b+SrrFkv1BQBy5sOfWNAeuAQTpqdLG2giDaAPI0IoZsEz2oeQyQyDlaeRoGeTsfEOuGCs7Pz6M
iQv1qow+Y1EyqU4bWxYX2vkYgWOn2C0JS31zp9iQgXSZcH8AbvoQbmRtSYCbbpLYJYHGVYcrYkza
yOPN8KUayDm//uA5epxl8iGJJ1khkiSgjWAPwmIXz+1Izf76p1IvNfwqsdttQd1gdfUGmGz6N0oE
mgfWnViXO5yVzKekGc0k5kJQWbMau5ktbGrDsDTl2PePxGf3hGIMPr6VcVhQBhqa6VAkbDCon/ji
7BY8G6DHziYAlZ2KrCOkGW/VqSw7tovD3Z7cp2l0PwCqO+vEvY6v1pex1s5+sKqHsUFBrRmut9rR
d3ESUpMaViA/Oc2CCLQS9SvbScavFkYXcKzkJhItazzREcTc/8hrqY+ebE8Gom0G85mkwZzEm5Rq
dB2WMABQhjP6H6jCVSvRywlQLcGKbPkmV4z7om+yG79Sz9XsxQ+xF6x8J/zRyxo86MQRa4dUqqFj
dGRLRtxCE14sF6ZolZPhlBignypg+qu8DMSBXWxIzCDYOXZ/VRxMN1GtJduq7EKhKd2aHZBfk1IE
5gv1IgYDHXZmPOnGXCogK88I3S1JygBDIUbQJ1N3ZkqBSmXN28Be8pjEFNYt/JXewM2dTDhl+yXZ
j1Rn7Bbprs9yzndightLa0QtlMEme7ph27mSUzLfC+to4KLfU+Xfh658RHDsAeEnLNfoEZYg4QOS
rrZ9YhKKJV3sCwZ9DKeSBHWNR3MiHdfyCEIODPEtBpuyN7Lm0skmP2aawGtdBvuowiWNPnMdkW69
tfUHpTmD3RolPZdlKPVFL2S/gyr606RIlGc4nKZ6KfnovNtG1bsH5Ps20g8QB+VhTs17i3S9PcoZ
qBqFfxvnEh6qTd57T4KCUY79uiwb2tgWeap2E24phsARj3PyKs3yNLg9380nX9rDplVU7o9a5v3O
U+mDYJ/NxgfQk1G+ukwMuxCpLRFgh8AJvuXKHLe1pch3wUG6wj3hrErGpfVc6XgLI0NP7Kt5M5op
KWHzTlU+DGkQkPTyvaUYfnDVeCgj4kNz9zGUQ7bp7OCzcY0foO8yko5gKbHwe4vR86wMxeJaZrTS
ao99UBx5Nyai8h0DxHNk5U8mnO5t6AbfxtydN8lAaL1uqBKMLbqGlGF/3xT0acDJHTKsnaoQL0EY
flONGNeVmDBduX64mabYIgI1ZlRgtxqBR8KbRDMVUWhnwHj3C51tZ/btbSts0L8J5hhBxyNtHpOm
/5h1x634cySs5FDTdrLjsToFBcguunt+QlEk7sm/+Uo0EiX8uF6sxniCKn8i+nCIF5v3xgvz9MQG
nnSjD1UtJQ460ptRpuukqXPgsMS0gPFzwUrTEWbGyzTiLGs6W5QodsjInh0N6mxssxfHbSpIeym7
IYdFs6rqeBXnbr1JM/dhJk1pMnGsuNIHrxgXW2AR5VbZgnCyFsrFFCx+WLHc3sZPJ5nMTdPU2daF
abenOE3JwwKIG4g9zVfG+Kn+RCLG4+G3nxiP7I3ugD11CYJxu7d2qUURaGQ/rjwW4PNAIcP0d/U4
Pxt5+aBmn2g7szvgmzBv6mqot5Wc9D0BrcmykKT4BRedEGXy2QkSWoEjRgJmgWxjC38ij0agndtM
LL1vABGwJnVVukZZk+A4dMEFurW8ceKGO6iev3lh1z2Db3Hu3Gi46wcVPthtcFAOUSrZ2qexCjDY
PY8ZY0JgVMneNugnjyCt17mchtPI2s72wnLX5wRSuNW5rfeFcp5h1r+7WQkIbfIOddp5d1WJ14E6
/W6GC7ozMzYWZOhtlNVmd/E8nPJe6KecliFRJN2XOTSCUyQL/yz7iPWV3IxCBfu5l2pfeSyUqrwl
64wCKPV7dkd5hfFoYfS1Lu38q+Gl9rn/eus5C0a9bSU5tyko5kGGT1BzfvQGjBk2zcUlL/Wt0/sj
CWei3ppV/lHgWzpQxGsPwvDfkWzhg6uE+WKHBLVieoHpA0GkIgUc8+SCStP3BQuum6ig8iLVa7k0
OwI7fBO6fM3HxgL6MoYHVqUfdsm3QSI9rP08p2WEv2HfJV6xxe4maM1a92ZYmfvCy/WGFSDhLJWB
YWmbRWm8K5QsUC6Q21ZUaq0oNa2DuDRpBdMlGvigL/AfPkuv/8CNkoJbty5O6fpnEQ+HFDXJEZ49
QYIig/tTir1tYX0SDjM0PSQfTD4+tj6qwkPBrxN34+PE7UOy2Uy//V/snce240iWZX+lVs9RCwZl
sEFNCGr19HN/PsFyFdBa4+trA56ZnhGVXbl63hMEyUdnkCBo4t5z9qFm1YkDuphv9KPBv8cV9FNp
HUw3jb3JqYgDamr0hzlOwdgBr5gSw0NOA18P1cvIBs7ej9ZTILKDY7ITzaoE8UINS5fRrbNY/Ezk
eWxpLRq7QBGsV07i0EXquattHayiGW6C0XV2CFM9giTgpZArNE3JGa1OgHVnAWPmHW1J+uGw8Y2N
Cph0wSXIvRkZH37PNxcijkhJ50VnkJx0Rk4PNo3YUtBN7DY9zT1Xuw/wcyTYSrCGpiIIVag5EpcW
nk1cckzn9DPjsQrfy67atDpLkYLOjQdZikl/Jrm4kj1xjyQnnuw8EHtDrzuvn5FHKcxgWIviSyLb
U97Xn2uZ5Yd+6Q1a+kDUlh//MUUTORSD+W0En3Ts3Bl0wMQOHevttm2mQxVU6bVe4uPd0ZLYNcPg
pGmJ9uJXBzfBeR9JOoYW2hFHytrLf5L87QVjaV0LqFFbJCqYfDX0n45tHMtin/MtPWg5S1WzZvJG
PeNZYX3UOhnRPcPTFg5E5dBZa5uGABan5AoNiQ6hDIofVGvRV8BZQpqDgdbxMYK43SlO2FBpbIsC
g5a4hk7Joza+4N1D6HcZm89AWjujTtTZpWD8iIjqVUeVtiki454OlrZ3W1ZwsVH5B1GJnfPZGDOx
oz6TXS366xqpiOyy8QZaSt/7tf0HmTliF7tIBkV0zKIsoAMSLdNGg5JaDQs79t6TrG6xLX2wm57+
qGiuRg1HJXXgdYZdee2d+tZXQMbMYrpYfZHeK7yPm2YWksoBWYstWvJNPS2xNP1YsShpiI3WJ7HF
nfhGTj1jpZa+lXpXLlQ06uUYyeYGdBDEJWb73p7vHWcOPU17thaES9n09WZW7rz1p4CmWtQRfFoe
A6M9mqoy2OHiYKQgUdN6WOxPddJupAU0XQXIrhbV/AYa+RW3euDFIit2UyynRyhQLDr9xt25XXVF
tdDucmt+1JwcQhi7MM+ACbybZZt7qrGyO7kA06EnmRJuihy3bdyyBTVd/5z077HnNJjKZQEcc/TJ
OZYjCpKwh7nZwew3LMru00gnp+zpmbhZ/xwgFXzJlHFJas5bJWJ/wTR6JZDTRus/RZw+IsMhTpdz
vY0DdRlG9WbP8TfRhUfWhQtnHNbh78P6WP/nP6yPaRgCmRHMcePqibYj2vrTyqCMFjhCvCYJrDfX
B9dDJQmdaRpn8Lo6r0mb8U9+hdk8NhYcyyxAhK73fz8oF8xkxdwFuXO5uT4TcDy0lpYmeyYl+++B
0WLjJ/VE955Xy/L54hdMk4lehEu9DghFuL6d9aae5USl6SETyEJf/8ehWsMAft+XE+vQyIm/r6TM
io93nm39GVtNtbdsMHqQSw/r334/QV/QmK1Rut4K7VzfLTnzQDzXm+th5WvKrr/2VRSzrP97RvSK
mBz4+adZMh1XTilt1ZcqMbP9CvhUCdo9B7bT+rf1ISARxb4JrBcrizNGUDhjpDMWp4gKa0sRfs4O
JIxFx96nzVqRLOrM9o/1nyfLl1Rabn0Q+WtjmVRPRhbHmkLysKrs/n8W9etU/vyv//P1R8ZQiIer
jr63/2zGMUz23uup+uXD+Bd4y+E/Pqig/Yt/9DcHjxT/iQbWwLxjoeNE9IA89W8OHqn+U6L61B3K
VIL/GPzp7w4eoJaCgGqdOiwmHmcRPf7dwaPj4FFEVAtTd38FVf+/OHj+okC1aOGaFkp609apuqPt
/7N6UvRO1es6GeqTHqQPa9iKj9gjJoNh6DKifIUPZxwf4eI1sB3wL6sv/Z9O2r8y7izK9d9qYXt9
F64SOqeJc/E/xOR9o2tz5Yr8lKeKXGLbf+lVdpv7SdztmR/PlNW3mk1zzxLSCdjJkLD6xzSWKIgZ
9zYWs9C/k4T/WTS9viVrkYJLHacDdp6/nJhaQ/xeunp+gmvfgyTQ2q3ezcJLU/kja2P9MR27Y1U0
7cE0g2+WTTm2AxCwFa5BLVh79nMpd9AvaP7bQK6TdAFDqBlagE7wJXrD4VCagLYlvADkcL69LSRr
hqE5DobwQQ6Nb//mJP9Zsb9+IluXXG1ImRFlr2aYfzLhVJreINWo85OuZv1iShKj3LBg3omQ7sEH
Oxp+De87GY2jAIWXZN2GrSJSjfLqjvlrVEjjITfcTz5to92/eW9c6n+9AGwudNNygK66chX5/tN7
a5s2rgdXYtUIhmd/YHOKxeNU6M4EV105m0bRZp9MfEOKTmxqG6BKhuqEd3gEW57MD5n2EOjTv31f
/+PCdHCS6bwra5EXIzL+888j1rWxhG6NhDk5VS2SKFPvQs/W6PWUIr+29pIX26rdLHL2dMHwjol7
SX9FZj3bM2VayE3/+6my/+w84WuULD4c17CxgRBw/1fP0tQIfcbfT250LIa9HfvaxVkqMWTz3BSq
o5fUvyU0wZ6qIY1fc+HsJmwMdP2caE/SBXGTfjnec6uQVBQpQPVjap0JcjzlxaxjOSVkBITDbTZR
p6UuQax2Yr060yiuTq8Dc7b2uYhrnBwPMeFIp1ED4zKXBlTxUdtNLuXk3p++FZAgWcupcd8UBQZs
hIZ12ZzoJH8w7cPqwU++SWPB1rC545bQ9tSTpnudEz4+/RGh9d3poUPwokR7Ja0cKVZH/KdDsjis
hXkxLxB9Nhnu6/9+eg3rL0669QQLweP87jEOGH910uWZcoOYqIKjMeDFNjJK34F/IdBGXYzYrE8x
Ku5NUrn94+iP95GF4WUmcOUxDvNHrRvDjUNaApUMLbiovv5ZZ7Q+p4oTNHU/hrDgs0+Vjzp/Zmfu
y+9lFUeHiOme8wvhz8Fn5gD8//Dh+BAerLx0ZJVS+OjIB8N6TFzjVU0YS8JG6net5rDeSlQQnFun
e+yVQ382nBwWiyJ8WA9pqO7Cd4vTgOZ5B+fsIpv8ma+R8GAkXcemtcVrD0L1KfQfxo3skPRl4gCr
RrzODaLfpg4fVFxSmsbHx1q4mLcIOhyjSD27BTpbUor2hEBEB3qo2odQYk8UaKGrzcmtVWVyM+xv
U2cgtR5FcDPoHO7nuUtPSPu3utPFe37cS1xIDT9oakh0QaMTX2ketYS78O7bKgXBQKcgM4LgKYs/
TVrTHZnaGjim84Q2uxd3+BwQnaY7go9HpEAU0EvCI8QichzCqj6x5iM+Qh8RixalODGxx9tWpyS9
2n6E202k9EXNlQ0zQsV5QixnoSNP4d9SVjkmjf817/s3tyzc8/odOSkchiokoFACStubpv5hh0oQ
nUNa0DiQHRa3xQlywJ1qar6TODyuzKonVVH0lq17ydrMvIYiIbZA66MnPaYJWOjV3UQYd9C0Sryg
wwSe4bu554wEWhtOcLVLPiPbtQmkGleLQVULidJ0NWQsibOxqiflRPGpMGtctmX7JWqD/ApNNN9O
qmvIRrHQK9vjeZLuQCefWT7WEEK4vYU2aEzjq7UcmokQMn8I7zjJoB2LNvSIGWeYdcfneMhREtoi
ehh1crVjkri8udOhrDl1eupDE9hKHumPPjuiKIqjUzV1X8e6mh67TKME12bvKkkuc9eax1mMJrSP
SnuIBkR1yz3T0l/zeeQki0I9TBM55GWjzgjWT3jX5cN6gJ8bnZQL2Wa9i7jU/fWHxOZzoDJ0d+tj
YQyPmhFqpK9WzNf1yabSoy26BmunssjdE8JHJnnQBE+wpYMn2r3uiR8JSrPlLnVy/mCG482qncP6
kAUiMkBqe27MjDgchZXJgIBMTnUoD0Fi6R4DjPa8HvTYPofpNN/15RkhkIFj6rb+xiQ1uTGdx/XQ
smk5E+zzfb2X1e585+NhvxGMzQ3wsD4KUa4thxFgCB6zfE/bG7Fe147oYmJdbCSC1zpF640Ls3xU
6dJFGkkxDIDuMsHOV63Mz+ROqXcR6RJ2UjPgS8WmQsY4wUcS2KCcjp0dtxTQmm7XdiXlCdVo965B
3krXHmyqX5UfbtV7kfODYLHorZ24iKGqUUe334UN29ItMnkSFjqyrrIkmqPxe1p06rF2Kd8ZX9zM
RMe4sfxueu+c9oJi5kAEan10EGbkedBjPIKs6CuSdIlGwjFMI5zfxU5Dj2Z3Q3qyU7vaNUNro3uw
r+QY4VqhFHBIrFTsAjnTO8B8RsjKMB3YiM00GGAr9XEiTnoZ/WEwtKGeGCxGLsp16cA4URsgh8Vh
pqONXivfZji4n6DEfWnNLtwTJG0cM+IS87pz74XWhlvNp5Ws9+QklOgIoci9xa0D+GFqYHKE+VOk
D6/+qDm7IVAIhcnSOyuxZBmkijQFN7ilAFV/nc3UmrXTnNcbHJ/mqUyQP0TxJ7vr2ke9dbZxRfz4
Oj7NqWu+Qrvb1M1nV9fKJ2aqe2bOw4UE1twT7vhC8md06OzLyCLiMKc8ytLdoaO3VOuG8YuFpmJv
Rc29wxLkdQODBK7orTXT1WhKqDNWPB9DxA1Hwq49UrDyjyCdX5CoWdfVNpbniz0ANzbgL7XTVaSx
tfdCQTitomVy4ft7dINogBUiH2U5k1Cu+9QwJspZbigJNaRRrAkULSyFD7lPCLTlsuHmo9GvyNxq
O2KAJvc2h7amiW94B2rWq92OZNiM8AkMi3FvUkiJEGGMBKegLB2uVrAzRT7fRYdJp4i1T/N8nOhn
bwcjnI4AapOjGZX3uaODw4YM8x/J13uLcuQ8TPswoaZSUIN0R/9VNxPi4PSFFD1tqZkvQiChvSNu
QXQ+FgfV9XILH3h+dKun2o7F2W+iYC/LseR/T+tfb10m1n6+uGNN9uYED3GkefigE+F9Vlhuojj2
aG0Pp2QxkpcumJAyYGadykJdw2UdgJd3bOEtUlWzz3OzYNYCmp3fddiqW30o46PZlTc8LsVdVz9D
ZPJn3zc/s6ihAWvXP6O4wKeqUzzVWvUgOlOe7WkGx0iHlk5pPBw7aY7PNG3FJZcW07Hb0so0EnnQ
27F+hOiTbZAjW18LxLofkQzf+2SwMWEheh/wRm2pImpw7tE1WF0AE9I/1/SFSJ8BK+5GPWXhyrlX
UPpKFMCkeS+BZYiaEudRxBmKG0TCZVmcKkXEMLwadyvjON640q9P65uHqdM8lZ26FQHGTZ0uDWw0
QCZtF+k3lRHvGWRiH6rXvkegFmV9dDLbkdnftcIjspePahFvt2TQW3yySavbB7BQi0w9gsIUju5W
xZ2P16v3qq434TpVD2ndo9hvEFkAbC/6sgfA9bO28+I2FO5A1G79RzmTyTYETOCxXXrZXJ1EXFFp
DTBBpgUsLia1fGfx5SGCQirsBHm1CRMp6e0xFHb++MmA0uqFEx8hibJsm2iFdiJFkh8Nr9ESn+Dl
uagOXEEnSMPApuYYO5oRtDsTjW4w4GwY6VJ7jCtqP6QOWMOK1IVSu6b9kjBa28m2Q9HDZUKkaetF
sfMztSLo6e3OiCRx561yDzUKpdSa3HNXdsYmjNwlNsBBfbpIj1WfvnYD1ffKBZNeA14e0HeE5iut
C9omkHDHrvjkzwPKoEi9Gh2h3dFMZ3ioCloq2OcYN2q0M2781k36H7WNht8nkOq57jLe3GR+7bHu
eLMgWEDgE/Tg9wzIJfrygtbSfE1tfrpkJjE1tfHdaSRrUzOLj1o4Am1c7nbwzq7MLJziHgNxyxyF
enl86bLslGhq1yNRIZ0pHC6lY9MJmxz/xjLVILcgyT7DMXik/db/NCXS50a/uTVgEgMwrVdnuXMx
XGVfFESznd6TCMc2bn0kQvJyIUmGIKHZTHZxGpU1VxzPLdd/1ZUX3AjodDMZeuniBay7oNx2Ou4J
9DfDxZGEUCFTp9BaG9zV/B9KGFjNhlLfR3b2pWZDdumDKLiut9aDDHu0/zrOOzsowBBXuqVdFFo/
BN8WuRT8iyZKzmPVaodxVn9ACIigmE7472Lz7KAD+nXIiRMB8kmiVtSDoZJL9DZJdTGJf0X64M7R
h17FE/iKu2BL92RVj2PqoBq1mX0Kv3zWU8M+VlRwEIpP5fP6WGfT4wmQNh2a0tRYSuPsm8k6eMZP
AMqxrR7Xe74wxNlxUZWsd4MjPZ0WWFSbbysni3aOa5d0z2vzKXEM82lKCNFIUtIDw3nqNjXVllOF
8hP6oRjviOWuHeqbF1I6PaaNZ/jJ6MKmKjtaS8uprkV1xZz2RnadvIrWPeGskVtLx7cMSEo8t4nQ
n0MU0FbDG/RbZe2LQWcHZgQ7SlPDxuiWn4+b74xSHtluFFeX8dezFRlttqY9iEbp+D11fUGLzkin
l/uyhO0hqTDTDCXdkw0SDgzX9YwspZFNEe1sacGz2VGtnc3RvZThiPqHhV2HUA4REYcCWRCC9X/c
h3AR8nsb0eJynpkyJ2yHAjGUI44OElSi6m28ZvC1JT+iC+tyYjEThGRZqbb8i/iyAPYOY1PdDX8O
9kZkf9Z0VDCp1PMt64bTmDvxLo9cWodBdjW69HNdON98AmIuSEyOuiI1DkfXtS8Iu5+n4Eknm5xg
rHtNIInTGq+s8I6x6O5jxFudhMVrZ7SyBlhxLbOAaw8aepnxS0Xf1auM+JOGxEXMuumRdfKKO5uq
gHkyWaP1voM0ri0ifoLquz1bX+Usj4Pbv2k5gNJ+/sh0RBgOEhMveF0SwcAmx8UBXB07QBe51YAH
TDToKq0WI7b6FC4zTGrRj6a+rqMVKaujgaoySIECh49J7oA1Rvahg20lzwFouT8UOWNFcNWs6TTI
ZttU/RnR79eie2ad7+8Q72Mgh6ZIVp8Up5jmtGf34xErZ3JISVo5pg6/qYp8rEgvam8J3sCx0O0d
O/k6JjNRcNJFcIhHNy83+NKRkwepc6LU5k1oVWJqSme5DJfrISNPsw6do4jVz2bmc8Zdc6hM5yTc
Vt8RlfS0+G02bU3aZyHKjZbTtXAtfT/0mKwTU9O2qNGOsaM9a4vFq6gI/YF5821UHYv4pbyTuV6V
uO+6AZTUd1w0VA0OHmdCaGLXAa7sKKmxs4Lw7NkOFZn4A4ULvVWcGlBZlxYgC4E2qb4mH2ZcZo+l
nlUenp5sv1SQ83JufzBwPDAMhZvSNNSDq5EemA+yOpr4XAd7tFDi28ZejMp+DxzzrirwH1GrqICi
i8vT0GJ/FZpvjio/44BNyfViC4xTFlWvGuKrUTWXpirlUyKX1VeOWzUvSoyF1k1L/fe6wp8V1dVX
p6OlnjrVfGhAJXhA+gkqChF624whbNqTiyUFfbDUpGAmzfCupWrbRkZ9bxHu75tWe+8ZfvKIXXs8
9e6uLJm+XL+st3Di0bfUPs032vWHWX9WtClLXJSNLMunCP+AXY8YbRNnAz5Ksil3DFR406YE3HLt
09Jgs/Smi1a/6oMJw9oCVICdhZNowHmu2vpS1hbhrGldeULT+5Oy2y85haPN4DbnwhjDPeMe45dN
CGUq5GNIgTrXHBDJp96a9K+lPqBXpGV8Ac4yHWM9/1Kxljokvfukz85t9o3IS2xcChir0Fn0yt4n
Q9/u0ld6ofKoRWg4qVJXD0UVvUhUINrsu1e+td6LbepJNCjlzk0oKcdFtpXd7FyshF8/AaRo4kQv
8Sws80agGW9qss0TCwWwMcGwTRrePZrWJ9fBuVLEZF6V0zvMh2GLUHnYkBtQUaiu8fJHMT32IXkS
mmLcGsFjCzKRBOmBkTHAfmh83+u4pjeoaB/6orknWlZ69He9KEEXQRKCj/YlrY5DUxkeUVUugZSn
oU1GJG3zsA0WmsOacuxkstj7cn5zbbc8L6Xrv0HUMV4TPtH4JtjW8otLxvJm1F+LXO21ZLDIVG1c
cV5D0cOSPWWJ4iatvrlz+g1BrXuGgjhiZTFslzBx7sOz3oxhFJ5W3H25ZDDU/whi+IXAF0ucy//1
z/4SjbL+dT0MUjX7aQgJZMoPohy8qnc+ZFJ1XmOlhrMjFhtxYp4c+ypDqb48gcrUeYYmy2xCzJ6q
kczhRTuvhz7GWzH9CNmDmwgoWKzBIeiiU6plLL0eupJuTRf1T7lfXhMQouc8W1QxZfZ1ysaANHKy
kbOu086z8dBkqmOnqbk7mdSoS5xw2AdBPD/7VZZvpD8DpB2CJ3moGz97iWT/VuuuefgNgR9xV411
TUSmIJLygCZBvnQ1bRXVu5/0MSvQI0/F6yxx4JGfjIPihPgtOQ+mOwGvjdAPSMQMgIQIc0sFpyal
rx7q+Ls1EqEa0sk4NafZ8jUq2i3iF23E4AtUbkNx1XoZGbjKMgHkP//gyybsu9fsk4U8EsEzds2o
nD4T6ajuQzibB6A7JRtFL45mZuO6KdgBTta2L0gnDVMqK6C0igcbi+OSJnUhReqguJK3mp4rngXM
xRwBC0C9NNw5+YyHv0b2R7HBJ+F729AvuyZpfjcBlr+XCi+3ZI1wStugf1KaIkaOLM/vY4Jhc8br
MrfWyyKtPvATyI8+9tT3IvcvOVbFr4A5Sw+YYH8fszC9M0WzUVL9jmTf8GtQUuPpiPgFAPrRB+GT
40fyZ0acW4810GCMeUix/1zzIK42tT4dK6txviGWd9l6kRErCT8lyS58ViMNnR7Dn8eGWm6LAMso
IjhzKzOLyGpfzYc5Z+iYTHAnM6QWSnMzCKUhPugVKbWRas5NDjyhDTvnHlQBXq+0EFvN6bSrrPE+
QBCwtmz2/zCr5siG0jkR60Vwn8wfEtGLV4pt54CCAmsUNV1sdnCrp4PA7m633JMV7bgua+W9pTG8
GbMZlY3VtTtryl9D9ghe3LELDuos8mK3Lw4WxkbHJwCVjBbtaQxuU2zLW1wXzEOa870Gh3Gyv+Rj
2967CLjLqKHg0o1LaZLKIpWwTkM8avu67OVtqLObC0DkKoAT0R4cL3QnSUjpp1sv4u7JyJyvicWS
2ErJol50jLEOjcoImaTEuDDYu+euYTJuAt3dgj/+gbyrP2LzJSKD4iqckTDfOzoN3EU8GNc4DiDf
NTfTTYZtPHTsEmZ9MyRTfey66SMMW5boaO7ua1lK2eaBtpHzLHRIuFa5z4uCKax1PzslcXCknZhn
Eqnt1cHSGQbXGDFLWIbmd8RY+dGYBkB+YlogqeyBkn7e50ZnbaQ7oS6UnXFIyIXfCy4whogUKary
5oTqcFPw/NCsP6lWpl5PG6ma9O6CEAkceQW0SHzILntY3TfhjFYtJ/bvpmXNJrOY0uqhGQ/29DGp
4a5ypV+DBGwHp/c8RfnndHYHtMoOQvXYuefT8CnIteKxq/yrDDt+gQO2An2kZZNMzoMqEesnBlFJ
c9A8oEPj0qJjYw1dtJ+LKry0Ufc8O3AMXPsHAXS73DYgHwcai+0YXAEW0WWn3lKZ1FzWx9muG0x5
cBw72I5D+10fpvAya3a0bfqxOIIFXiCDyCq7G2EAhgd6j/S0+TZUrn0gzc/c6mUZ7tbKQZPhE/bb
KlwEe8daDvmpTyBagIIBdpFwOizLQsXtyo/6DVdZZvvtw2T09Xnqk5dgNKI7bhEUR63YOhUGdKIX
bPxiZXHzcSgQlHlWhuEcNSvahxMbz5CC3tB1+mFu2P5TKi4/MdqzCodPOJtx/qWdT1MUnTvTiu6O
Rq+ZRVIDIKj2dbxirIQknafHsGE4NOtWwyap8aJGgPaKYsBYk65s+eLYNV2yF2xCdgFdCdyfnD8W
ts4FAHp36Qr1hvipOlQGfnFR58CArWnLwMM/Klt7C7FQ9XRUYuMy+vHP3kydfZnGGrCT52h0u89w
KT93LTMs/L78EAq+YgsGwKGs5/AUdOHkIavHqU5rTMQONkyyhlFy6j0genrAJQu/uLWuc1DKkxqL
d0vE4dVujMqbckPt0tI3kbI3ARehljwh1TO3kTvOG8OM/QNJBR02zH4k15D9/6VpCbyy1eRcCtaM
fkvhCAImMnw3qG62pnfnkayfnCiTWxQ678CWuiNj1fvfMA5F1ezHZWkhahq+httQXzK4+gwX4pua
0P+jJUcRrhheaZokFE58gpiYes/kLMxoiZL+YEXIvllLXM3lEOGyQRrXXbDnApDQXaAUtKXOwLVu
qowwlOD/Ovjw0YndulBJzS6BSWhYM2h/pD5i9Kbzy1fTcvsHLYHK6H7o9mS/NlrtvM4U/dsh+Yj0
vr1JUliudke0wCCA/89o3jgjaCTZJ7ZTad+ral4MMcR2+BTOLllqZZcwSF0vr1HyVpj7L6NmsEHM
xhsy0sUna5lbwgG7cWsE0U8nrogSCG3r7Oipe1LtexYUdA5Q13mOTJps4zCxU24FtgClIZjPUVKW
O5+SxQYB33heY2J+ZceohvQwPLzHVMaT5YGZ708xdaF6qPz6WHbE+fi9PW4KtBQbuGwI9A2fjAar
LYd7aLtiH6c04vu8fTPMaDjmgx9PdLRpMaW5CfkHkqZiSE4a+bC65NrFKrcOOym/YHQoyVGC2p0K
1upV6+Z3ubSprVE0N9w8RmCHRzdmhI9zRD3TJJKHcLklI+1nUrDpztvBOQ4pol0Dklxfpzzm5zen
6JsrBtmDyzL2UuPO2MEWSIGKZuwUwpAuq2QHqsw3skKYJi2d3DkyuZm5AwyG7Rgfh0y/JWN7Vk2e
XdSQhKdKx/fNuDfvTCUcirEZTphi/hpiYGeHnKmXTkQ3EDL6h2/O+TYcHLhQs3iECUuMd9aVaFCS
0WuiKj9YdaGdSz39MggjJHtdXcrczpeuuXxXOeEpWXmWuhm81q24RHi9LoHdEUEZS1Tzpvt9Cq36
QADdsNNC4xLSN/oY9WBLTIKzqVmS3kUZ+Dc8xwHL4X4H1aQ+9yz1CJgW35KhQnWf0T1gEZq7VP+y
TqvpbRpUdg69aZC8UDXqNc7VQYWtB/Q+uo4p9YQ+M85C1NVDpReA0uodWLjy69jr2FK67zauuqOv
mum1pDxNaeGVeGtMbS3FpfV6WK8MXy8PFkuOXdmmBeFzmX9KA4ffeRBxxTfJm1VXuudSzjisTNic
nSkedH+jm1PrVZTK6EN96cMWPSzzxoZmfH0NYvFKAxybMjk98OwLtFYz/4+UdqfXRc1zn2TWqSqo
VMQjmIm+LsZ3jAk/tWbmoTTVD6wzjTcctWqbz1iL1kEYCbPLOMeazh7b7wOylBsQT9wlfUVwUE5n
s44NDWiYtG9zI9/Domhfc7jOt9A03pPqyaH//+IkdvQKi4cKdR6JQxgrZAIKCak1lKVOWYCb631z
iTtab81LDt96Fx8TMqsoUsx1LVNCFKuTaS1Zb4CpqvN6yPPhk6iTdDsiwViJe50s6dzrqY6xb72Z
0NYGiXOj2Fyc14O9pO/gKShwf3ALfhuzR9FSAOcnj2rfJb+PeC1ybGiEEmHz63aOf3YT1NgvkSik
Jx9J/zkfSJpZD8pd0myc6iLgZ50as/uRtFm1i+clA2dYku6wChFltNwSCQZ5TTmffulz+0Ub++vm
qo1d9bqVZDQK8Rtv6SvDEWTSIliQw3r398Fe4tHwQlIiWQLo1hdYX/DXS/3jsRoD5Yw95ZixAZs9
kBQ+FoLhfX1asj62vsAvue76Fv7ygkmJOAuM4/uqwi2cgS/it+i2WKS5QajBUUWUsc17MhbdlLSr
ZsnAondXnNdbv+/6ocZCNWhZK/GM34+vp/8vj/2++/t5qLhxJ/9+5TSwU2oHecfSni8w/P0trveJ
muebiJrgzMWPr8SPrLNv1URcE+xneq2dIchQyWEYXEXp8GV9gmZ9wz9XnkY5luShrKFvy+vKOefq
WP8XYP5JzFv+st4SoduAz2q//35ofdxdnrbeapTbHCZZnH6/3Pr4r9csRgp/Vol+LjMYhKngEf60
yJPXW+th/QNWbA2fWGd5UflChM50agna3kw9TA08U/UCuSbbraWjhm3utH7Nv/TXv7/WNNn3y49q
/SWNUVed10O/3LIcCALVHIU73Pgj5quchDXK8xT1uPv7sD6WhTM7Q0CbcdL6mCRSVPjrB8Hem5Hf
wmGSWAyDBPDPcSZ2RsU9Uif0AmB68g06l3phOe5gl5hJvZdOWW6miHKfgjXvZvJgKhvFlvuqudA5
aDcfgBGOTNHOPqsqxMHhm8jzZzOhBIvHaaKVv6F0DuwvEMgOUPaP0ri4Nlt8kQhMO6gLaB2+pZHx
kBkx8LQJ3otiv0Mj/M0p+B9m7dJZ5Det5cUnd4JVlzcWSdVhcGhM82ZxuW1Qgd2SAAcgVdB3o7If
WiMOroEV7ENyCHcMEVc/ccKz5A1uhg2ozG/U4uiV0xjdIABLSp9vhhdEk7FpmnYiIIbq/1RZVDcx
daZEnZestE++Y958i6A6s7uNS2+4a7NN40Aol+pigcLzqNb1Cw4w7iYyZrtPVlo/UjGD3fMm9EBs
w8kllecToBjHK1p1aoLkO6M1oSsDnyeAWqzhdATD932GCqVZGV83jVl3UuRulPabMcivmn7QG3yf
o2y/uy19lklJjcA5+gV+k8zegkOwQoPNAtN4tNgDbLKioi7BqOnru0637VvgR1+qiFjLoUvFRhjj
qUBsEdO56TP2lr7/GAGMJkiUpXxu+RtZytJTWMytzqObQ0EGbD+2u/5ktSQCoUeZ2boJ+ESpC0jU
2QD5a3cNO7GzD+hCC6BO0FcI96R50j9X4qNwFqBbuDEzlvhl7e//m70zW24b2br0E+FEJmbccp5F
arAk3yAkW8Y8z3j6/gBX/6pSna7qvu9wBIKkSYoEgUTm3mt9q2rdW1Bf0gz6Xwa/QocHhJvCTla1
tmxZ08aVHa6YftEINGkOanLrIrZZ9EXR0LGiKqmqwRnP6MNQq0BVzLpZoo24p0R15rtXi3wIUBQH
rKusgL1XOnIRGqOKHzHFSaf9AsBej9RJw4oGNxP8vQ6zbiGlunNHkFGQ47Ywyoq12Yh3FhAVp6wq
yxXHdrhifkiWOAUuYF8wkYYailGeBe9B3g0LNNErFJLuejQsEuUTeY8x+ydxTSujO+QRnqiyZh83
JRhY3PjDFIrtbste3+mIvJYC5c5GKAWJNH7dP6lxA30It/2aWbK6TQlQAUqUkf3p9YR/+rX+2A85
qiSRHkcMXguMfcbjmMrqRld9M07LhvkhL8JM2XTyXqSDwlXIcNYVDkyVcKRzMtbW3gojaD865YLR
U629Z/TWo9L4BR10V2zoKyLoNNzHHnXx3mGRuMiKlBNUCyyKBwYsmUwnqpxvUJGee9PNdHzwcZxm
ZZih9HGZ8WCh3jho/NC1oFfSaKNRmajax74fwkubh09cKNrHeVP3h76vxANct8DlncJC+1nYmsMa
y+0eLR03bSg8LoXjRxwEDek5XXAN8EsuumSj5a7KWBU7O8sap9NECe49XMq+rp0yGrN2a7THYjTo
EdQNwEfrXqs1676XAR7msb2KRn0AxfnDh77Jfw3UqslXujP1umShLru9LSONUaNEbJPJfiWTMl8n
DrYevdIukpVdm6X1EeH3G/OdCMYe2LsWoQXTRb07WeG3JA9tZv8dHLqq5yjoHhF6wC9q8c9L22Hq
lDMtjMW5ICzlbKiDfk5V5IqksIUbUxkgTDWhsaSKPdFvrGXg+fKkS/1WtJPBDO4B1AeO60x51ojC
O2u1PYEvkx1xeNAvE7J6cErkq5KMKNTqib9GH/4xxOoDygr/oaY877t18mR2x2GsnAeyShhXoudE
Dt3JdYb8HCryflbdFCVVSWygB28sd63Jn/9nZbGcHAN/MTnYqK4sIN+WKk2hfrVajK0KeMrS8l0k
7WjXtTS9J5rtAs3gk41o8aFPqnJVjsPGmMQdvVkH//IR1L+5PWwyYzCOSEMKGoFf81oc168bwiDz
XaIgd3IbbGkeI4CC/XjFhew1VpmfIwjIN0C9/AtElSXkQLlU8qxdVkRgoYzz/OMkNhWtTO5a23vE
YD/uWa4K+Es5CAV0LP+84+Zcgy87zraEwD2BDl9H9f5XET5uhlgLs54d59TmGsiKvfda9yK1Edl7
FutbgzDpVd/KfWsO/pZlU/Q6ajupR+9BN0A81Z23fp1L2383VfENlMtA8cf4QKBikElVMgWmGnOF
cAv7DkP4vxDoJx/P1x8eKCAuAnsK0DC+pp8MVYhnRpoZQ13K1B02+AryHl8C+EGEoHqPKgM+t0eO
yBhbL60ZMDzohGI69TpTM32Ntv/U2e9GFJa70bRfnKkCUoT5K2feNezzfNvnWbeEEmnggtYvxJM3
/98C9vF/leJkYNz60/H6NwvY8xvcJfQq2V9jnH6/7A8TmJTmf/BrcQAbNtYtQ8ds9IcJDAnwfyzN
1FQbdd6n/8v5j8B5YFu4hUzJFhPI//Z/Gf8xQHZqjjYlnzAUyv+nBKe/moIwXmG3kbQahAnzS/2b
KQgBS9GgpDdvaB6J1y2jYV/VoIk8MdGSk3SdaAbNIRWUjyOJFCLxLBUiQzLD2rXK7QIcqbML40bQ
bo9+/WlPXn+f4n8OVFK/Jp7w6RxwYZz8yFTZQRP7/0+2IC7degwqXb8hBGc9kenn2FFwjIPC3Qex
vGW6e28QzLhA9QmrYZLvWqakagw7DzqWHawjD8Y6tHyWW0Z4ckemzmKwmL/Jzr9rXCwxNB+z0WwB
Q7rv//Lx/2rVmXcuVj2yNCbHFQjCL+4hoNNRx4VVv41On7+WYxbihw4LTNzwA3KyH0Dz+s4VkWmj
da+DJ+prLdVjQmr5SfP14KTS5fpd38NoYSsk5tm1fHJyZJKZYq+YbyWbgJn2vm2re9VSqyO0sQWi
AkCbubBQksa3f/lO0y7/HIyn72SpJGkIspz4bvLrd6Je6aUOkQQ3DvSUXq3AlVdaaKs6GPsqDRjL
l8Yp4vjY5JE98XYLgMDSH05kSXRbGhJPNgaYo5VoG2cKm9DtR5WZz1INI/3ejFlbeSndNwfJ4z9/
9DmS5m8fnXMHa4/krNK+HE1pnroI8hz1JtHJCFMJ74EjdElR0hHEA2d5LRXOkcl9MERnnPL99xwW
Cq1Vg5i8XRhIZz23ZAig7zdak9Htj9Bb4+VeFnyFI5FNZwX53nKwwP2qZeojd2F+hbwMBodDaqaF
RikM8Oy7mYXur4TlYer+yFRb1TgkmULRdnbWRTASAtL5/qaAa7hVujzbWdodAkABIjPDg+mO/i13
3RVeeyRkiiOpQnoXmgLO1BlwzhhbrNYEr25SQy0jcR76ItgbgVLTTKEZ5KLD6rxs+O4gRlrYXfDc
KlnDZEiP1wwV/bYiUGlhhwAKKTm2d/OtLmqvAAYBKmHautdUFf1x4e4z6WztAgQJ+sgFHbNHc4T2
WfaIQRSpY5ADMsNCVZRAJPOfg9k7+ySoXtQU8A8mD50Ig3xnMPf5t3nDfztUzTkaRGW+g2nkr6OH
jbW66S1fvSlqc2qtBgOCjU/AxctN0ULf25Z66ehN7LOhevIDQ1tHiT2Cgc28JQV7efYzgg0c+l8R
kGX0k7dOWU1VCCIKBqyxpXN2jNR5/ufDdI6J+3qYmg5DnzVn/zlfRg1TEVYIF0neRoNmlDD9exbx
d5oFM1w1IewWKW3FwkUNgZ02PYNmPARK9FA5b5Od7WiK4Nc8C+tsmE2oLliP+9CfixQHmt/8a/Dc
f9nLmrQ1G33w5OD9Oka3jpNGRdTLG8E0xVUMVO6G6HvQxSe/yZqlbQNuCJG64LY5yTGNTtJjgUQ0
7P6f99uUavh1ZNJAYlu6Lfg0xtdEKhTGNZcmfiWsh3jupX4qn2M/NE8ZqBlfKM23pH2NslR/CDCl
eSrLzrpT1bt5Vw7Yt4Khi3EgTmjvoVmyKKNtuM8LpHplJY1VEConfpyOanSKNhyXi0pSRxvp2SUF
idK50iEUTVbL0iJuXlFS/GNh/BJGvvJ7MvbbZP7frot/XUrMgzBeMp0pxZSC9reRDG9R5oCPF7eq
D37o+DiOHYX/xVjipotD436ool+gCW+06uBzuT0RKdSAJPU9RODaCHEfKPlgjyUByupRrXHwLEal
32KYUlaFknqLf/5tzL9fyC2LyQXXDP5ZxjzF/9OFXOahCBStVW9zsIKaBO2WQXo7wtjJB6hGFMm1
BRY/2hIWEvfGAiKWoFKnFq6umsi4SpCBa5i+Pwy7RXfmRxH+rey7LiQsDMGPgrkYu4Ua3nWjRlnJ
bDWEv88mTLSdQD9A1CGC2ZS/QEtZO/isMlZJXqGbE1pB9KyVYMwbkpMAVkeY5RGWwn00zbvrqHUQ
tcHrVXroOFELcdpuqfa2e64K9h1tEZzhqXpNK8/4pYTNMg1yeQP+ctDCBmVyKB+k42lPSY96WzKd
PxhTFMzUp6QwpxwSv1zTH7VBqYDR/ef9rk9jxZexxFI5JYQkpM1hQPnrEBiiGWiowsmbg3phXFpj
ew9CNzuOVonjSjH7e8DGpOVaWXwahrFZ+B11tIxafask5S4RurtpKh3AodzqKU6wRquXhg4BkaoF
TU+wgp4N6yX3nhpMYK5mg6UvGvJeNCQvbs3cMB10LGims2nD8I6qkflo2yQpp+px1BoV9RN83mJw
u7Ma6ZuxiwA6Zljd0NgvnRq1mt+AXeM6uOhCUrITI6J+RVjMvxyhX2LC5lPKYnXJqlhnfxlfQ9KU
Xm1ak7TfG5lDz3pBC9Ymwh0QEvhpsJ0rm2oFCmEEmHP/2RgAxzRJt4j0Pj8OLgmIWj6cUw345D//
hubXWaQpDMY0Fg4s24le/PrJkhoEkCDA4NZNMU8heM+rYyCtQuMOUsk+kUlx6slqXigkrK2kGadb
l6LQwjbzSZvL4ZtT2t4ZQ2ksapWEM9ippEU2rTjBrj1j61MwJJnxVleBZOk1hKyoGqNVjfoBTN0O
eLe477TnzuS6qHSjxExp6jsATG9KGnd76S5SZUSpMvnygPV5yz7Ot3D6qFIXiCV1eDkGHX+Kq2a6
FJMBJgE63bt+s8BA4m9orkJZ0sHn+54DADcR/aoD1qNJOVyi6C2MhuYE5S6PGZqZe2TM1ekSkhGz
aW2tXLRIcanHdSWKYN1DAaVW2JB1Gs5B5q2IHYj/bfwlOu/LicVySXBCER6qq0SQfXXhj3bkWEWA
JB4lYHZJFKjkOu7epUE1Z5kpJ8MofgZuX0N6Gex9HQYHh/D3x3qkYUwQEzZD631yiF2ModEJYbPG
cUUTjGmjFHuoU7a/7OqhphQEjy8030ECsbYJW3eNlIkc8yrYNHUUXYV8xWch7yO3f4InK85Ndg2d
6E60KOLYYYK2afkjaMxtglAVfbNh+Pddq5oPSa0cIs1rIFcC18UK27dBv7E5pRfkVDXndOArtToG
t4zQssbxxIorTnhsQD+v+vjeCmL8Rj6zpBZyKqRDOmegUHMfupRpU4EXJUmqSY8Zt0qtDj1JhJd6
vqU2N+jSB2tiz3qB654wdq9F1Ed3RtGtkyyi3IyzfTtFc+VweqH2inSd273ceZGKurpzb8NSM5tT
imZ4VRfhs+ygZ4QAcSiQZ+sxAv1KJY0jLR4regE00rFc33n46RcUTtqtFVbWlrfVFh5sslXduSzG
wI+S80FKgcBPsuiZ9F6K+GUopdw3AN+XYyW8tdmrh7ZQhpOTk+NI8E3lMB8ooePdXBsDPGq98DLY
WYjA3zHXWp/8ILJ82KWlz/c09EtPCo9i8GniZYJ77k4LCE8SUSVXrdZpEyc2XSSiztY9Pkkoix8h
4uaj6KpL0tJvN23i2MqGwJtRaW56x9HDzxtv88T6KUOFCvzkfRvRexsuMqWwdbQrVonvlTa+pXii
NuGEahxS6vWslfatbV710n0pQ3+8BllH+TuhPS85IEIoYkpeZbsiojyLsf8nGmKVdibIFUw/ApFF
ts9gEh/52YKlYtOqdQa50wyUHXFFfoGCeSXMkTGIKMbcNZjXnFNl1+dEheYr1j8uCU3QtLPmw5YZ
wRBlFZ5jOaCPMrUKBFhVXVy44Ze4pAGdNCUVa5s8O2dYU84olrQY6JYUzgCItUvObl6dm4BgQ6Hb
/c2q4EcQ57NsU76WGdTDnU2BE4w/udCI8hGaG2iBrS6hGj405qp1WYV5I0kmMrp08a+MKD9cUCC9
JZZ8h89MA+GGcrU/D5pLQ8eAQR2oMH3gSNJNdiJoA4pmHmuzbbZdSToDD5V3/qQXhDNaL0ZSu9eh
L+JjGefeOjN0tJO6yaEm+m86rzopQqSUBhT7GWWoD29vh/O9RnKoi2tc1+JK0Bw1P7B4CJ+Dmp1U
hahJm4QmDmhcmPB+4F3y1j3UE9458U30vVGA5nHcBdDr7ohuK9DfYFNxDcVYevaIvoaq9FotnUke
syTa7Xvv2soWcqPbgdxsEMdx5MPfjsaDhvMS3HD9YdVhf3GmjZULPC82RSHWdlNUnBvRMY1/DqR+
Xse6q/eK6l4z210qxaijlQc1X7reOTBR2TZO2e6kX36DZKhiNEaUQ3LNBWuCRe1hgahm6qHa6Xsw
wmB3FYsghCRayNppT2MuF0zGfMATZX+kzYgMtTpEI16jhHAR3Rmt6zyX8cLgruqV4OJa5cXzMWp4
gOMx6hOqSCmD+V1L05SBwFz7VZsdOstaFqZrXZsM7xLt87jo/Qc90teuYVbrVhtfDB+GWFJYBHc1
RbTCWZM9dvpdHkJViQp5xzjlrxqsupVKo8YiWmpjYWjU0HEva9PkZW1f7vxW+UCQo+1xsV+1DItN
5TT6E827J8UfScWyoZ8OgVHG6PUyNC6fN1m9c3/bq2gH5hb83HhnWZT/vqsC+5nXuQWAQOeOURnn
9xQqScD2KNZjz1j9+z6clQWicns5i1qK/xG6YFQ8q1Zl0bVjtzYFjuTPDTGTIsiNvZXqHB89o+za
stWf2ECQ52CWWpikwZMcYg3o+NhYHjgNN8c9aKrtDocUEF80H37XtqATkn3o0RlMhvbt98N+cPJN
NdpCzWgO5bRJiFE7NAGqfFM3yCiYBAqJ7q4slvS7gM4bfkalqQ7zxpdadVAEmzr2f5hJV27MGGHP
JLJaq5kYNl0aP9FqfyrNptzabcR0Cowj/EP0GfEQcwHykVZrLVYuK+VkGcuWXL1xeFB9BuoEWx9T
IVSkZKy1kwJn1kXMmy93xw7TyqgUBorvKlx3eo7wr6J1q3Rw60c3Qw7CZlbnfN4tB0XfteRVOKFf
sIxkw7U4P8x351tep6F3m++HPYh9OI1LDal72cuHMNY9vN9ckq3YUrYdg/1K9dEnkhq1IpRq3GZm
9ih16qCt11SrNhquIgAjqtj1kaassrbkh8iR9HXYskmbNlnTtnIZYdFZ1MVIuCBwdegUJsk5RYd6
rOuWdgckPnYe67oMNh7Kp7Wixm+dU23JgTIWjJVQStoImTLGYcuk8YWLD1CqMSwqcpIIEA/SRYcn
Hhulnxy6UvxSHOXNUaNVoIAsIZweHTaA0RICejmBuqtIX3ltt7aY4pzsCO8GwZN7e8K+I+EtdkH6
BqZzg5WzoUWOrLNCbUcaYHtS+3heqwPWBgRuGkGEUrimnIlYYUVyQ4s1oDpSGtqlsc0BkXQIdkhF
4VSbNly+9o5XVtv5oXCSZs3Pm2/Nj30+9/dr/4///fkOhk9xsG4Vf/n1byYVQ+ri88/kU8aiM/Tk
Ukyfa356ND9HxdOylal1gBAz6ZWmDzu/Lp9mRcSxf5QVqKb1/B8ZwxNquLbmF6Hl+fuvzP/z+br5
vee7kZerzPm9lfQGBUMLAd1x2m9CWMpHgmI1zj4WSHZW/wxRNiu9JvCud+NKJSQA/5JLb3vekOxQ
LkGda0tAIwz4GIzUoa2XqbSJkMQPvbQNAmZwUoijMCNyHRwA+NTKKYbl6g9oLuY+EL5xSNvCOIAl
mLgcBgxTsBwPnW1zJs//PW8a1kEHG+z4UgXsvYTQHSB5ml7NVdAguDc8EmY3bufnzQ/Nm/luYqT6
TjGMFeqCP55vxPYft3LAmYsWLMnq8wXM5GOuxHQekpxgXZKLEAMq9T6J6vEAD388uCDY0PGPsDCS
0diFLwRtPRiJYa8pP2XgeY0a2N50M00QWILkwM6CTZsH5k1nilysw4n7mOVMwuCHOsTgTeqxaUPP
9o9b811/Uk5ZsxLx8zn2/zz787H5dfOzv7xN71XowSqb0acTAOgbS6WIoE6nRKRjiZvm7I8emvIN
TgLETk7SJ4fPTVqYYHk/75Pz/uf//nJ3fl5dBXyP/3kbb/DtYfl5/7+9hOlAu7AIJVr5DbWO389O
EhJtf9/Ebs2n+Hwlbvl6a3DJMcht0hDI7txZfTn/lc+nff5RZdJqft79b8+bu2Gfr/3TF5//58tL
Ogwg61E7O1p+hSdPwfH3TuobS5O4kqbdlLtjVT+geUoObhIlyW7eMyQzp2gfhLWoEsvYzb/Z5y86
33VqlQVYgpmcXT/fnh/+fOp8a/6hg6z1Roos0wvaVioD2azJuNXCYNciI8523ejk6yl8rmAhDg8i
PZRDZ+BHn46AflTD6qWfhhhnHnxMfOOk8nYsfKpqgTIPFsOkPSTo849NWYFPmII//7jvGh45H5Vv
ANMz87UF2VSf33p6U2QaSGxV6VGXcI+z49BQyk0ggFbNe3X+XUomvhtUC485q7r97IZUpx94rJHn
1et5B37Z/fNjf/qJ8vkw/b3XP2+6Uc5hEzQNJk/vh6VAujGMIDsOGfbvsYHMDMQrvRHRibNE6Vbx
aPRwD8hJXOSsuADR2wpRd0GYY/FxyUOBXkD0WUQehWU1Piruutq2wMeXGVNJ4LJjeaYFce4LtXg2
rorpaic7vbnS8PaRM+w94VmEtuG+bnz5Tl6Ifiky8Ug8SADT40IOV3kEeXMr7FLdUWh5BxNdGcNF
t6J4rTMEc82jS1Qhy8vUwjwHjf84luD9rFh/DLsiBJVsv6NgwxoSh2IRdC3qzYBrfR8434sylZes
QQnf65o7ZVIAZsopjZniu+Pb5gZxy7irbflq4PlaDwQUNSputMyrc4wLxYY82W7pCrffgMQsaEkM
b8HYf0+VluTySZMoBIsnOkwqcwPH3JRVxAo/spCmaVmP2rX/MdIA3nQJDmsXLNcVZ6QPWCXVy1vo
DQQTZNZ+SK2fKQnWG1E1DoESqJCIo78vUi+4t6qx2OZt+NQmBCjSHI5Xcsi9lTZk9jpMOuMNNgux
hXJEUukF+46T4c7LqFZB3Wo3RZCdnVA8G+jKucS6hEVicV2x2zGO2TityvQHQcfpuc1RgcdpuKMO
emVAKo76aPr7OIgveBJbmJXRDeZ28ti0HtRvXX/v1UF8K+MdAMrsmCmWRfiQyFa2OmybSYdUg1Tf
A41ad0PEpTAsAFdr1Az4PX6MFlRuJzeOqMsWqdtH+OrCX0lGnTISqDVFhRuHVMx4cUjoA50Ii02/
2aSJKdpjD8/nLfaICvbUBuhn5k1kpGVe980pMhkUDAnOSq2AcBiVhHMsnVOR4XZFO8k82x3X6Pfu
WvzZO6zzaGow9BiNWKDqx7BYw/futYEeZWJHR6+G3WfFIQs9LnSKbV3w2cKcDGliokKUeGK3TX1D
ngS/ptVtcDb5N6+FsqBn4ONaF/MOHJ+FMHJ7Vboo/Ox2AHTVKd/xl0b6begj5xT7QEtF4rfHQL4r
itItlZZ2wlB5w0If60leCV5AM42tAycR5BFhtSpkKIci9trNiJlIHA8rnCO/0b9hBssKfSMlkZej
kV36ggNrgJKlJWU6+TQefLSTp+RtpOX8rXbe1Xy4x1fo3mSgf9dIyLl6vWsAJxnOtPCSi2Hh2Geu
0u6xURAXk1Xfyr40HtQiOsdqCXNP9D/SkhoVzjPzjFUGDE9HH8kR9Wqkuf4IHX3dCfKS0yQqd5CV
vuFuzvesT/eIIqCYaOTz4gs6WkELS8xg/ZuWx1aOzlpVQz4dO5goCl3ZQaR7CvO4fMT8Hrpqf420
jWeCXbKxt4IBOSiBEVMqpisqY4spUqwu8SP02zLQxZamTT8ZqPFmKp442b6ZbbOY/kGRDh48MnOZ
GlDFVSYFENeNlYb0hCgv57knFRgc6DguW7UZV4Jw+NUgxnilubp2ZOLVw8pRw50sCExAEOhKJPnE
LL4MCAWn1b4CmKJ+IYHGQmUI6lSx0o+hTl9IXdjwlHSjqVAA8Mrlx6JvmnukBw9qqVJP4C6C5Vyj
2wLM17LeoXHBjMztS+MTHTJYyisZIPmlztG9D766zLHAHaJ4TE60XX+oAoN5Xz3W3mBvsPvtMmM8
h0n+kinlxTTIkBMuvVanfxUgZpCLRsM6RBSOqFCj9P0hwn0nnfJNvqgIQc+KryBt3OdWIx8Dco4t
YFpZq3/v1MbcNWF7Xxvhr1nxBYwRzxA63ZgU4Ja17GNFh3pBp6HcJ8O9HRRi3fYmoQOTVLVrqTBq
KFJTzST/j1VrbIbKk1QFItKTGofqo6/hEKYdcDIKlehK27GWiaJ4i8EmG2XwBKLqctMaw/OoFxVw
sqq+GGRPrbOscAhKehBT4JlHxtUSlBbeGfg/8PDA7imWtw2pRy1MzP8TACkln+RsYPvHIPqgVjYl
LS2/85suwagtm1MyvmfdUN5synWN2j0wlQOZR/egj7vhRauiswZKptJC/8HB67SVflgciqrMwWN0
/pOiEXVoCQphI2yBYTSbWzv8CFS9fFcqMmlyLAiLOuKgpRoJsDLs1IVl9cOybL2OGlCU34aaa5od
VzkZJFOnJKaa0Iy3ttabw/yIq3nlEYnvRxQ68c5ESJ4MiMBFnxLZbSi7sWIOpWJ1WJEeHp/zDJRW
zt/RwzY/e2HfbDqj47xo0IbLMAqfhslq5mU+lMIkvMN8XnJYE1PSTbnOXZ/e9YkRH8oAwTnHxLIy
1WNTcWHA1lCt8nr4aRr1ZcikXHhDgKq+ROKcTsM2Dqv1kOL3LplUMvUqnQ0WW0r3A6KHpgbcrSRX
y6y3B01kgHth+wK4KmouvbryEGPJtXX9Vzo03bfcCA+RwLGku3FwX0EqWEC524oMUhmolDfwstm5
alOB5lYTh/qmWDQBzULfhAz0W9ouLOV1a1sMqUe9m+T6mqqoau5bnD9PlFY4fBVyA0tDI0fFI3aV
vHjmSt0bxXmxjUOW8DZR6mc9BPspUbs7fdRfyu7m5a/8yXHfsRc2gCBefLPUF4PwyVNW2orOPeFw
rk7J1GXPLPPUeqozvMpCMcj1LV3Qr1H07MW1S0dPxSXaqdWmNAdKc4Lebu6SlicqcMnMVF90PX5q
O50ZLCVWxy3q1RB0JvOB/jEyUhVxGemaXefd9SXVz9DkQ4QKoToQlXadNthbysIUVzAoCfON5p28
CKvZsiO1JOletZSwNczfH15JZw7RuX6bEAFOAdrQcq6915rYt+KHzONQbgO7XVWS4Z8pDEfFMN5J
fNYQ5woaRRZ+dOCba/TS3wJWzVSQx+DRNZuz57nGsgD/t8Uah+RXBxvt/AyKPt6KltO1RkC0Dq3q
okR1uUIevg5B1T0L/Rezunjn4NxY4bDkcGnyD5o590ajip8kOFFIxoPG1StfR4O1kqCqb3lsPflj
greT1KxFE5JLWGkFc8Y2ssHBmBim1ULZOpb0F4pBLip+Ki6h4pso0ncLty0pWd3BDaC6EJunUGZz
G6zVvnPKzeROmhbzetQj6wAGya6KWGmUzKVPLMUbJ7JuSjXNvNwYmkQDX0/atxH1+w5LXbAVY0CX
TZLWEsdFvunIcfE9vaEsDJnIx3XQYj+KiKAIzVfHi7/bPplxRmwWp474zq7rvaOosQJHUSd2AI9I
AfO0q50m9tVIu61rUcGIO7hPg7ejlE1dRR9fC4fw4oLBoKIds5INZbhMw96Mts09FI12H6KZWeJR
rneFAs0BWglm2zTh1T0Nu5jJPrkuWCkc9YQogXqx3hNf/JRbc5RKHa9rSyBEcuxr3jvDIVLFa5/E
BPpKLihTdE3ag+aY5vQVF75dbvU/C0Pe9cMGjxhjNQbFYxE5V1Sgd6qk2IKNeg/vl6CrpFqBV7Wu
RZi95jI6Bk2ubIVUKwJ3SesL6b5BUuLjMK0K0UTUEKllch8OCnQiu4lWvWL/YsKjHRWALovS0cd9
j+XA5Np2p5rOviSoa9sQqkYJt38zKxowutIET4aI7hK9wjbhMm0yq3ETlEW0JvuK6pJmcNLrNQll
8Bp8bUq8/Q4O2fpIYTPr2WugCcCWobiLG+2VzFvnznLyZ+x28lCregLSrRqYb5JvXoSGsVNkc8yi
jjDGAKmfT6bieSJEaVxYkFu2CTAU3BbTe2IijZfgkQsHGGGc7zTFTei0jTagHMLAMPzcR4y/8QB9
Nc5Ao0DOIeArIV5N5K26lXoPjzgbf1Ebvwe/ws7KwPJaAE3M3Bx22HFes849Mz2qDrYGZzj0QAYH
qA1KgMnRyfKS10Lv5BXkR76QRZGvjCwb73p+iUWule7axkLnkjyNnwlYx1Bfh5ogochwD5lOHmys
n2UNmbL3ZHZW/fYWQ3fDS4r5yIVRl6Oa2sQyP3iOJF3cBmk8yzO9IFbXoFLjDeMrXHG1osmBg7nv
DfBgfov3YpqMR0p/eW81+jcN3ulZXpKA7LeFsC7dUP2QdrbUaVCfWrvbCbuC5GxmkB8leaJeMKa8
c7Caj3FksqvIS/J9F3S/kCECZYArSfOFbj/NmkWv0q5Gvs+ArYPNiT8Kj0QgZDiCyVEWHUjGpNyI
W4moq2++rZzo0mQXr/+u5Ag1bYqQVwTR4QrnnbOeNxFi13ORDM9dZDU7Zn7JaUyMHTRa1mepP1Fx
USLFdg19BZMay5vHys6YWLxUpY5U0iHSE9K1u9HRjay7jjXI3HbK1PYQdq52Dt3i2x+lgVjR9h7R
mBkP9tGJ57WAnKPzaOTOiXQFeHksnFcRFxvsDvZPOv47BoPmWFTRrYgiefRCU9/ACzgOmsUPLgzl
rDsdgfKFaq5gN97r3fDB+rraKYPxrk7BfSEMPVIyM7lgTXSMDeOFBh9gxMh3EOSKn9kICAoHqQId
16iOTeMTkuTku7zNIjpiSjW1VtyVUGtUunqz1lKduhDBFTu9jDFvdQVBv05S7CkBq/ui5q6fk8Cp
ZYM4KJYTcHWLsnWV4iLB991tWRFjnufkWlK2iWH2ihDGxng14cquJqFNU9K7Ic0wW0inR4y0TlFf
rau2gW3Sas9G9lMAtCUyuDvVrMb2zMOfOWZAwWn3NVWNWxQ5FyWnSlMLkcB9EP11UP1FXft4tXAs
LkAa6zfDUY7UF+DChuk5rrUNGEBtZwqwgCwJydjLHaYIbpMQ+JqLgxoqoAhjAkklsq6NB9VzBVL2
uaKmeDbK1IXRWddTgSsgac5ytv4goiU6zI6QaeaZOarfI2826ET9WkMx7MzKRO1W4tJXpgJJXFc/
86B1z33uXVWvvfMD1/nWT0DsOCW7m+survvcrkDahSeBMPCQ6pIpKTSMHSh9DYs1EGzdaNZ0fQvi
48DI15FGjvSQJ2tFC/sVMF5TqdV7okk/so4eq1el/TZyjeYEWdcB0RwTWFfLX0olNBDlyXpsIBeQ
pFqtTIguI0cpNkS72aUm7fOZSuG7sbwoxFlXmX/KaXkhhBQ4kU24GZnldFd/DA8m9RnF7+66ynzK
c+VMjG+w0S38iw1GMcQdw7kOHX1RJ97/Yu+8lSRXtiX7L6PjGUiACaNkJpKTos0UWDUD5yQAfP2s
QN93+84Rntnoo6RV9iFdSYCI2O6+fLi54Cq0ptW3jjqQRI2d3otl+LyA43bHzPwp6c8q6MjahGIw
3yW3RLJBydsI92EjRvfedGbzzS/GPdy8H6bpUyLYEIazteSYhbgoqHwh7GMNxfPgsCPpx2gfkvEO
Kn/p2JnTC4j55An7pXUKW66GHNIOmzEYjASPA5fZwxa3TrrDS6mODDCAKEB2O1AF0h1v5tRgiqrM
wCUueaQtWjDLQjiXbbnwjZw5ratNSWoY6Rno3LBHvkRpr9tjQ1J0QzW5qquXb5Y98wqR+REMQjOY
iMrhzzqHEzRHOgF2AvjuIR2MAQWDCEPXiwT9Tv/wFRevaXmPs/rLmGXaeYBF9GJYiCF14Il23q6R
BM/j8KILgq9xHZW7MVJNNtmIzEjOkO1qrJW/6bLd2hZHcg+aybaL/SKYVVFxN5Tc98n2bVuOelt0
FG0/5gmB7S7buiVoRm9+aHNMJ2NF8pCy5QVA9LsGHSPIvEQ7IcFbuJkWWotDsz97FZp9Vwj3nPUg
O0mnm3t4oDBKIrHnii4xSnKhtmh5ofYwAYRnYyuCKAUHpWfexib+7eVPUT/FJ0hNFtQGIajQiutD
NTavQBw9TOA3Cwn/iM+bBrhS7P/M1/TuJfXZUbe1Pz/mheNCq+VwjMrw81wTiYxML9qIvO4elnxi
NUquWud+WUcwNFICko9N45h9tarcQM3FEFRtey63RUyIiMA1iEsPBw0wdwtkYKLm4IkaiZ924Vx8
WjWDLtVx6ufU1ruT/Wp3JfTuysY20czsDiqf5m7IWVndcma1ppApaf2bl/1sNcl7ASNx1zEy3Vo2
MfiyttkcjUxRpLJwxKH+rTfSdOfBNIcZ0hPgs2Bcm3HpPMxBPyez2E9Uxx5qTNw7ZymXvRaHgFLd
ivGfy87asur8hYrLd29MgLhF4hQBHAnEyAbEIYm51/0Kgm5h36fOHS41IoJ+h5g/n+3a+jVgsbga
gEwnA0IejTZdkOgtXzefBrmUmDBlZ6xwQDWH3ZK4dL4PBnw8T20wRjyOXW3fVqpQmoUPWep7z63s
D1nfzCWmkLNgjlSkpE/sdPmZaXT4FfrA96kFzQ2XI2TPXf1azfDh5H2nh7j7vGFWlZIB9cAv8SKD
mAv+4Uhy7+a7PU3y92LRNMSJCXOcgAFufGfDlTyIWDP3a6ccYFr1tEb08iq39ilFN/uMq3nLtHlb
yKG9VdK72pFRvjC3NbdG4rg7dlPvfdokB+Rm3AOJ7V0xHH0V8KMuTURGYqCTkPKG0CTGnffB3HQ4
HrwJ6YPWWCd0trNe4ElKAW2Og46yTTLT9aP4bUaSwKqLP6SsjG3aOPYOV/Fw7HTjuuS1uIXYoieS
KmJ+nfO4PtlxG+0JEtrbdfSYRnBgtf7JzCam9BrF96JPvzQchq9wYz+NIfqLh+fzEmX1o0uUedHX
djS8IsBKIzpL/6V2U/eyPuRkGw9xV7zkbmjh3BS/ICGmGIdxz22kVn4Qj2aXXF0hwU+fs8RVIPyg
NGLiDWXmv9XCf825EC5R5wdOR1vexs4Yxk05I64s7h844bqHWXsHP9Rz7vGB7jF21QjZuH7+u/FH
PaB0gIWsq29WVugXRJb+BPueDQmVm2f6MAhzaNcmH/L3ZEqz5/a7qap2kyp7Z3U2ruUMDKVtDkIz
01cdZ31AVBjJxhDzzTfarbZkHUjl3MPE0S6HdbZgtC8cUbQjzPXksECcaWL0D91rk6P+c4q1+NKM
3O0B8r6WPc/Mwd7NveHfwMCDqEwoydDa5kwA7lvSDF5ADJsrymtgD3hMeRMgUpJNrWpBOpJxYIYV
mxYkugbYr0iOM0h9bkFGeMQhgl1opiZ0LmBPjw6dpBxGHOoqmle9s6aDNGLi+GTES3c+WD1evcoz
7kWZwWtTDpqx7l7KjCC8lBW20yG91JXtnVJgfdSCVv2FDtdDNZk6QKnqE29BHYiFLfhsGU9WzMsv
USi3mNuLfQPsbEt7jdhZ7IgPeHTbs8eEhRYFLHuOeZ1z7bsmR+cASmnZu1Vb7uvkUx8V05HuT4oB
SgfKmp3cwhLUdwTf/pp7MInDaaBxM/vu06eReGbxkXI33VjYV0j8RLc662VAL3e6t42Uu5GTEGme
CHFo0rC+2CPD4az/nFV5eM477c2q+/reRdy3XGGEh6aFdkE6/bmdxvIpnH6XiPLBGHO6YOQzPzmw
UB9TBjbaLb+0eg19l8gY1jwdGw39y3hky/42lPQojzbnB9PbGES9b4SO7BsN0j8KuAGnypu1B2L/
q58jfTCua++ThBoRghxp21fWHB88SOFeOtAKHQ2YGinN4+i/MPfOXjXYanNfHdAMxy0ECeNF1hkk
xAjvpJ7jxIkSvm1pEl+dzHrAIq8evuEW97x7//PEHPleYMneagmGPUeU7kWzMKxqpRRBIgRvMoez
N6C6fEmMaLxaPUVn4wCfQbZgudfAhSnZQZkdJ0qkourg6dgbU1qS1+S+GWnVVc7p5wHqnKcb+lOF
YNXFA/ntqaHatjZaJlHmcT0p8hJw/aba0e16Pt8Uihy0FQy2jnswk2WAhzmDdwHQYEzp9ERHJhDw
8LmNKSHjN2CHTtt5Ls08yMJqCvD8Hio+LOgnpbHDHerenKX5WIp03E8DFo4mMpy9aLOvkbqfuC7p
a/D5zwSwU/zp83TEx6jt2Ea6x3GmXsEanlcOF7qBdmgkFV+Nkh3rjmVf+nj2RP0HtYZTcThiiUk3
9cDiwLDL22jkLwCu0U88dtUFMCjDJ9bhxujwZNFYnYbdpbEHKBY1trlxJG/Ga8KT2I8Hb2AgF03G
J2DGiCPyBwPM7DgLiCShhN1t1K27EQl2fsvsrWstjUutL+mDc3LNUSCxKV2x0SLKuiIsGjFwVUVf
DPQV3ZUZ69F25fwmUujLEbesaJ4xtbjzq+yAn9U61Uh4n7djrbZniQEMz4Soj9N0Afi3mavZ24Xt
gC+HCM1sxOaba/FKsfDC3iReQ0E1d7D6l2Nl4qSxL76Xkp6oRFB7kTjfqHFxXWfauoPVc2MCvwvq
GFyXS0OSzuemwWhu69lh82dkAMOS9mhWLvO7AmYnZxSqkCnDIBgExokRISLWuYqa9GlknrF1Jka9
HUW85xq7BZqmc69pRN4tHLiurWN+Dp1vU+T0n/iw3hPpSfSKVm5sa8Bd4EycO/VY7GNhvo9W9V2Y
jbyH3sEs/I7zMwegOvTZfzjFyxITSJ5aqIxD/dV0tUAWyWthyjLQBqd/WqriJJp0W9kx+FKlzGU5
l3ptSO/YGzOfnplELDimcTcFxP75bRAY0Ocq97lB5vOjiicMWo78CqecF+mHO7OyjhonpWsuvmvY
cQ+U0+wQJRqWzcHdoWBG25lmxEtf6dw5jCz8VND+4cWkR0qjRyZuFhkkbcI0JMLBnC8i2nWzVR/K
ghFsLy/DPMqntwiz0sUWIIXST2ydmh1m5pQFuQXG4yxHL7SQSlRFt1kW71ilp4svJjgbKEVTZ1vn
QWbNrcWwcvC95Tu0v/Kim1ZxWX+q7Lq8yMz4FDVtvQ8t0IsRpQnn9acJ2MkyaTOzpLy7AW0O4MEl
h97GJ9Aa4bw1TWxjXgIonyqSF0l8CCWZj7kcY2yJqa9vKhe+zNpfB76Sjja4HNs28kBgKsoinVHb
NV5WIq++LukPjFiPRoTO147zCg1uX+vJBfpPxcfFlQ3hd1kD3NHci5WpUEHCMLCrlps59vLZSr9h
S7Rfe0oAxAwQPdEHfVtcqrobKNcyzW3W/66S4kvMzv+A/MBUF/c6i/Li7iFmQuhK2X8VyTmJpi9C
Bw4EB4zees/iEFmkH6s/YopAaoUyaW6LkBHVMibuclkyyPQ8mnfi8S32U/OqxdwpGUN9wD3dpnj1
NrgpYATZgEVtLuNWd5Rfpb8AyP9UGNML9jx/F9EuBKi6OBihRqmibZztxb4JGgN3tOY2J18MuzSZ
ORh646VdG0gA19cwRHeyJsYrKnbdVj8Q1/Ar6HfWe0Tu/cw2ydn1qNxMT1kdenpH/lhkW/Oe1LO1
TxSKr6TmXHGb+20+FB2N3pEd4O/29l3B9CSRlgZLla5nt34bcq8JIo+7REmt1BZXACjmErxhNhTR
ppsYmMNHYqwo+5BYepYGXTGMSHuVDYbfyfGn2qf0hgcyfLe6BjGeu/3Wd3CkJG7ObLScIV4XzVGH
86xpzo1RFtt+UwsSKiTevRz0dYMvinXzUKC8FKA+cb17AHFofzwtts06MFdHjFXyKLEglDGD52Y8
WlLXj1rxnaBLBVQnecQMZDckS7pj19HU6MhDNqTuDwnwuA3kIoeXymwfXiwhwtgaXLKB+SdgCUfB
k61dnPkAEVl/Hg3w1FQQWy6qLwUjtQ1xIpf7Cww0iFf9Xoac8lxME7NPU9DRz3tyL4470b/iTzj6
ivw2lcOPKTWYS4bZyZrdd2iq9b5xM20ziVR1KBUy6GubgSpyJTtpMKueT7kpqm0bGu25ttuvkaXf
zaornnraHKxERjdI+E/zEMNqBwW140Y4n+OIQL1e6uhh6E+c/5TnUd414eqndule1jxBL2BSxnZ1
6nv2RUKkrwDXxuNSOp96RXXqawo1RaX9tCUrRRFnTaDNPmz4UBLTQ3XaOrlhXcu+/4japr8k46wM
pPZhzeX9/1Lst/l/LsUW9v9civ1of1Hv+X9VYv/5T/6DhiKIOIAf8hw67QRB7v+godgONbtEbByH
vCN5VuIzffy//5dw/st0+Ge+ZZkmoWcfKst/I1GM//J9X7guTdnCZajo/z8hUf4Ahf6mZm2dsDG/
gm3arEc2wel/pGazDsCuHPzkqQy/eXrDJLpZurOTM1bp5Hycc4aF1fAptprwjPjWb9lLQrVIfkZ6
TPw9EeV2xTP+ffgDcEyt6wRhbJdP1tPfwEBrZZe+qfLDH4rn2grPLNDdM8y/5dFgnteHysUAwx6W
Wi9uEf7IbdkxjCrgOAf8ja6mgzMtkL0BhO27DFt83RXZcbDGS2iJH2muhU+oJf2+pwCy9IAnLgjD
KuTi+Ls2kvPT0DTJc+YVp7AXd5jyJJK7AvdG1p7K0fqegCLElapdIiGdTaPiC43hYfDhrlecW+UO
XX8alIXXMadPtRyjXVNxth/LmvmWfc9GPbtocVpux677GU7hD6LZznnKvTmoaiZOSeHIM9ktY4Ot
kdBBOFA2LCnYUg/+OFlni0hBgSOD0D78OEEPUcSr0dLzCmO1/k0KXZ+uuE/Qjm9T1md8ZNijARVr
x55B09hE0SXDZLtb1LmmHI3dimJdX4PvOM5xXphFZ2pCur44nb9to7V1HoyyB0deUY1ipdc1zTXP
psLPUP1ttpl7Jjlsg/szH4kgkEvlRkZA6YzB1tzokZnvsNrnNOxRm0kMyOngYhCEQt89J71zikII
n0juZH6MvkLlGxxMkNKl/oH42I4yD+y9EdDJIqKvj1jGyfL/863/xyfx99Ohy0cEWjv8tgThzHoO
j9iRUjBtU02e4r9zNtMkADdW9i+mY0wEBtmdIyfFQKLyP466GP6GgNaf1nSQmRPlE7O9t/jrz+vD
+oL+8TSxzObcLozDW9MgHqzVDlq32gT8+XGZzCcJXXabGObXNZ30N6f096mBS4vATCuOHjGc9ZOm
AudfPN716d8vw/oTtjXkd7sbN+sVuV6M/wFhXf9w/XbI1P5iFYkVoOj86z1d37/14e+fWTHrVZae
Vx5vpHzK+UrqtZR52VAP6z/JyalSmoNNYSXiZsq3vz6sPNX1Oi/YhlMnowi8tmLxmirk01ow/zak
UOD1/n0Ob9WZ+2fRdXIJPOVJj8VAvrLNPxjuDud+rARJGW/aoPcT1PMMUgfqYX26Ppi+Ws2jGlSg
/TU1iqPBxKMeqYOJ6t7aeVNFbSp1IwS65owjH6zfXDn6Smq2CAbJ8LPH8XqoTH3nJrS6eBaFpB7F
LXL1kK+/lAh6gMhnXV1s6x8YKnGwPlj//ml96neVcfBbHRIEoatZ/Qdm2JmHIk1uLBBEvErjlPXA
GJwC67SmaxEKFmeEWB0UdLTGMx2vdC+I6UtSEEhLtDg+i+WddxZMayRyejEtHsbYH+g5aLhrx/aX
Gr7VpXXFm5daBYcI3shGfdoxsfPN5CC+TuqGtv6DMUmL5gsW4uY0y8ahDEOmb/PcL1zRDHyy5bnz
m2JTkeoK4B/c02X6jvyI2qNhPdZHSlMZyquVjiNL+DPxjfy0NLWxb1AOzZCudk9PyDQPn3TRHGlx
sbZm6X8UNbiRRRbP/p58JJVXhX7lWJnvy4Z/o0n6Y4SVAGtoyvBhxnTmueXBm6avE4EbY2KuISpo
11gDdp0i2kz0yuSm+ipM08NqM8piB2jrM8zcyijMLT7Je2JW0b5KvQxG9MAuc0y6A2NYYFtRTa/w
7EQ7yooeWVxecxK93CLG5CoIVqPfFHZUEDy3t7pZL5fE1nYTXSWnuTdvRjO9ekTmttIOAWsXBCYl
CncwD6xvtjcdG1telhTYPdgH/DwoWxc/mz9NbUx5baox1IvLn4ziEf694YemYxYj9+kGlscMlqDB
gg2V4LWGPOeP7/jVCQ2mCE8pgJloluM+mZid1vkst44WPywLR4rb2cWpBEGDjWVDwS2RK/ozApvg
amdTzZOaoj/PnNW11rdA/dJ3bE+Miemi4DTQhVSIJFDlI/mootQMbIGJzhIZqigYKdod0u1oJ+Vu
sJiN5KlncA+vrG0rLGtv0eqJmJf9wrumHyKf8z6H/Lx15FsuLDMAXoLqZameNuRonST0jMqyIxdF
H30asi2v+Z/OXf7UL+gjfPDTxSwz7T7NMf9x9DPm6H/3co4MTVgPkKqL9wlHd5C5KNZGJb5VKU2I
cqECw1poJ3X66GkmnA1Zk0p2FBRNa+F8OJlO26hHW3gx2pu1XFOmbccRBERwVCCPeoNx82q7Ji+n
CvTYJ33PHbqKMaIRwbKGHJVJkubyIEd42xijjQ9cBfUYeyljUj35mUUQIGQRLpvY1W6DEkvQxIlr
eyzRExfQWMZfuwKLib5gQxvrxjgxooRMm2NnzhyMD8P800XI3oymoQUGvjix/DRK68ktwueydm9Z
znvq6NW33u++4ihkeOzT51qchct1ywi9PcdpBAUq9o5m7h7ZXGJFz7g64zh2Nzb+s64w7HcsT9p+
rsINaV6NEpv6PZvT02AjrBK43Ds4l3Y5iF4zTZudjJkhDSL+VDn+j9xMWU4URNnTbe2+9MHAqPPg
zrQZ5gZWr1jqeYB4udWHeXjyFw6bo48sb4zyR1TCQQa2nmLetDFlneit/Cw5iu5qTXydHBYaFw3c
gf2Q5AuWK/E7a137uWzf2hkl3oef6kKhO7WZM+/Yl+IXqEZ+3TQ8YqOE0GJTV1N7x1bDAW5m/iu/
6FOSEJPsNNncUlqgcbRBkXJ+pbP1Zakj5YHSr5YeeoHQR+o/6atLYnEfDPaWo2PSR0grAq2dunYr
QtmhySYXGDu/a5qvwAbo8b7KHWwuBk1MlhWzpTUbnNDu98kOH6lGo9ikN7ckXDAcj7g14Ihd+2G6
W3OXoCdkz5jKX1o9z7bd2L8xmLC6+JH3SXuJHZo7XMYnkU1khCyJscmMjrhSxiC09SRRvp4JAZgq
I2jqlh3Y1OH5WaAEPBCAICo4zBmYrtKv2eUHKxu0G7OMD9v+hlUhvLRhUyIzS5YirvqeDmmW2uxJ
umxldBH1tETsqaj6Pg5ZTrRX+1hKGAYD3vQoYSe+CMYEscW/RTmlh7WFfgXOD2SY61gOx6HWL9qU
uTtgJG6Qac3PciFnyhtB1Dh9IOxu/Fprnxaka1pqYje1b7lDk+GCesJAlWh11kwA9KcZ4HXkn8eJ
+bxVexSaVqo0jdQsVSR31tIIt9dT6zXD1ghxqJqlyRs7L1vpYDQp9ATaXJJyzNHHICNbHKr4cbzm
jW21H1mfrz/Rwdr8eSrJKncqtOypNPP6wN60/vPT+pQlsdxLks/TGoEuGBOORWlv6BQtd6naRK0P
UqUd//G0UjHraDqXKnZNkyXDYZLYltXSWKzoB63skos7uB6O74RwkdpK1GNEdlEFu8FAtIeYrDdW
qHdLhb81FQNvMnZejVG3+4GMeKQS44l6WFSKfH1I11S5pwLmwMR3ePm6M+igdGd2CbSFmHFaqVLp
uXow7DE7JOTWW0GuHXjKR6Yi7RZBQ6JU42H945bce+QSgC/guFsV1DBH5eI5YxCT1wHM2yo6r6kQ
PaDyn0CcuwBuGgl7agdJmuvnwZDE8P/90KtduRkVrjrW3Wjs+VcZYK32w0VdEuoHNbeJ4CfB5iD9
3wt71rG98RzvwbzPCgXfAhpQYFPOwcPwo6XqL1K1K1+f0pBDCBG9hJ29RI7Vt6b6kXtXTAkHG8NB
HvKpWu5zp18oRjBebav6FOYwh1hFDK4yPbpFoxpcFuJNROE2tbwnraj4cleG9kjd5OcQWxnKSuVe
ZvKGe08hJUIFl/DUA9jiX0sOgyS3QQlodMwERsv5aIkHn+TdaPxxOiQl2yfD+ZFEM7IkWiaDWtcm
Z8xXJE5wQpHdAYAxzsewZL9QKjaGgmSQLjrnCptRKoDGqFAamUaUl6EzeI3W/Jg4crmyq16uLA31
q6Z6rrX2M+3U0ZuDjX7T1wldrYahbQRe6XfKbPEhUuppiPH3nIfVrTd6XMCK+ZEp+oeuOCDCHrmk
XQNAiMLA4Ghn/6lXA9ZPgk1zToMK1AaqH42SqxJG6S5RVWF4MacbBJTnidk4WO47H4R/rHI7fRLG
L6trs7toUGyZocu4dnZWmSq+SU5d8OIU+6Kj2bLziRw2dTI/0oUaRljk2zEzhl1XTdNzMZDdxsF0
G2XB+Z8vzIYe3x6/E4rz4E6Bri/FRYuw3WED24VIYXdfQVqgZXRIuCPr+ZQwZXViDyxo+4vqq0vk
R+HB3QIP6G89KJrjNIunLvGqi5VLgtKKFFOAjBGKHSMURSZikuworkytCDPcFU6dYs7Mij5jKw6N
A5CmMZd8n5pZddRkuNfGWAQ0sSX49EeucmN+kr77xfXEUzxMBkYAij6lbT+nE2xN/EwfLcYwQH3W
Uz83yFMArEu3JLKiW5BpBvEz6ZccGjq0zJkz1jNOYNZDe4I8Hi4Htg/30SjxLwLpmYH1lIraMyt+
j7Qg+RiK6ZNyRW0Hy2geaJYO1J8+6a9ExcU9NbWLrshAAkRQb6neWT/HmuKl6d308mhbgiB9zhoK
3eiKY5oCbcg05qs7mWddkYjoj4JJpOhELZQiRSvCTdtsckUwigdYRoOiGsUr30iRjjzFPGoV/ShW
HCR8sckjYQdfKkZSR3ICChGi4KxYARlnVbz/KDzAlQhtMMDN+itOYy0Ln0WkvzRMaY694jI1EeNz
2lr4ZsJsKsGf0GQjA0PxnEzATrEiPAEtwuyloE9GB2t4ktdWoaDWnziioJFoqb5znLY80I0B1IBt
KuceOEJy9nEpqMBUlO/m/AWMHBCCEBLV6DMD0hSdisXIIGYHsEqRq/AtxxvSAnKfzkGYyjHQGwIh
puOfRdE4r1k2xC8GFaGfm4wkYF/9yD0sgXT8RTstSh+D/6BHQb/pxvgeT6FO08DXgTjWE4CWfTMW
kM6dKgy4u2a0j303dCyDwmn7PQWDVL+bBfEUxd00RxJukzTyBwma4uHVcYYG/13qoLym3mpPce9G
b/USnbW88U5Ny/8iT6uf0iD9SHlspFhiRdvjy0ZOueuMsFM1y47VVLtivI3X07r6auLtD63YpYbN
p0ouN2DWMRxRy34OalY+qKm5zvg8U3N0m4H6oCbrhpqxIyu8rTfajvF7hOOL0gsm8oaazcPxPEyq
Ha4v6bJW83uxTvLVTJ+o75NQU36MhXsKl4onbPJ3VqOvnVIESqQBV2kECWIBNXPDZlD6ga2UhFlp
CuACtM2cT6BAXDr8iiI/GXiHOQJTNNLmt1mpE73SKUKlWACYR70AAOjtKmmeTS8e9rnX0RehGulN
7pF8Y75kSgdpEUQSpYzA2TUOqVJLmBo7m6rQjL3mZMXOV6pKjbwyKZ1FTVMnKkpRX3pkmB45hmuq
OyZKoZFINXyHq0NUfhdKwxkQcwhvGefJ+M4WQx4zpfcQKUclVQqQ0oJKpQrhp9uCHJoOJYKRj3CU
sm1/F+zuB6UpxUpdMmziL6hN8Fk+UqU/kdjh4lGalFDqVK90quxWKNFKqVej0rHYXo9bqbStRKlc
Gv2UW8/0f3cLxvvS6Xu2unGydR0be5VGxXFI3jsYjPKtscj4LTP0iVhmnGhNb98XDuC3hGxuZ7KB
XRx280DM63MjWwu7qnlft2K6ku5KJeINqHm9kvUoZDbO1IK+N9ynyfdRwqZEQIzLEhMfwiBL2RUY
cnS15XTJlHiIVXcHHaY52UpYdFAYFyU1mmiOmRIfoyH/MbWzj5g9vri9+Sl3zP5iaeLip0N/jld4
FyhvFzcu3fJp+DbotPvF8kPIJb7IvOH+NCsgaJbQTbDUWEd9cfOLmU09RpwRB+lONwBx0HtTUtB+
MzpQWZXLxjcc9zaJ4tfIcg9Zl8ojoygCQ747BlUX0rua5PE9t9l7u2LJ9j7H1ybR6YwD7jrUxe9W
TyM6S3z5Ybf1S5Jh/7QbwBSJE8JXnsK3Zc5IkhsaRUT0qd98rA8BUeDrkCxhoLtafFrY/mwpLOPU
ar5ykvo9Lvp0xRLDMaNKuy2Nq7+BNTA2MTG3LpTkzdQu4oURrBmVEVg9g47BJLBbi2TCxa/BU2tJ
2hlUJrW6Pj0GK6T846NP0+GzQFuHpZVT3ul1P7wsV1WCfn8Ho8IkqrTtS9nNezIW4zM27HmrwY3i
DiPCAw4AzDF1y5CzM15KFrqIMulrNMaf59xnj9jQoyDpMaXUGVNCoUO1GgWGEdYZ/cbhiPVwyqsg
NvGHVEOuXSNbxa/8DgiNIY+1IZh0qS+s1Zq7TBB2duqJkEOnHbKy/qKDOLhWMo0vLr/9RPRwOziF
SfqjNo75En4UUV1TcprsktHjJmv704vWyMNSa9FrSv0x7ha+YyX6h5GSRFsIcxxsmi0Tvx92skBF
zDnaBoUe2duehSaIQxpSxk5EGzrRLSw/5XiJib2oZV6jdtUyQTfwt3RMbjcluTzulmzmPWveZJiO
mK7jugGcHu+cqcOfhVjD8aEZzkn6Ujn4oUv+UgLtnXmME3aoWVPdPYKTeWtf2oxeqb7J8xM99M+G
lsi9L/kAXJ9YNeWyHIEGQgqobdgBiWmciL/C0YzJbk/QzYWPb6wx8SHLst+Lbsw3YzylSEFE63un
+mHabIoMijUP1F6Hd4fW5W3eGBHcVqZVMuIdWbokSBZCBwJCAowlIltp1VIhVOF3c6WGHF1qNC6p
twAyLwgFcCEaDnjHCvWLW7MP5ng2shItJY7/tMH64hRXiqTbZ0M3yXnX3G4ljVjON00oG4dXvek5
QAk7ApCbRv5mnM3+VhGaHMlsc5clwBHCk89pYFxMym48BqRd9kU0E5WDxWJdQ8IBh2YuvvcE5Tc6
XVNH3KE588gS5cQqr4nD5iJkvLoTU5teKlntDa2me2pCsTxB6NdPCIUXv0ofrMnRxevD/OYUIvC1
rLr3er+3eGWHeqKGprGjF/IO7q3Ueafkl0Rln70MLxsUj4a8ee+cwQhySKu0FzvFLrs+eO2Y8r9r
MZ1ZonjYlIvvhcTM6UVsIcEmtIdEuu7NTJzyxsv2hkSjo8v5amMXO4XqWe+mXye+DxcO9SMDfO4F
0nI+F65W3ptBr+6pZb7U0dRe0oRKMrJNoC+yKagpZH6hiUe+TD6pNdpw/ZGTajmlLT6YT7XrDxdh
V82OwwOmEhe/y4InnVlU2lyWxEhPlU9vdJmrPJo2veoLeDHYWOkuwbxD2o3SxpwPbht3FONqQ+rh
ihH7mrKGYFR+c3q6uq3PvYuatJCwcUGSreP6rarpO97y5Gjyod7LqNlqxUxELRo8SqIIPefp8ENO
tnhO+RqCQtVfx7AmJqnftYjEAmfe06K7HOpIwYpxYXOeg5CwOyyQXr5va+iQZTc8GBA2Fxkl2EwJ
8V6ckm2jzeA2n/3h5rW4zywWA46m1K1RSJjZRPULbsJFrvU3H0N1ysTpySOrsrUwmrDNvA5t2dxc
RoeJLc1dXltv0jYvddsQj08BikQeRCiz6RFPGgit2Tw+6FQczznjwC7zcdH4oC7oo2BOM1IHK8AB
puirnTELwGfUXs3cPLcTtgs4vmkSGFVpBXBPSEcVPtf16PxO0hbQgNOA1fS+x7N7lh0pxqrPG8bu
3bBtwoay83a5txYJ9MW35DZmOL2p0YcP8zT1Bwo3lk3KsYnwoqUGblhBEg2HUePijDWjATNPe119
X5aL3rzMbn2YCwPDM12IFzvvX3SPztax6vldJ7bptTe8rXY5BrhvkcFakuPo3SQJfQrOQF+Xtqm6
pj45s22dVqMXbGKs6PZwKGxmu8bStH9oMn3jPfcT4ylpZySINU1Q+g5esRyA6mGo/GVFEx63xg0i
3a6OSVoGls4i0w3dZ8JKX/W56rfhLD8G8sGTN6XB+joGr6FQe3E/y7jkC5xEpLeN4T32xiEgw6gh
uz2W8JMzUc03wrDkFugwICbMgAyGq7nqxVudXQyhY9+yWXdkK4q9Zg+4qBiGrWrfP3S/v38GoPst
bkoY144a9hZqlrRSD4euIsTFEKYCyglyHMylmpRp/pBzJ0g3ArQJc6FSL7ZEW/AgrM/TrtsiWkFW
WXydTlTJkNUh7E7dCdt3IaZz2vs5Jt9kxJcbPUeAfTf9/2HvzJbbxtIt/SodfY9szEPE6b7gCJIi
RVEyJfsGIckW5nnG0/e3IVfKqcwqx7k/FVFIiDRnYGPv/1/rW1DVVnPffo4ZZQ7Vu0oVrMg2RZog
p8+pZuNRkiXXqW4R4yRbn9bxvheVMjlxrIVHrAakAqXf+4gBV6XmEVIXNf1+3gRJdPIauAASpZp9
PeoE6w4c3AhS8TPEFStlQ73jZAHlbJZXY+pV1iwhvPaZMRQlir+k6Z+uZMemjGGibTqMnCFWQFpN
orUDRegJuboaVXsLIMLembjyqpMzLaiDfgGKS1R7ROyFo3H580rCYkPM30uWIN5i/iTzxhEPnbmS
H7dJGJ828Zh/+dSH9uDvuDGrEQPV0X7+5PNeLpIuP/6c96xijFYVgT7kUVrMgqu4B+jCnv3n3vxn
IL4w5IIPU1OegjJFZ1gMRMv6XbIejcDb92IDbJglviYZqw4v1H7eGFy9dhPJKbZFu3OyWe9hRmO3
SOh8zpv5T0ItaHlFubMgoREnbjweoFfIzAP4MsQ7mkRNk3q+kGFAFESkEDM6U1WnaUy3gglvpFWs
+zAH14X8pIyatP5gbcZzvZQ5SL13SHptgVNuICo2+1QdfkaQxmIvyBJjgzb3dr6TRuJADAHaLj5O
HkY/N03RBau+w/DbiYrwLJfxTXuf5mNG9Q2B/GSWL51N0Swz/W6RNCNCmT83qHZvWlWptl0Qoxox
upB1lagI0xxU1o4Wxa4Ea0QRlcxw0M+6HSvv8P3/EYj9TiBmmCr5D//n//3Xe6DF3yKzzj8y1g5J
95yFz3+Rib0/8KdMzNL/MB3V1B0CuDRyRZwPmZgt/2Hg0Va4m6KNoSlkkvxLJqYiEyPTivgswkA0
zQDc/lMmpjl/WAwkJnFaioboC2b7v97iz8yN+tPfv2ZTAcghteuXcAVDty2dlq3FFFW3FOVvDPgk
1eopLeTRhXd/30fIMgheutdpHC/x9xY1mQe+pNxmCSmgqgw61Vb1epPaMkD0xHDhxyWXgkZCDcJy
atAGO1NTrc1Q99ep6ZOkNMgctSTF3+RWfdc7ar1OpQZyfjCItjjT/Ju0M214TrAq0pb/az4xudpw
GXraNo7ymHl+tPLCiSusPorniil7atJJTYJmD0AuMQAzv0QVDLkqzjswX/pi6p3AZXw01/hCg2UM
UWZVl3Gx0uPWJnoYcVsd+4+ORgJrIi5yLfHetGDMCE5N8yUKLkxCmBI4lBmbiGqJan3FQl1tFWZ8
kLje8P8SGivyekcI3iO+dz3HMcHQIC2kJEFLE2DGEYJvwTtHoyYg10M4LeTMKxd+SLcqiXR54bXK
CIA+BnJG32xnqdULbbo3zCDlKtekL6bVlespYmnZjiiGu8TepRSIqaKrR8sjGdKJ7GgX6vUx1o54
MixW5lw3gy7EwORAqzMnBLK6Ze8GYM7Y7dpyN6kybTQnDk8jQmvWrM4+N7tj6OvNQTFf6qCOb7RO
P2pgYBCxkMA7MO1aV0ztt1VC1UU2SUrqBiveaHh7dOoOwgjeLEeIoliYMaB0sm4v9MyQtloUPsI9
RSc1IHFGasASFcL1CgJ2v5ysmqCl4tBV/eQ6tHCDjohjKqey1Lx6Sv5cDazAh8mknAnIztDVgi8V
UgtorG6JLe44JYm0S3L/Fo6ERceP7F0HAPqQ618tJW1uuajfDIVTHABhYN20SECRNZTIk73Vcml8
8Fqu0PUQLaO4d4jXNCzysCpC6W2wXSQHsy5Jl1D58O0D9F2PDOWbjIge+pT0UFUT85Ltl6hoTHyW
qa0ObpuAhLCt3tiWwfeKlHsalpT40lqkxaQbI5N+lETiQkeBCMTFgxmEr10aexP0krWLWI1WakQo
QO2T+dZTW0RmrNzwkBLKJceJBzB3aUms8k3dP7fQL9f9oLa7qeiqVdRZ35ogiF15KEZm/aa/rksY
V1MjPw20zgCW4fsg+uQoW+V3lPc8ZKjvHTO3V37tfUul/iaVcRMECkdcFh513BXIGzDTxbG5RmUq
r5ROe0LQc19PqIdUnxCptq52lUciZIW9eJuP5jEHjGjiwxmGbDGq92Mop66f9XeORDcFqjFyQBy/
wNW3Seg9+L30Az18toiHHrOuMe6USIV1Ft+PZlCuU3xpy0LBxY0Fcqqh1ASTp3G8eEDyrY2t+NWN
YeMJsSvUE0BUsA5mNT4NWbvjW34ByYTBLVSw0fntOlGtF2Aa2zx1ylvNcR4qpbqp0bWsUNNGK2oH
zaGJv+ATuUF2vtULtEGNOaV38Tdl6L6TdcmbGFowSiaKkFCWFn3RlJAkWhh0lLEX0zRFT16pwKU3
7CU6/mwqNi3FZAQe3oJa5cGzu3yRNihEB1A8q7HUXzSEuXulDDbAbsotNiMOP68hsEB1HjITC4yC
EYp6LN15mZI1yppFG5ecS6Uir1qhdZjgO1Kxuas0vzsVQ5C6qsFgBCB720+hW9NO8EGtUw7MviRq
7ezyFJSkc4jbchsQBybJjA+Gs9VtVXUrdVqFTJrW8EOeDBtqQp9o5Rbs/aKUtcc8gVrfjC35Hd0I
lUObBGfRoNEyxNcO9sOKZjalkwzKdQeVrszgJzVGfZ10Brq+eWgMkxA5nI6uAhdyOaXBoSsVb2lq
6e0IQ8oCodnnvXC/gVvPo/FLkaAQDq3GvjxNiWYvYq+d1pO9A7uMlJQO6SDHK2uICa7D9wuzZa9F
iXyTOdAptX3fx9FpGhuATkg6j7EZ4ukwXksxXDuttnJwsa6c1HqVHMNl9g/8WYRBdxWx0AAJMKiI
qGgmlCBNV5MF4hXDoiwipZlawsBjWWma07jAVv8yiQDqNsweG1SE6kKKrGyFIoU0QxKrG8+0d55r
tfKLLAKtGy3YShMR1wV1Az/H2+N47Q77erUwookRpllp5GOXZnaNRWA2fS1loVXhcqJxu1Fs1iit
Idd40ZOjR+K2mpP6Nc0h3JV2r6khvU9W7KMI6pZEZDcTkW0nm+RtkOZd1PjXkA5vjHEpjyTj5iX1
ngLKG7gDKFrNqSEZvCQhXBdR4ZoIDS/MLUyir6UIEx9ErDgCKFyXJI03co87QlVQllEb7Ekjl0Us
eSoCyg1wmzSGu90kwss1EWOui0BzoS0l3jwUQec+/MWSdcrS9Py7Spl2mRqs9aCgSTztaKUpi5Fu
IkbJ8FtHs+JI3XAdiWj1UISsVwkLhpKihu9op9TJXEkEslPGw4blsDx3RFw78X6vdoeVrcIHF3nP
PkYRRwS8a2W19g0i32Wy32My4GMRBt+IWHiJfHiFnPiGvHhKCjvqtCY0sseQPHkjSJVVW11rOAXI
Cs6K3j/63QSeqayR790wKHhCK0OaRnTr8QabLCIPrz1KIsoe39mxBKq5I4UmXVqktmeMBcvWg/FS
NyOh1mUBOZtBsvB2sDCNqoSqKaFct8f6BVJEStaYFKNpVyvyxIqS6QjL+1aN/Ju00W7zrrvGY0oB
f7CPfsPBRYf2mHsB1Kwh05ciGs7P88eqFYhLRrellVvbUKm/YOb1FtoYf6eFbm8GSbstsu7LxLIZ
zRO6VIfKcD8Qu+Y345aDG2OeL9GML/jdW+YrZQLpMblkYfAlK8vvrFIQaWTYwTwTvSC0wMR+0B0D
Qk1qbT15XJsBCmMt4OjTY/jIA+YfmpMawlMQ5pxOJlp/PLV7mTaAb8u95nJlJ3ykJ8F13vSNkQL9
Ten6xg0X3B6QVOthU/b8fthXYkn7sZlvw13Zv9/GAcCU0+zg0wvBCL76n5tZOoLbzKahuBn/FPWE
FkbId6Q5J2ey60R3QwhrYKNX+wlj57otggDoST7uogIiZKsvu7AiJlssHTFq/9zEtflzb77DAGi2
mj8IbBtUE57QGjtCCDTzriGE7mpdqbfz7ba4c96bN/O/qNvy1YiYYn/cNO/Nz/H+nB9PpxQeV8li
jItdVL5ge9b2eXfvh7KzI/0bBaoUnwIfBOoyRRCzn/+BNY3wWW1v945kn0VK9gSabPH+EuK9ei15
NgPXLKIW0ESDqcz3FZA2IZxjd77xY/PptvkZP91GrgduA4yan27/+NP2wmwJA1/0lxjIg0CaFoWQ
MM2CpVngVZi9hQlC3Kizrk8K4uFmmdbHzzoz6clK47edG4bJgHac2T4rd3PorykaxnU23yZbfu7W
ukPljjvnfzzvfXrCSkjiTSGJ17IMSdKfG8oUyOLFZr4tRMq7qqxkXMxvYX6qeD7G5id83yXd7BGN
iLmeaeWtsKrMe/Gs2k+aVFxM2u+dkIE7NMLQXvecrSaQhHcau5knO1+pI7IpIlST7z+bTwZG/HN/
/u4jeAkLGj+QsrKBbwKoUL6flVjz3oc6q2+ONAjlnTrplPAEdHb/vjvrsoAcbI1SwvJsNY/zaTRv
LDAb07IQZxSd2BHHJIsapXAMyricOjAXajTLlOXmP+c92h6ksXQRdJL5b6eLYlaizdrLLNPVivyr
BKrvkIedL2Kn3BFo6JmbEX8W1QOt2Qy37Vptxm916aGPmOjv1Df6WMVQZ42tIWKjPPTpltSHa3zx
qiChVJvC8mhON/sePc1DJph9uIruMo1wLMPPom2Qj1wuWxRfjJcs5swQ+88kZh4qKUo6ACqi9Zig
lXZCfs5kvqpwktwOQKAW03RTJkvbGxFqgzZRVk6o2UtYp9FOGZhF+LG0s+s2pBpZx4e+RWCqdF56
IqyWK6SJiArNRQswD4WWZ42LwfCLWxlFj2mQndoO3ddOFU2qIqHCS8THOkpUbVVivt2bffbGGf6A
2rvYVQS4UoEOiZOU5WSTtsiik55GWFOfm5qWp2eaPryrkf4zyUf414ig9rvwpGrMCFGv0SIFmgwy
S21K/PQsNQtx+KViVEailGJYEJEK8+7HjZ/+zXyvIywMH/8ur82vVYXoiJLjcb6PvrjIYRD/bOoo
5MLvOHskwFApRBGoiM385/uGZcnSSWKu8y1aT/RhCg3BqTR3AdljxRAzSWidFbipYi91znmQib6b
n6juhS1HPFsVIyAkM3fYmQN6VW6Z7/MoXa46AvMW822lWOLLo3mY72zFoz+e4uPPrEaApo5hukJ1
yaUs9oLEHf16HQujDVBk2Obz7scmQem07c1+FyXIbJHkaZBNORU42DlHEgqoLEGV99s+7pj35o1Z
OX2yqDKf+F/CVD7u8OPxWQXXxEDC082boiZYRGGeB/KB72v+XmD+A/fy9EMRyvyGuqnfwP2xN5b4
CebfAZkId8y/q5+KqIp5VxXXJSjwj4oG9bOSJRW/NpsR+8BehZqLp3mC6+JY3qrFiAw/11f3fVSo
yG4hGAn5J/Pyn06oOc7p0226ikxN7VUnWZGdTvw4HyMTl1+nnz9yjLPOMsMI1MMdOXDhTprQVKAt
h6Z1VMUgPDuS5r0uTcdtIgkoFa4u3SzGrdGpLgtXf11xaixY5CCxfXdgzQPi7NKa32DV6yrGCjlY
za8+0PvZgNo/zX4xelH1zu6+jcIW0rcj7BhZ3c4GLZQ+1YawzLsPp18VxT4qEfHZByFDXdaeE62j
AXAlMZApAW9CXasn1QDw8Mfc4Jg39EGA5rUiakJGzVkDVhzzrSMn+9m8NW/qBtJLBSBkNbu65sfN
d7RGxFD17vqCis51AJvkuApSjq1f/pV48o9XnF9rfvi/vc2ekzQ+nmHemx/3cdvHnx9P8/H2Pm6L
Sk5Wz6dmVlvRFYwM73K+d/7H1pwd9P7ePx4TJHbgTgrqdnGRnDfv/0RSLaomswKo0GgUjC3dhc43
N0WFyk8IhvPRCgnuReU190qw9qEgNJwgdz+ce2RnfOlhMCICiEx36oFYiQ4ZidvhSq+Ig6PjxCEz
H7nzcfKxGSz7VHmhuqmmiBCc/i6C+APOji4HuGXapZOVr6YsJRQry1HZNOI6TBwbF5PZLzi/Cbnq
7nvVzDY2jlM/1FIycC1E3VhFYHQV4GRpZO75CHiSm72Wkpke6FVkLVGXRru5jRGOyhmrgxMC/WZR
oOCTm5+DqzhmuX4ymm2lJIxLQbcNG4RB6Gnes2r/p7Hwu8aCZZo0Af59Y+ES5N9//K9dnTxn3//S
WHh/4L8aC8ofFPMRgms0ClTbkTGZ//SfW8oftqPrBJlb9BAs49e2Ao8gwdq0FVOXTZW7PtznCnnB
ytyHMP47LQVMjJ87CjZ2KFnXeA+8L82ir1H8EpNdVn5bpY6Dmtkic071g29UBUxEz3ajEi+Qn6ua
2duoVR0uqQb9kTOYmzyLmI4Qhtsm1ilatn56tsvuwc6x4qnGE2ISEl3DG7uOEP2BWCRRN/Xio5XL
m16CzhQdgxRxdX7SjPCOchOYOadYotrbdthBHAeVOqkf9hYl6CUcaMEpxR3dig36/xgNUE8ao+e7
fgpdQyZMrLFztLYaq3Iw2P0iaeVrOx1JtKXyPgBGKSUdtB7EYSmqy4UMw7lTjDcIeodM+pbHwbBI
AvkqReaJZKQJ0TpAVaFsi8J4kXcUqUTASTQOtFNq61QkLD3VQTnHSeKCh/jeUeKuAH8uwhr3mVnr
cFHToxA3xjCJMKFsy6p9aNBXgtpbURr/0Y8j+rBqPQX+j9FYWejo8EXBS2lJjwmle4v++cJTuyNw
KRA7fJvWIK2yrLvDuXUEBXMkU96Fv8dDKM2USGj78RxW1kkK5UOIeB3n2xli3TWQDFcDIoYIY0GP
u0qVayXhqYsrDMfjFonnsWrCNwWKmyOFj15NpgriCTUwntqYptC+9uq1ldsnC5RbOsRHM46eFWM6
jD0fM86OvdJdAtnbqf7OiZF7he1GV+MjV4yzDjE4Qt/qVPG+d8J9FUmLboqO8H85KsJjoSx1LMZW
124aHQ0LLQE16bcGuFEldU69Ki9zy3wqx3pjSeNZnoCjjI9yQvnS0YM3fCvMDM38MBjBzjOVg1fq
bp/5a+h0PnE/0MFwJLtAFfboKWnMD8oqpJcFTuop7rAwG8mN368dZMVFYLhFE+wjKqaK6u/lKj6K
X1jx+mtb482Y4hfWTW+GH7yVzXARX2MhTdfS5qDWpwel3DIBfR3llrl/skzkYTtmZC7YgBeyeFfG
7dLX+ouTVTiHctynoJtJwEGlqDnIevszTRPmBSGRk/jHjFM+GSc14BsshoMS6K7vjwcigd5swfqV
B6J/BpyaOlkVxnQVx+RUGi6ItKVuhHvPGF7tQj3a9poEgwczGIG16U/YXfZTryy1Ij5WZfQ8v8bY
xhivtXONh4m6frJsS//Nq21TJO1t/SF5tuQBXFu9FhBY2GGruFsiGjnmzXgmO5jgu/DJaKO3Kq4Z
JJpNakV7GX+wpMf4wcFyjaHr5fEqrzDYkuyUEi40EOkQTvEx7ptNGXGsStU9rOYuIuml7C560j5U
UooXhOHAfhmC6epM7QXRZ+4PF5WfpDKT57r76ozNvumnq1VOV/ELtvJ4kJL4SOvnWXwx4nhU/P5i
hT2a/elKqtCqU6gTg8cXHwnIGsbrilgT3UUJQpp5OZ2xOp4btd9iTVaHdOdrFc9X4ZCL9+Rvr+nf
LfreeKqHeu0QqBfq9oujLKeAMQGx8X0rBStxbAs2lXhvic9Y1uMaDJWBMBt1G0XZMQoZCpC0H0yC
SiZP1LnTFptM8jbo0PDCp76r10o4PFCd3YiDySlr0qDUq9f4IFWvGJS2Wmc9DQW4v1ierrK+qyXn
3i8IliBHQ4qqTa6x6sqmswXLPTCGh1Q2Vg2J1ulwltrxakX9lpBKRpk8fLZ96RFnw91NPRgnvZJf
g4oiL3HDnerTmZTNk2YNr47hfckMqrKkxDTZCFNSARrbY8sJ183IjMo8KWuc/mevz2+0vFuZvbJB
ROmWU7xHv43RpnuYSvlc6FR+xa7hGtp00F7MKL4j6GPfVJpbqskxLecVI8bIgEOCb9oUyN9vFJVu
23Y6OEXzgAt7MyUWOULDgZIGRq/4KIXhJie6VOPwGkyLIHNFYO5ea284Dxybld4+lCgxF5FebL0A
jgGBdmKwCmvBiiIsAWVesoeC8CAGbESaKx8tpsOVrYmmKwaF56Ysv6jetU2HBwRHwSLUh1c1+FGH
DmZBE79EfBRjguxYJ7Q1G3ES1SrnmKKE4bLz7ae2LUoUVFxpHP2pbA2Xa2Kw6OTmYuqc8wxUi7g7
08V+bniNJGN0Qx0YUCoRKktONdiTTs/5EdxUwUm8Vqpap/mMU4aTouKm9iT9WyNJJxLD0rWMAZ1a
JlDfiPVlMGpfEMCD3SvUaD9IDbTIUXOTAYccXsBHotifR1rCrhEpr5FPOaHEymdRob3BRD6wjDPB
y2f+TRyMKLpGfH1ErGqxZeIIbIi/m0Y36qj/BWUNWit+wv1/dvC5kmGXHhql/oaKCEi7ZzcUfnHj
enirCUQOG4n0pgGREMiAXSI/DH3Q7RWxGAvJv3nfm28bp3Dc9mmzay3zLgwidTNXOj9qnvOfkl79
LIGipuBt08cXC06xFp9X0I7lP0LGG1ad1twQjeftZYd0WCzs3pLlRKgtnWrCayA2/Vgq+zTSm403
sUxGtM1KxNt7Nvq5PHkMQgq4QKr6ve0UPu3+eNkS0LkZ5fCqkDqyG/Gf2MHEEAJFt2xM2kBEMWbd
qpvidaZD72vrBdeARS492fWbWVF8H5BfZQaBDs0KlaFVrkaLWxpksfh2Ma1RY4fOKcrB8FHnTasO
yAHscgJvWZ8sWoQbJkWsScC1BUDPEyk4Z7mer5l/Xe2FkxjPk+G4AVeBdRnYz4Tt2euSbIx9mLXf
6EAsMyKA1wqQK2wqROuZpIfliX6FU9nQ/uqFIsqMGW5kmDEYhf2MA3uK1NdEivddZpxsvWgWQScv
iSh382J8agthveY0jyoGD04Bcn8uqTNdfNjgnGzr0WOig5rxayKjBUAEj0AVtBp+VIa/QUXdPcZY
6yTzZKT9g1qND7FO/i+5LyWgxMkIn0PiU1Em61TafpnU/5Ti/EV68/dpsqNaDrAnGzWPYSlM4H+d
JocRh2HUY/qj+fJWxuRqJQ+4yR48ezhVyFql8VAyjxqscv2bVwYy9VfJj+2osBaoweD5U2zzExnK
0fs2Q0SR0UJRziATadEn5i5ZmSnjCxOdEInwgLREcsyTmCr95uVZ7Xx+eSRNtsU7kPGeyJ9eHjH4
oAGByF21YRLPWJMFzUYqC8oWl1jpL6YWPteA04a70EgPlc6oxsQ2iMZ39tm7XuuffgH7n96IrVom
kzZH/Pevv4CPQCawa7wU4sc3hu5iMDNJpINtybdjwcQAGbBFujrK2mWrVOssaS806NaZwtUnYcLq
6ECs9XVhPf7nr0is0f7+FTlUay3EXoqli3f+yxKqiP1+ikY7c52WJZScHbRAIxkoRInT90xCDXRN
cfsyH944Sw9hMr4yEwOKes6N6Fl2hlctYACYp4e2MZ39rWpKj0UyXRsuXRpIYXNkGsLczqT+Rarc
VkxBTAeCX2S4ASeAmKXLDWdKMlzSINrbqXyeNMOt+C163wbJXC6DoLtEbbVW9CfMC8D2DGJowXVQ
7ars+lKOvZuA1o3p7SrIq4LO22RmtZGpe5Ya3ePUv0o+rdZJfjQHHf+ttrSQZtpKe/GwI5VOy9NH
z1UOsoBZIgo2QnI5ahaJDB01Yf2X5pSH2r57wMmVvVco/u3x8U+Hh44uzlBMRTbUzwA1NQlJPlL1
zCUuBk+mfEYjtk+Tl3lmPVyVptr9559d0f7pd0coKFbtNvg2+9Pv7vRwrLgzc30TVWsCNDDdmJF2
jfL+UnPh29h6/DyKtKcJ1a/cdoQrhPtST/ca8/qkM3bKdB/U2S7Lj1PaXRyHTpya3aL/42CQmZAm
3XjWSA6qbPUWMmrYYDY0MyQtLZeOPruZGA/BKBzE84K93WhEFXamqzMBFauChCPBCdK9ogJK7enI
WNO1Y1WFnH6NUhZk9zcTTo6Em571/VaPkmOGizmsX7DrMU2J25Vj0vsfgOHCwnTDUaWh1dt4AxWI
OzpUJx9BlAqJqEowkdve0bMxXrLWf1UaYjGZSallsU5b/zaLh2tveQ9hSJ4JSzBm4NqTCmGbBdE6
MbSvFcvRPAmfxaS1KfptZCSndKxpd4+vncp0LAtZsgeXstqFoKtaf0fZ9+wb0TGW02Ng609qbrh9
t0/18WaQojdJLVzVNwgiaDdo3Z4V8NsWKDvtPBBMFYyGS6/k0DX2k9nhKWG5x4zlMK4lTleMjPM6
KTddMiMZdoN9md0NKhctPgc9/ZNjCoZLjlygXVlKd+ht+dWz9ROxpP1vDm30o38bX9D8IXfDWapC
B/zr+DJZUl7qkpZRvVRgkwyw5awn5Wp5xaP4yFjV3Ow3o+0/jfqGzJTTtjHDGqq4/5chraL5QUjv
yGAbsyCrWZgSc/Sb80f+h1PWgjCvY4VVVCBfn14kDEogtrKcubrd4V83aoo4yfRQDXAZ8PGAKVjg
2y4vE7k7o10DXpYPdRC/iVl25UyHqDHXoUY+pKGISovrSOopZtnTqfqTxUBoZckeVt4BvumyjqIX
2+Rlyi4+QmOhOp8sxEAcp8O19dVrFzFUVxWkXMLqizGFJQDf02ovGr8/yTbP8A8OTYMLmmABsS6z
tOkaOPopLnR30JiS19nRsC5TP7gGCx3xJg3mITTCTqNmPuQULdD3dXbxpaDCgBl+CkUCanR0+vZB
sYwnKPQH24yOWaUdcb2spXo8iGVTE4RHebKAwVc3HB6Hyb+1PUofNfUCYkYDQDBIKLv8UWlROJEm
uG7BLy1kNXwzuFwQsHAsw/jYDXC2YOUk/JJ2ormiriBeTq4YaDoodJnZPqR1tY5L6wlgKqrQhvQN
SDC8F88DFsUIrrNe+91h8A8THA4xR7dZFcm6bnyqQJJ02Ay0ZzNXSbh8Zmm3zEv4EWHDuglomknn
TD7kmKCWCpDdhTSE274udsEg3avOMlnpU3eqWOZhfT+0unlqdXtfN1eDvkzJCl0s3bruXKfDJZD8
G/LAb0o7+uoI6VRGI5SuLg32x9GOnyOV57dUvtI+a3d66G1yCn9gtvECMeaVlAA6znxmo2JSAYbp
0nrGSYyq5dS95h5BdXJNLHL/ajHypwxmlpYf9YJXGu29pBtMPoatQnGB6p0nDRfYxhelbVetMWzS
/JtYpFpA/ipp2BpTsykojtSa8CQx26H+Qi/0WgbymQXegHsTjMVWzMa8uFv5LOaAEJ1wXPpKu9er
+pJCcxpb3OBMgoxalCxQgkbDwiQlFwjnts37q2nwibFOHwE/3xWU6Br7JTakC3P3ZvWff+h/GMWY
uIn/IYWnsv3pZ+59tOdN3+GFxUVXO91CLyzqmj0kFw5yrRnOurn3Cv83xxdm478PnzbTZ67QiqKi
W/g0fJa6NsI+aTO3CYxrWiUkfCZcHlFnt+te5sdI0qPXN/DBWKtE3Qp2qVsx4SlGCi9UOFVOFK02
Ftg+8dlTsmKSHVPWrOB2ibkYImyTQoqek4XDfMmmUGrRg6a6Ae/tqXPqTV9GezFk9OGxlaRt3Zlb
NEgWCDAyzJiFpeMrepETERs4Q1uWfRXirORopPJVjLsRB11EJjGSXCBXhHehX43SI7ZBgvD6i8+k
h/lEXk6vomNmZfyakX5jYg5AbXnMNNbj0XQZkvGQWowb4hz2tfhZfGZtkq+TIl8jbNIlhvo6fpGs
5DjqLPt4bEyefWBVa5UQnQHVhZjoYBE4NBz2NSvXSV+1ZXIixtM2vCfqgUI1ZD+JCoXfyZi8Ai63
+gl435soh9jdcJsxM/9Oqu+2SwfSAXNsYm8VyUdNTxCizqxjnKZXaDuax0hELJKZicgIIGaclWJa
NxnZ8wTiByrurR94JqMfhrOghLecOLCwUMjHyX4EnxLY8rFIqMRG1gml63M7WidRtcbmgVk62o/Q
GRFLrEURjrXXq/jQ2LUe1Fg5l1K4ly2qaVF7EVf4kHOj74yT741n8TdmVkAqQDaJzW3DY0Y5uRvM
I1p8NBa4m8MYcZOHqaBJdFeMvqKylrNeJJDwFizWvIgd2wd77F8JdrufKM4ASLyX9mLUbSmSEwh3
VGkdKFP0rIO2IZSaxWbwrOPnqCSDEZrqa9qhFvIi1C7+wTCMJ1FpSyGAVZy9mWw8cQk/RAmXD2aX
RXAflSbGd54rGa/oOZ8iP1jnhHzBJ3jtAi51zCaA5yOyiPag3feSU20QzcOPouHpb0StrWkSyosQ
0XOX2e2+KMbDfMDT9BDTSJzg7tDzfTJ66VQF9CzDccACrLBOcMBX1BCBlfQ7cfHJ9IYVpHHq6m6V
+a8yOTcLccCJ6mvERbUYWDvU4PLwvtKCoLxQW901mejwBBNXUgJRk6nbdiVVZ4ZjUSecCu/Hfx61
FO1vlhtbrDYNwAiGySAyz2J+mQoloxaVqm6kbm2Nr1nNFzn1O837Qp2LgkdLWIFYjNotkd0EyWec
ozEnkqg9iwOrxrNJej1rgAYyGNjO5JJAgBHD9vwElvpSRkxwq/ANTcZrZBPtYAwnLt73TuyskF75
C0wc1Q31IGK77mKkuws5D8n0QqWhd1xzMuifazkB7DS0o6uVBcDItj2nFot0X0V0bxRMme3pmOUh
/jmqSIRueXBH02qjqOVzUTkBOP5CXlgUNaqcWmiTU9uUtaJfnDIo1ksTauKg5lsICFTC2/uoGa8O
JMeue5MrrVhiD3kT4wvZS0h/I+z18lKM6qbeHNYqg5MYc+5RAJ/ksqLTHTzLUD/trr+KoNMh0t2m
IC9J2XeQUcQ1PAlJoMCEI1yvhLYexBCIC/WIpmkjzr/acu4V7b6jr5FE8lk8m5gmkVDA0pgE9Vu4
QOucnoA4KmIL3xFP4lDvrygvi8qARDsB+89erDRAFDwosQm9ZnwdU94Adft0BLXnKBu3KpgF5e1F
vglLCLHK2G87lMpmRkZbWb8lTfugITkSJ3Rj/Wvq/z9999/03TWNlfwvZ+rfDH0PGPp+1PUPTucf
WRM24+77//3fPx/1s+luK38AnMFEqipc+w3dZEbys+nuyH9oiqFZ9OIVEO5s/2y7a+YfNNw5r3SV
cts7D/5n213T/yAAw8R35DCN0HAJ/nda7/T//zYlUomfQ4wuU0SQHedzAcEaK00KekMk81rSctaw
zMKRXtca9PnXGXadaypn0yTb/RIKHCEgpQGO78+NBLkG3eeM5xM3zmzsj7vnO+bbspbS9NBSKbSs
5l0iNcPKZR9yx/vf77s2mCg1cZptRgqcm1AOminlGLRgmQut4LxpZ51Z20awDUsin4R4WKlrJErz
bu8Ra0m3jFtLoUmFQAPlQ9EwH+aGVG3MMmwBPEq7Uv//7J1HduTYdkVHhL/gTRc2HL1nB4tMA+89
Rq8NsL5YSpWkCaiDBMIggpEw7917zj565MhzlHn4YZ+1TSnXYEK2te2SuZ4nJaPyhE1XEtHd2GsI
o5UaieQZenkms7LBy9jAGeVqlJIH7mdx9CHNtNOXuX7CYDTZfYZP5EZRxbcCf9L1QuNDY+7gk5Yd
HmIB/loxcE+t6/ymF8fbSY0zMpXJIoNVPJBC27rJpoAfIsWJx0ik1JEGIn2xg6Zi6o7mhHuiASBl
S6st49e6Vc7LHKW+aiIuAhu95YomhF0NGz0vSFRKbGowNysGzekpi8fYL4g1HqZZhUtZ+3KhvuAh
e+ymfvX00AJakMsOanzDkYriDiIpFFIDl6Qq1JpvWg9mJI0+nUWMJJL5WuI6IeJvhiwMinkRifQZ
RUr0BYBbcakQyXYd1+uBS9vUbm3yJvX6PkgrcX0S4vupT9/yufTKZF2Jn8Q/FJKLlCmj5NODnUDA
qE4aA/GdzA0gb0wXKiwPhSGpBzFpbdlMbrD6qD53EmpDXMRzJnUuihiaPLF5pXb1fFBVgl5LQXfL
RLZOTV7fKlnb3MnZSUN/immPmd6i458XDdU3i6nFCYWOopRInaXpfm9A7fEpmxHBgY8jyS1sDcSD
Q0LGUqDMb3KC6jcjxtOfaYi4Zah/QtiBib1cZen8iqOzP4AMJL/NXN+TUE7oyKzOfqKsD11eFcTR
zLdiSaU90SLVjcmDAQSi/oh6neaxYmRubnDYhGl9LLGGgqJogw5ugtPL+kkikqctiCgWRBr+IlYt
glm3KQDBwGW00LxR/DnuLVfPTCDoo+IxOmhP2It8rZ3gzExO3erzBax64YZ3lpwdoUS5pTmOjt5q
D3IyfuaDQF7TWt31JJs40oYYhG+tcllDGycvx1iByZ1BrAxrbECCDJor6e7LloHZMicOVVjcLJrm
pihBdH6NUkf3gJlCwqhGAbhuJJq62WMrKqWXCNJZXA+NCplQHmjgZ+RU65VIKlcE6FSlezlv7BBT
qT45Oko7GlBmi4mu2AvUMsSW8DQEyHTKQoTObAC7aF9HyndnNQ92xZ6EYDLE83uWiHgd+gU4ZD9I
NlgW2KAksZUyYywMFl4nREECeDJHDy9UXRvgWrB8DqA71AVMsZfXbrI2coAC7Hv7Yg0dL2dQIgIX
iIE5ggItJP09o3DmS36iie7UbBVQ5gMEQlJyDUesRf50hQP716AZ/YE0EfTvbQhoUFYxTGbdS85h
djCUsXOo+nOFApQqlEBIIbyR/JPYtXUFlYP/HtJex57AJK0MUrGqg9iyOleQ5xQ9DKN9Y5J+NssR
pOVrFg1woWolPXABCXKVUyOOCyIdyxt9+5CKRPd1nCCOogtyw40SKDDGm1vtdhDVn4SDoYwY/IF6
0jwm/fXCsB/ZbgtE2XqAPh09d4aGWHhJZoSW5RHy90Z+1mmgE0MRyww5FwCmwZga9koxSNtGntMo
/pAztmBSfUSEYOERp/iYEL9WQhPPmSfH90sUCoEcc+XEpObUmpG4fe5FHVGEagwQowFjZqn6szJv
oPuEhi95SZAIzRKUOTRVSrOFI5SkqRqlUXnrRMBIj+V1IWXJTpopPMcySO4JI9y06KRgmL+YIKv+
qC8Isum3OvWR5LDsPdfLYx1ypzLb4lVTfwsFBmdJ0LAd58kRjUPkVPVvs4JGnYXjQWil4RBN+eNc
kLs9C227pUiSWp7H+i0uMQchEHNhITyuEtfN4WfdROshXJVnkv1GFz60YGfdVBJzZ8m4TIzRhyQS
1SoCiHw5GsZ9asZOK4SDY0pS5wCPQVtnCtOR5CjMpFIxXtb0c60p2GdKr53D1Cl0+X0cm3elhRCv
SkPnNoOC0S+LccOl5Sfe5o958euCvtIgzDdAygFRixYlzgbWlnUjGkQWLGWW40sP39pKnI4bs1Ce
YukYFnFAGJdKljPmzlxZ84OQLyEGcfygTH4dK1qLW2BUJtMFlYh3OfQKo+qO8aIP0BS3Sdi5kzgl
lRlPZRund8ucEv/83BbkWAuMQdx67UdECrhWrXlGhQTtvKPFTLJExSHsZCvyjTKeCErL4sem4F60
ylMY0OzFXl1y0ZgyBFZj6RWTkmPkWQwnFQf52NGqr0FpLVf1gE3aXJZAX/MXU1S3QGwg6Bt7BPj9
79LSBbxuLRWGuDHdkptK1C03S0ZNWe96ijbpchlpxTBsaADjKep9JCVeKqzaOUONw3X6OoEn72tK
89yiCA4WpC9C6o8dZQSyyW/ADMROPzarp1ScE5C3k0BX9XsBlZ0FfG8L4CZooSaCfAldPSrOqSRe
G6X2wJnzKiIaPuG6Q9OSxfBK0BHvi4yBRNalpmcAztJMF+1U42rxtMWKwxpp4qrDoQi1AVrxEfKu
eKq2hRLL72Twpa5omlczrgFPy7iorzDb4rrmyIut9zEu4LjStp4jTQkIsJm51qmNaSeF9iiO6Aji
cHkTTahgEwYpgezG3K7FQibyrPyoNzTKsDNfMkFhlFkU9yIlMsx1qROlyENARB8aQg1QQjd+aP0M
l45io8SslOAJJqmTaaK7o+YnCJ9c8zvfEpqbqB81f/cd6YKq4NO1YD7oKvcsC1U18KrKUSnaOEw8
Bxm5R6p1d2WSuWEhgKSzW1EbiRDfrt/pVNV2u9kP5BLNBZid+x05PWWbbaMY6S6BfFPcScHpkSn3
egrNWNANhZsE1jIxDqEv8JndFhBW9BVYYIEzL6AsepPglzcgThx295tIpI+SSrrD9f8KMeN8MhR5
JJaXNHU91vxpjm9mpZpOYB9bQgV6+q34eA5VUzt9bGBWwKboy7l5X3b9elSShyV+jlogSPQFqy+n
m2712xU2PhpWgWJjREZPlgXZsCE1wFbGEC/LYL4hbcIVZUxoybkPnOMxtTL+2oWRtD+Q37RamXYs
BnniuqdScWDEHm3+RhHXtAd+8FejCchvCj0+YlQmp7DBR4+dG/QRYp8+GRtXTDrDhaCBnzUZALFv
bosifFc7yh7Yn/1OLSKXk0RUzHusq+1hQj+rUCX0+wjYHyDfqSOAbVgghDD77g+phM90RIXftzry
4E48dagnAFqpo93m0XqqRFH3DLN4J56mC9acKJwN6mMwjtq8cpi43pvxoUjNX1PC9SKGM1fC8w8q
OSeSRXmaQTMQU/SYNILsjJtfYOiUzFZS/cNK8BeuO8jI5H9eXMLGTSasqxvCSIry59UaJL646hAy
8co4MPYtGTMwMb5+hmI5l8dfYxZuoh2y47KJYOz4dz/nZ5K+lVMtPtYmdMyoV7B8bJMItRL8WO80
KiB16wwwghmNioZTWsh1OYzIs4i8UtwYgTUmgHLO7oRGa4AIjh7V6wbmBRaZMK/I9RohiteQbY6F
dU8ginEinBTCWvQD/tZyXEOCcOSmfFYUCVGzuEpWEGfRISGzxhGiuHUQQ3SBwsRNnWLFB2L6xogC
k33BxcbAJN3ja25qEYRtscKUmMunhoutr8NXrJfxnCTNwzjFUDsHYzwT9OMsqwnUejgYay6cuqT/
YPTwjOUp4bTqzuAY4QKnCLUzX9zwX4BzRDuz6sYln0o9DYsWJE0+HzptgLG5xYvVRS6f4BsCZate
EkGfaQYnqGS3kxoy4Z3cyESbzcDm4Ao2NLygJ+lqBUwtx0sXAuBDQPxupA2He70BrESBhIghv+Qz
ZudUFywuK3Jl013j7DbTUmBGGB1Cqow2CHFyKCyiTIciCZhZkQFB9Wi5LbR8cKae3ZEc+lgtmE7I
dY3PQ7HqR/jcDPlS8RTqNPyt2HiODIUID2PlgrfZb7QGuN+a0jF2ypyQG0DE2DYG0jsisnTtqrOe
m4TmZvSf7P8lFkvqv13mWfqbkcjvcYYlclzqSypLZ50EF09p1zOYagZCmmQnNXqydF21UysypDa0
ubXr6dJk+Yh75L0orc6Wq2J0G/M3PkHhtC9EMd4kd5pyNxUrx+g2d1XxwXwt8nrYMn9nFPraXw81
ulhg8x4J9t0WoW7Q4iAZ7oJUaB+kE/8i3XEj7U5SE+FeyQbJE/rmA1kntXTiL51ZmKlXYlGBftrg
m9FR80HbMTHQ6UD1KEkAuOz9OG9mJxea0e9fEi5Gp3AV1VPSFNrXWjbBpoZLfiy5DyEv0ehTRqAv
7VIAJajMsYDhfyKDvlG9fmqZVqrNrVVGcSDqjXFYG901Gsg54/bc92J/LE9pBUcCkWTW9pKmKsKT
nqb3pYSGdF5owCjJnawW2HfKcPmhUlxxli3TOa0ybqAkrlw3QhQFsS5yZ96Mcj0qU8qy+HnUFhW2
mlWv0+baocOAeriCVwrX7Fd9qEPljUTTlNOFyCE7J13aN3Ca7b723YG7L8LtLinFjHbThpitfSGm
43ooSQRSOh3u7xZktHOz94Ww3jWKoB/329r3wzJAfY1zaCk04jC3xTrglu1Vy8vMAZFhon6EgJZ8
KZTRqBscVOnKxXflUozZAt4bGYVnItKLCkIKpENYcQ1T9dyHTnskvNQJZcvnGiByd4lJm4gL9XZf
EBL6KQ7Vg9YbpHFa0lNDLZYbZ0gmMIxJgsPPVQsRYJT7Omg7+TQzKA06cMEGmuwr2jyGo0pRiRtX
Ui9ianRAOYElKNHbXN5jvaIvh9+0rCI3NqTkQx0HkewDrSPALryLy9Z4qGuGBiIpyjEIVdpE2m1o
JVxX4/xn3wpBaG3SxxqwX6OukKJnOO56llVOzyjicYiVs2ZEaHNVJgZUwonzkt9XscDfZw1vZZeO
GEXsqk6Vl65OZXSs0G5mJSF7WWz4saLMAYY5OYMpzkdN1X71Q/4Yi4V10FCt+zMI6HhiehbG1Xy/
YoJcy/IDxpb0A5b3iaLAy4Jw+b7N4cVraalC8pFjJD+jzeRpvq6T5iekQigwWyMJOCT2sSZFlEIm
l9bLxhVdJehcxUJSmzlZl6T+lEDEnOubOS/Ue2YgsttWxeS3ieWqMVfEalkBDcjMfKNaKpw1GkYv
ihhPLHqJjWQyhoDZrds2JVDCsN3oO3N4idT0XpvQPMXZu6zCDBWRaKSz8ogt6sN8IXneuuauGLlt
r0mPsUYqXG/Jx7mm2F7H5XLpyQXwV7AupBV11iWu4IWkXU9gfQH2hdAR4HozXScSLcc6Qwun/Ca1
az3qGnr2leEIExDktXkXPlbrwigWmDREU3W+arC7eEqvj25sTp+5kHQ3Wtm9xEBcnHjzpO40iMGK
DJeqJePA7SYsMKI8LUkGDknsiIxG8R5a0uRY2+UfLcAKUJGOMOa/x/0hxkLL6bbZEIj7Ytk8i+mk
gE+UV8g/W5V23Kq0e4iKAMbJ6jROPnrEyrLCcZE4AHNJrPyU8Jhsu3K3o7XZXWN/9/vv3IZFbm+Z
1U9fD8l70bWW9ad+pqO5cwr2BeorwnD0xq9gOUP55o7TxDg9oFx8wQy4059AyhD8V8aMFQijqx1d
7hhc65tFMt/CA/eFPHfuEnL4iuLY2YMeE2SkUUE47YOesOOP3tdyKc39rJSe95lOxbTGKGIpmGep
PMwcKMSV/JQaSI51UqCU1q2DoNfWWSait6pGCoYWZZVQkim3LGV6qCP+88Y5J469twbyuZhRNkPA
CUNQShhz/RBukaYpzhj2ABSoF9jqrP+CZS+dF9U8m+RTUP5ba0ySkKSq+ziirykhEWPvA9aBDJwZ
+OzVoHqcyAVIkxClW101N2nDZ42NSpRMo91GchR6JKxg7l2m8IqjFTQlWW3Meoga8IQs8VpzjW9Q
tSOMHoNKIRjdzAGL4RCmfDS5Vr1daqLbQTFu01HNPMxVbt7I8hHEwn0Wpb8pamUB/98QLf06Flsv
XxMUevX4lKUFvdIGX5O5OQk0agYt/wV2i7IHDX4peya8XlrV6O+VX8NSlkyOssqeItpscngzRHOQ
WRmVHmLkfLAFjkxxkcvj6M8Nt2ijm1F8BhQ1oHSRM2VTXRw9RQtnWx1mwKGSzLXcXEjaTvixjbUp
XAN6MHgazF6KZquTeclwMLrDanyWmXUE93op0JPS0uDPt9YXbTJOaeY1MvkcjQXjs9WJG6w7fKpi
5dYUeV0+mcFNpvPuYbuGrYh5FikLjGF9mCV8xAxe8VgnVK87QgXyRqkvW4I5cLVUuqkWyS1kgQPU
TC4KP44uqVzKdXlCj8FIK7OaK51aaS6kv2aRmu5kNZeZfoCjtMV7Mm0cqSJcAArn7tqv11InnBfF
VOymFx4o9D94TUj/pZZex46y7zaMLacPkdk1yX0iWps1eY0YFd13NX92h6vJVvuCgjPDwSSPHpgI
pAruNaKWoiQGxlbDFQq54xHz6ZR18ajL0ZXBmBjyaHxF7GBmN4vaXIzUmTHW4OeXfxiNufpG/1xa
Ofaswnii9fOsqZ3kkbyiBgCzr1BrY2XWw4yBX33dgH+msSAU3DIAWsWhcexiST6UoXQFKZtqGckq
ziD6Zju/DGliHAVpeTRhVks6kQg11yzuai1hRRrggoHgCWXuKeZLANKk2IkFIt1yTb+XZRoCyWgR
KoCfbpX0K51SXNeJtE2Kuj0V3YSsKw/vshBfoDDYq9xKHgEPvhhOI2Q2tXQXoaEQMGmegOLQEQFR
qRGtnsIiKl5WfglW/1OR42u5rGoiJqqcgfFbFJOxE4XHBRYrVcOIjnUmbWlpFLAgA5obtYzPvkjE
KzlSh+qimBKbgXTDjyVyUQlPptC+a636e/5R0iWE3VteCYuoXYg0finTH8xUY4p3feb1GUd3n9OQ
l5my1bdLomykKqpWquDPRVc/dioHiLE+NJpoMl9CyoMw5zwk79VAnMpM3gNZF6+pNE2UBxS/7xaM
SFnUukOun+pMd8W6WvxxoiQAdbzk1qVIbkiZpSXqRivg+cqv9NZHN82UJ7WXPxOFHnSDIRQ5RPVc
FpTKJejJdiLF53ZoK7/feH4Z1cRykR5XyuHt4kch5xzYiMcwsdpDaIwXFEb4KEAeWelauvrI4Kew
4BumC7kySfkRSaDwak2nIgVfR6FzAnvinhyYw8Sop+uVydfLvEIL85SptIeSmtx03F+mIdyLYtg/
xKr8Ui3WW5nVRBlJsRX0XNK7WL+Ww+R3lKqps0wRWUE1wUBmmtIzIvyliBlBpVFHVK2JtdbIGXvA
Lzt1OT0F8vWE4zBRN7aWVPJ0BUGEUGHlmyTY0tAwUztPhM9O6AItxJNPXKSfJnXtGbOkemaror6C
FaoJPzjZ3biFoa+Ws05ZAbZFRL6GId8oxXmUONOa9KlhfmbrbQ2GUKRZ0UWIb4n/C5gzQ0irL2CX
UAvOWwEvq1yEYJcMrmow5T5jGoTbJom5LSg9Je7YzRUmZux1UvbQ1MpvucWyQ8uEY2d6mwyQoGFs
Dceiya/ixwx8wjBhE8QuVDY6P4PFLsa4bq5CYbI7IX8XNz6NkPQvNBFI11Zk8rUs8ZhWAt43VGao
I02SQhmB5P0NGVSVzQ2+cLKiMnyErloCiV2VBXcj1bex7vQGhPe5VOgMNpU/5taPHkgLDMdav4rS
9ThuJ1RHjSgkmNq2iEZpaqYDWs0pwn2i0yn1ltwvbU2OUGnNzEGXAftoJhqeqZsuFMvBY1rOUVji
lDLeqW7+aKoSxkZS2/N0NCRLfMQLTDsIf5+yDRIj5Uey9GdgcxvAqHFXjJm6SI8IH5dn/jQCqSwQ
nJQGgYTpVjLagI0QymJRvCEM84MOW+MnfU8oi8G1TBXSh7bKdFsj1nEk2NQWZxp2Jae0269L6eU1
sPisRP6ud/OjapBrV7SpbzbzDAmXDmRcizCu+pazK+aiapgVTD4Uq6az0jc6Ra3h5wZQQLhFp1Bk
uA7p7sDo9xX8LYemrKfokEkqosE55eUHWelarlzL9fgmDGB6Wq1Sj1qDrWgisgVJgm7HJWx2bcaY
O2AS4xpjOI1o4NKaxzOoOxorXDMCuEPABdfBMwvrs6JEZay0gtOppdpjXtPLxX22lQ6rUa1yM+hH
NQ52OPn3YqeZ71zzPx773hSgGSJXi8rIaUr8Azsou4S+h6J6C1VMdigXVYTGoYVTYzPYgDnc2QgE
3AA6f3t9G8r0v4v8qd7fvr/mb6tfu9v2WW3FBF3m9NhRIqYy3EirtNLF2z5wW+zv/d78+hLfn/e3
Xf/x8q/PW9AseRF8S38mvwttLV90B6dE286nHb6yf7Skx9KhWFH/4Xx4ElclCYxILH3SOH9QFFsO
A1qmAHxBdSgZXXt1qv/Ql+wwji9JQ+D6FnEQL3F1bRgt7PfyDXDk8h6Dqi1jw7iY8qAdBBmuIZMl
2i47JOfP1Z1g05hMcPpheA+3qQrjp78WKTp3RgHbNqoDC/T4thrLFkyufbUTMWkXGvXeUYUrev7z
+X1/RknF+msvO6B+f9G+0OX033v6elBdGVvqmLxr7sHfr/v+Wl/7+t7+p9f802Oq0JtHowPNSwFd
6xaCfja6kqEuirtvxht/v/vPZ/e1/bH92X1zX+w7+N78p/f+064KJNKM2/i/aLfmyJZJ2mx9g4i/
lhrgtv2PDyp1y5zj+/lqe1Py/aZ9e39ab5j9DOYRJwl0w4FDmn41q2FlLH+t7k/tC40wV6ERjt9v
/+Mj9k0F3OKXAeX/VWj/lwqNYTU2w/+Z/vLUf8T/RYD29Ya/BGiSaP1LZLRnmiLTGVlRMbj8JUCD
6/IvUUcRpkkiuHlRRXX6jZMXmVEhLRA3cZikok37twDN+BcidFERcRlqhikhkfsDH/+/4eRxDv0h
jRdN1UIzh/ZJV1TZgk7zX20+FXX7uFrM5UqXBLToex4rZrf69LdV3RgAHI1bH+hr9c8XoOOgXmIM
/gTCtQDZgf0+1phgWhUaMmOgsz1ZlJa1yR8q9RItTYInQbilUjcd2sG8tK0wndRQNT1BWn/PlZDc
Eg28ddEWSnVzlvpVK+iOoDKG1ecIaxYilyA1outi3XBdcfoGQvI1ltAv5BTwD7WKDC0DHyEXQwOS
glGptZE4odJl1PrJGe/IflqxevOncqssq5t9VZAqc33YV9UCQvPZhDXjUl3gpopU5a83JBtw9Oun
+Ntu9nf97VfaX7U/iNYwSLpVCoYUO7S346fI29LH1301ZLrrq2r8uCe37A/tiz2+hbZjffqnx1SU
WohI9jqNGv579SuQZX/n/tT+9u/N/bHvj4Hiyxv37f+2+r9/+r6j7/1GtIGPSwLujNp7fWIOXgPm
YI1K+19r3090G6nve3NfizT4s/Yfb/nezf6WfTPO85jqBjiIf3qxpOkrSq7tQ/+2x69H97dr0Qbn
2lcJrx7XJv76sn98p+/P2/f1x0ftm/F2UAiyOiIT+fffU88bW3PfJhGAfm09bqqbDdVW7stk6w5N
asrRua/m2yBDL8DXErYZ7A99vbDch0nbq/eXfO1jX/160fb09+bfniZBhU8b6DhsYSqs7q/6Y3f7
5v/89J/fErhBBLE6qWiYbfLMdOO0QeZkILctmkgAfmtNQk1VFw7913a1kSX3F+0v3zdXAT/qdL8/
uj/wvadV79nJvs0trjzta9/vJKwOaO33e0xhYCBcyJDyYrSdNT3BnkkjB/P36hCWDLYQuOO25fm5
BDVbo/KHNRxBBaVu6I4DPVCkCaObqXeFpmHI3TgRuKK7U5l0F2MZBSoujOnw6jn1Ts41N6Di16q0
KWI1fk0SEDaU7tfq/mjcG2cVe0Wwb+2L/Y376743/7bL/cH96f2F3+/bHwtlqiJVWhIGG600z2jB
fI5LE0OPac/r1ocWy1y10UOTUpf379/NI6WDUoHkJmK5x2xKBXCXCtqcs1f3di2DaqD0LalQZ0tz
varNY6Xliysjx+R/tpiLk65d2oI29M4t3lnG+9r3Yn+s1MnyrOR1/MpDX1ulXJ2iQdkitMqLCmea
+4SkH+K2UYIohvS8o51zXWJ6tkqPyVePdpMHhGP4iOX+DjA9qs+tlUb4mWInU5O4+2ZBWUTt+Svk
caCAMBOxudn3CjsxpcrJRqjGO/12h+EaLYYjIKJ+T5H4KA3PmjJ+EDAlAd2JmjPIi/qMqjQDmkqh
pyCKGe3o+hDmpqPXG7ajWcGHiE130jZ4377WUUY4GMhudyiwmbQxIPUOBOU2z9nL5l1tQhbcV78f
TEbxRsEjRGeRk2dfxNsM43tzX2sXomOVQsUdw4m0L7IYZYRRSkdEQ6gL93ajEN00Yi8EeqvXrlBP
nAJLwZRMjwjlEkSqBu1wK1sjPqLtYFW2xffh9/1Yk6OgNEY1R9oqnoWKvC1zOwvqhd6utrNJv7f3
tUYeZj7MapeDSUSHYIzzKauJH7ENnNPoHGK0xvs2oWbzCREs/yuTvNGjjF71unBrOIrlynx2EjBk
rep8+lrtCQMFunWMkUiHEyCXqAW6EoEhtqMI+nFcWqesksyvRYNRE0TLCRCyCUCow/upYEtLTBLM
q31SSTogSh5EaqCmZw8cDOpyZLljcpCWuy71lwea70p87B7md3oTWPlMqlmlA7zpIPyu4iCCxls4
okz8i5P9TMiNuU3GoI5eES/W9MDEwzK8ej8UKq64GruDTIxZ7I2z7HjGmHjwYeCGYb4/lEQSrteR
eCstXqP+HMIPYk7Yddo6iuVQ88sJIH6eYrcVPDH+KBSiWmm4n0yiVU3qB5ST3BTlcPUa005Yf8my
lwJkquMTEZ0ahnhqTAIcb0JRnNEc/Ul90tWDqh0V5TxGL8YvfStdP2mWVxEQIx3a9KrSn2MlaPJL
GHsmErPlrGaXMr5qxWMtHszW7XqvGpE/BwjC1wH0ixJ0/JyyQANBtVW+VkLCpTNYR4E60+oIv+e6
w0SLoXt4bWdXWqn9XML6BkVrUfqxCG7gsiCDyoNpeCkE+knRbd3/1McAtuYZcTUUfXMMIBrAvTBm
Ah+PQOwc0zwgHejRMmUUH7nFOaF4HY0n3Tx0hROaB+VjikgMrgKR/LHsKGeXojuOjVOJ1zFJcSMl
FC9XHhPlGf1GcbtEwSIzRg3Eyu5/y6RVv7bPpnCaxYPyO9UhNgWUGK4KNLv5IdQ8PfbIyKisIF+d
8TkFy+RNN1HiSk9kP7uKCQPIyTAMYyvqj4t+nJWgjo/0lLT2V2+Q93EmyYL0bik5VKGvr0z0P9OV
ceRpbQe7Wy+idVcJbqUHZhvE66k1brOBCM3TuHJeYPAmpz3NflfRs9pdRRxHZ/Lv+L3pNIgEBPC3
YZT+XUa2AecrcwUO0zk+oRmIFE/nP3AM1vqs4dKCsPMT9lU8u8QCmf1J+l21d0Dqaoq74vaD8TvR
PLYJBeTolA30fUdCMwoUx5ToRzLNnJ6a9lmjmDuDGPMJCtpMaxTQQPsNXmk5eJMN8yz2B2l2xUt9
rwlARx7hcaziQY1dlNj9gSybGa5fdc5JxGkZOlwMpM4dKdk0N8h9hW2x2N78Pj/RzUkxbaILuuvl
44QcdhwvWu8vqT8H/Jlgqmwtp+xCQjHCG1v6lb4jBNXH2Z66QEblLd9PxcXQffGRQqcqvIklpbcb
wHXIWddAhzSlMwJ3ijdLob58CaOggAkINEtM7qk12qtKNUa8bdOjSCgPmbqS6quEZRErWbjTxBTe
HTX4/zagQ9YlTJmKMwygby9pSxxskBHLk0qPg3lDC6FNDyS1r7jqfoJ/tZ4IUtQ85Rq/C0kSpGuQ
lRdSryFQgergG+hq3QjShXwftL8B06LqlXAOggZR5yl0DRqXvZBTDM8DxDK/OVFbjnFlXSvnIigP
4JOEzVVum4MN3szu+MEUBzcJ3yQRbAXuXv/ExImeWn0eXjXltUHdlXv9YbiXf4aKl7UHvpoBoj9U
CYK4JmiL7xR2gVlcZDAeZAw60VP9guBNTQLFOuc4Y71QxDv/UIZOT9GJS7E0Xcbpoot+/Dkk16vl
DuSmfCDbpsMm4rJBfXU9Uk6Wwd07yVP5UlyhO7xRHwWvX+/jxF/JXEccrdzE6AqrAQwKYzgPoT0B
PAohu/NFUK/a8BzhCKqflspvKMcLZyu/G3EoZE5xhz0Em4pAgjayRsidt9YL7TvrR/VsnHHpYkzx
2oeSyBT1GN2tZ5QHK4aIFwsZ3hKIpTtl0BvsgnNZcNNXUTnpq4f9wx6tQwcMDUMIYvfYzVZbYBTM
2XephUeNrO71UV3h5N9NTEq7DwK4iVwzRvShtgIRQKVcbWupH7WI6xAlPqA2eVxQFpiIMXuSNU9D
jtsJTg/hsL+n5Y32MaTR1U7il6KjG9CDGr1BFuGIbIi+Qvssx1N/j6ov38QZF30+jFxZErSKbtJ8
TPVFEs4dNUrTy7gVmjbgezI8SvpfECkbslegpds5ve+f5gff8iZ+TdQze8/OTGhihQYL6i07fiRY
JZjuq42ZSdfUKyltD0TdBjnaUK9B/vEpEQcUxG1AKf1RJGfe0U+yI9ipbwDQd0m/cOqXenH128xr
j+qdkvmrn7rlebnVW095D6E3OFhSDI8jzfDQXoo/ay4Hz9FjmjjigwE41uObUyqjBPkyW24YHtC+
RU/qrfmzPkRX0dWv9mUAi3Od9pSsCa4jbcoROGLZEDzBwQp3j6THCQ+oXGywR45kx752/8P+Bdbm
BwYZ90j3R75VrsuDfLtwUWAA8KRO2xlTvqQvIlmiNLRftPsxdBTDLlQXKVn4iIOJfwnF5qUkPXcj
1gY3C5TKDW9Dwxtl2vW+mQZE1GGKphVMyzKaHQy2DKEql54hzdRjzhEXH2Ky2N67oL5JvBmsjhhE
3T3TpcpG3eBErb94yUl1R4eqvKwhJvbH8no9KYZD3s2nZTfOekhlb0C093JUidd+D8kQviBoAz9o
d9fCD/EZ7wCBld1HxGlASMuddijuxKfolF0hGECcRopOmF4jqK6eqiDlWwXJnfkmMDPkivuCsrip
nPUTI0SEbd8mXjCujpXDTCs2GbY5PJbYJN3e4ZDHF745EF/w6HOc8YD4H+yd13LjWLZtvwgd8OaV
AL2RKJvSC0LKTMF7j6+/A1vVzeq83XHueb9RWQyQhGjBjb3XmnPMZ+VJhTT/qL40l9zLN/29cRrB
It4Tk+xqHgf7pnNcnQ/NNU7aqbn09/Xe375LxWo+zafqotGccYOdxFUnXJ/5eWczPzaujgiMnyBs
4vfazEwQpvyRPYoV+TeX+WRswrd2b9DH/JjW9sE/vDcf4ym7jJ5BtOmW2ccJyfUJF8q8wQznJi7i
Is9Z4TRbxWffzVbs4hVnJHAb1Y3v2z0xY+VTcimfpB/RA2F+H0iDVvGTtZK/qpdhXe6NVYn3a9W+
Ba/mvDI8B105QzxDAJFm6KFWtadsOGu8MpJx6PAJL91MkvpcjtiR5NxgNdzPD/UJh0m5Ty7SzvCs
k/FUehbt4nzr3OdutLHe6A9KBEqczdqd3zpXdXGJuYxQsHeDlfkmaTv0KZxc3mgGuttgy6Rknx45
HF7ip/Y0fCUXe9ufqg8Mo5BUQMJ8/cgu0cO09r/Ct/xXtpP5JBhjjKNxJMka/yqq3cf8sTuTlrjp
3uXn6GqSDsXYsmr4UUWrJ/k3xnhEGsiIn5fe4OrJ+ezeW5VvNjlW12xnf+jP9dt0YSBkgNQ/6rf4
p+4OlzjwxsfkmBzVZ9Pt76ur/pysZZcPdaueuXRnT+IJPku8kdt007g5jq+VcbJ2plscwh/LQbeT
XmmHM7yhrWCEq97piXZnmm3ciCzuquzyO06Jh+o3x2rxjMp0j+980zxDy2CMaV+LZF2cOTslv8Vx
377Gd6jq+TfyK/LGY8b3FSOpXrXmQfPdqCA5BcCly+85+k2buX3lPn5MEW1F5biwqflodFwdK/LX
TfIyOWd8zp/xo+S7cLP9gRiRjSLTRNwasDRw5jxLn/KZcdl0jc24x8jCr+XePAS7cT/yhUyX8Vf9
hpmrwcXG8Z4/DUzJfyIfmdziRbqbcb0Fu4IzUqzsGuTnL4P2I9nKe3wc+3HNuRgPBdaWg3RGq1JE
a+sh+z0xtWsQ6v9KJrcKVhnKVgdu0attrQgbDa/Tg7y17uZTN12hMh2ZUhhjwm9FfitcZ93v/Pvf
0XXgox6xDhKk4g1MlQ/xXXSdX0cxAIpRAhsWg0pFj/+5+I28h0FFXhmfHX9IvAEqW8YPToOfw9lk
IHhp97k37vEs2B/tXXVwPrN0jf4UxyWRLh9s1W/hD+PU35mogAKGgSB2m4e+dbva5XvvH61X+bm+
ow+fzNvsuswP3pXP6p2XGBNGbHgVMrLT/MoJsf+c+RrxMObLYMzAxhRhODcMS6DCVti+psO0/ux3
zPDS1figXdDRg0VjHu0SSnHHWMpp8n3OzsO0bZ7TO4a89G4487mS++hWa+nYBSvlTj2E/EKZArnK
u7xPUTCdnLUNC3Wl02Z3UXp4iOgYbswtVq+tfCl2QD6Mp+CV9Btvol4FjoEfb7D7DL1ybWzHkHPa
eDVP6FI54cV4r1ZjtVYYJGUX3NAqe60443xav+a3dnCNX8qbcWdz7o43ziV/LY8o3Y9h4zoPKuYg
a93Fa05p6j3TQeowHLTP405jeK73g1t70lF5tLfVlhkqj7y9J6Yacvtq+G0v7z449MdiO++63z3j
xA6Whlu5yi7exI/RNbkax3wzPGywuCivKocATGrJU5+hdTVXfrP+C7VFvkD9txZhGl7LL9PH9FHe
10/JQ3ZpTzmjoPXTuQufrEflrk7deY+Ce5td7CuRc1789hl70sN47Pk5a7vlP6C1Iezq2jVf1I/0
XjLWMRlk6a5qSFBypR9yusNjmjCFAj6z+mGHZ8408kvjn+x2w7z4YB6Q3m0dyrt71gtXsv0uTDM5
atVnEv/SDeN0MezHp+Cg753Zy+MNIpDZ+i1PEQmk18Sc+Bbn1rOe2ifH8YKDyXGEuP6peHBeeRGf
wZYJPmqfjYiOwpvIjFe1NNZGrI9E2U1aCpHC3SMuvm8DHwzuANf+ot20/6XiVJY2grjtuxoFs3FT
DPGVVQhFKH0pJ4sLUYm6XRVbwTTYK3XQyERbSlHi9dhyeuhCp/QGS3lMBlJ3wmDA7TmUe6AhrtI2
1l4ZmAv20bGR3nuKOUtnnZbKuurVaDfJBQg0ftWLOSkiz0Wx8KjJcnCHvCPElYgjSFywdDFllOzC
LSY8IWKrafAczdrgqSO1/uY7cmNJBKEAhJxVWTaTVo44C+CiM1MApXlortTIpoJpE0lXZ+s50KiQ
5PlDAaoJCazGgneO6SdNWnVf69QGhVlBQIgFejgMlcZrp+RTaU2qL5BV4kUHUo4I+IsRsmVEIWJM
oCeVJtOgijASqlpL2laMWsNIyM4CpBxtx7kgkkljwK2kOwq1uxorLAMnr4l8OpIki9extyy3IwyQ
iM+ll2It7RGx2Y0mJY1ooRaIkq4o9Iq6rtiyRLNuqKpj5gfZVlhmxIXwcQnzzO22UuqiXR0GmyBf
GBJCnSyEyUKiLK6KC7mkcNUPrMBEHVRclJJUqWuxidjv2nZZj/ecMu13rVad1ZT1WsQlmVPSLirT
EhwkNIhxqZRP/9rCFEjtc7lNXPxxVewn/iyRSroZWT69KzZKMLP5ncjNbxlOMb1VBoCk46cqc55p
leKotKoKvPmStiXvSxCfpyWwrFJgc8XFfMn8/YDvwlM7jZFIpwtYLl2csaGzJ7aQZB/nnLAJUrLu
C9kEOOFXVBkhk2OEUlCfdFWtbHrJrA6zSne/oqqOn9l8sVS7239fE3fgOcDzjhp49bcbxd99Xxeb
/bh2cqs8ajM1V4MBX60pIrdBTf24MZb4wu9tcbO4yOlVHkh4wvm47Cqu3u6tGp+Ka59u/7j9+1G0
bknKu91lDvnV7ix07JWFmFqOFKxHsnGOSCuaV2ozJVQZ+pU/6iYfL74sBGEFOLteXTvK+FakRk3I
qL6/3Se2giWOx55n3oP4A82sGnkt7hIXlSrxpekQFzBO9KondhJ/RPW6BRYi2ojL841Wyp7fD3W7
9fu6+APxp+JBY/h5Cw7ln6/yby9C3Hj789vffD/87em/H5iYthxJXP/4x5+IRxysunaHmpr27WFu
+/35yv52/T++sttTV0aSblUnpvO8fG7iIb83/3x3329U/KV/+4z/9kzfm2KH7zfodKwzzZSq7e01
/9fPRDyz1SzRSGLvv32ut/f5x5sRO/5fr+D2FPP73OrPtOnemuVMIjAy6J+JiFsu/rjtj6v/aRd6
ANS1/ngYRTStbruLrds+4mELoJzEQv+HZ/1Pt/35NOIh/njY731Agj609Ns23fL+voO1RMRXhU1Y
JFuJIC1x7x9Xv7OxMDf+FYFFJANtRbH796bYv6DWBOIQD8TyBH88hLgqLm4P873L7dX817/744X9
14cR+92eSTze7bZx6YIJQc3/1x79D9ojFUEOcp3/rj26S9KPsMg+/q4/+uuP/tIfOfo/dBKTLaRH
CjofEKs3/ZGsISUyTWREcKkImeKuv/RH2iIyMi3FAoNl27B5EQX9U3+k/QMhk2HYJk+0/K39v9If
oYf6dzQnN2gWdHtH4WUoGk/37/qjuk9sZNcKMrqIGmxBQ2aY0LtY8EdSP3wZOE2V4yy5ZTKqXic9
JjaR8UVHWyFE9Zxn7XDkxG5yLtOhikxYLCs6wHKsM+v2Jekg65xPdZ1Q0aDWqH/twyGPjh2tGdlI
XK33KS7U7edYyawRGwQOWUQXBB+dPik7J3SSDVQx+zBrmXNo7ADtfThSCywWI7ZpvJQG2dt1gzSB
zESTLu1oYchl63Yh6SC9oQUQB+EZliPtxF1Io0Hdik2YDtYhyUAjFFLyAgBBpeka/HWxkFQOfu1n
wH+xrourCXJZwIekmN52FneIC/wx6kFsiUcRW1NOmRgOzVphqupl9VfYDMyW7CwAK5ZmR3EhKx34
/hkdAJHEa3NaZlANiMHvLTidWWLRxJzRIQSK1e4JdKf3RFsL/RQtNMeRrl0VWZvCP+n2jD2vQbVs
a0EOH/KfF7HSRy5Dr+1OiR9nsBlQY/dOCFDZUMtjZEanyu/ndXPJTGNwq0aN4bIUFA7r7F4d7J9m
yXQa/MawBv3zI52zFDpT+W7Dr8DMbV39Ia7pvZo0cGM7B/y8hDDh6LNt6a2zKdVofbrpCbp1FWec
d4WZnTSbOJSBTG1PHyuV3G1VOY/DpE/08RBTOwE9i5iWjRxOCS1OytBqExB4jQPmJE1fWq7k557w
Uo9Xcx6anIAI/QjCpTv5E0J3fBogfHpaZWi+cxxC50riqlITFagZhXYua2NpGLDGitL+cSqgrSfO
RM2+c9a10SB+l4zwjBSDoxPnOXpxp9kBiNs12CUueDUJec2At2tD0Osg26nQwpGatnolbUedaZQt
hzCts+GUW75+0kwquMPYHG1QTyc5jcytZc8v4j4H/YAnE9Oe+Wq/EjuYMdm/LBu2Cm/9jFJQOyvL
q26b8KWXVFxnUYiknPvm5cKMsrtJNWBHyPOzGcT1ttXRSU1JPp/qgbc1mBGfh5FuHVX6ac1tsJmX
eJUByunWmLqzKaamzaJfimPN2jRm82+3DfVbHSaXqA1IiE3C7CipDu13gHJqjgG9RnKIHlimwys2
xY23CwTWawlvPxV0k6bbsrRSdJ4ZnCXoAq6J5WQi54T0zpbtYcqa8Fb466q+zkbwPEYzxVcIH8fF
bh0g5jZGfiyVZt4j7gfGgyWSlQ5suaC/aImDosGYqd60NYZdsRgyc13Z29TPQpWlUmyrtJSyd7F2
H9Sp3xWO6Tp4mRZSKEvj780SlVKtLAtkn0wI92dqQ44R4h00GMNhSD90g2/OdjRy68iBwXBl8ln0
Ldo0WAviJqempYsqtV+TeQlOPWf86ZZs+qjsQ28wqS2zJs/W9cJkX4G4BkmziKtTM/6ZjH2/FgyQ
21JSbInbRpr1IHeNbQOViiAKGwQNGp+sNRFi9kAA9ZKiq+U7H1rtUJsNyvYgXtKcgeqLcIJ9f5Id
tq3CHiVikvhgyRjzIm0coDwRf6MaswJ0XSe2AD/0auTAdqs0VF1szamrBYWKDbBfltqL51UIclqZ
/GDTx1WizgdhhG9jwjc1lBKyASIjr7Zp52A+kExcV3H7rM2Teahse9yoRf4EIJsCLWzZVSYNjSv7
uH5xhuVrTpUIqVpsaUNE0Yb4JEj1zUycW37CFkPrKJJ+5Vrv7COgXl1O3RkHiyidmELFdquiNMts
T9RThgrwmB1RZCokOdwKyZU4AKZljiq2mqJ4aOWu3IiI+GgBK5pGxOlKWIJ9lOorLHaF5/hxs8os
0rqjuB0OEoTog46Wf6Wl9egJm67aq5CiLXltdL6+0ebmCorIP1RDo+3oWk/Nm9H8FnCKKgumlPQK
zqKWqxr8UnPHgiKphMAQbfMrsmM4DAv/AXsWicelQ0Nm2Tsx0Y/5Pq1BP+7w3cXlzh4o/BhLDNe0
r/LJ3kfZgJCD4XAN0knypFl/VdOHgWiw/R/vXVztBXAymYPz1IT298fQxOSMyD5orkXYJC6ETdoY
zVOqTp9DDjNQJELpPSw7g9Qrmhmwk9QM/WeMwyaVOTqS5QBNDMJcJ4octerQv65m/ENS7xzmy2hp
BamtyqZp846yFWZ3AwBJqqKZ7kyymjoHo7GvoIIQJaMaEUaEYyFW6vEgw+QbEbNMCzNI7sNHuWWA
6LIyWDsYc1blaHU7iEberbYyi1xXoop1xBxpuHZcM3YA3kPZE6nu0LyRgkSYL03OBXgNPCFyu4W9
34Rvzdxd5aBuoTIwvIkLAUi6XRVR8FmEKzMIrNoLi4Bza1fuxK8/wIgJqWMZCMSFDcffzXwLp67e
nuKAkn0pK7ixR/KvxEW74JNUyg9iDMKTeDbDNkQO5tAFUvu7RUa9bnX5/TuCfqR8J17LH1dnX5a2
uUmeyiLRxtKl+FhB/KRk3dbjjKVxmKI4ADfYt4N8EBe44XSvyfhECjnQT4pVVVu1Nb4y5l9rCCHh
UdUl8npBUKr5k+Sbiezmy5EZ6sG6UHt+S+K36QjhrG7WmWtDniUYjd/g4GO8KI1V3MPoUIfgLa2S
NSb9dWRXw6axCK7AfJccu4LGulDwwXrKD5kIahaboph6U/mJ2xQq4V2n7W/3iZvFXoR5l3vQNtpS
zLQGgn4GEJPimij1CUjI7er3Fhnzew0eeleZgbIWt/1N+omLs6AIXhVbPbeMrcY7ztV8POhxKp/i
3qIfio6rhwK3DSx4J1Gd/46yXjkokqZALivoIDkODFIqTt+F5GUrXmrNebTUqsSmuPu2z3+6zWrG
wS1gTIJ54xFuF1lu1TulwhT8r9v/+Htxh+ATiK1urCRXkjT9+6dXgscD3WUiFatqqnauPVKnBYWD
j5oBvWNtjgsu3QlU1+0UersqtvqZCMmVuFtcF6fZ29VMq7ysJ+G7hTmK+EBGVShyypeTT91P1GrF
9WH5HRm67fW4kHHpLn4ucQEEpJE5uBD19dXgDlrZncTFaNFJxPPPuGRGDb5VpIq+alE8FKA4gZPw
Z4ImdhFEqu0SSd9VO32C1gC3bqSatmyOkMbRnS7FwT/v+tteURcPpMpndAbEXsSGgKncL9iXmXAh
Zh+3Eoy42mVy89c92JXn+ihuZdVSwSdY9hc1EQWbU7YTmxOsQAju/6r1qI1By9oa+0ULR231uwzz
XbD5fvC/33J7SH/pdNwKLiOGWuL/kNtw8x97Yayzp+97vjfFs3+/ELGruA7Jm73E9e9nvD2UHOeV
i1WmzY+WNTFA/OuN/fEqvl/27e7bo/8/3IbpLrYqosE3LITAeE1Tw3o0AkGmmh7pDqU27+Rhehpz
KAZzNKhEMFUXPZbpItOywLmQv8QRWNjCKV8SaGdMZmdjk9eyvlV8675JxvIHS+EvpugfrRXC8MHf
5lWzlCPLYnelgOaZqUbmRk34PBo5cJI4oWuGrkwPu4kIJwPdRWNOa4K12k1btE+YrDnT2A3+fc4o
6ACJ8BzsgQQIAsEKHRiqQiBGbx2DPD5KITjgWEUMmCxvUx9ZBQxdQw4hJz64Su0AvKJifuqOLfJX
u21hHDZ5CLe0TLcEs/wmDJBe2Tj4uLL7N7Udo7UJOy7GAmqVwCSw8rp6jfZlVEiVTGnqbvpi7Jho
2xFOe0nbW50JtW4udklDdq3E55Y2+rEo2o6hL3oL7Ta/hOGvYfpMHZ9eCVD8PpZo3eTha9sjCrZQ
BesVC9K8GA+Bpm21trxTSpSeUVAhgA26X6YP+FKGV6P6VCRict6DmpVbV7evkmX+IiWrNpcCRjZx
buVPUR9MD8nob5A6GfWE3KLMQEGkJkoh7TPx06tDaeKlz+Al9euOKdfd1KUfGb1R0PmJp0XyfTVB
PisiTV2xVbvpkC806w5lovk+YzbzdPhf+wIYGDwLPdjH2kgbN2y3Y13xzZoAIfDBuHWqO1vHbj/k
uQm9sQ5empHKcyIlAET0RerL8pH4vH4LkNJcjSSPjLWebiJIPZC87Y+YI/0Qc6Z2db2fN3IYPc2j
8uyDH2VGAojQZAKaMTHLDRO+CLiFQUagGpajthsC+sWIu9HuFfswq/QHknQf7TK9DEQ+ciJZrO9K
cNc1KKSqcfBmVVo7lDM8n498G5nOVhqIFguy7pRHsf9L6psT/1dujSHebYa6cAE3y+sG4xfxvAyT
ESJ+YsW9uIjnraGnB2OW75wIpXMSADjFFHuS+2m6cyYp2YOavJTIEcaG41VRKPTrpUnWROUpRYqd
fVgaud0My1m1UBU4w70aQ1cN9OpAmOynuky3bNka90P5KulgAiwoj6lWgm3TbdReCELzvDXOOMxU
Yt6AMqhQHI+62qPG7q2H3CX2D0ZFqvjb3Eh+VJrxSYjPAylK8o+yKV5LhigX9K1M4CER58M411t1
HvqzLJNnCwDYGllF6irZV1NPTxR/se/X46UArmN2rTskCvKcrrmf8i95jh6LqTGPjKx44UPGvifr
VMlO8gD0YF8Fo04BS/o1K8pLTipSGoY7p3Rw48V242aB2W4TeAis85vIzfvmlx+mhufrzqNhVc2u
OnZxo291vShWFU2gVdSNOqf/FPWR7vNzMw4zVS2mefYaG1EMuNM/NSngvMHvfjPJjeH60Oz1GZyK
jGjkNo23UWcRZNc4h8wOkSEbMfZ2pV2bQUKiu8w5wBkJ30hR1heMfFbFJLSl7qOWkAaS0H/N/D52
ayI7XLTDUGkfS0vyD2mbbEILgXxb6aC7rOoqjTqcDmUgpzxpfg2t02x9xigXmma3jtrFbDiyim6R
4sTDfdBrQDjN7VDYT0OXUJUy89azVflXZKpHYwJEog7Rxzykrm6jhffVAMklx9cmd/qzr9YvWo2i
fwJxtJl6Pmj1pe/TrzLCWGI7tbWDMpYbEodv+UGZgvfUI0fUleTN8YE7m8WTEpKB2RTJr66wgB7P
wBtjfSSJVdeyx8y0NwQ0eUCJu/vUOjVaZm6bIoWCoED60k19PQQQnNsyAheGy7qMSxKAlLlcR+NH
FwzvIzo7Zx6el6Bk6ld0V5v00Yn6Z2miF5Op0Pqb8DjBJ85V87PPN23KUBNhOHd6U1tXgBWIwSED
XP4aQrrng9J/2eChAOHLFOXQD+Yzhx/OEdrpJSCe5QPK7TDZpAGelxHllk1CJU7RzKFDXgIl0oBJ
k9mQemMXfZaE7aZFtY67fjskHeFWVY0elKWnzakKXSxpyikhL2vNCWCORXrlyrnya8rhh8bRD12v
cqR/Omqspv/sGshjslPyu0jIel76/0QmeHCarUp1/TKxdtShSvwRjdnpl6CJ0D0HBcfGZIOacM2W
OGYnMxMkw+GbbpDy6F/G0qZ8PRTRVve7N51U9oLVMEg1ZHSmaRLbvLgvyMcMgKNuEhTX1JvtTZwB
Ew8CJ4eqGqj4B8trBYOFs3C1dlp9Q0ivtlbj+bUI0bJUMeC13oSkFTJpXA09nNxoSK5mVBhgVKiR
hOMHTHMQunwjTZO+1EtsUSqpv9WCUEXKUHoxDd6oYzSRXsxEPTYfZRg/67P00ToRfjofKRWijmTP
cvUy+Qih5yC8IymAvHRQFEZ5l+XKvT3XRBE5cUWvfFzPTovaqw1AiOoMxqEPG6/Xnol1BJIZcl6m
gPBA1OGz5TNAJlEpX8sg77Z1HmuUecglK/CTZJ2DnBNrQ9fCfwoLKGFjPK7U0JG3c9vcJ7h7VCta
Doj5FMnZ/Ui6gQtB2c0sC1rQxOhA/NFasayjBCNyXxRgjPU63YDhdvw0uWPm15J6ZD2XSX3s8vDe
imBsQ8341FFRKWV9KHQCvaMWAgO4CLTeeNzMDvWYr5BnGLX+TyUcn7qZz5G0pIr00xqbSYWmtXaa
zHPwVHS9+gDM62AE8WVGXq9KWovrx+rWZYPeUSFqR+/zzxRK7cao6gG9eL+i+EtugWF/+HGP/khl
Cqg5zZ08QWQj1dIlnQBxLqg+owh+s+agiq8HnfNaS/kDuPR+pejRREm4vJcJtMIsM+RWelBj9FzE
RMCBVLVN2Q0PrHI5UfOrq+Gfl8REUvZEhTDqgeyqQKJY7D0WapOchkhZD8DaMyknVU53zlBFZ3fO
HgwMh16CA02xk/lMbvEV5iW5Am0P+AX5edw6K6UGU01+C73YuSqvTk/wSG0rizQHdlgALqiuiiMl
8bDyE2a3FitF6YdkUYFrWHsRVTsVbpHYG6pN+X0QOdYdUddjWzjvDEfVSmMyvynbxTvSjSi06uRY
y/LBcTiDRwpYtKrPx3WXRnRgoENNBulF6vRQkgx+b2nykp6u1B418MjtIhiuDpXJnQ4bdAM+Xg0W
BGlWHKcm+bKMmYxszkme3OU/i5iwBIm5Vmp10iZgaoW4TB7vhnFAw/6UMyXcqkVpkmvf7ctBDt0i
V+adxtDAgOjI16EdT2FSqYgFjb2pU9tNB2fNNElyjT6pXdawbmY0l0QPa9ZeI+Hh/YIltEqEzTJQ
8r6NvDjS0eYpxJVoJqK4NkV7hJ/KTJFytWpkbgo6N5w7PjszK9FmMSqTZY5wD5lbXOBGgbH3FTXn
OMcmyfmVaaRP+DIcTfPRchTlya8VbwgGoN42thUt8Yyqemt6Cuddq77oKpN7x9KuWWC8lljwKOBd
FdvMWPflLWGeM6LexiE1pZgfClXq3TEDbSfziU/hEvYIrRwxZkc6/bHvkg59vEwxeXzoTKJsJVjd
ngWFuwsRBmbqfUujE7PJ+NPI7cnrbYhKacdNkr9k79bzi20t6wLSzgYNraTuh7R9pOa9C+jMKbDr
PauEJzvRF4vwwXXIJ/OJs83Qpk8EfIxEaGS/tNyCM5dZJusxu/GUCDdJUamHqvqthuRxV0DzcF+R
Wj85u6I2Da+26A4mYVHuFB8KY2wBoUqdeM0qB8FoF2/oLZ5Tk2dOC6N0nQZO26DdyR0nLezk6zKa
Yy+BmsXZqXvvGPsJ94pmMM/mW93GHQOevYbzDRen7j7MsX1KOueqV1TVq5kagwKw3p/XdaNAPpvG
jynPeHeq89pncUS5XF7NZYWXel5sFeGUcWQPawppR8smnZAWEyV9CkCZ7eyTWlrepboKjPjOL7dW
LxPEmfWH4thH0acRWeaqr3FAGOrLEJPqN3NWMkZjYwb9b31CdZUsXyAeRL4zlm06OL4MJNngFM92
xfljypzXBE5CafW/u2x8VsNgXwT6lmn9h59geQwcJstQ/h9kslZDaXxKYh91n4Q5GE1EXhiTl88b
gzzglWHzgyxGPfJ6bTwXwXAofL+iCPShzn4GLDlw1nOpEp8OEe0lyDLcLUGhnDpZBYJpVuOx1S+0
hgLPnKErhXP2LCfQ9GYEwHxliH/T6Y61C5UgQzqSvN0yCjuUa+S2e5lzrbiwSlHJmsDax0dWTsi5
c4wZU9j+pG/7FXa4pBti7IpA5dA29WdGCQJBVAOXl7ZV+gAKe4HvoHUYtX1SATg/B6QX9JxEAxsb
KB900NJacIwewk/1YgZyvyHSJbAf+PUMRkmi0gCDarJp6KXRL3kOUdVnxlsxuc00626eAHl3ok+r
Nij6cUw2FsaykXY1MD+8bfkM1FuhmNjUxReZPwkJ4tMujKZPJUezX/Xx3veXF0COwE4J6w4pvZtU
0g+Ak92Kk+uFOcKr1mqPtdrfa7l0tZXozon5lrIYknWcDT81Z95WLecnFvJVhzc3isLnwMJKVxbO
RgsS+xBOLf4IKWSFDEATlLeyDTOMsKxCmQGkEKd7JyOqpwXq1jCqTfCtRgSLWupM2GGYvXdjzgfi
c4rU5dYbCgPMfkDvJpwIVSAUiRxHW1dOCRWGyIDNkFrDh1Y1b3YnuQC/SXOEVEkKX/wyKR+hqrwF
WRyv2sYg0YegqE0L9K5Xmotig6mTaJSM5lnVLOMI5pRTJoZi5BQg1kkihjEOqN9Jd2kjV5c+HTHh
d8/RZPjnejgQmcd5WFU/C0IXiBHsOxCvlPISzshTaW2UVpbXfZJ8OTX9aanCJm/lwabRwmAdWilz
TW2AYTnBa8nQQXrTZEEMKhY82wNYledu+HJCqt6m8jwYVeemtv0uGc+WZXKW0/qMOZ+181NWi/SJ
ILowAlgBz08+Z+TS/NqHxDgapYyfqAiUE6pRdmKmWsUYONQE/HlRRoK0KEF3dDO7uQ8lmoJVojM8
xPdOiI67kz+VwK+3Ey/BLRVGPl5zqNnFuqJnrjAdrR35vKxRV8CbV4qPu9iEMLga5fG162ppZcrK
JpZUFXeRwfTbrLRVad9H6H3X0pB6nROUa2V2npOm/mqzAs8cTYYsuuvzQlmxUvH5jpsqegkHx/bQ
BLtJlDI7l35oUUjuaWNMZyv6qafZvZHNxr6aa1wazDv7mUgbtdLOciM9N5NCl9jMc/gw5Gu9ZJjD
R5YCDMZgFJU2/Cn1QbSpkt3I6h6MdPnESfOslfPVCjg8Efsu35OSxPhl+8Vam/IB9hWGgjngaJFD
eSWBgl8HYcnczHnQBuWtiAk8QnPpaeYerhjGLM16DClAr2z9nBhIDFIfLAdgTOpxw8oYknvLoH2K
zKJqhidzip+ifn4Yx+gaAL+O2vLSNhkqx4uRqG8Fb8HvA9eqfpYhi41Bum8MfE+adBojTKb5DLGT
hSm8iRU/XCa0gXKnJcGH6mvPBJApuGmRpsXVF1Q84HesEvqstTeG9Gw706405HMPj2xVL+Fbhc/b
NSrzHUDhVeXb0nwdc5srh/ojGsKnSh9x/b7RVNBSJoisSl0r7rNNm3HE1HqOecmowfU560iu32fL
ejezihKCQjpS9tU1zrvWdZ95/jk0voWJXj5lsv9MG+lagRrNzPxL5cWmc/kVhMljahRPeY+dmool
NtHc+iR4C/hQAtybCTZZ3QxJcTWRKNEWH2lc7+vaesyJ4rH1lELBuIdY7KVq+WgY8bFu5FdLaR4H
K9uEI63iwvav9jhTWe7rL3K/rmQyDXp3pzbSKWzjfSenP0uZrlKNZTWVQCnNveXKQahv6h5AgNGg
tVeV6hU0UjlHb0nb/M6Ci9bUSJnKUuHjsc+FOq6KLrzzFQQLknYGdfhlKIRlBPpSrFK1S9+rQBhK
kyoSM+0QZKMVHfz2VQNaEAY/6jGQsGZPVwn0LxwIFGj4n6PvaPn/L+j7HwR9mqGZqOz+u6DvJaqD
KI/+TdD31x/9JeizjH+ousnjqHSN4NEqZGj/BRSzkeaR2GHpjoU+z3A0pHT/FPQ5/9CJv1RkyGGm
qQoV3j8FfeY/eDSNQqRp2aoKdex/JegTz1ISABsU+ZK/yavi+TXL4jF5GTJ8sX8X9Nm9WRTEZSi7
dq6upqNgiUvyeI0/sY2wtQQxdrgu3y6t2XS2jviOEr1XtmZGPXaVLRaMabFgDBBygZRfCqotiooK
RFkaxUVZg1FM/g9JZ9bcprJG0V9EFXPDq4RmyfJsxy+UfZLQzNDQTL/+LnJfXCeV4dgS6v6GvddG
dW6K4Vw2HMIq3cHoeVssIho9gtRDhpKFw7UKJDwqgL3H1vQsYJwC2Tu3Zvfi229LQA/dVYQfCoyb
lo8+QT7kf5dFfTTx9BnTB+yd0AJukkxfY/eYvqPD4tQiEiEFUi7s5ivrkp9pJaKVoCUQhD+ntn8N
us6KAoZcg3GaaZxUhLiS8WZHJNdGiGE+iiDcprlNgMs6JUoQJuEP9O91JexzV6PpCoi2zb3YB9JA
RCXNOoNjF9W9L1K5SZpljsIZq2NV/RWl6ZEK6d9bFWINCq0xmnX7nU3YNYc8e1bmexH+RhP66qTD
LUvDt4lYdip/5EHFKg/i7XtOmWTukzVWhWUCP4xHGw8u2PQIXFYlg+9aJxrKDmSPWi6Y3Rg50v/n
tE6GGeNzDoliEeBKVEWYtDGi5srSQ78gq8xTvn9cLv5O8di/QR3+rL1IuwXebtH9nWhVr03qX4qW
H/tfOgnDa6wvbvpo605hia5oKzxkCRapm0xHk6MzJ+m9NPvfzTjog5wyyL1pHL6j1bPe58U6NUDA
7ZbcP3ssrSOk9myHXKSM2F5YxyDDXS7ofcIRNIB078Os4hOAHpx8K8M/Dx/nURIbZDgc9ytCpqne
mplXKkxYn/jS4ltxE1qdyba2bUgU+0QUjpoM/h5Oi3oNTqAg4uH/0shxYDigvCk7+504G4mLCXhQ
OqnwNPnHVPD2B4VJ8EwAhiQr/nhj+EpO22FM6t9LYPxIrFv70WYqYcbMEpW7ywpY8sDPyYF2DlVQ
XdUaJmBbVb1PZXBmxLxJl86LWDTxBFT5c21ZzipEAwtSwldn5rk1R7c+TbO85MqFFaAKa4sE8qVZ
MtSn1vxD7T/u/rFfQz1cE38Av75+1LzJHaPKxkHvrKKGf19Uya4N0R9BM+vu2yCjM0ra1UW+Jp30
6xdXk++wChfCVZ0zFb8I+/jlmuU1VrQNzH/csv8vDxAb9DlYMcWkvHNxy9Btr6nWNIu2V/wt1xCy
f49s2iVXjpeVj13/LkT5objS9zGBg7oln74FrZvVwjyNsUfDAKfp35eY0DBAZePhH/XzHwQ03xiL
g92yRC9FcLO3zShTN/kQTKw1ROSsLwwJgresVND3+2OmJvgwhM7syKFezvG/8J8yqXfjyhwjXJDZ
oNk9Ke3nB9RGDwEjo32few8tUVsHHywHW41Hwf4ON48kDpBdSZ/Qk44r69N2011B8MWJuRUxVOaK
j9F3mYWUxzQOwLcZG85jid8akK/qjPrIWAnvYsfweljT2bIhcCgUzHvbQj1OkX5smYsc//99pt4L
BeHIchTFLpoiard6gPo7GTs5yu9Adnrf8Yesf+qFMp+PI+De5be56hft9Qu5h5sAbtsIjmLUK++g
31YrEcsBKtwkgpcWGkdeZ+VpKpwtKuj5+A+V2xpWEZVxB7xEN6BsVXIQBoQPo/oeS6fc69l6TEaw
z5qjYKuq7mcWxLE2wE+jTtsez1L7RJqcC16Kd6lNc3EWDqEstp3Nz3QvV18vMvJKYzn0jAp89eja
AQ5cBgBFIZaLhWeVh3cfTMwOlyZ5VXKq2AGwRSFIWHAi0EmPM9oWAPo+suiz7eW/bXDk7JqJm/FG
Uh76rkijdkWXoAD+dxGxBr11JKZHc1KNV6x/L1Uexweyc57ymmJ6IsHjWYUgxyyl3mdVc27RT/77
VSJBTgmkN5HTf4wVamPb6hg1eLhR24KE09rKLWR4MBMq6GjPOXvwKAlNDLG5haqptf/0gzyXCmpP
HlxH16VrCPrl2wYpLBUxD2XpQAsYVRfFxOx88NLCfgGfPZvNdEUzjyA9729apg67FoYPJB02Dbcm
dl0/ttgtuGMGTGFdE812cwjIq9jkec9TN8VJVLkGCsrCiI/r8ohGEC08Dz5DwI5NVEdj+JjIHzcm
U7Fu2RbPqiGgYNKPalkCjvw25bGbZ0TKU3Grp+SnibNg60458QJWcPI85PB2iIae9f8V7G5wEGqs
I1LSPjp0Y1cvrr294VfOte4ZiOuly5F3M+cxasPdxUXss5dnHmN32bs/F8kmg4AXjV6sCbIoGNfI
IiAxTn74XlldE230bIFi8vCa0T9Oc2Cf0ToEm2kI+xcmFW5cdPe4Al8V1jWqE9M/5D0UM/IiyYKx
2PKWBXJPbhG2IkvU5sFlTF19Yj31mo6WeRypyDgnNGkhgeUdi5VNblVJcWP25kND5zd4CaudaJjl
OXwiN2n+KFP7MVv08FI5lX+ou+RZG3G/QdE5P/hhVaEa51epmT0X2kz3kJVfk8Q5oYN6j/s8/uo8
e2QmkTc3hZdvyPIXepuzJdwBltiiI2uy+nMgiG9TMwGco3GWS0dHSmgf28KAzqwsNDK2Nt6bKrvA
CccGPTT+9Dw6HfGmxiPJi4wZR/TwxGGqS3cJHRzaeuhgVAinO9Yz7+qiFWWcFR7HoH+tA13uhhIS
TDAX34amozX88p7Dp9De0F6TQMzXqrnSIeIv92L7rMV0E/1AGq4K3T2TwPsiunGf5nc9OckpcAcM
9gN/aPGpy5p4/KWXIHm0+upQ2W248+CxV4QNVfHgvPAWnRfpX6lO+2djbpa9bxmfQ1qW5MNV5Rsb
eUIxGPjlmbrGY05869QtF1O9yEUZW2mPxQNDYzOaSxymdue+eCbgqbRUxl2aMw5xUuk2wRebxOSR
IsIEecJKVkNOyzLwTQ3jxU3D7uJtcNcEV5XVZ6tL9ZsOco8zc7S3LEFQ3/Bpm4O6fSutz0Vbipha
3h4sr6VU4mbVnrcxgpm3wxbuFBVO5h8zb3npyfe59jkZMr1Z2x+pfQCR7l/CfkGrISbv2vTpxQht
Ll+2ZtcsW25xNRjnpmPeOchw2eslByCOCnVDKH1zaNzUuY6D9I4kCF/NNTTF8XrnreX5ApPozTvp
J9+KZoRU1LHahYodWpbU/aZDgMgCPK1PhVsGT9OgGPrNT8MSKlIo7GmHy1TfcmEkZ4m1wiguTQbL
y24y8aYcm4k8EQ5N2r+lU88IcIYnIHniqMIwbU8J5AGZFlfRlv9lpBxsHaMJNkumvU8UNXnyZefV
cJeUiLu5Y7NSKrdnmTYE6Gic53AOvR0HPj6AmlF740kfwXaDNIYN3cHoWBrNSwJycGJIaLi9Olow
B8lUXRf3jHxeakQxUV518dNUA/ToWFyaiWjeTHviG4On/9sjsjEdmuBNLQzEMQgZk1BvhFWSaTFN
nOrt0vzqMtLFK8tILtgRIMUKH//rQIJ2qYZzMgNY8usKQVfXvlUQLRpL/iAWvnuEk6crO96tEYrF
c1Owg2BVoAOfPICiWTYTosJz5ut3ybT9FDtVEXlegwRqMQ8+px3HFIytGCUfrLY/XembhG8IiifJ
dd7nFMSDz9PB62oYMtxXJUVyrD7m2FJXN0lo5TQKKUzLzskrZ3BaCM3tTPoXYn7yKCkrdj5aBJ+y
jC9pAcBzRn2CpYpIjLoDnxGWxSEXLTqUMPvmX4kv5FoEW3SP3vcQJsRuSAQeaTgmB/q+3RJP1mdP
b9guyXMyJWSuEFp7rEuJstw0u5Nl8bpnibtrejE/FlUF9abqmIQusiRRBYt/AWf64BX9X6Sc8iXP
kZ44Yvyo1DBGLJyKkxmT1cLHn3g75xZYst8jR+Ix9oC0jWn8OJBcQ3qlxycHwF7jZCef8BF0MUmG
0gusrDoiVl32PGj4fHryR8tkdI/BvAb8dcbNNuZrxvVJXrS+iyxGaBBINhUIYC4yLduo4xVNTd+4
qTK/J7mkM7JzFzBXd+KSwByn6/RUed6PHBdE6BmYIFYNGPaTThzSYc0O0WV9IyjrKdX96xg2+ZHy
N9hNQ4ORzk+uTctmEVN8zb8MkVUlIMsW/mXROn+9mCy31jZVRHp7due4od4gMeVZZROgNCmHbcmy
dscpCdomzuJz5QhgQ0kJKYMKI/Lj5GEqA/0Q/2IEMW5ySKrHkiEGXB2YX1XpOqcec1baGf1xmir2
FgMJn8JfM5BQql7t4rZ4bYrnhhT7TtfyFEvxOTvyUCpRvFWxecdszrMoyyt7CM37kx/w7QAl5l3L
sNFEvUfQSD1WJMXmcAKEMsE2sTs2koGP+siVP5b5NUTXe9H5wovMTNDIcv1kCB5MImTSyrR3TtP/
WbTbXgY757uv/G+VICYbXeJORNWbZ2NBSYPmMTxZqIeSLMbEh/TjCbnlL0va8ACbNKHqQ5qHwpJ8
+wyG1zAP8lgWLDzI4jnOq7AyaIbpCDk+RcFXQksfgl1TEx1t+QAZmyX4r5/DGrmQobe6si+xZ7Fv
aPPxKuLx7rI9HcUSPoVFpm8D8T0G63ZHyxc/SNJb61qPpgFAoxnqZ0NBEwzQzeGDg483kTvO3g/6
iSuutfRhpnj4aaphH5ZQ2efedS+G+G3WGKJsVHHA+FreS6gIZv2CfNMh9I7fQrW0036RrCq59BTY
cDhaO7l0icH6pXPiVxfYoBRhvZuW5qtnBFlm1iP7e/lrYBem8nY/SfuhG5gzWrWqULiYGfRJRZyq
l7PtXm9clkA+J2Y5HXtwIVtiR58mjDZbOkrzmAQMZ10C2aSPArLBvrepsGUNddDDzHQQ6VkUiEH3
OoczaoieHbCPdiLCgGHvbNNLd1XO0rt3imMn4HP1XvbFVW3vSquaYcmOuAgTfZKdG2V0gSfL9d8S
iRKFDBoWEHZVgn1d3ZFvhbGdpprKpS3AvoRODXZMYOLK5Ttbd8qags+Tzeu95wrYND9jnkxP04Ly
dhmG39Y0vEq2PTiovKMztt5uTt0/KO/+eMVkH0qr/M/zcwULt9+HTPxvNMPsW1g7kObk2++OC1kl
DN/ssPrORyioSwhfaEJoug/02V789tZXMEXcsiOLyqpYJXS6+UbJ9MIr8el25XgiAJZSUD5VGCI7
rh9GCcWn7B8I3p0/4oQNCJ85Fp6tWz6XTnAK62Q+Gaglh0G/k6ZXAPcMuQ5kfff4iF8MY7Q3SoGz
ZTcdADVF4UbIY+J1/X98iRYoXXnbsLjInAjn0d4YQY4KoXjiB7xWCn7uRLl0T9PORgODpCNh7OQT
5pS7vKLzyNgw9tUvX7CdljkmDIn+PxHZ8lwZ6cs0UHrOyogP+nPGIUT7zkBdWfDJDUZCDNpAI1fN
3jT2qOzHfYLzhwF6w+nWpwtpfvVR2qCiSoYrZI4D6qzQOeOMAfc7+Qz8Buu7Xcp692iL6WMYQVOJ
qeYq1LY6apbuvOXzgx4D95Gj33ssSh/dTcFF6evmKe7q4OKbxCLYRkBF5sFhVU36y5bDiYaqINI9
2bnCsJCTtPJGAFpKpd4BNiPdcbu0kuxyxSSmm3R3t0zmLwE/VuTL+DcYadhHymePp2YmqUaZnXC2
PVXB4jx2huNs2wDt7+Qw9jDDTh8X1H0bHxFDNHlzR1ljyaPikSOmBmmAuxmdhjUDXb/FNtpyO0xK
DFgfURSNhFupntvfGbmLUu8W+hbpWrMWuz4AqUT8r2qTW1EV02HmQgc9AYEUQKRvl9BvgFLC8K8v
mHQPnaNLsg8GPv8EbmvtvqQj/t22ty8KnOwQeq91u8RReYbSBf1GPg/rF+mTCC768skreUDp+vyk
2Rfj1G8D7Lhs8ax7aERCQwfKkZa0hPux6NkOc3LDnrQpZyCmvQ9krKsdgJA5H1I/LLdKNQJpKk8Y
q8wffLko69sPC3Vfq+fviWhmlaBHi71uM6nqrkZHR83CiRXC2ivQsvEqD6BB9N2zm19T7B7ziVl3
Ce6Me5A6B+1JhVPWW+BtO/kP0EfuzjdW8I9NAFHTHp3NhoxRVrB+99fFEr2pa9DMJvrEgoqHjbN9
n3x7m9veQY/6wthabQKeRNzFaFjW9fk436qifZNov6F+Gm9VMYSUnZo8NyLYNoskTHTUvxzic+HW
suukaKpTovEKx/f2Q8iOesrKj9GmsE6a+sNjNmJQb3hjeWjn4YogLthYE38LR9AvO32UkkqhKT55
Jr9cYkSZPzrJvvG7X72ECWtb8Tu2RHykuXvIDfPSzIQJcsezlEepR8im0eUU2Ta+LjuzngnZPKMk
5dH0EX7npICJ9eF1JeMV41lYAKK90REXhm/vyezXYEurhgkBZEtV2gd3bsJNEqBVrLuTXQATZqC9
BrEb+Pp5ISMLJaLGfLkFOBDVirfPrLJfmvngJnf9mBLTIUSCH7Yvl7+FQbhlskCa4p60ph1xb36w
s3Jc4+TwgMrtYLUxv/zRwfQjAJXhXQg2CFOpnWbzqErDu1jWrrMSIqj7Lty2TJPV1P7x0/hr8bsl
UhNZoHXxoLNA7BD9XKgZbKxCpJIeLdfDtYZ7yV3yq05YhHpzhfbLEo91zpRmUC77hn7EXekRBlB3
X3EePAls4BtzoXu3wu4ysw6Br3V0QyyeAxBDxiw006AgM3yzXXpRTfNfIijkCB7eKzRxN0tcwnH5
AQ5gRExTwr2Z6Ys3pj+JO3anPMCzVDqPmTlbJ6sN4EKlWeRqzqhAOFef33IwFEeEGTusG7s/ceuN
9wWecmkl/422O3xSqQBSFdUN1dBhjMd3Qc29dcmsZ+BNZVdjiToqjJObsdHtVx4DmtSGyO/9zMgB
z2iwD/jZsFYDxPSYeGMT5skenCGyG3UCsWUD1IT0NyaBg5vBfkhyAdicfQeZWO8BTlZ/OIlWl1+m
YwBFMP4ama3PeuGJK9bpgke+42gQxmj2QNGzAMvGUsGKnIUFrnfQbzKcEBA23WMoBEMbu7j2jhGc
7WJdbhM/cCt6HgTWG+2rR0k7WQY3R0U3W/N33KG2tnk36G0q6T6Jd/2gJQN36Tf0rdNggBxfCLky
wPhPMdZtbMrVhqpRH418QYlY9rfA8a5hhWwyAfivH40lDiMbU8TBEkxhOrMk8TEM5o0v21MnaTwn
qLBVMz+jEmMzYBPdTe8ZVZ375I/w6ury1VwQyZD+mHKHQaGSI1nKtsGEva2NRzRNVsfBayMy1Lq+
I2J/Xsy+IV8uz7fZQ6lKWJHEIEXSDyQKT3lP2oQU8mH5im3zR9ug4dREk0Qf88NxY5EseDBMbABO
BxXAAs0gb+mg10t9mPcCEeu260YEcx3pt23sqH3oS3HoeP6yIimulVlUp4r6gKiCcO+OHxKZVVR0
yW5AqIURkr13Xyke92oAqRX/jdPl75y77pMH7gIW5/SUazrJNOdSWKdWro8jR6ScAeZCap+njFfR
fmFrZgW/JJ/SS5i6w/VtpydrDjBq2fa3rxLvgoH2ET3VqZ/q7FzgmsWDw/4ubp2H0G5+eCJKi41L
3DQ314CQGJhWfqtCKgoWS3CEl/5tHNA6zHrpr07RnDAaRGMf4BzCthKVtXrPwv7Zb4FJBi1LuRLO
CZsgKnS/+K5AIYDbh4tYg5RFZ2BFOp3t/aBm/yqaHjizeOta09rkcY1Hwqy7o0rti2NmB+666uAY
4U9I/vdnYX7Vchj2DvOA49xWet8SRHFclkFyNHXxsT0hv6TNGfd2Lj6ctnwVzJx3cdhNH+OIy3Jh
xRmnUCDtr7GOvW2zyDcLXzweCiM/KiG6fZrayZelUExPZXkXZXJkLYn+G+3prOSxSj8Rs7K0hJU6
G8xgF7+4MINfKf/qupQkE1hUeEQq41Jz9K512BKORN1mlv1scEbSH1qvWRxzHzXVOYn98yxb0jTC
CVTmxCzB5f/U6NkHLlP/qTwXGKL/e2yI9iwb+PR1btSMSCn92/KuW14xkiMdmCzpBOu+ZJd01DW8
Ym+VqwzI5su4Mdje6OfeNr9mvrl9PGBtd8X4u/QlMXylOT/5vXgaOs6tdmr3rkI85vl6XYaMgOos
AWT8YkpbP812zaiK3MiMP6fyk8/q9ehWuJ8Xb4n80T4k7N62Y1LOJ69r9g2qmDOwxY9QYcd27feu
W43ik3gdlvrN7vWLn4kdErZjkvvHpBzLUzKY+WMzGPljRll49szwJWkGEyYtcznpDw8ex2rt+Mad
3Zff3EoQc9eh55I1RXoS0mBKZtNKo0eoPiuDg8ni8M674HEq20dK7TYapXMKjMR6MHIzP6QNd1WZ
vueeY1+R70M2ic1HPsMUwGuIDRfNtnMbqgscJY4/rQ39TIQo3gG7KQFWA+yIvOYhqMb7uNB1c7HO
zXTyi/ZpcEzqQrf91P+lpTkQY+N/eaFHxphZzltTFy+IKnndUrTO9Ok7YxgQKDOGDGpGFJbPGntB
lY1WoJ1Dup8FMWGZYc3xZvtJWek+q9IkwlLLlqIcDoHB29Md/TgkNXcCfMyKoVSEKI9kHgtVYPvK
DWu3aufSLCSvVrD2z9qoaFiPtNJ9S8J0y6XGmZE7uEApvUxIsyskos3gJVDJkRYuikOPk4eI2rXp
CHN1m/clx/oTPknO9lQuB3Nqb0toQ4ueoWIvbAFYH1DD82DK/idrLCsSErvnNKLxtTiha6sbcdf9
4JxgkbnMr5jBKYqdcdwMNJVubv8pUDwDsGc9KQ3/3cv+6sz5My7q2gisQVORNruA2E9+GIZ6QYpD
fsF40Y6WQNS2WisQcSxMaMP2nflaee6d/l001nCePO+e0pWyaymde1hCGR7j37mw+42Ln+nUGgJ8
xJh/46FACOg9WxbnaDfGb8ESPE8x6TRzYtpXvDMn2x9dOuOB2aeq/1s0DAhnyZMjwnMLP3t/aEaH
d4NytwvJYcFs9j1YfmQNTRk14nsSmnl78R1a8xE3UwigktQ6UZsTeVDo8FBXN8gaAU05DiDg2oB6
XpKtYGN+VsM9MOMnXsE91MtHT9rtYcj746DjSI0LisXEqrY8v+CA5v7RSNbNlRcAGAkbTIK5zTqM
/KHFeZjnWkDe0X+M/KPFylKJoNkr33lYVhmqXkhhFik7F+eJ2e8nEkhUbDSXnbMLptSIiADn/+o9
VkEvP6dFjWR8NAROFAj9Tbr6Q1CZGHy9ad+nzUM2Lb8N0qOQho6/+YE8krK1AZf/uTbxhTwtSzK+
sfDae37Q3Pzee/BYIc65NyBvo6ElQ/k5L0XAsLPeras9CLQtQ5+8JRsHInOr7mxriQTu5bOVJreg
JdbFws6wdTxx7iVKGBSzOzsNi5NOu484CHbsOUZMfLxBEBlmNq3EQg8MsGXVnlmu4fSLITP75PZA
u1nhTgmNP067rOR0XS2Ylk9+ATOgTQbJjOmYGo/GCN99ttv7UMtPVn7+Lk1xA4YGMhtxL2LvqbXs
q2E6z7rFm8eE7uahVUZixCxIl8lrOP1HVm26bWYbXQa4BaugA/RNUDoOTj4M+XzeKq4jY8Z85DSf
qNK9y6ptonaFY6m7cSAuZ6VFz2qveSIOGE40cQgaE4sYccEGBX2N9ONIiJHYcumT+jHUe4Ym2C/8
lKgcOX92QX+rq7G4tKU+T2gfNwVQ8SQFmWzRdrnThASlAHTq991epwpUuOU+6DJkb8D+aTtlIfbX
CneDpHmSSBpVwXIlJpYmRpdEytdeBaBexincQHf9Xn83Haebq8S9NcILjRcmgJQI2veM79x3AF75
TCTGNScFcY4cn6a+e4csh7HceK37YbwWjf1qHjtc0Fqqm+WwqujysDrh/dxmnf8cku71GhdEwcg8
ixA/ZfsWXE4SlAO+NoT02JOYDwwJk9neMqIq4xsUc3NbgBzt1hLYFv92eWlEaz7fB1+yFEu+CRVL
t86scaOSj6q9gNzz4WWyKJJw0Jk718Qbbpk+3r/Ow7KG4HbXuEiaOsLX17Ss9W0zcYONqYEAtVse
80TfxMhQNE5lGtn2i4fsY8dMvI3quLrFspPsi2zrlFJ2lai+idbF9opAaszru7nS6yba+zEplqsd
T5ec92TrBeM+SJhgO9X4Pc6snT2XYUwHZus0BPWJ2XeUEyPkOGGzd4Hrbh1skV2R8zlTR2CQUGRD
fJjJrzhHB41LbedkrkFN1MOHAdQktc8th/k+uMk5xIggZHxYP7VbV6z5BxPwoiyL733lfZsdbwOg
InxXNA0zUv6t8vb1QDjMbA7+SZHhoPSDb12lMstTGqjvycJqTL9e7HIXU5wNq1lnTHaDuFjNHdne
NaffSErdgVbNyQaCkhJ6ZKcZ9BMA4AaR1BFzVbzLrOKYsYQZaqW3fU1YgSjibW44OLB8E9UR7rwK
B7TpeoeUiiuSOs34080QmRgItovX3xEzpifS4ym+Mfv06l45zMX45L/Yzjq6kdXR6XtAf8GhwwVE
Fpfkc2I3blRXRbbLar4zIqzyM+O9lyzu2oPfvumlmiNzFvjOZcagt0PnPb+FpfcGx6Ahbqg/ICiI
BsHQqCB8b9OJbwwp8jj89LP/ObN92KQ4DE544p6LMvN33sxcJEz9HxkUVpQS/7zTdfsXMdFkrMvb
anKigszKTUs3IuryrQNUU2Q3WOFtYLGrSzrzqMPlBKZtV7FeptKqFu87zybY81wS54yN1072k8v4
q7qVFdgSHNKb2Cmqzxy6fVNlvyvwNWpMxMXx2TqFFIET11XHHHRHT3zC6Dq/z+2tU/Pw5Um4e2Zu
IrM8UYuF/PewbCevvrVmfiUmkF4gfKnC+snRdne1gbfEuNk2blITnpc4NJ/hBOpBiOCIuTzbUHYp
jEdN/a0MTIa1sncep9fJSMODJmgryNyL+V9FfxqZ2vBOuAuYk5a23KZIEDgE0HLl9rJPpKeussUp
aFl/0ynGs5XqV8uMGR/44lO7+pCWvvVoGdp6ZDqH0D9hMOywFma1t2xjVnIH5utqN40FEpjB+zTT
Yc/yA+o4LbesuKRG71dpwY8p7KcpBDJX2R/cE/zc2WoCIe9l9hbNTAVsWyJQU+VpPe7cviWeYz7k
5K0DqmQWa3WabinkIEN3RghP5rz3w1fMyvCymKo4zJN+4ikq/7n0BG67wlAUp2Id1rJo6hri5RZy
3xVeyZb+bpOr9AOHnWX05ZuaynvPnHhfjZjGuWZ2knUe6Id+l87ZjbegfUEZ9TjHM07tAvZfWTzP
fnAbiBrvQcls/RDnpGejWMmnCgg5JbFNRJA3o4jtm2Jmge9EMXzLlfSUR0L912UF2+l5Sxl+9uBR
czAA6pgX42mYSOlKmpBlN0CXqXb2Xl+OW9cv0q1dr50BfGcYjjDS6nIi9a8V3KkR8CRcfhABt028
4IpGrmm6ZC30VsuDjYO2m73jLMrlVMqYYtX2GC5rztQBweG2F4RfcuGflyDAsgxZSmeMd127+gCg
Aaw6jO+oUcAHAG08MjXoVHksZFsd/3GDYJPtWrCeFPbZyarRvoT93ez4TDhLBf6s9VitxeUe5dVP
KYf2gCkWKlg5cC7zcjuKcZNNo75dhAGjR5IMJ2QmHkIKqGABJZajp4rmoGHAIvkIzqF7q7LmVIvQ
i5LB5yTwjFvXln/iFfBPJz2Zv7Bfs51bSBNUz56eh4sSqj+Bfziqek29wYe05WzbpQ6gqSQM3GOB
MGZmgJsNdVR7gxV5hG0OfuY9yH5AxMgcjSuVBq5ClsdjtykmHssSdz8rILqxnsplYW82T9kzPj/6
ri5+s7tvC3rw//XARTE3OB9wiXWQ8CLpUqzMjUfogWjRTqyavypNT6lbaIK4rD/LTAxQgolmw2a0
POMxY73pjyej6b1TqeQD+jZ/j4AbQrcy1WsR2sUeTJG9VYAo+cJCbUBAmExxfjbbKcqHGBMvypV9
UbTy5IVQ/1xg6yijiLRoGc5N8t1NX4RlLWzk42eHaOb9P4ln1TaYrjv76AUTtj/XZia/ii25Ce7u
goQsDPKz79jDgXk3yZUqvTF6ZrjSN694/OvzMPfWUZod8onxLnzSozG7jbghV96Y8mbG6HFy+vft
xL5gJskvozx7GRW4LnY4blSKuQfZuqq/scg353Tonxl2t3sYaODTbWLITLxD0TAs4FiJUWObyiaD
7D5PP+m4IfaFImDOUHa0AVABbIObDp5N5M+QcXyQv1t3xYwkFabBwGjvLoKAfW2m/zVBfRxHPhy+
4WGDlSm5M3MHJyD8PXRkvMwDknEYjWOWMpjssu2S8yB2ZfmsuYfBp6+i0nrV3Rqi+q7N0t7FgYSb
ObhhtABb3SXx/GtVYrCmEa+LqQNUh6g54Zom7kF49VHLstx1i/FlMYFgvVI99VbsRaOuxI6P7Q0d
Ovh9aX9VK46PfRFfQOGeUix5jay7yE2oYUJ7sTax+z/2zmS5bWVL169SUePCCXSJ5kbU4FLsG5GU
LFn2BCFva6Pvezz9/ZD0ObK1T23HndfAGcgGEE0CyMy1/iZm4QUD0tIfUOl3VpGJUySJw1tRxtgc
FsWwQRJu3Pdx+GJlQF419d5q4kM/Etdu/WEfhdoanSNydWBOfJpWAB7PlRM8TfargbYvqA4gw4mL
JI3A/xHS+y7W9D99BQ3AKBmB/LmehlIP3HwwyxExsNJclUCcWGbGLCS9uFkBH8zxVwS23Wj9s6Fr
iLnwkkPWIttFxN33Xuw5e0gcSz2zFeRxUUwiJjVjaYPR+pbo+gxhRIEqGLklGh/3Gr0pXtnifnYG
Dduk1D4xAUJfVttxn882GQ5k83XZlA9Ap/tVmNoPLtsBwY4k7ZtN6jveXZIR1RxHzJ1Q4gTuxNOn
sLV5RKn8eQrM/K7PlRerHnT2vh544+RVIodtVh83rPNIEHVjRu6VjQOLp/FVxDM5oJniTQ6LSXFd
H2vHddb696C1UZ+bmvIuYi3s+7BwCy8b7kg0I8OcIcvC7wbsdK0KnoR2Vt7LA22pzNqlhRDVujKS
R/lUoblTL3o9qFeFGhwU07sYXHslb0uJepbFhK6ClXhnf4AG0ShXu4RnQkRchS1SpriujM+J5nZr
Fh2fe9vEWaiM/fUoAo8nEASe10oSs7ZHCnNO2Bx5bQNMnj9tlYNeKec7RfVUpHlGjB/ViNj4YPXz
7DB+CWblS6X0uYSA8iLtfqU1OmqBZzGxXSlz7yUzlJNnReHW4J1kdelDAj9hrflTzTs5UPj/df6b
m/XMc1XEGgOAM6jRdN1ZBNUiXdk25Xx3R+Y+npX2pKd7E/jmVh/Z7Fskf3rEUhvhe5tyMkFeGunO
ZT1FYA5PQHSaF67XLN1tONsMV+3wnQA5875AYcRiQpcPoG/wSlD0nkymQrB6ViLzu/klp8ePrdau
IOYndXzfaqKFPDwADAv9hy4moep2CYoo5RpJP1DHRc3jZuZgr+yYPepPdKjLjUb0H1mbXvIwa+r/
/s+Z3vQLu8hVkbaAemMQldPgvXyQC/fdvmVjPlQg1KO3SZjeMhKIHGUoDQNUEhDqO+5fBPLNPcAT
nRAKWbPRenUJ491YbH8M/8d/y//NZ+Gkv3wYE8VyAYHYZiuii/nD/vH6EGb+/NH/K0GO0xJqPdvW
AJ+2hVmtsWUGchSrJ70oH9mRLAOvQtwZ9BWhIGxMtcbIlrXmTOCWMXLN88eYR+toh3F2nJHQhJof
iiCO7y0iZegooRU1BkSfBm/VB062tHXczk2Wk7gxEBYPQ2PfJGmzhFhQHz3TBkQ5y2JoYVPdNU40
olXKwqmP8erTzPihaXQTYNx94Xnhn2Tuv6md6mw1vcCsOAVqxJTT8sCTj1XT2blTac2nUayhBPh3
YILVq4JezoawhdglMVkDkbO2NwXrHx+nlU++WSETEmlrbkflCxbKwih3+RxF6UvlXh9IFqbBEAJ+
UsPPEzqySFFkK6AjMFRg+keW0+1aE2VxtbDOZli86BW2rX6g5IfQYGODxsyDUlTOnjAEtIKq0+4R
BvKXRYU5uy6GetUZ84w5OcZZnfOL2eAdXQjxzwRREp+cObtujAKRsuhtDAitmqwEkFtjkyQegLY8
cnaqyDE6ZeOz0XmVrgj8NBvADxri7OpLItA1UYTzYJbJdMoJRi+bwkT/GQ1l7ukId26Awyw2qm+x
l/mHAbQvHIkMQqmeKEcih9+ZKrR9PPIx44ggYq+lzsH0jE1o98PRzngJ5mMznEAKQj03xRlHm/zb
EMT+wrkyS2SvAA3ChUB/i6yleHUBPaIuVTyH3hAfFbKUoNpM7nsvPgbmxERPaDFPdf2TrsBzSqbo
C7STLXZCKG2ZHSocnTl9Tl1EwtCt/tModH2jptxM8FFG8NNx9ezazVct0Xpin4TC+jFR4WZX6c70
0ks71yKrg8AtOzJuqJOhN8naQYN14TllUnK/2BMRQbL96tBCyPNtfUDDiDPlObwKiBiNWXAbqNqK
vbSQYdt6FlEJ4Gfx3kSOatHCZVtMlc6SVIQtWR3EWgLhDg/1UCHKogFzG5Am9J1nMwI/kJGIDhwb
mTHfnsDMIlcz5uUJfW11qcYR3OqCWOrESgoUCAIPPJPZY90fwA6lFzW1/W1h4eEbOePRdXt3kViA
x4LG2llaidi4Ur2VCvrTrl0zA+REMWB74f6VV+YD601Q1d45Kbn129YD9xvo5trPPehQfLHnBiFX
CBqxc1IRNmIljnqHIFj4AP48XyC1gbCCiedl68Ha63BT1JDhOsfiz9Lv+icHJI3QGn9Vx0TpQGaK
Qxip68SD+BI7zWx3BcLXtiJigaP9zZk1axy9M7E1bh9rxS9OQ2eRx9QGlPyMft0UyLg47UQoL6+S
Jd9ZtfbMiVQugRwFTAVUomnlDdaCVAdmiplxH1lqvzfyfJXEGEFHRiVjTA17RGQ0kPZEX2bo+4Pt
AiolOV2tAYyiPWNN3wjxYmCsRskG3YWtkzi4IviEZX4zUdh/eTfbwjJNB49cU4UW+2GiiCtN96xa
zbcgCu5Y+mL6p2XRXtXT6Ch6HbHuKH6ruI9hzCRABhzkzkj9x0tXqOFR75SzVrJRyjJIJORa/iSa
+JuPqM9M2J+ZsnBUheVaJixe0zH0j3OZU1kE+cBAbQctMla1D1Gjd0jggfXSD2qC3lubptGbx6vc
jFMEBBKd1akwlEsX9UtNvSYZofeA8OFdNznNpqsG+2QBVgtzBwvY3tAIdJOvImZYLGoW9IQ6c/03
s6D2wcDDxL1KNRzXtRwTLw9X4BXy8yRYKEDp1XHIgY1l5cn0xQUC3sJi87EUmshOdbpHE+GITtKC
GFa5CVE0JaMJII+3Tw++vXgyqzBcusMr6SRQc3mJKW+fwgn7+1vCxDvlw/ftAPNQHVfXbMP9y/cN
DVHxclS4tnFkAYQqfciGhWptdWThMr+EIVP3fwx+dS0bp3pprD8QYcaT3KrxMMggdjheerCQ9V0O
XqdskE76nJX2AUOy4egA4l5VMVO9qEqXBbauLwYvZcOSFWLfIVJ1ECRAF0VqG5uur5CrS9ONzp7i
s2cNb910VkZnuBYFinQDTtQIWVmwZYH6qzhFB7ENMILIfkg0aVupZPLkV/O/hPzfEPI11VR/uomW
r83rf7xlKHqP96/p23//5/9NXuv4Fzb+7YwfZHxNd//h4uZGpAgtMBajvGRuZHzN1v9hmipEe1aF
2NtYPDU/uPi29g+Dxx1POtMRBo/Au7mOoItMO72GYZsqOJn/Hy4+i9Bfbvj582i6Bu3f0rjxVcf4
8Gg6EM7Zk6vm21Q3f1bD6IOdF+F91yYYGFfa9Bqyy421JvoOzEMnJ6UZ1yqqCYnZdrfJ0U8dgn64
+gH6ty1yTCsXbt5jVXX1tUUhy3OS4lEWftsIhHhSsQn8sXj0y8I8kYa52LYWFXcNeUUcPdVufxsM
eWnfznLAJB0TmC1JsTbCzj+RdPWwgju9FzYA9pMTNMGwGEPAU3Vfpsv3bnkkx8ijrrOVI4Yt782Z
7j1Xdsqrxld6tEBL7SWxtXtRVu2bFg+HUWvbL2M1oOAyCOs+QelmH6tGuvFJ6D2aIDuIvurdyp5w
kcnUvDqlusdLDhPHLa+Sp/cm2S6L97bSSVY1oUSQjJykhFZ97KEbGLnFhpwNHbwXCnJQAxx4jrjT
kq1bpX9pd0izLvq8IIslR8viVs+HmD55odDpd1XSg0eU48XtrCwbII4YJBcqNA+qvK6vfk9+0BwV
mFHELg5K14J+Bm+VHljmg6X8eOiFaXowC0JTLryZeFVlDhnfLB1O8mgC/jwukD6IDnOv7GjK3N9k
AuUXNQL8zZux/BKivMb6oMMQFfmqFyDgfuoWqJYW/mYAC2e77XAfDOm8krQhU2ghkFVY6gcnas1n
Dd0Suy/KL4NuZVvbqFg6z8PILlxzhBMe7MjqfzqdhZJ5pxh+gJZYix0NXofh3nHKy63qhbF5b3nA
WFJWmRsrI/K4MJ2zZekeDwiZpm4olWUJ+/Rsa7l7FnMBxPkQtJp5eG9vg8zb27p/lU2yaKfJPZtJ
3C3DtP9xDXgq5LP9IV3XiMSCn6Xo8HwAzAR6Xhm4vz50yCHvbXWIEaMR1PmqsCP7UBuwCrW6/Cxr
7WQ2+EjMHR/rgZLQ1SaNfUiSFI5Ei0vH+8isItGyFJ3+40zZw/sR9wsfnwVelQ+yUBPy2CzM79Os
bR7aQmsOVRZey9SNvs/CV6MapK9Q9nC+LVz/aazRRwtzWz+ztZw21qClBy/qC2Rd0VwUudsefLVQ
+qegYXW88vRUuQ+waEHRCtutAcD/5VYkGZDNRNv/1DR3Kk4p8FNFwe29IySMe/muD0Pw49x5YBrV
5BuzxLyL9BwZqgbEQKS5nzr+Qw+yMHV+55ZM8uq9LfQwkY8Q0EEEsHlA8bo9qo5yO8kLI3+HEiA4
0Fw3jy45wyPba1kJI/RBbu23w2CszePoErHEfexHTz+fRlAHr2Yz8IbVaGjkFiAq3jujn6pg005I
1+YnAtkB2ky0C1+j3XOIXWVgFze3ce3k/ehPa/W7kWp7WEbNRoEi/VBXyfhgL+Xxrejhcfs1irRl
GWsPsm2yeTvGXnXM56YB5t6xseOX95OAbQiko3+5qHe7QO535xKWEz9jkF1ANKwmVW9P3kTt1hQj
9R71KLTLaoLb2cUd9fR97Hs7gOZ6nSroPxo80zhmgJCfzM479ZHu3gWDSP9w8qWiJOCRG6tcwnWL
T1CIGSB+zAq/HyAiQAP43v+0Hvg3QSAkdD5Msi6rXh1WFv+EaegfJ9m8trS8qSfxZrl2u21mgvpg
VNpRF25nrW2Su5sybZ4UXVPBbJpo8kExyTfF/J23jrIcB12c/ZYfTetEvkNdC97f3CnbAl8D4Dlk
wR4iojhp8DlSs4qdXRZF35IJNwVFrTbF5L/GOndo0oFLLRDokjVZ9N0useBX3CpFeFSDKbw0Qa98
Es1shOW67VF2FpAW77Ksqnayqpbo/lmQx2w4GuckEcoegyRlVSRq9HlKSkj+afRdU0PSzK32lFuz
mgD6DMjvOUeyZmAr4Wldwsi0sXOGw+IhI3nCT7ZYWZ6aPUFFAl9cD/FmTMJ2GbV6vNd7GIZB15kP
SksBnAvB29T2dqSo5mqX3IMuO8qaHObg1wsWjT891rb5cBu2azUIDIFuEGd0kB3HeE3ZuE1oPyEg
egat233z/Bg1L92dLlNZTQcE47ylkw75N4/IENFORLPs5QTIdbg2sXX/9zeNrv+6aTK5FZAhEzaq
ucJi86R9WJnZkT6kMK38772tasukq+KHztemq+Gv4kjvYqQVyX0QQ79YDoqco1c3YD0G4NlFypaE
MDvYkmg4GFhg3WGb5B14nygH1qLuwksVjahz5x3eO+SRbJPjZPVD2/u5Hzr+3eD3NlaY5AsGG4CC
nqFVaopTYcbKThMO2JPO7C6pUjp3gamYL6PdPrpGb/4JFmFB8MX/gxyRBqLeB8feBzE4VBuCIfkz
JwWTRz1giZCinETr7VC2Ak/DYQhxiNvweaBsd/V+QDK6TY49ynhbGK31rvDSAvK5QbgwNtwXJ2/O
o5Z7b6GSIbFZFrvUhS2lub16n+jttOqjrr6ru5Qq3A8ooPPhkJTnqLDivRwnm0bPylcihb/GLZ8y
NYhvQxm7MAB41ibYybDMOmPlRWp89QHAXtWiwYogZ1VQmXl8NcDeXh1MZjZxaGNZMLfJccQElG3q
YOInq7LogdPt22h8eW8yhy492ZOxM/jKwQf1+pa/EkHIiY2nGHX6dLCsgyzgH/TklDTM5ecVwnuH
PJJtqBDAIfp33W0FD3Yg6rz8cF6j+3VFBNV4RTe4Olqu/2YmSCwPTiuebXAjvuGHn5D47R+DMV+l
7L4fClWBf+wa/h3qiNo3yza3nu/on+0pFWtEnpJd7wfqI5PLH3IA+sFvpITqR8C8Jfp6Jk5aiqF8
rlpnYxa99s31kJwwdLc/WzG0HGYfCD5zR7Lxs3jjT3p6l5mGdQeU0D/FxBhPo6WTWwS3uetr3Qfm
CGu29JpLmAcqzFkreAQQ4G4jGwse2SmLTqkuY6WpJ1l7H1GS6yZZxVn/uoYcgSKSd7tGAzWdJBYJ
1BJHMcKMc/7vdijzgQpmoxmqRaQGb4fDZQIctpm1N4HBtsqz1wXTkm0c9NDAUZ5VwwCq6zAbyF4L
TzfFdpTHIM6Uhz5tN2Ie1WVT+ZtQj/5r8sW0VSY6Ybr4hwjNtdjX/hrq8QKAqUqcZG+x7hLu1rti
0QOd+lbEwQFN6jFYxPdaSJof5E0H4d3Wn5w2N/dNhMZhAqz6Dj8/FWBJkq/l7ObEibGvkRUnM54h
fRQ1/biebNLlBGT7m43w/5ivMbRfZ2pbRejOEQiqA8+yDcKCv358RfMVO09s4w/fUA5WlSdYl4Vx
t41Tp1jc6m4YBJcadgD0N/j6t0anBBILwnZlN2PsoIluBJdJncBeQIxYylOaWPPuqhxJXZ7E6AxP
tltmRKqXCJxEZ9kmCxjIuC2EarGQHWLutSuQpp2DBVD/m8WJNM99jzDOPxiev6bpWkJzmGacD//j
MUlLF/VarFH66FS6Wf48jBkbdcd4qaFX7TK4UUA7DfMlUtmjYyTAFooQwacyT8EhFOaL4RjhNsxB
JcoqqmbfEzQnL4ajkGkV/uPt7CKz12YTBBt57RJwWE2SgCB91n8NB3LbflrUB1XG7uXhrd7Y9UEe
xaIs0rUoxvoAiUJZ5WMGmT/PI3Q8XPKNiHQglS34EGa7ix3RVcjzILQTJgj4yyIaMHzBQJV6Hzkl
FGMdAFgKSlfO96aHT1vTOC+mBg5w0PMBEnNRPfLW+C4HVLzPFraqOA842to7L6/iNWY49ZdEENoO
3fi1rhHDxwjTWImpQUPQxdeP6KVBimiWFPxX1RwRhYkM5TEl2XyKtDA4ySNZBAA/iCQ67fpDB76i
6f7vlxmztuRPAU/587PLN1TmWsOeI82/3vAayimqO0QWkA+CzfckTdBdsCpQRuoZX/fxwXAbCtuF
rxXqwRp0zfggOxDUBnJljbdhPij8XeAnQEYwFHA1dZcA0NWda6TE3jWuAvegtukz1Hvviuisdx21
It4I30V5KMntCH+NHhogCfCNPEMOnHz/M1OUOMgzZDv5hfmqsiHzTUdeVdbkGfKqKSILd+9XCcbK
uIuQjkANgj8ckt8ugcAYRin2CNDFKH3Iw7mQR7LogbLse4sdD6whDluEBNXKENs2jrP1b36FXzMR
JsgjW0NZE6VMonEE/j5kIpAwL6ZuNPJvU1U3a81s07WZpcWuDLXkCRGls4Or12vmgKQlUhHex1MQ
cdcngEPmjsIxn9Ro9B5bH2JZl7rjCj4xzslV85iYfTMtpgRCdBMlu1s1sBv7FM2FyqS+aRG5WORB
AghANspi1CP7NEbKNe6rZCdr7+3YUPx8rux4v+hPgzlf/t33U+WRNxREyzJ0MpzE9g9FNvoH2+pJ
bMl6YOR7g29rI2vWPOR9HOGs4HaGK894704itC5BcOm/zcPoH7Zw/EJIpWtkhm2WAn+Nk9aqVid9
EhvfOgCq6z5VXWj2lbt23Mk7Iazu+XdqktxHXtUhouQ6Pljk5oUsTXgwki67hiLKrlrSoxveu+ZO
tt2Kjhwo6s0jYniMk21jrqR3LkE3fK9og4OWXftCR68gS5r1KP+45xX4KuRlt0pMvIeLYBbtNQ32
RkOlFKwxYw5L0RTLNAQNGdtacXSTQmC38X6IkkewjSbvgtSPWPIR+cb7RGyzzLGOE4vVzdAb4RlB
aQwR0Lu4Rg1w28Gp4k9+V3EzesQHlAJukDZMyhccn74pWB79oejOMcKI6RMxYGIjWrOdzKnC3reN
L7oXxRd5FOf5dy4wgdH+Z1PehN0+atJn050GhNLnE4rSR0wwLTQS5/88v+l8lHYMUuKKiC85NIUt
tkZl/IoMvLPqyGsSUwBFaore2bN7dvbyKLYnFlLysJ5C99Yoq4qoWIT8KWLC+FCjIvTiOjNPVi4z
FvJic+FDjkZTa2fAZYRdodTGneZgcduiUHIcpmRG6DbdIR+Rx59rst3yK3QdfjpErmHl9LgNv4/J
kWutIANwjoUdEn6hwAjzZscaIHgKVKgVoseGiaWDc++y9ifCmuPHgdRjTuzgBTZJvrYyz9wVaTQe
Ayx3Fm0FQF5RzPpRFkjyYVExy2zgwPU4dq69zGuCL7LTcFiO9GTQkVObClQhCK+OOBzu5WCjcbO9
noVfUfRtjtO8CZI7HFlkGSLpg+Xbm592QpGmWIdBjYFAM9jS3tSxCc52QyZ7ZFcKU9kKvrpYnSyA
ODj3bVeLiz2Q1XJzI/xadbl555EFOOoYLD1W+JcQ5vGe6hmx7kZ7j93uveJVKvRdq186yAEea7cs
zvA7kaZ18uzQp1N5kG0Zhk3nadKKsxOqTz0uujtAMOjSiH6ANqWXOEcHkO5XhYC3oGRdvpHnyVPk
kYtP0p2d8L95vxbYRjzAeFhWSQCvr4+MPlmZhNqWdl81Kw3lv2Qlku4+SzuSekDfz1i/WmdAmvpv
wE72x/W2ZgAbdQkRECHQTedjglgAb9UzxSpeFRPVZDtq4eqyTsIND9GFTkBKtcvgOWc1cWgCpJSw
ypm+OBFhFbUQ0zmZFA8jJ/N7X1jjl15F5aAuACsI0MafIyQUZHvgscLr6qJYyyrq+wdcQspPWoTA
IhrE1e2ypYb7TdSoKTqVQbqG+9KD2UhC8HW+wzsFKnCPq2TM3uXrh/aUbEPR5l99Vs8rTBiiXVLl
7edQzfGOycevUenZt/bQ1NrPCQgp2f5hPEKIy6zUx69uqESrrjiElZM/pgjGILgQmmtZVcYmP9e1
sgW6zY+bqmT6a9hVu6jNi8cUucJDjXL6vHL/zfbC+cs8zxxiW7ou+L0EStof5vmqrMGQCiN47YLW
veRa/hltB+8apaV93+cgMnEo6b8MLdgIy3etg4gc7Smc0N6f20U3JBun1cONQBN3hb+1WBi2Xh9I
NZICMZqa7Mo/j2RbANH+LrftfYTe3YV5nOWx6hOfNbrskqjCRgWIh6Yv1QJThbE/Fqw9n8B8n4Mq
ms5IAORPpC/fMIVqTrIG6FYF/x/UB1lN2xC2vmuTVprPJCGAe/iEvZTsDfH7XhlpVa99NAUJz5Db
yLgVjx07i6NVTO0Rck/d10fDHyywVnOL7HsfVQLEWEZO8eIjp7dw2qj/zsvMqnXre6pbs/e1Gjzw
fsaLOoIHY6FTOQdJGGrE3Ty0bvwtvvIGb4TRPgEIZpUjzNw+gcK5r3CD2ZVzh+yV7Vpj2b/54eUP
+/MuixSvEPOWkpyu0BDc+XWZTchy6HqYL19BJlbL3CqGkxBKfyuQZKq2Teo+5xWKwLatR5AlHeua
TmwdbS05yxq52eQsOnOpeaiWAiwm6Zh72JlkGKKi/IsGnSx01cjuHZt3mt/gUJfhTHBx+nip425F
2kqJdn+/eP2AmTBtXaC5Q54alTmbzeTHQGVsihKIcqR9tTXvc52r+anhLfNTMfQguhQeXBYoOKen
Smqd9E7tUT/w3EuZ6vk6BiZ9ggxTb0WWYzLvhNZetepu2yUTGpTdzMkXlbhYBvrfvYFOLXmkCkU+
COtuxXuqSjCI91Jvx0633csjqNSAv+e27F9H/673ve19nGOYPwAU/2Ns4S8PP9F864bjEURzSbf/
eg+wMJlypx+rr1GavmXZuROudxoilKBBcFj3/lwIPY2XvcNi7L1NHsWtox81x4S0OZ9QdoVB/IHD
aIJBNBnluJYXkINlR284mPkF3gHzGZKvA3RjmDEzWSgYg2M5J2hvbfIQr2ntDqvZZEb89cFK11DZ
IQB+IgpWn+0McdDF3GaHrXa6DWkIWsmqMQ/xG1yMIFEhtzDncao6/SQhtsGc/FFuOR/RbIWC0o5s
k4Ucm6fxbWw6FtARRBm0W18Z1qR2cLTAQBVO6VCeMJ5yvgZqkkMuyMVh3lQ9wHN7MRvf/Wr1GKwO
uPScCq13LlVCTFifO5J8MhYwfbPzGIf+uZigismODANXlArH6NogSnZqBxVG0nxGNBWfzUFs//4x
seVz8Ms7gDiHPoOTobXZPC8fQmOj6QeJVtjZV2tQjWtZh9qGHRB4bqW3n0sTTRJR19Y2mKsoLyFI
ZDTZSfYydW/1IFMfINaIT9iULGQzccqAV0L/zTMi+7nVNGQFclNl78sl8EDq1x6PCsXc6+TXoO8/
QbwqQTcIG1JzCJbfRZQogBZG8nF8mepCWys+8A6Q28WnSqk+ywEdapkLC3no68CG+RD4U7JKvAGT
RwBo8xVyHFGWhRug+ldkLuAzjKxkR9onn1jfWp9YxRjbwYDsNYVBNV0cNC+IAfb8vgK3VFWLamIC
FGah/mjDL6C6yiKazJ/b5OD3cxXi8bdx7206vlEBa4pfrvXx+qX93dDZJullZj7atnofaJb9JUFc
dBWXQwbpUbFf+uigD7X9pWuCGDqVWq0hRlpf7BJ74MkfWJh2s65xH2EkSXupkbho68y64BoItyHx
7tH4LncdWYaqw+GPxwSVkHDl+zPay6rG/sDCow+e3bx5dPQAY4K8fnbJep9I2TuPfT8aq94VOjR1
y3kc/apD2Dl5Ri54rO5YuOwVbWjPcuwwIT2coPS29uexvoZcByFHqEXzlW5F3kAIiqZrwtboKPB7
wGSw0w/mvwrNT3WEnRBKlG2yKo86f0RBHZW49ybZ/uH8D9UPl2tT/C9KoVsLea78O+/XSwl072Hv
rPPcblao5hkXAZBg1Rv8WWM+GuY22asWrn47+vtxeQFX2lWhoXiZqx4tw5xaqP4cArZ9Qv/YvHUo
TqodXST2f/Q68xA5rhj8ZzGPi1WxmQzSlhNrsWUN4eMqi9wDAZ4AgrkThR/f2hphTjs7QxFNDmnn
wdi+wRON9fP7qZHdAnuf2rs+wiYUgPGTiQ3SFRfD+g59m3ojq7IYMgjAfeeku67BIEq2ke39QkQy
P8iabIdKuMudYjy9N7Wz6UHSRpcMdeaLyN48LTAhPdvh2iyK8cXI1DfPr/2Lq2hAkzVAA6M9vIjS
MjYTtqVr69dRfcybJtDG+zEtEFnJ0WOMIJTgYOrfe/UwPbiqMjwifs8uGjz3xu+m4VEvR+NY9s4X
x+0gLxV+/snyx+4kx3a54qxhPJSBFj/qzBFRmI1XCQZTBzyULa2f6WWgyUY3Dq8ZtFVZu40YSzhX
vq5A3p9DZz575BF6I5BizzQOod6x+utxXGWhtxWmhTqZ7JBF0qsOklGkZFZlNseH59Gyp7HVUwCB
60FzK0ARjejRo3a0e69FAGRk0f4tUdttmird5xwD803WJR16rXnx5JbGVQ74ioiRvQ/sWglXtg6A
223QV3WcgZjKOJz1IE5xxQ2QQZ1HaKxkYIaYx/cRcphfZNqit5p0bYHhY7FcOeyOA3T9BzHM31lS
HWZJ/iZIqSL6wZKHcOoKU4XyjKIyioIgTb8Z0F9L4ODfm0Rg2NK3zkM3+cpGSRtrSxZy5N07y7TN
Q0Br9K5l/2GJPiNNVw6XLENKiPk43dj557bmjoKdHhzjOv9RuHP1va1ITX7GTkBALtzQJWUvPPCq
yl1u1ME3NHvjZapaxjEqcxttdKbloLWDb9OYPCDzph/RZ8FgoujLRWAa49fJgTeCPNpwj6fNUpjx
uNZNNqlqXN8VMIK/mhogvhEB/i2bC3QLJ/YCWfl1aqcKz4Wp2Mhqou8LpNK+2MjWb6fRrNfy5LAd
cVdNYX8pSrXDR3ZcyfagDrdNpImnYgKbmPTkUeVltMq+VxPCYF4GlyNqwQmD4gBBlHvDFxNvzxkU
GJ6neELSPAq+ynYM7dB8CHJrlyG2/gK4MJiH642ibpHrF5DmqBaqOJuAKh5V0j0nA/3jxYh565cR
uSUwgYs4YXcILUA8WSrEXBQ2phckAGKgCiGcu8j/lJEu+o6r7dZB9RRzPuXPPMGOlkDFuWTHHiwM
dJL7PK3eYj+9KqQrrhOeUwckW/iZU2R0bSbwdRzrOdsopfW2IxR+1nroI5CthhjoJdHZFUrmLQzU
de6Q4GN45pMsiJAoVXFgBz8Jn63XlNNgi1WOjtxBNr23yyMVVT/+Uyw4P3SYgaGQyoECUMEpmPIp
PjtJiD6dqXhPI1YKB7SVlAsJGv/KDsdZGJ3GrnNus/w+YyEdkF8iw6ga/cEYNPOsNj5MGaQyTraD
KsbcJIsUUvdCawcSUcD2dkbLksFVteAJRpR6BLgDkUJpw6cBMtI57kreV3Ra6Gs8+sZbXobhU6Ei
+AIII11M7tCchrkodJwluqzaql7WnFTHppiPZKcchuhfcScE0SjZ9mFcmQxrtbc+DY6tHStdnQ49
6svraaqjT9PQkvrXvOAtHDdRY3pvnYCi4lnN8DRW/rTyx0S/nYQaVLmOEm0h6sECPpphDqJglrRQ
faPbol1/uVVL1CGOY12ATbNXJgoRT01mZ8uq4DGJBA43ZaelK8gBwcbxkcHIDJSIeKvbSD1R1Ut0
elK0spayGtq2vYWP5N7JqtN25Z4FZnSrBkBQDiHSIQvZC2l95sL53xP9kxdP6mvY9X9EIWq3Q11C
wqiE/QmySo0/nhVcS4toZ9QP6mlQyoHg9QgneORHSqzCum8T3bqzgJldYmwNId2pKlycsblvwNos
/QoPqLxCUFkLehz9FkqVJH9GrOyQ9DTD5xLV/FX1/wg7rx25dWUNP5EA5XDbOafJvhEclXPW059P
bG+31+xwgAVCLJLqWZ4eiaz6A+oMx192qiYLNAD4C5BD0zl0hbrJ4ATAw9TN17RItV3uDsNl6hU1
BvMlws8v7oSWkhRtPDS5nLxYnu6TyJHKnRh1FHT2UUGsNmJUbVGs0avJVGGaXNf4SnQk9OAb4TQB
dxrhmkZCjzyr/LOqKr94GLZvgZ9km1zKkyXV9/bNy6igWWEuY1zDqNP6B9Wvs1ud8gQxPH8jwlah
l/tOi8UDtX2r9UJd5n2FEfq0iC9LOjMQhTqJW3bdomw895UyKGlboDiPz9X1FneFaY3W9Cu1cNEo
bqtbQOlqjSkETlORGeBwT7XQLpPqrVCDN5Uz6E/YKHPs4Zxv1LCdmVhkyOg69iiL3xf5oBUohevl
2+jH90UmCo52mduoPiZI01hhdcP0IFsDR/37k0JM4hHq995MyZN+JgVwwj+fBIdrM0omQo2usY+M
MsXPtVCMvWhKvJj/9yGPlOu/1VMt7O0oFpEXgYQq8rV/8T3VAJXFPDDUH3EOnyhwi+iclPENscx4
Z7E3PIumHZTojAJ5iH4wf0ciJuaKq7K22PHDR55/GuiLrt62KD99ig99GZ3y7ulTOJo+XfXCQ53h
5vW4v5hWSaE2U2NNun+6iN0bDfXXqqnRVv/z8/5egfa3Wk+OeP8cwEkhOsKA/2vB48MkBXMgPCz2
YpGIB3pNMtBG4yRJixbUImeYsY7QY773P1+KCS5SBpxjprl/Xf61jJohu8B/u9m0oJZyacGL1Fk0
gv8kx/ZRXFnJXNUbcnFh8xT03pPYWRUZ6hx212Qrw68HJEGnnZYYEbsv0SWngi48FlizKIRb7Eh+
91KpCoRVXHgAz/cna6I4WdIof8SJw1a+jZTD6Nnpcx6rexEHBxyuqMrkG6xKlA/VvA1qW76bAOzR
riyRpZ5W/4e7QqIaF//7i3tnNmV/PBknIACMaZhPJlxluCgCw/rXFzfMcJTqWjX5AV6b37Dp9lAL
G9U+Uv5d1djU7UUvC3m/L3w1iZckJGuYi0z5a6QLN70bF/cQkvyBvNBVDA0VB3O4x+R+9Jz7nCqP
ksOAQ3dN4WotdwAQ1AiZHqWvT8rY2VdYZUC3LAsWZepcRSit04raHeJsKF7aV3Vq8tEsV0mIWJaI
iXlRbaO9aZrNWsQ6lCQToERbu0yNfap0xl5cPRoRM30EEcFawKad5llqgXbzpzmP7l/DKDoMGwk1
R3xg9c/3/68f97hVUYFtGczFf5rq1LW1i/k3Qhyolw6ZlUoHcYX8/WsbGdL6U7yfpj1i6NGUFNj0
CVUFBeax/tO8TvdyeIF40n8ayLKCzIW4IcIA2DPx087/Coo7mmRlNw4UAL8x9L0bdfoedH24H509
O1TqABKnYugRNHYfBeUsQTzxPu+xglP+1XXlYf0IPZaJe3J2DVyQDezPEJpEVgYl9tdaNT60ibUT
9eaiBiL9FWpwy0ndL/Cx051L78XL0rSLL/ZgjygvloAjm8I6+JVlLFCOMD8cMOYCsWzGfg7dXI6f
epVtBEI29SYN/UUHW/esuuOGc1L+iuwyCcW4/sAhsHgNvQhbqgKxTNFtAt/a4vqizu9zk0Zdl+gN
LxHXLV67counSBJkiHikTXfResyCB9kc17mBOQE5jgaoZYzJhvMBX7tij6zAppKC8WYXo40GFN4Z
ZaRN0JxmvOW6Zc1MXJI2ImaE6NMNgX1fIELwlJpV6hfNAnue8Sbu5Hra1ckz/yhmtH3G/yDo/KXn
FsgZOiEEF3aT5eL+xBNHTQr+zWZQClDInEFFI0YfT8bHQMS7xVCh1DxC9/Pq44H6+KRHTMxW/tze
3ShbAcDxxhFATu1AwxYAnXt/guYMigEdS3GPj9ADx6P8B1iPmPdA+Xy63WMt/wTx70/Tlc7/fzYL
IuH7j0euAUrSnP4jEw5F8FNRCAPJqnTCqPqul95WNYMcdURXXTVF+LPHKEleGUWVH+6XnvNW4wuG
8a0rf/ck9znjKf6q+JoM6dpwKG5Z1RGkGoJCZaYuME9BeLdRzJlame1x7DXnGb00TEBl+z1VMEdq
Ld1c9qg+YpzUfMWCyLzEmRdfKcJ8wM+5/u/3y0Rm/CfOzMC3ztEtTPYUWTE/UyAUJ7LVHmfY7+ak
6odpkHlD5WY2IiR8ET1ZttV1CgR5HktISs8TM7t6CqhKMZp0k3ihmpS4Hlj6KipCfx5h/L7nGO/u
xRUs9TOqgiDKpzjURbNEyJpL0UzOFeZ0Vug8w4VdZFJkktpyX0e1vAaqU599vGjRzojiZ9vHQ6Nx
KGY3ZerPUZyW+Fwj8JAdpIESIaENxJWIjbqKNbflrh+hxzQxt4laD8b7tEIqp3sFQXvyhqB4YRNm
rCw7wC09LKTXGmjPPNZdPOimLsoibxLeH2fRk9VF0Y/1q0P14NIU47WS0vD/KVJAu/6335PDF5Lt
gczeVlU+F/NcCZv4vDSkbwBr8nWTSl8EBEk0rtGjph6HlzsCCRivfAyQYRP4JAFw4tyAVx+uNXdE
VO165iWw523QBgP00K9GJyG6NmGaBNgJJWnq0Xp5enyGEfA7tdlwifuJuBSULx4mKzUKf9cm9xp+
/a6zb1xD2WdhPSJqgOYT2C/UALsW2UwkuRIqz7/suFunsWl/VTvTmXmG4z0NIRY5rZK6ezmaEsxl
aS90Mzs9eF1oGvCjakr0N9erNG+Y2WmIUvf1bXBSZPuV4j8uCppajucBC9Bx0+DvwSGTbBSgp0+p
KQCh/jeQXXp8giEVl8DourkQdkmSojlihnwKIrm+iRB/FMOy8LVoKbpK62TkuWKvz9CitsyD7pY/
0yjPLkC1nGuvUTLgr+q9xDVi1fS8/VK3Md8pqh3b1gmferwtcSSxUd2b4m2CkrA+2PE25TyL+xQ2
pkDwSSgP8cqsOwml3381vmz+7pZkGtyofTHw55nypRBSfjfqlHFFYNUpkDmu9G0M4kzExJShTrQ9
yqgKqXQgsNgbNm/q99JqtTe5LoZjUsgwUKeuJOU9Mk+DuTLLQHsreUGS+0690+81mVfoN8XzzTVu
mMXJ1nCGiPnf+F6Zx1HO5S9BgrSfKbWHtmyyJ3MAtQuo6UsxoBWPqKm+s7p6eIHFvEkgT33RoFEt
JS1KtlkTBO8hfGIxP/EVi7/OXGeDxXLHQFhE0j9AmqQbGBnN/wPoURRV/gxC568O1MIEP0cj0r7T
yf7aihsUxcqkKbNvdsWJRstt86xMTTH6/bxO5HAlYl2Tl7ACZXVT2rwnHvN8O+/2eJweik6r9zaY
5llj9craGxrnjRLZMmzV8Ssme9WC3Ld30DN32GlDuvWQm7ukhskLKTVRcA+qiwjVqHqt20ku8xET
AwYClMiyt0fXZSUm4wEKiJmyMmSVo1GikeKE99PtFd/GJ6GFEC66f5W+7pciagLqcOd/TRCXeQ55
Kwz7rejV093us6fCmVMipxC6kbnHexRgn+TmT2ShAwSGbUD7mKDcwN/VOCdQHTZCa1iFU7paNO6U
rh7yqRIR6OniERNX9jT6X2Na1EV713x+zBJTIbsNc1tunYWfVzJcQoyOJKnAtUyPrWLWmK66NabD
ijsdZcy8XlWuopxEaLDi7CwlGP5OE0SoatN4B8MopibhhvhIdbz2OZZpWTV8FGXsbXQy82SPgG75
gb9X2U6hnUz9QPbJnYtp/GKMWYou06lLXe3Wojwj4tDaEetBL3sruionnHBMPgAcYXU0mV5k0T6k
Hj1r8fZ7rqemVWDS4nd7j/iJNvPiPt/5ZmmcI9DKe9+oKZU2Jb8CGlI5qJr6XbgbFbN8QrsVRcQQ
fwsx6o8tNGV5yLcSG4fFEHrBCb55uav6OENLI2pu6iijO22b7reuqOfBlOY0zeINcmr51lWdgcwa
iwq00cixmeEq9gIE6tUy4qAkLq2UM9O9kSDUzsUlipfuOg/LfgYZpdAWqqFj+1c6G4+0vbzOgRmR
8042gqRFRaeAB+QNa8HgQvAKI7QIxSzo9W9sIpDoHZ0YrWd7fIKZcEqng7znksqPaqlf6KMd7ox+
tC6+XjsHBQl70Svwrr6IK5tkuyNnmIHHAfQiu19F8uCOM/HMtYOh3dRq8CGeuwZgmd8Doj/JgI5D
ru4/PZ8DQ7t1DXANLPxy3lGJu6Qo0l1RrsrIgKrBC87WDmZEif+h42hhoZb4HW+6HYVF4FJOd8U7
pp030QSzqlsXgUQauzDxg0UrXbZaQ7sPSJLhnrJUeQ9GDVaqGJAaRz3lBYoyono6jJRQRV116tr3
4urULyuz2hRWfrnPm0L3UdHnz0PGtYZGzOMrdnGnW/VVfA5KECBoL+u4Csjtk2hwMXCo+t3MDCqZ
GxakWfHDQw2PCSgNZYBC2hfRa1CNfirK8JsR+/JcASW9ym3DPYvGKcJqYcMnXz5ijRlJ5851Vl5S
mTgL/GuuFVnTGa79ySdJZxWwsTXjWZ7Mh95A3GwKisly2obbMkxPkQWkF0Z3jGels6mNBBIbXIlL
04TfRDgM9GgdJXWzEt2WL/os5GF2BttrPzu1tBDx2rayHahKEF2KHVNF8pU50BZ0wxWPY5+ZKV8y
KXfILPIgSPvBuaDbijYERcyvLqKzYHt974qIAfxj7BX4edtupQ8tMqkuvnyiiVRTw8DmT7+XMAj2
ugIh2SkG8I5hrM0bVMvVeg+qBcn+WJWWRSilF8sBvl6h5PyjHqk81v13yJr9XHeDhrJnZUKRbHiH
Ydn12if9VcwMVPk17Bz7xVCGYSXFbrxzfPnTvTwbVFZk5hcLi9N9hx8KioLTJcbgWjETlz1WYnne
eFtZt5W92X5vqEXMKmcycpoqFUWC7Y4ZdwBa4Wu9yG5ApZM3yIpta/mSDZMAO5DgpRh1UHhckzqW
F2LUsnFaqcxURxmZyVXCI01Xemkmun4rp4emZZ8iuim/MCvWzZuHHR+Jqtb/6Tggs90Obw60Ig9Q
fKwvmIN680Cx06cRSOrScBWX73yL8iuidZtOmasNUsiRdSoGBPg6J1OfcfZUZrWVD1+rWt5jni19
iVR9S4bPezYBhV5GbViS8ENRP5OiDySukqMqhf4zoq/t0kBNk1Knnm7hUg77zOANMyQH0SgQ9+5X
otsoVnLopuYxRUKLaIlmE6mg2htW6GUtZXRa9qIhD1zvdT9Efa22TXhaiU11udSbjcbx+SyazEmC
bZvWXx8hcTVKpbLSg0zZSAlihcFU801U5wyjPnquraDYi7g3xUNZOkvRgIdjqVEW0zjv4tWKHCqe
x6RXcbifrmS8Ik9IsP8eHaauiIlRJ4bTDvByxN4S/WV1kI2TZvbVsYTJNUf3rfjW4i865mbyMXgN
8tBq0iI8XqhPueZ9VUd2wOi+bJCFLk/ZECISNl1hSm8tOGSbczJH/J4km6AYsc0QlpqHtrjoPgbE
4qEyEDG2hnQtBkTsfgdDDZ4stmhrHSl1h9cYUjvBOexyyKcAL+/dofKAO01dl8Q1ir75oSt7d5eN
5bCvKaKTH7Giy5iDhEb/ih+d4zKIrr65VLUVLiIlMGA6htpLahsFGTpQweU/u1JpgicbSHIlX10b
t/lZkWjPspoFH62m9/MkVbSrXsfmqi9qfZ/FMrCoZgjWsS3nV3jX2nws0NXTAz9b85cbn1tHf02D
VIZRQU+E0M2Mz7HVhHOzCctVasBp5Z+F4cSPiqWtTP+wZXG0cxMTka4Fj2Ra8gptoubDT2J0IUz0
3oPWOuQABecq1SDkzOFJ9U3QHwPVHJ+Qtzw6GBF/qGmWrPpAhQU+LYeIP5PaNLwWUrgWDFwhwytY
t6LBJ8fZiSsxkAmq7mOOHkMASI1iibi8/qTq4Qo4SP0W8/e5T9BNmLu6X7/BFQBF7wN2EaP8KpVZ
VXQWwpyMymk1T7XEfkYu3r2kBQId4SAfMxlHUhix7gW2YXjMTGiZU0+ERJOmH0NvamcdxY/LKDn5
Noqdi4zy9qLAS3PrFlX1qiaIn9YgL/aiG6v913rojJPopa5KubQIb6KHo5tn9c2TnJgB8orFQstN
81ANnXmYKlZgTqZL0RcNtiDurCirGHfkf00UA5+6jZVpiDzkf93vcZNPc//TPesCap/cIVEuQ33B
T8ZDMLdEuRpkvxQtY/bN80APk6UcvQ1mY/6oW/6sdC3wQCRU5yJAc7RyMPgYNc27ddO3te3kAffD
nDx01ikrZZAjzOzJ+vZKmuyNHJYp6n/DF88Iz6Un5c8iHvjB73iqAMtmi3RT2691EviXoiftlud9
+a02ipMVTuAxt2KznnIGqwZ7eC3JP4gJEvbIPP31/owqv3IwR7g+euBV31KsJ3pLab7g6KcvsexC
hNiPu5sJtPd+bzsMf3g40jz1XqVt9Qb5t4rv+MeYtXNxbw0Y4Lyvx5zSnG6dcg2CWDr9VB3icT5O
nkAmqKAAnkz2Qs5JNELISWg+iavHwKd5n7pichGg9Gubvbd43Epcfbrf4zNUNvTgVsYcUxsoNgbc
qU1VDPUHiKysbaIvFWg9SID8mkLFjr6Q5Jm3rjWQC9XGbdoVBT46TEuy+oC/bPfsYimwQ0pZngX1
UO77zir3ARCh/aPbTrEIWAsbnOlS9O8T/yx5xHKcsWZZVLqL/zTZr8tgUxrg/pQMKdtI41ugOsoz
nhbf/RxlQ33qlQNai1FnjBscprWZFPDK8mdZnVhzkVDinwdEE06ff6Wc8G/aF4GJru+UQbIdMm9h
FbzdM0iPBfc+6rX7aposj7m84E/a30mtPKfehd9NgJf7/WqKQRMqfukAT+D2OgfIRRxLpkZ0H03m
oWBVKz8fkU+zRhDS87GOO/QqGsy6s+oWTSIXAxh4dDnqZie6Si3pbC7xunG6NH02SztFQEH6CDFb
nxXaZAOYxcpRwjZmIWVO+hEDIvAh5vwYeutVA8rzmnqmsdRL9C7DBEAefsfyoqKwCTUpkXYqxoBb
DEegQWg40Zk6qpyi6RH+hNhiJmtTib2LiNVSV5/lBhQds4ZQx97dwl9iRdJuV+EjmNYeNiSeHP1U
6l3uO/GvNgBjI9vUeqSIUwGOU0ef0tSuHLsEKfkuv6Ex4uPxoGffYlxvxCL2SJc6d8x3udLDhZMa
w7kxUYTSevyDgnLl44O48KWx/la0KyFdFGCPOscVLziZkzyHAgB7yMbsil1UN1P1VP1Wj9LZryP3
RalRVzZknf1rpJSARd1blZr5F2BWL6OcZDcratObbEEV4Hgbr0VXDEhltUkQVzuJkGQlgAgpi9Xa
G6dlUABK/kOJqrcygW2XWvCQNQdFfHCz45mjYT/HET79rmd7e4yKH0kLNAdQTXSNXanY8qNXa4fy
8bNfhwE6uUypBnOt1Ur3gSabufAKy4U+CDG043W3aNqxhtCUbMTnkhDni8oe9QbLw1xWqdudenP8
3WSoFuwTD++BP3HH7kOSSSFSXQXHpvlj8mPO0FEuyAbFnTWRcQ3A367DvvBf2erJi7z3EwyGpq5d
2bgf8D8huiOktnnoxuNOdI0Ij7O2kp09yTT/1aip9hcKTntiNKjddxLS1olHafDKMfgExbC53G9E
2dlLvOgmFsLjm7kdRtTN0M/v7+0E9YgOF8CZeGmLWNOF1BBL8/gIiThqF11BNrk2vS0HvrC+6WXj
r9Fd+arULTowxRCjoh2P31EAGjeNXCXnrOAPpci04hXLhXAG7Mj5MVByVYcMCEehVTAvnexLkBrp
XMa7/ea600FQQjPHdLt0j0V8uM6VtL6SVZfnMsoxi3i0MRF3wZ0HBaJJuWOEN9E4TbzFwiw53XtB
RZ7WlLbmGEf3CbZkjGsMn5q5BZTQa9QdxN3+KBoXLehhJi4H573FJWqswB9lruXvuwqKnh6Nzmug
Ds5KTS1/pU5dp3OtOV8vZytGMQT4kacQZMVSyJezBmzhM4mP/KbFxn0SvnXgSrUIJ6LpFplnxps0
SZHuRyjZ1dmajJ1eHrpscJTVkFvFsufphE9VZSucCoPqIIcZ8pJiKHMyZSbma+JXAHlFWXhxglky
G6Gz0tgwmbXkKnqZ4dXnf8ZltRsM9n7MxX66E3MFk0aEBO3mzz1EXIT6AJYeqaoX/DaW4jBEFQvr
qoaKsqUmwRs04ns8kXt1aWZZuYV7F7z9c76It2WWPZceRw4Tt4sGe8K9uFITdKLUGNE9KSJZ3g/S
uMFcnQfTn02noVPcGLtiL0LQXZyL+MqW7q6mwrct8kIqKa90b/91eycG1Nr4mVeKz77oH/vJx1aw
ifDDa40GGL35TtKk+yAD3mJ8jEGbNXV9rJjIj7IRikP16FWUekRcw1ZuLpcj7zbZTJ9b9vkl5w1P
1V4kPwlQq9SRiUtk6SNSpS+l2xpXKCrRKXAAGou4abOR42iek9By2iW8BnPXYRu046tHovuPAFul
WPE8RqR/400abew3pIurFnzL6QkRtzyENjJ2SJqLWGLB5hjDBntC+PtAM9RL2ZfGUxhbcL3hs635
5zWeSJrLeyD4Ed5Jkv4kpvxZ0APP46iMxS3yy8lzr1bLUbWCKwwkhNxKnolZEj7DBBpnVWXtWnMk
bQcN0T0lVuKiF5hcegOjCKr+uzSO633rTTC5vD4OEzhNNOp08IoM692FiLAVoXA6oPlTY5LUmiNk
ElGgoYSHsTRGcZKHk0qaNcpOc/vjvSvyh3qUH4PcVHeiV44qD1TbLhBzdNdsgtwn0aBU8qb1ZoE+
mOM+jZGCA6iuWcty6jYuOxY9l77oUW2Vcw86MrurCYLJYBY4zjwcG+l+Ny2Y8s4WHpaUWaUnHHzU
p/E7JqdmOZcGFBdMHaGBvu6w+Ckdc6uHrylolV+AcF8Ux6jfUWTwFlZq/jCDSl/c2URBVFPE0M2T
4B8JYpLiN/dQmracx6cZdV9bJzEopk0h28VI3B7yDWc8AGXo+tpoRmc4XgZK8CSX6HuzoYH9ADmU
kWn4PrNQxnHRaxrGkY+VYpLheT+iDv3/nrTaray0a6LrELhkjvqkj9qV6CL89SXm4XWpgvE+S6nJ
qdk1+lHwRUXDnoYv44h10yOWeqm/pUJaoEc6kUjleJy1MpI1fci2tMMNHqV3fy+6ohkzzEJAS2Sz
IsvZCougEku+vxKXcHOxphKXYmW9or6Zb+rKLPDcAkLqFT5CurrV/gAoxIXafpNxyJ5zfK7Otdt0
O8hM5B86E6BdK32hNNH+UEMVrxzlmsSyvEu8pPHWTWtQQg+o9ttp6SNBq7OhgvJ70Tq5W6plqr2g
rX1IYkOGByNrLz29aOqJsQ7pPDGG5v59LC8j5T727+vEmDJJ+/xZpzs4d7Z+hK0snvZzrU+pqA1u
s0U8qVvzGsifMg1LepQbrB8AVmc6OcEQ/l2TBPq3DpQQ7t6JCmOyzPZdhBeg4pHgK9ib5aP2rfGm
X7lMLqNtg+gE6HLS/WdA0UAaKxyFyo4/mrLyNeQc6vKqFBavwunecdide08KXn2FtInaKdlGqSPp
AKQnYtOrG7uwSIxdFbe/r3oz27hSh4lElkwwmGnKY1RcPZb5UO0QhnTDE9v1WV9o5rtnqcM6j6J+
3Tux+94nCratevKV11QNvzTBWYvH8zP/TBckXMgn+xgeFOHYPrulD1Qrwi7ZGaT2GXWansx5lc7F
aCtXCIuSZdBSy8XrC3WTrtGiG74b7TOC1ySCZX3cP+5UWcgwZdONmQ9TWCv3pRs1h8TBHAs7UezT
RbdC4AJNx/rQ2iYeG+LyPnEKRlL4qvBNWov4oylG/JbVSTM7L1957Fe/yinngETZD7a87azFz/Y5
nyxqDb/JD1UfyHs9CMN5DpclKq0el79kuPZxyZYIoIAIicbAIwJno+YsemSw++t9VCzwgcQDeKnn
j3uUDo/vuJiMyritaAIkS/aOX76KXsKj5KTkHSChSdMX3SVr3066v/XUPLqJ5KG9UAdrT0gDiwHk
quR6pbfIAIu+aKoIE7YmnIwHuMHnu/7VD3ECKhCwQFnaSDYKkNqFYknyq64CwzBrpV27Xq28tkqB
t7LTG7tiVFAdmpLrngpSyU8xX4gnXoJvOeM6bjDI880UdST0HrbYp1fzoZPjl9aI/IOZalhtia6P
3KDqZC+iV+CivnKKsp6PkFb3ZagVe3H1aKTApkQi+iG1LPs+s/KaYh+C0J8FeaMsTal5dh0jge9c
dy9BFVa7Enr1XHRD04j3qZoas0JO+pfMHwAK6TrCrtNkq5fsAzoOmDpBrXrpAts4og3/PZ16KemO
E7zOVzFWFzEm2EF+EQsjz9UumEvtxRiaP9gUW9JKjGV5bt1cdB3EmJPyxqvTn2Ko1/3oBR9GuHjB
gNvWJrUS/VnMS4dmFmLL+SQ+G6D/gjK7jZEqdvGwImEzdMM2MihVIoKVvYw++cnMqU5izA4Bxaoh
fjJikD/zZJ44ZbgTo5IVZAudHfVGdLOWPEHa9/JKD3EeAdK/T908OOb/bIYBtmCnHER4bMqcDLU+
/p4WKqgfosW+aKAtY6g4LZVDtIcoRIzjJlbL6++uWCjGxWokUeSV6+PARkbG2eVmJ+/YDpBz4pUN
pMeItYPW2P1copi+qF0NizAR7IrSBYUpJmHesNDlkeQi0j3HRzP2HtyVUI93IPy2ytQTgyIeDeS/
kXp2ynU36rgITcOpghw1xHxuc1+cBcGyKptpQyP9anPQbZR8wa12SrTIejM+iMb3gEm3d9lB0dpN
ndyHkiKFgWFNwvp/5ohLSQqTg8U/dmbBNYws3OlUaN27Qg+r16Dg7d47hkc+hm6pFrcxksOL6OlN
vBi1dnhi98JRIztEXoHmOrIOC1elQB6MkjY9sfSrX0DEG4LEW4RO6EPwcUFqaW2GpIPOd26eWFTa
PZm62b2vlM7Zh+V7SHRVv4r72Dkv8FS7jNP9sjCoT8bgAsDmI0QIHcFxN0T1LxG6x8cY8wFfr+bi
hxAx7JHR522xafVbJZvEhzBGm5QJotFDnmBE9hUPpSOOoNW5nBoRlxA78hVZO4qpetF1OMlav2OP
aWLVn7kinthDcVBUvvcNRtNfXBdlciWT3/vAqjd9g81nOAndTHHPNcd3uxyRP5CLZuXoBbR5KFsH
vYAXUxeFvm6Str0NVtLdfAwl7Vq/igg7FHVDnlOaWaODUVCYyugU2Ua1lTyrvemA+C4K5//7KIAg
NPUC35mLxX4S/WwB1i5g7kevSChs+zRRr9hfRiiEmtA4eFAoyIO9+F9FsArs5qlsLYovLECdLblm
Zr0XYyb7/bMjDW9izCNde1TVChe/GokvuzVevbH8obpZ+xwWnvmUm6tKqrHi5HYvkuNKR30aM+PK
wiUsqzdiamtr4xrXAYwcp9EEctDhz33UoRL3CfErunQBGsCVop616WRUTKelPNWelLDTjqLnyTW5
oBpKlZRxWHICtzxN88VgNs1H4uzzfPK33VIMutpYnqxBP1u4j/FOxJx9tHt7Z6IMNcu7XL/xktJv
6I4bs3Bwsm1d+sYtVVTvPOTBRgyKab7S64vKIx3/WGV0TxkajFexRs21Zj0ifTV/LOqV8ma7angU
a1wps3f29MH69JmfPlh0vTA84Eb6Ypqtci6NEtupyHdf8T345ZTa+NPXnjNJQ5wqR0JYsdXxow68
BrSKBviI18yqKI1xH2UuiTWJQ1AGQvIaWEM975CueHXzZOOlLTruffJUTU3pdTAwcK1bp1mcPDk2
Gwk1MA6iJ2ZYRWXNHAdrNrHKaXFRKgfnm4UiDuaRVsaROSoakFqoBSHrm89UnAFPrd2r28RqzyAi
8AYsRRu4jndU5A8x4x5CUTQ6iX5BlQlknLxXppCImyOHkzTEDFbOmvYMw5gjSBwVH2OllYtCVoZd
VWnuW1c+24maf4yd7G66tm6WRhAV5CBjKCLRWPEIleR54eT5LZsa3a3lmT/6KDFOXQ2FjRsaoGFj
ezd0LbObSxIWdEeGpsM0JmblKLZDUyiORtdqZ21qjNRo551RhysRq5RIO2e87M+Wb105uKi7R6jQ
Gv0UKFe1Yl8wE8tzoOL8wSdz/qIhmPwYzcg4iEayccqcicusLbjMdG9YJJyO5o9JVd/8nk6912AH
+q+u7zXbnsosNm3hd54bP3tcN8h7juMBcmnAX3DWPqHci9k5tnRfU9NaK6om/TJaB5UQufg2mKY2
S+rEeBr8yFmOkmUeQq1Sdjic45mb1d4V7fRdaHjgtKD3TToafpzYKyU0+rUydSWKd9idGG+25lrb
sEWMLYsosmc4Mc/i0dU2Rixpb46XvkC4My5qn0KApboqwlXkh3vJx8JSdD0NhnXSJvr/XKTlUTo3
xhL0FsnpXPG/mb6hLvK61vhrGLyzl+JxXWv5O+fKD10GVdPqhnErCvcgwqWCJPBQltWyCeLiPYUw
P8v7zqTA3AevVGLuq3tImyue6c0ltpNdTzHmg1QMUvzghFZxPngf2uBf3A5MnsRj9EwaH5PwKY5t
BW5rvTolNz3/oxjRwjHydz9VTDYaY7jws97l6KIrS/CWB9klgdJyYjy2ihrMpam6XXakgIZWC5EY
gqfO62Uvytxl4LcrrMCMtSiOw/aad1R5XmtQ7/shL3EjnarhGlwYWGBlChe9Va7DYLyL2xZZlKBk
4AFlmj6lWdoNbPoqxljGMutwKSrr7eh+UNnuyH1WiAchxzcTNx1zCSc30AHbavhmtEiWzhRteAoj
X9vk1Cazta/a/v9xdl47kuvKmn4iAfLmNr3PyvLVN0JbeUv5pz+fmL261um9ZzCYG0EMUkoriYz4
zS6HAXSaLOoISdt4W7UJTWgNTQeLt4PCMMT9keSqpvHPk7EiOjdBSkGNlmV23Yb5cLJX7FE51mWB
IU6fec9RNSpXy0tPspUgAvI8mxfMXW7Xt8eiyJo5bQG3BsLaqaip00ctbD5fQ1HHSovwHc+972Vn
KT98XywpVmBh3TDRcft6/I5hAA7sUW+96podzQCjCmju0K37aKifJmUY1zW0vXuzG2L7wVPD1ahp
DeltA7RmDmFhHRq+fyl1F9Qa0Cpu5I/R0NPos2qVGKiVyz4lRD4sNCsoi3SGImFEov1IvDFBjkGJ
N7wuRa3EaJZlx/piqjLzWrYqGhIzCEwfql+5OmaPfUZRzWGCu5JxrRs2OYv+N60W5c4wLTBvg2F/
1AUpVyG+chUPKB6iksyt9Zfuh+O2c6sUYQeo3SthjNyBk4hJ0OAc5Ab6BoBMuctAdovRdg6Yff9n
/7+Gfh5vNG33+3gZlIffu+uGfEGV6zcX28HFUCbdV0cFFuKoxaww7laIxAPUDq+Rp4RfdcyvF1Vn
es84ryGgBuTxSnpcw/YONaOcyeBRiQW6CKqdHurM8m94x3Tb0AuZMQ+Nf5MxXKmx25wqY9PlKonh
tON/mGKkkZdTtW2BPL+Ptf3VRYb0oYbC8JRnxjbkBsFqFR/4ZLJBInPfs9ftQJIIFEN7QsqtRxYT
T7edFyIAhboPSdrKf2wASexURF134G6Ux7DnGiqZN70YCF5y1YiM2poPWbochoVuW8nZmpuKpyyw
AY9ewl4BYto5jzLc5IO3T8osXPnMFd54xvuA8hEAkL2uZ/2CpOpdZKcMyWZT9EcTIeuXYein3WxF
uUY0RPsgI3ZuO9960nMtODuheE4G11kUahfPIAdeXNfiTVsM3lqfm2Ds6l3t5wnUTJoQE5SD4lMJ
x6kmejGiMrjAx/9oFOsjL8I31RqtZyFyfQNWrFgLvoBnw5+RtE4dLjuhWM8uxYmLWcYvaS885Lz6
YaPUxqm1nPapmxGeOaqYAHzj5DjOGFBsYYL9hIon6AF65bi4wUyeCeBNtvpRR+Y8A3LpVt4NkHB5
AGdnP4RAAfjfiuG71lYsL/Lsi2/G4Zq5PdMb3VUvbYlPqxxRYg+lFPH3hqzVUiBWcPEnUB1O7eir
ycN/RaDX0SvTxa6ik1+L/N2JtRC0WNIeLMPP3nvTXfY8hl5ax+4ufRlSQ+CLeO9Sy18zE9W3Rj3C
YA/Ij+DeEywmDYhL0YXrFJ/Rr5GOwrxjGsolBtl5GEoeM1z/1rMeaMHCqMryZqZhvMsMRTl7szaH
3Khp9Wghrr//jDcgL1NzaPYoj+CVy3/sQ5mKawvG+ZePQl1tq+n3PCKjZ9eAneAgJpuuZZ2oDmp/
tCdeWNUz+7Ep0dbUcWD45pT6Jtat8ZcR+IeRbMwXoeMnq46Bd7IQLVkosx6ECtn4NTIw4cRjY1zK
Zh3a9hbMClW6uVdPEJoPM9/agE+rXyncFitHc9zdOPfaOgkj26xI7sy9TIZg8Tb8EgrJidcJzCvq
qMlNnqlskd8qBJJoVjU+IywwI954ASTBdn5Z2Nd2GL4C6Gp/+e7eVJEEpRicLYZEK19s6DRrMZr5
OdNI7iN3mm9H8rw3FbjkEpfp4mviYjjr2c2vrLL2PYmWL3EY1Ms8qqdbokdQnJWsOeRliFCTmhSI
nbT6izGXal2omz/tdsn8r/nFLeBHZifqa5OmDmACr+AfB0M8hYq6HWpmRJYHAhix7o0l+B6B8aMI
lj8DGtWifeU09RHbCUFOa3RiSiRmUh/lRnZ9Nm09AlTlYkD0r2PyFFaFVnnKjsdHcannjQBzstLq
HkNU0tMX8ktA2GS3JtzkXz0Razpm7IyRvbBaXjxWEs2AOhXP4vvGKgJmR32zqfoUvOrc0Vc+wIxc
6B+9o/r7VjbrOHaPdQ5gdR6iWpOJz53fUXzRoiMVcQze5e4YaPPulItt4XeXe0/V+dGx6/wq3Mjd
f40P3etIguXmoQQUkR15m5DPPFNTBFI2NyOkdXaGwc1B87vgTW11A/vXYNrJXp7UFeI0bX+WvRTV
seBR1CdrrKqn+ZRDoymv8pRROyHNPTflKXuqXyvZDJje3E8pm2glIO9aOTuuQfUgGrJVAXSstZap
mBD/icm9HvHsg9XXQ3bvkcG/xvy3GBOWnfCaMxUeE2r9S1Nm0KONzn1oA8d9cOFypXYxnT7j5jDo
2BKDmZAjWN+66MeCSkQP3KZC9c+hOuozOx2v54UcNxxMg6Is9+dk24ete67nPQ0H2/uejLFU+t37
17j/1gsowb2fr0iDs48tIzJFzqEZIBUiJwhD1vVM01zKXROlt9/R+wA5lmKevghdjNNlU25qebzc
/ddBlEucQ6lZzWoMnQyigFLvog6gbpbWwcOUBQGcDY1pZQ1Mp8o9io9/OsbECS6QyZdy2GfcS9Bt
5X4B3J5UtbuQ3Y2pn0EV98fPcQpyTgcRje+DZTn7xvfUjSPU4aAn3nDoLOwBFrI9uel4QCfZN9ef
/WaJWhfra4bK4H38va0jlAYuEBAoai+LWL3mbj59DQq7Xqtp3hzCKOqfdK15l3G/xkl7HAehQ1Rn
mpfqQXBDwk95yHGDRrtSbVa1sBWmHaEhdpQeVWynBtwjp6qxj6As76PlIUwuvWtSPssGtT+O6i1l
41HiOsuY3Bgp2GIgvNxV1BDdF1fMydOZJbvoRW6S5Ek8rqxcOXR9gmJ+ML74RtbcSlWvbmmZvEpJ
OxQEsBnbVGGpvjQvte90L8LvDPb1pOteJNb5975t4CCXBdMVmra7jO1C3/RGqbO+wv8EyNLP2mid
kx6lw3NUg9AMVVZPUewPz0x1g13LDHwlexVRpGcxed9kZ1oZGlOkI7iEtF1GU73RjOBqjB2IRrPy
znKTtRS5F5Y/4s2seDGKP3P7s1/uOVW7U02ky9o2Udtto0T+qszJrnpx2R2tjlzFwveV9ijbqAF1
972/Ym6q42JDZpKJmIGghm6C93GN6IRUXnBt3f73xnLw/Rziqdr81QFhAPuWykUB+s8R5PeCa2bm
8Zn/y/KvuDynHxZPKMBzJ59fYbD1/lT7JJJnQo/k+ExaX+yRXoar9Q/tR8YtqdQod+VgnzF7g3Gf
ofueC3vo83QyJs/5Z6wM/XV2TDeOml2JnTlMibLUIqQrLL/deUkWlzAR2pEyXV8U+w7hXHZpy70c
y8OFkUboLCH7lDi+cbEws72Y+oRPAX4+WqeUF3v0LWelRbm2ipU4B3Q/95rMH/rOW4iJPwpYZYh2
9Ri9jTp/o3zWVpLN3LeKFVIm1R7ccPyGtvJPdLvci+xMrEeuEueFMf4DBcaHSlOiN7CM3sHu8CWT
g4IB+/nSrXTQDZyfyzpdgocURzl4CP1zTTn65to29TT+EzIsMqvGX9JGiH8+SEdaWlG+3KEPZf5R
JXbyICENzFHEjQgMnvThE+kABv2vSKF9xEmXPHwKtP6fz3N/HWG9f56jH1DihK58aPMRTAGJ5vBY
q/6IxUeoAA2bNzAbm1WOdcKiy0s0czuljU8ZhNWT3GtkcJpsFud6E7JymwfJ/kjoze/x91HygCSj
oo6DD9Dcv04iu+8HxU6YnNpDwYromHit2Hat90yCVzmG5mDVZ7kb9XkAw4rgyAXJTQNSA2g/pwNj
B9GR/0Hkkw2JfeUYkR1ZFPll8H40rh+v5jQiduxz0VFWIv97UVJ2AQjA62DeKEa4afo6P5jegFwI
BNVKn9GkNevzu7vQvf2nW6i90l/+NIcIw9mFtBzSUAMSqzQZln1lJUe855tg+2lQ1Bjj/QViiyrL
5U/zfgb0fAbEY7IeUufU37QP27KMm9zUtt6eYzMEbh9y9+pCoewjp8747VrjlovUvCVVAGNE8dXl
Z8zjHrwSiUPhdT6V7Cic2l+MOhXGz5iq2u9eMjVHeSYZ5766EuDHoRFxpKEV8YPi1PfXk6HaNXPK
s+2jPCZ2INx2jb5HaXCAvF8OJ6PhftX5XscMtYoXOYIdLS/cx2zV2qLYNQ8Y/WCllPFwCOYDSzlI
7voBhUctdsX6cyJWz7O4z+b/w4Tt/z5EJKJZAOhqN0PHwmcC3xC0QX31gTNjGzpv7P4hGK3h0PKY
twCmEUN285UMrLmXLSep62tuaNXV8aofg1WBqv4TkiNG3UhBkkzlbrTwFE26Ujljl4jsYNiNbynK
w0sEkJvHoc/sdVoq2OI0nbYzMc456DixnoQ7BVujaOoHxbT6VZxF2cs0VSyaO8t9RZ2+OyqtCj6K
AokLTJNNkA3ZqayOWh55J91HLZa6mfm7U47Q9TE+mXq4UFkYq6kVPxRzYTGOYufi2ijkzy25UbgL
HFKj+dGNQRIDQ436belVAsaCb6+EnZoHEUA2D6JQ2Zrj5D53Ss2iNdePjQWmkJL2gxddHMtKcDVj
k/A0vjV4cGaIO15l6x4PvANrQeVEAWKauXbii29H1kGOwCQovbm4qC4oXVs70wnUYAlBA0iCqMPt
59nVDEe/Pqdw/hkrRIooppFmK3kaecK2asctZXU+0fymrHkz5EmzL8OwWNzfAqLkzA1s7dkU0xgs
bZQpzmHTbT/fc2sb+UNB+vR/f7p+GBGQyQDNz29bDkfU8f7pPkN/PuHnO4hNl5JIHNi7+0vmLDcA
qjB9+HzN2HEwv8upwH2+ahcp/hoq3O9PKE9YowR8/4T3bysKXTw75093P7duBcx3+HRytDy//IQC
GbHPN9nPnzBr7r/f/WvpS0jgyfD708mjVcc6KIELKmr+IuTRRZZ/ifXaOnye3qHsuMBmKV4Bw6ue
wB3NfFe1PJd26z5SKnsSuuN9QL5BcS73AVhqfvVWaPmytJXsUuieucY36uA0TnHlxmQ95ToZuXDy
uctECVXP1NRP6Eh+lZ1yUwHGMCxvvI+vO0jzDQnQjayH9nHYntwy+fE53tPIH/LMZ8LpqqvWUJjr
VbPfcjagXI2vyGMYFPojilInd2iUczy3xsrpD2HMVys75TDbx3ua2XaIvRtD/CZEjsLFu3Q+h9zo
TTmss84p/xXzE7HxbEdc768yxoKcv68v5MvIoxozElSuyuwgm4M2igvg5ntLHjU0yBlVdoXL3p/3
G+o96APNfZChGMGHHTrqxfLz/WL++6tQU3GUI9ImxrpJF/d3KkOabZEHHZKQah8fSMaMjyTo2vtX
Ati/3KpxBozf+DJ4Z8PP84tANJWvMoiucs9KM6hTfV3uZNOxUiyZK/RyIa428eqv0V6iDvsatuPn
CeQIueEV/Hz8/QqfYTspY8j4/7zCZ0datb9fpYCEghE08yG1w+xUDbM1UGZS20w6NrqlGFDqg2TP
dB5XWiRnj1SdXcrtdXXxPDzPBzVsbgboghX1HPtZCWfXMiNH91v0IY5exvgtLppzjd3RL2+iVpOH
uCYpHVVlpmbBInV15idq+N0xtZ+NEyjvYTYr8Rpt/qLD61ll2AbeoC6xNDUM9cLb1bZ22DlHR+nc
vZe79X5Q+OcahYOAl9Uw89L871xc4wmoVtkuhNxqTPkbo8v2smcwvJlxlFNLXuhdNp7uUfwFFgMP
gjWIipyfoOFXzpeRaMj3K1q6aTWmJ8sqn8vZ2i1PhPlYoT+0jUS5j2otImfqBVfVAw8CvlhBjrFL
l4meNedJ2OpjrIoXGXeDxFjFU90cuLtrcCqNVV46ygd4Vm3j6b5NIZnDh/5c6C1ekr0Z7rk0tLUM
s0I89tWgPsc3awpdaGB22uBp6MGz3DBNJAlJxTc99oOZHoUoGzjK8+6ko1rhWtqh14KC/GK4ityu
vCvFejbls3bA5dx17PSlVPBHtwvwHbLZtVCu4kL9JVuT0rhYHXtnqTGL5ov1iN3xEstPnsXzxs13
IEuaZ9lA5n2LBXNzk8dm8fRiBpGKuQwvwyfBYNMP45McmvaAAFtS9XvSB8pzxkp0z6VQqguzFBG5
ejbILUdL1cmN9RRFv2NTBp9rwdIEoLBF2k8OjAf9n+55oN1O5cEfC/DGf+KlNScaOjXhRjq9JkUw
AKuu0rdOGXV8vHnyy6ZRkvM0cFQ7BIC03pgDvKpWFT9AV59eW2slB2m5l16NsuN/zBlcPYbPZGvM
BOZDUteinK/4oATm3lHj5tg7k3uWvRP1b3BIwcsIuupmGc2lbtLszdTc6Dg1UU06noOKbsKhDYzF
Rh5klSqa3m3E4iHLqTxib7YJEmiYchOj/1ksvCjLjikSh/egAZaQ7Ojs5BDU9VNMWmtMWv3WJkaN
iWiUrAu+4Y3s7EfXv1J2vLdkqG77YJmnI5fQfLhHSfuoYXuyMIaSAiSyoC9KG8QsEzgTiWBvH0Mu
AMH8S7PEN5QdgP1EM03cdMqHxKwslLanmTM3IAKo8Mj2WlvMzGpvgUdv+VU40Ke0uYyutdayBbr0
3fZx6UmyQn0pQ5tSi6nrJLJNb9ejELX3lGnGk5TRGmXV4kWkLM34U/bfya+t7meq8mSP8rD5FVFz
G+q6aj61DVmvJo2ys6EWVO6SIdhFquNfQ8coVq6WZG+RrfzIHMf6mQ63+3lqFq9KI9SP1uobwFed
cvNQfVj50zQc8yF9mYKxfI4wdn/uBCaViZM/ylAsTIw04xZk9dxZtchxF6TT17KXe2Ny6sweiOjc
W2IT+twcP89FPW7OaiXNSfY7XpatW4c/mfKRe233PHbZqsKX9K21XA34RWQsZNMoLWdjh22FI20j
3liJhcssGaBPzIONzN9Q+OieNNxFHqFW3cODnYVHjJRAR8+j0oJrDvrIsB3V1jr2SpMuzNl+atan
WKkixPnGnoazjMkNUIThjKI2HI64sVdJjSKk7OgRsh1nre3fo3UVwdLPbjlG9s5mkgc7t4+qSONl
20/+RWAUeG4KZ1iOxuR+JQV3CAZ/ei0nnNgLX1RbOJnRe2BOmMSn7lcFQvMq1yfzFHUa3hWUb6D1
6s7XPB7fNFzkAyobixAJfnCNffTwuXEa/yyY6BwhM1buInG9ZI8MNNYq87g0cn4PDiI0iE01P9+V
vm1SdQs8MwXX/6z8jZMbGcSMryey8vFBIGh2mHqgPJId0I3p93pCWUkyBxpaQHpC1JxgFYxe9F21
2+gi2QFzXzOP/P84Tp7FtIa9q9XRVZ2gCiiCQrxvJd5jaPXeoyuAj7j2TUZGlaQPMjnNSvbJmO02
m8FrpqtspVaS7ESPclloh0xJbV88IFo7nOP5ZIWv48PRzDYYlv0YjgME1ihjYWI09qNeTO4tdYC5
0CcjwraUtQ+ffZUWAtXGOInXBgSQswYq263reBnHSf2qFfnvPRmDZtU+jUO5BEMRYQX5y7CL+t0p
7XzvQHBby7AfREfPaU2KvdytBHKxqyrrI+yZ1O9Q9rtbmLTFZTRGZyHHi9xAKqJw+otnqNnN182f
Mm55pc88oLKRreE689zqJOPcWxu0M7N2j7598B6bFOfnt6P0SrpNkWDbyibvzvrz7vreHdbF/C5Q
mDlWrfP73XVMpZYY1W0EUipx1Rc/K0e7kpEt3qe4wDMiQa/eb7zqWBWIPfZ9lLxMHRAF8jTFT9jg
ywT9/WtrIDrfmgbuknqgHOTe5yZrlXFrdwjC263/r0451lTN18B0w5euM49aauvv/lChQ5Yn4bnS
WujxyK2v9cx33gY9vfqRq/2IjeIRVFz2ZgR8rL4ulGNsTP0ZdQqYo2YoPsDK7wPm3j80v/ySp5r5
otZKvnFLku9G1KiXPpiiWTTT/5IowVoORfkoAkBfiucC9vemM9vgoEJlv6IeNSx1beQiHs0OKe7R
B9U2mc7eiL0dC4xkOYsFvU153Sz6aUy/WGX0rcyE/41MwqVAoONnpU9rldt+uPC6M6InRbxobeRv
YIwsoH5szNnVwgvVB5HH7Teji35OXWjtFNvrN6ozZU8+4L2ifJJGkF1dsQAdfW0jY91k1leIY7u8
6Iv7COQKg6WXmqQxOnM5FtFjmMfetYwsUMzzHkx8sWrTIlo3LnIi6xDFMX4B71jrFKV5vLJutKrk
8d6L25jAy7CJ1omDeBHl7pbz/HPIPca3ej9Enj/UCm0dD1GzSd1OwfUrVa6+2+vHdAQolwRF/bWL
X8EfO9/SuvWXSG9rZ34w+zxbuSzruaMdv2fwkL/GuCWvg5p1gD0CUSnVHnm1JHa+TWYJI6MN38s+
6TaRG6t7pbTURzcO0/uIobOfDTiYL1FuBjv0QV3Ae3b90mbakzwFkkTZAj8rIGdC1FtdiXS+AupF
0uzFFu8OmOydkmblpnbMndMm4Sv69/o+Nb1+7Q6q9cUe21Xk5OObXw/mztVTkFVzvFa/NUOUfrRN
5W5b4EdbzYvsL2mWWV8Ml4zCkKrOtmr79GNMv8m+BI7zhmW1sauMaHobDbGScc1ioRqLTCfnNYSv
JJR38iXI7zirSIm2hp1ikWqFxjFgLXGUe+Xc/IzJDjOs/2NIb3q4nwKHWP117ADS/oCq+1L0SPzJ
TR2DU66i0vhXLM/w+eZNxFsqBTrItH8Gp3MHav0uqtPWj7/iegPlNgya819xHw+Ecwviv0twAhaw
lpd937/llqhvuJ3VNxcNn+OfEKx3cTMwKJQhqmw1SSRYsQrL2tActVWpF9ktKCxj3ZjD7EPpeZvS
MMuzx0pvByt2OKoNvydlcX8f2F55xCqk2wlUPs+Wj6JOk5RUMJTAWydoIT+EsUATwK+Dp0zrUIiN
mYzGunoBBlBca9tQN7bW+bhXWj4L6/t3oY47NBJYmdp2fpUxueennnWAGXSRLSxoAqSMsrA6CwpS
Udrn13ssrjNvPWRqugrHUX2CDB4cmqkGwOqb2EklergEAN3fZK+VNtXKiYxsK5tG4vanciy+FXWm
Pgmzbi+ILZ7SwEe1V48jKroW7nBz0zSxvc3LGDvouRn109b0Ev+R6mnw3OjtSobdiflLbTKPV2Er
AvxCa2a0sAGLej8+hbXZvEZmvUxGAzlmh0zhZHbtWjbbJvkBN37EQq9LbjlrT6tJAYl6prEu7apB
95KDspiLj4rJTi2cbuvYlnisXbLAZhqd21lTJGms6Nzx8Jd9chP0Tb1ucddY27Y2pQCh2wfTstVt
AIIES0A/u8qNZlbJSq1sZQVqJr/HombKYCsF4Qa/FOCM82AZk3swOHHCaSlwfsZ8JfRXqL1oC5CH
5bTu0oHayKzBk3ltdoghNW1T2g8ch5xd17bcoDz8aA3/V5QeeGC4P/EF/qVj3fia1coELAmnlKYQ
7g599AitRdu89Br83dIoq1ctLiPqG1X3EyyvZRjeL6OOn+PnvFZNnlCjfd80mYNCXZfdqqRwN3/F
u7nzrxi5DQtm0iK1wl+VFQj94oFnhpKhTmsTYMEZB0oNbGT8U3GKEVWXcTzKvc8NnrHZVktaWNSm
j/ICG2wgFViP825s1M+dToW4Yql4lCG50RV4+jJ2H/xnnOz9HDzUWrVOVdPfKbDRtprGFGsiJf2m
a4qCdqBq7WMRRG+YkX2NbE9ceXBHb+ZcBU/Fa+A7A6nh7EkeMlVCP1Ay7JdyUMoKFuQXbA+ysDxT
Rh4bUw+zyBoc48WOTW2VJaO4ppqe7jS1ysAvGPapitN0E9aD9uhAElv20Ek++sl5JMk+A/mZflG0
Wvgw2SOfaQgGYFhM66J5NAVPkKzSMGZCq/aQu0qwmyp1upZhPq5Gvwpe+55VcvnOPSc7mVZJCSAW
/YIEl5qsgLemp2CmSXktVMiFbMsNkLwYhEM7rUa0BH/3yHPI4XLM/RjZ1hX3NvbdxyjM7Bay1rlp
GBOehry6ylA8h0AgWOe4b7YyJDe9qbdXcgULecxnXO7pszD2PcaI+9A/50cabHs/oZqRp8sScXXD
vMCziXegTpGy8a1JAMQyvK1FYus4VXF1aIreIwXfhmdXGMYGfFvygLG1u2LhMj4Vo9VQMDaq+Zlb
LlzXCFa4rQIPSEztiGILIgbZrBai1U2ykcFYy93qvusGKDT7ZNPGozrqQNA01tNF0Iqnrk9Bgps+
yepMzbZq2yOMOJTmfszqap/PmckYRcbN5NXpQ6nIVLYePJtqkS1tVVTvMcTxhe+SWuwQJoXNicNx
Om79eRG1AFi47voKqTG/cLaOOy6sshzfu0qJDizAxUo2nbD1F/AllFOcZt3rn2GtA7rQHWDMFCGO
p3KYL2z/FM7DPM4m4/Js9jwMXMu/hzELscEJTOkpaZp6q6Quxf1k1J8i265vIXdwuwkt3Al1SAEd
igSH2kv1J8fOMZAKLJj882AXq5enHGrPPNQss2KpgXXbyaGa2qSHVgGuLZum0xib0cN/qncoCSEb
pD5lIcqalmclr2XAqqeddPu9iZkM8/NrX5MJKYmw0X5gaM+cK0Vom1zFAj9LlrdBvWWZkaPRE+Vr
kWTVTVGEuRQtVPM67tBoajNShxQBvkIiPxeY8kF4cXdBXbi/qM+9+ENcfZSZVS4dpTIfDVBymwYd
1bMdJ8a+HTNjFxphd5FnROonR5QLcz+rG8KvdcHslGfXnDu+n7HKQO/MZzQ7rH7HWaTQBBa1l2uc
/7YK+itGRaw6hBmp7cnahZAU48IccvxmxmydoT+ESrdilNktasripWqrl6I3dCwXu/yFd1kAbrTI
yMydk1Igdeca9UH2Oq2I0e+0up3spepRoe7k2xvZSxrW2ghy3YNoL2BoKvDvRvrhRurJmj1IbIfl
CXZ/77lpz3KjUXvxYgEws9N8lucNhLCk6hbCcJqf08YPlPInVmQDABEksdSy/4Da4Z18pf69aVox
rtMiNRZ/dfzVtGvBagtypIxPUYF2iGfki2wyvVPYkIZGfJ1Fa2yxwq+i4QczMgSZh/4Xyoevac8i
wMvQCYZX1F/jFBdkAS8HrotbXjMKwitktu2tbY7ekscbX/u8aSEYHG3NRUduMKxiIYO4zntrvxpx
z8NxgefXFC0iMzBPvRD+sx/084WiN3vZzDqvXtetheXFPBiXABufVRO5jbkZth46zmNi3k/llF57
CZX2RR46sSp+RPBo6cxD7abtl0x9ok3KegJeZDAlqzJl4VkYymC8tRm3H7Fi3TCECyDJA84PEaID
1qpMxv6nWmpPOVXGr35ni4Xu2N4rfl7jspyC7Elt1WiN8PTRyxx0AsMRzdZ4KvYDSByUTzSlWDZ1
d2Cq4YJnp1dzzHSrWG66KhI/f8rmzUhlgUrDTUZUPzh5zrRX6TqHoe2dda2wpkXeQp9WbT9bARHq
1ZXsr0cywkWHXrFo/XNMXn5ZmYO7yEP1OXFgX9mC332k/LSx/Rxn4JnjKoWDsAhHQ6MoF3lVAmvF
WfZo16n+6ph8PBc3WtlSSaGDvH5OYL08aGgOH+oir1dB7lgfY1f8cDIru5WeUC7IQ1P0tnquI3we
5mzkjWqy+JaF7Q+L7+yDhwvefgmwgNhooyWKzQ/JGPSXAhLTOnJdkMSe4+9iDSPWOoBu7aM3OeKd
g92OOp24Wr5oEzdIfED0Zdx0wcb2QFii9xb98PhhjFrRdokWKzsSgN/GGmHzzESAvEIP/TeXBYXI
XC+dN3M0/S1WJ/nWrsr2FtrlOfVHHVMug6V/nX1XG4RTSTqHD05c3XoljPfDENlHRLxRhJw3VnoN
yq9FFTbBIujhixZR96vXN6qhboeo8t5x8ezXjaHWR5cFxDXgLWIJyiTLQMFhUye+ea2nNlj25CJh
C1UxStFeiPl4mzjQPtWrobXTVy0QyJWVRb7wnbLkHzVuCtV9C9Ha/ea6EcoqPYQzHijx1q5RRvFV
q3/zbOBatRl23wNr3NYBTpqL1njuctODpafcAjvfNSZiC6OD6MiY6Mum0ciuZKG7TdAkPxaDGHa2
qxz8qcjX2ugdp1TgDknSg0QMJn9dZNibwm/fQydvrnrpRguRj9E3dJkeXKtyfpZcPEg5e8sAGfSN
pzTNAenXgwe/+cKATF1A7Q0v+QguPQEGMgRhfJMbBMo07G5RpZ9DiaIgK5a51prajnbunVE7q335
PrjlQ2XnZOOL+hn6eHpF2Fl9KRSsHAPNuehxKc6jVT/0MVCeMovjY+T9jNU2P6mITnjxMO4DBwUU
4P2FeVKw74WpGNrZRw8qYws2HWmmuamM9nXObD3aetdfWsw0F4ECqM1U4mhVq//D2nk1ua0rW/gX
sYo5vCrHkSbbfmHZe9vMOfPX34+QPZw9ZZ9Q576ggEYDlMcSSXSvXqvxj6rTnJW6seGsnxCHE1rR
d+jxivB3lPtgpAboC4RdNBRjgacXLmLs+NUXXvpTWLSH5x5toUsRh8+1klV3BFr5JY0dGb6ual9k
Ow0XFFkk2zJo/7bJhNwnwLLPfW9R2qj7wZK3jexE715MQhrf3aOLAFx5jL4R1sejU4xh7wRRvriN
A9XqF0OlxoDq0hb9R7t4KbSwWWsWCW8xNDWTx4+jwC/rjdS/Ofmw7GrKQImyaenx1rU4tR5dnUq/
5QSqOEae/kAqWFr6HSKEvnNIq+FaDKFxsRNQrV291h3tb851BVKa9bdON9rrWCeknTJoPsvg81jy
OwwldTk0YfWj0x8724LlJ/KdU0GaaQELVbvqI4pnmjBGLGVSpEUojoATP+drApPnNZ16pKGviRoX
FHFiEpNtRqFU13GvFENZ1ZM7SSm/RaB6MnS/nspIbnkGQQslhlbgjefBJljGc+4JzGf3kDTZkjII
8ynP5GQRABMgcd6/11Ybp2EcaTx1ffPr76TVhIeYcHg87LWBq78puFkwZQ9B/KNwc/vQF3A/2g36
NlTdJLtAp8KK+kwqk0u4yThyDxst14oLcsgWxZZyQ8AG2e66yHYZr+rH1CYv5/Pz3/EMITmXQaUA
4eF4gZQ5W7tBID80Y2ShMtTJT3l8X5a8gMb2mNy3bRjuWr0s96Hn1JchmJIvTlx+Vt30LBf80qO4
3zcKcCaiXNrStLTkqjWGvmvcUd6BlY6WRabGa8Wwir2C4PAOcPf0yOgKMtO8l1K1vFbl0vxu58mj
MiATVGWyjGyNtO6MMP/BKe/O51742Wv5hJ0fZVA0Bc2uRL/V5qe0jVS72/aGPVxly/ZWcECrrzIJ
StVMwh+peSaTBXScH/PV7Gvrs+XDc4pubfVAgqnZFHGdgXUpwUYTxuKdq7pmld4s08qKvhVZv/Sz
Mv4u+yUiCGkQP5tAAzct1CfHcdRgaTHA8vpOp5DTH85qrdtPtuMo3LI3RLmKr4FvUN5py8XB1TsL
PGH3XfEibpS2BRTfqEyA8E14hIo4XBO5Ge4Sx8zRxza+hUruPVGKOOwUiFO3kJ46z5zRoYpMvb+g
sQBAiPb2w5DoHWU/pbwp07Z5hRf1IDwCswYxXhCfU7sq2zZ9tZMtL97DCWHuFfIPJ/4vI1J/tXmB
esJZBRD5r5ueoPugBsMpJey76APHfTJ0nXBQ2R8m7EmnwRBcoCPh9XV8DgDqUVFT1uvSaKQXj7/l
ykT/cs/DRXppwtFf2K1N+nuarRobxRlDf5LliYvUzXgpqnmQlkAqNL3t9k1D9Hq0lfSzE1vfO5Cm
18IJ9Wum+X8H0z2X5NYiB0e9pI4PhgVHNveISA3bvo3SB0+dItdZU/1lQp6VBI3ynVPO90IOrOcC
6qe1okSf7aHMV+Q9nWsyNWCWYVIld7RzTUmV4PyolNVYglny3dK5CkfHMYHmhySxZ1suIZtcGtxY
pl2EW0xc6Wrf9r5tFpuI6zSXvu0INkuev7azPD1LXoUAwRhD/NRq8QnUxRcLwOQ50BDE9qtHKKiD
pTqqp7FyjnpCHNdybOWc5xFM6YOvrIy67ndOXKl7dEiGSz41wS4dCLmAMgh2uecEK91s1FdzgE+/
7PsfFMONfseJHVqr55J4+6KqnWzdQZDE7TL2xgMZhKWvSwZCUbm2kwdAbHFhKsRqPGvnRlK65CvP
71WJP/mOCg2MjQiMJufDaaRYdZlopKNDU+tXnRERoZcHi5K6pmkXUd08QhaU7IRtbqgK++VS2Wq3
7qxOW/A2ctZJFbzaVUewxUJ8eWKjXLWJoV0jx3c2PsXZbmJsyUiNJwqM0p1noHjTqQWMP0F97kot
eYRRgfdqW4ZrSdX7vbApCdAX2GWBg0r2laOA9V1RCUONS+TI7AdP4y0ZtYmvsiQNB1/PxgN4bP46
LhmMgKL+UwP2iBfB6JNUkXboKMJdtxAw75Kit+9l5D1lS2059GgmQHGbWGnAGccPmmXsJcEJzHC6
D0YCFjYwj1VhjepK8x0XcpfuwSMa7hgmKfwxlMwzOvFbl3q1eynzsnvepadqZ2QjRpO3Jg/07rOJ
EMC5HxH3LuO6fEbliyB6pD/x/THB6CxheE+vdjPpCjfPFsXIVyKfya0pyEuvChjC1sPkJSbConLv
6vwvMUDoVF6TMI1WllWOVximnIWm1D1ZFm283myyYW7V2NbBv+IiJjgt6BcDiORkybswWspGyguw
1JSn3rGKU9PEP3sxVAswdEPDCOk1IGXhc+tyJ+J7FcvtJuZJeC4N1H0l2ci3ieK4VFXS8DVw9k1t
Eb9Px7NRmjwAkvC+LqSInz+3Rd5gLRRhYehG2IQSEpTC74WttjMCjRW0paGtckyqXJJ0RHVB/W1H
OU1XWTHcNdABXWWYDZaa63v3Pp96S2guJlvYwZrvjVcbMNGJH13VKSt4BXUe065+dHI12dah/rn1
2+jst38TBC/v4mbIN47twhYToEBUuZBuih6cytDkiO7c1NZdX/QDoVPkR3pTNhGasOCrluLPLqwo
XwzkLRaGLtUv3O+VZR263mNhlyi1haV7MWW+FEEEaU8QHc0GbV61MXi0TEPRdJB6UAXpZH22EFNq
T9w67VZSF6tXrXoIBDmTbMbI8/AHvnE3yYTj9lSFkb4YKSrh1KtOoT4E3ATBkmgKX+G1wDebjeLJ
2o3AqawbxEh7FX6hicJJ+HXoWsEXbZ6iDB6BPPTiVWMp+qEOqNd3AHM9Kb5ZPXCcXsh9kj3B/LgG
JindTy/qblMpr1rsFKcyCdzb0MiTZBkOXbiBwAWNlbTtpTXipdI2Bqb7UOnZX5ROgBFLu+7Aby1Y
dGSq7o0sAi/nxOPWcFwAV6X04qNt9dANyVJvyurJG4byKUvsaw6Z8F3uSeWTo3XGsh2GhjssQ9tW
3C0pinDl1u6dkeXduc0H9y4Nzb/h5wxfvSQs94Hs5xRueNGrGRGbJA4Z7MRsRB01GHlSZWLWlRCu
SiPpUbZ1+YHnx06Ye6tNT7GfgWzioAlAcvQhbyCDaWhVvKIewnw2YpTjkUSpVlRUmc9JRewboJm8
sqehMcjKNs94vEuRZTwnVCkBCVXitViLVLy3heG7Wd/WNiCHedprMPzizBtetclG14Mnja2itg8g
baf+SwxVRCrXMPPLG+GcdmDSdWhHb7OyF6WEbvx8e1vb9+4Kwh95K5w1iilWpW+7t9nYrJqVRZn9
TjjLQQfoqZ3SsOK6oy8t9bqOtuBGd4bltJfWG6xNEoz5yY6OGRG6J9S+WkXunqZKmqek7F/Izznn
DGaBHQwPsOtrfXdp6nhPSbtztDQJNhZhq5WvxUhl1s3Ual10p4NUcOVcDaAuTfUj2ZGD3dndRfin
ZRCvOD8HyJejbmKlHa94AXliOYyPnkfuIlH6v9LcaL/mua8iE64ZF+rSw10Ab1RNOuzaGNFzIyMV
ZjqpeiCm3i5Dp/deS0LHGw2eg42YVSpkP+oiRl1kms10IH1V1l69wNZemq9VkXg71c8gLe8I24WJ
Wa4qqSi3IJd5btneOBwcZCqMdWhYv7rx1NWVpFCX7xzedfVEyTfRVO3lGQ/u0HkvJv88ipaHlQQN
0IvGt+3ejREimkaS0emX0BsexCgc0+yuAJ0nRmCsjJOGQs8imPjUxxKSJ7vv4TufdkWgU9tM7Fqr
0JS0y+DKPxtd2lsSBYGzmRf+/BC7gCknp9ke63Au+kNgLj9MZF4oLwo3Gbazs3AhHsFZx4Rr/u1y
bsuB0SgV5Rlhgg313cNnezTd1Vg73WlQUvksq4S7GhXgYMgZ2R8gmwgmHSHRFJOskOjFmjHxYCAM
O1ooCgmb8taLsynJ3CJP+2FCOItZWHsR/Zh2FsvQ/PXgUYDIYj0Cor7tWhFbBvZEUqpZgGReRcOY
HrIq+NlQG5geiHynB9GbJ2a/eeKD33/gMm8P3AzCe7H/vE4MZ5/5Sv+By4et5rV//JR/vNr8CWaX
D9tXnvTr4//xSvM2s8uHbWaX/+7v8cdt/vWVxDLx91DaAX1HP3gQpvljzMM/XuKPLvPEhz/5f7/V
/M/4sNXvPukHl99d7YPt//GT/nGrf/1Jbc8veTvUMkR7B17tgulnKJp/MX43FVU+q1JyhLdVt3Gj
R9n78W3Bu2W/vYIwiq1uu/w7//mq86eWO1Ro1vPM+53+3X7/7vocZjh6d3rI2/l8xduuH/8O763/
63VvV3z/LxFXr4fxahRdu5n/tfOn+mCbhx8/6B+XiIl3H33eQszE03/5B5uY+A9s/4HLf7+V7ZRQ
55ba10EygmMjtRNDImCzY/zWiJloGIqDql2FWVhErxILZl/TLcOjmC5JIO2dGFk2rfMeMq3Rl15l
UFtVG9J9FsQQqNX9E6dgiGynUZxTSQiMRcyLNWOgmwey7z/EvLC78ERtxhJGLGETTdXDlmHqgMBq
yPZP0EVfIPWIL4UtxfvOdhB87qjztc3o1sBQGZ/zFAbSyUuLIpTkxGxgScDZPPl0s4lpNdK/twCo
iJw1UMuIrXK/p845V+X1zdGFVXJVGYENT7JBfUk2IrHDyR4cJmKqGz9Cy9WG78agfr4rLjpBA/L2
IdU903AIrOJSKHFxUZRG23p6AXRdrG61ati5BciGd6ut3gGYnDafIRdkR7GwMnNkiYz6ft5LbO13
WkVQ0zve9guSojmFaQwt769LCre07/qzyovFzU0fOaJZ6s6Ry54iZvSCvEmh/iZWDz0yJervhOsb
mfqrcei2Bv+vR0C53smvJi1712CRMIrl83QBTsSRHP2QdA2oCjsvKDpNYfrIrH1eWP5t4CiBAxpm
sufAcSG4Inh1WyGM8zLJGqMlSY96/W7NzbMaynUXJ+nx48JRGfx9E0r3H/YSQyMzz0S6jb1SGR4E
5gitjXLn3QVN4t2JHmAvD93W0tu6QGbJazM7Twi/zhmj80hl6eQ6r7xtpLUPth3FxE0D/SCakdDZ
AWVk/SB6CKYN+0RKFmIyeXMTQ1fXvZSCE1ZkFEcjNistWkcGXobamA/xWFOod60kKXfC2iImtwZT
qy3FxG12che9bpQJeaveSfjOHmSczI2UQ+kBXuOn7zwbKf4jIkMqAdt/TGpjpu901f46203whCp8
WmlGlseVt2JmvpiDhiGoug4Kk+lTv32u2zClVI9SQ3stPoRheSp/kTKBYct2D6IxsgzF+ls7W7vI
xJpRE0K0cPJNQLYgfD2gfDfGnfRuA73ICRjEXSzdNrwterdh2cP1KsHQsFJhRj/qUxOGeXMUQ9Gb
mw826vSgjeUgtpwn/qsN5mW3a6i9s8mgtks5+JT9KeGIiAKymlx92U+voZFyugoRlBATxNsiNKgR
qc3gSIeX1j5QCjCmCzEGe/rTaBn+E0IL8kbYQY85h3nF7FsKYUuxjVg7+3wY5l5PNYZT70c5+iw1
KZmM3IDJTQ+jxwCA2t62CBrIfMNei1bbCQ8KuBzO3I5/tSYYe5pRXZebcQmkyoLCf4KTtBOcpBkA
9eRjTimc6ApjPc2I3uwjllT9xuqRb5pdhfl3w0BAVOadYnm8c9t6uB8d46rXSfdUcOA+5Lparocy
Tr96ukFKCYAVobMBkrcpBSVH7qfCALgaFdCvhXXtLqR62AuwsUAhi6aubHdpGE6ynm0CtpxSVbdO
wG8txcQNnuw6brjVbL7670DPXt1Ge5gXv90cG6q4qwDGXASu3INTOM6Bk6ueLkRXNHCxG0AIKjTt
b9aSMu2+UI2NNntCduoiwzn5kDdCJnZqxHK7qAMAloQFcrPqYQxNIVSXR69GNieo7soc3mfRE00+
JFTbpjqoDrf6ORG99WIPkANMzvpWOMuahhx05MOJWlvVpU/jl9B1LMiHYyCnUjygG/LLFpLKuogJ
f+r9yZ706Uv8tkfUPhG2zE+1k0dnuP+jc1Naq8oh9Amp10+TmByLbgRPUin5HhLaE8T+Q7cQPlUH
gpq8J8rwqRNRHzjtlbR1FWxFN26M73agZtt3NnGp8EcOL/hJ9CVCpn2vJRDd6c4hmZreVGCknMei
h04wuiRmtftol1rn8Dtbb/juQUL0CU33yee2q7CKsVgjmnag9GQpZopikHdklVvDVK667ucvNfFm
XwbIbsa+/kzUozab/MXzUhkF9Q5cv5y9KEjIX4zOfBQrwtyOz2XOS2OuE601G240OiXXRz/13aPo
JV3+ZfBscyNG3VC4R68CkszD/ZdL+NabbR0wU9RwXNQnptl54rZY7CN2/HC5mmqdVVonEyf+P9bN
zj/XBjIqFFawkf0g2xaj7t1LcgkLfeHEn4jefTZ6XfmBuLZj6KR+bS98jK2o/uy0ESmdsPUf/NDm
nmmE0tGszfj4YZ8G0q+j35Xw3fAlPilyZe07KSf+BO3AokY85xQgLzGcG1gBN20I9BIsglm+hpHk
rGPYuhYWgXISpkm0hnesOTVTQ7LufTPbhIsiK+uotKX9bBcL5qFwE7Y018zdGDlotf1jSyMf319h
Xq+FpCPqJLm6hkEhVIy4gwUr+VYMYzlP7pwkvgM5G+XLJkXNwvNR2/K1Gp6vHgUuRQv6BaRaHYnz
fzQZer3ovRpwey/EVNgp8FiLbu4lqMAWhNXeGd0iM9daF4Jyc6pmEyiRMpUc+I+iaXQIJNC6vxcj
r4AAZ/boJrcOj8Aaf3nw1gT+UUHeWynSakXa0TuXgiSpqGNe292sXwsj1Jn+eRCESPHkJIx/9pnX
zD7VRLskJsJQ83YyWD0YhHLtGa6QyFXy57ZCie7X4NdMIRXSJqU6imKY6b6nedk6hMphKW6D810x
G2DG9aeJ2Xa7j04T+uASSJ9uq6KZt5on5mXzVrNzhmAT8dok5b5ej4/U+vcLm4z7YYzQi1ETyyPX
SklRbLlNsazgKvEb9aGfJiHGsJeNAjJb+PaSaRyDatK7zbS2IK0SHO1SDS5iNsj5H0kTaMzF0CIz
f6d7/SQkJD+Ww7qlPqYCSQdkYZI7tzNt5Tamv08RujglFixcnInyaCW6EIsP1cLOQHZShlpu6iHt
q0WhyT9db/PzUtHrgomDYeCsIoZE2alm6gHhRVL2YFNtfOfWmvI0kPRcapGl70FNKU9+admw3Xsu
itM5VGGy3i3NKftqIPm6N7Tir2KUbY6rkw1MowcIrCn345SHFY3uKfo+qOu/xKiZcrbCN6B057e+
057zctET+yqZVO5h6YqPfdQV1K/zPqXwd7joJYAZYWsVqjVrx3W2Y5FJdzl1uuuhblGb67182VeJ
chhFE1cAnLJJTnAhDO+mpvkMro+Dl7Q/e8LlnbcWBZ/STC53oHfKgypDLPmmNigkB8UwC7IjaRH/
KEy1UCWsElJnppxOFPy/9AmFc2lSOSf1KtBjJAvfreiV/GiYlne8bSBm5l3GFLrr1dvHGNqKRPno
xUsjyL+TSs0fyUAVj5IUfyHX3570aaTIRr8DMomU1eSRF2qBqGCzgvp8vAp/pRgRIu4pkRKTkmFW
92pN6H5aLha5bqwAOELr+3YBO07OSWpQ26/l+bIjVLIwIyc7CmdQBONeHagUEtdHIULeDzZpSYir
rVZ7bapSO1sS8FgxtDxIlceaqhwxLByrWsh6ZJ1TT5Jff65pW0U7Swk8427haK/zGl5iw6uqulff
h9MysOJvCRicSzY1pDCVi68mxrqf1Etnm5hI9AydhAiVHzEUjXDx9eCxB514mE2iR81obxKcmfch
d2gf3BTK37fL3TxVas3d3gHrOn0E0fSWDoN66m87V6qPBmfPHLYBtT6qfbkzO2/Y2UpdQ0+LKVZN
jaoVMRZdYb2tEcvNiiQiUNyiWvsj+Oemzn6zIJOp+YwCaac0HCFEE7eeC+pqGleypN6MlLv8nJ4d
P9jGaUVjNs7PxWJa12J1q4DL/7i1ETt2grbnP7bNKX3ZaQP8jRR7xasIxZlPSuN0PGl1RDpNL/uk
2M+QIlsvUJuV5ypEMtDq4/RT6g752vYoL+eIDdFzKS+sTFZWzoTMRwo6PRoTclP0hG0EiA6seJoR
TfbWE0No0ph2jBhanm568GbdXuad+QQvdXNV/KS9qorhrroOxZvZZsqFd65ydytMHUWXsMxOlK7a
YPd7YRRNCDHE1gTQMfFcN9e5MR/D2s2uoDMtjooGRZxZVToA7rlgEZryOTFAs1Fiugqh19zlZKtf
moq/UBUaSA5PSszU/1Jd7Tb1UZ+GXQ2ClQph9yRmTdv/2g3OcCeWgoC9JKVaXMWcrefbRjfjBzEX
SPUCBE78pDiK89whPwzDi2NKTwFMeVcAm9Uxc0GkTqMEaoNbr3FiRAiUttqLid7wyqtT2s0OJi3e
RybneaLxpb2s6A2CF7gJX3Bs3qbxAKbMvmJ3ROSKyPdvq29zfgkcQ9KUteR57sbpfHgIYi+7iEY2
kIYaawR0xRBB458TVV5BTSPL3mZ2TqdZJCe6lR/lUM+97RL1SnbxfNVZd02OQNDbhFhhdETtQsmC
jEmXNiZM23uuY+5TBdWYiZdSnqT2kOVCK1jQWs7jeRrhQggvxXio62JX6RQv+9G4zcj/w/LktVdX
U/m+TT0tOodoAF7IKf+0hG7WTVEf/oOEwzTR5nVJBQNgUqLFa1eKqdMPHXgCIaDdd05tXYepoSoX
FeCS6FisBNbVTwzraiiuta37yFrMNl2RlBMVTkdhEkuFLzQ2izpVfTCK7CYmFc8LbpeZbfNlnJaK
4xZumqPjW+2ewmyK0+N8fDV55V4lekM8chrasFFRtq/f961UPUa6tfVkdQRr0nrHGITpMhBD3YrW
ceNVOzEbFP3X0J1S9aBzngu+vcILbhWI7zkQIlrB1kWlpBtoOYKtGI5hAYpS8Z2zGColiE8pfU01
v7njSRXfFqHPAvMwTA1r4ZVrhrQoS/D8YphaEHaqCG7rBV9bM89QWoAOaF/lVrrlpqs9kmzgTg6R
wN+BCf02hPjf4AjslxZS35cPvjo8AWix4JvGqLzz+riieNdZ1fKoHdupET3RBEhRHa3Cdws40JmR
gFstWi2qIdxkGJXVg+bU4WsX1U74lKdN/ZrLzXelCTa2VRT3eSerT5SlA48sK94UA1976kF7rDyj
c7diNtA576NaogHAwHlA+fsYucCkosm5JIZ4pQT8ICbF+rD4K7Y5DQmLn4efvVKC4XrylnKI/UeI
5WXDkFcxP7UH0VB8JRv+Q2e0+QPFnCOxJBmyy9GN4qUdc1xNdR1i1Df/us22mm8Yd6qlfncTBMn6
TokvXcadktdJ2PFBI16aqRETfZqae69Pnmuz+GWaFqSpnZ9LM1ze/BvTO4T+eG4ERelEPi96c1P/
xjYkxr/zm5eFId//TKr7lR57EVhpF8adQadieKo5VStfhTGIRvTanDzJQow/TIMFDXZ+4J6E/baD
WPLBb7a988nh6tjwe/iuyIXKSwYXfneleYnoffw0qU5sqOe1bvFHR7HjvLfw03zJWBfcVWDqRiNg
2dmwSvOtjfKNMXFLizHUJgHgYQCNs63rNTSM3o2nhY0wijVzU9pWeMjzTroHOGg8tlX6l5QZ3UmM
CLmqG85mxqrle/OIcMguiLL+lDa2gkoOlRqDGarom6bqRdhE06YGJJe2mq3FMJdGsLtFO+6J2fL9
b0r/BTR0QIWa0qAVmKUb3RmacxRVDnUqgXeQJuZXNiVwDUDIH0sPDLrnX0TPUHnaZEoDO/I/J1AZ
I3rsGq/Cbo5JCA3F5KLEP6qORJLYI8lsH3KIXuU2J5koyFIbettY+JYDCQP3rxhhkmNSx9nR6sP7
QDeSbfhmEvbCLP188bHbU9GOlT/0bbWYf+f0tpuw/XnL3HV+7V7n3haQk71WOic9V3HQQrRApUFO
jckiMFv/ewrMkyKiH/zPfNLgxnodlaxeuYodX7IMJkHI/dTdYBbKxeQdbWW2Tb6kdN8h+VCPJ18H
nr0pfUqJrMrqV++MoisazQOg3taaC1wLzDbYbnU8zdMDFPfNonH5M6Gb/HWeCKCHRYkNzUs5yR54
2nI7ho5UjKiU0I9VNn4WI9F0uT59abpyrVZD9iBscgARTDna/LgxuYhmk6oN1mJOn0zQn6jbUdKa
5WxLktpeDC1g9XmjPvrmKgiY33alHOxAmVy4EHsIW+rALevGfbgRNl6OgmWhBvUOnpFLlg9IfCCz
9NA6Zn+GN/McTiPK5IuHARb+DaRp40oMRUMM/ztA+ZDoJG5xZTgXl4y3WCRMNdXWW5gN2mUJMTR1
wv0AksxFmrHP1UsMOl7Px+CunkbCrvqmfuTd4SBGtjzqoBTVodhaSG4thPHWVLJ6cVWkwrQGpjlh
8ztZu9OHcFElZbg2Ham4C3KD7CzUvLvYUrQ7/t02gGdLeW5NEihyq/t/D7myTCBDoZi71Q+pHmRf
/YLCVRtWKsiOJGkdjYV10mEoOTiVrG8tgiLXlnrIFRQs8quRBd/IcJU/rHCLuIa34T5Tbi2q566N
o5rLrPCwmU3jLDLezU9N7RzErClFMN7HA19xtEbNnQwWch8jcbPS1NI8UTb/HUoFnwIKBUnvyTQ3
s82Eo32XyQ315ngIu9QPeQuX9a9l1G7+L9v97qrCNn1Czl3q2gMpX07py3pqminzKhqKjVYhgN/T
bBIenjoom0aV+Q+dfIVNrBdDCkEfwLsbezGa96VKJoULZJtRLnVogJVPMsvJU9HGFItaX6Cydy4V
GbahSotdpsrBXdrVVP8amnlPNAjlKceFXAkd0gWyGMaX3mgeu4hvsNRXS6Mjx8kp/3jjV31HtSq6
g5Oo67LQKZWZmFVVzaARvakRLuPEztpMUetgTH6Maj5cuKNBc9377TeKVQ4FZZWvHuRGW+rL210R
uCEyNvI3g+/YLrUt6HcyK3vpKUDaOvY4rMWw6ut2jVBTuhVDd+zClWxo4V4MHXUiv0Lo4jhwq3zx
YLKi3AjqrUKWpTP6z+CaU+jXCtlWn3sl/Tksp3irGDqR40JF1v6cFcPkmuvrwZO/t+PowPxqyqgO
xTpY3zqNQEd3nGBMBcUS/jGrRGrlsxiJJvGTichC/R52Wpqse2uvmgT6CRtolMPI2q03vaxTGFN0
JIEoNBMTOlIOt1l+ajolSpN3XBrqOlc7uGffpp3C0PKV2PG2LZW1iyF1pXWNVMyyjdvsYEQJOoHI
xa5G8OffZAMSBtX5Io2dsR4VPzg0pZ0+apH2DRHPZJt7HjidxsvOorHdvj519kUMhqoomtU8qUme
sjRKJJb6puh2EBq+uGlBMaFTqgtHtaS7epLzIBvgXdIYtiVD0d7Z8yL19EVnQz4Z1A1xA9zEKhho
2/3YonRJ+iL83KhwVJqG/bXuPB50UQ5PfEtdRtPVLZwRmfMVmqCvSt6Wj7o2RAdelZQ1FM/d14jX
41hzvupE6sjU5jJYWFV50Ef7u1jHOYDHN2Un9z0Vj+QjGp3nbmDcKMnk/lFXTOULFaVodwIR2Yuj
o2gSjkK+lfOYmk6TogkKyj7lukAgPLVsmIbz0TrnjrkSh1A7nOTaUm+puLV8qaJQvmSV+7kMPGUv
RqIRk2HkLjpq486zXVNV/dTk2lggVSlXzos5auPZdINh0cqICo6QzK0dtbe3YphIxjOqzkvUWNHE
mGhrdCX0+aup/kn0otFPqoXoep4dVYt5SrZrDi2lAjKcJe8cf3aR/VvotenA5jj2p3BqPKIw6arU
uk9WZjZbMYH6lov0SZC9mnpKxWFe+hX/1x3oIdH1J9qdcBK1mB44p1szMfncxjenhpSbgtYXhFgT
Zlqgoiv43BSOn76Fxii81BKhYvRcR3VXT9o9FXB5nuqhtqsTVX2WW/fnLNR34WHoUIbjPcFeUEvn
fRutaFuGuv4Dhv19FTYE+SBp4Pjo7s3Kyq4ikB+rxbiQvdQ/iqGn+P66kKEmsyPruepH9JGi8Yvp
2vkmrnuCj45VfprsWaEOXyiZhZaVrzDpnWUBQuqQyX3wSbcjyIyd6qkZYIFMgva7MNtJ529zrV8Y
yc7kjHaAuRum5qmn/3M4SH03yRcyfeve3H3gVkiHQ577tubDPjdvBXmBdDHv6TnWvUUdxLZMre4k
eVmH4D1SVkanXBq0zHXEfLGJ2Ujuu5NosjJ9knrP2kZVaLpnYYMaBAyNmpcLsQKQSUB4etq1SMdo
p5D/yRF/ReubmqQ87jbRWzEX/4HWuBCzRhB+ziq52Y21olLVMK0I/JpMUG4GVOm9OYoqMCh9TABm
XznGRhHUli0vNDkvIWVNEmMrlZG5yeEzg+1aVeSV59U/8pxQvhQX6ARS90JlBUQYQuxd6LZHTfdz
4p1tYsj4MGGnFsWv8zbCW6jEi948Ifa/bf3PbWabcJlXpAbMKvx2+VzB9GmCSR5aeM+f1fDVB09P
tYUiVcWKGEN2RWEsvVpTD3wBBUzmRVhEM/qoyJWdab1zdeJ64Dy0uy1526EvhoTbmNusxUqxtW7L
7d1ALEuY9KT1UbwwdMLIgR9uxtDwnIXCc/Wc291aEUOxLsnjjHSmrG9kj7Jxyvza5hSACJ0/mbg6
9b4WN/yx3c4TTt20x4qg4+1j6PIkAiatEHK27hPCTo1DoFQ1Cvs+rhz9DO7lIObkyZR1FkQd2sDb
0TQUE3XedOtScZyVGvIevuQE5y4q5ic1aOvmw3/qxYS85yR24a7Q3KNmM8+D/av3sLqcLTva2UFj
3NVGFvN8TUiBKpUMRAdmg7tw1I070bO9/yPsvLrbRtY1/Vf26uvBGuRw1uy5ICkmUVSWJd9gWbYb
ORZQCL9+HhTdlt2nZ5++qEZFygxA1fe9obUOUdc9XsapKdGQfyvDct4X/GcR+GaGx09i3wkrWbnL
qmrcx1ILLnTy6up4eUkDrYwEVtZmWLKNg+wjKHh1vVdVvM4xAnagIqmqXyD10faPGAb41/hLeJfi
b1XVodpkkCbbeopTlAfB/lnpkK/wt2nv8Zhr75OUnJddmzC+hqnlbaaAZ/JrmxrMU7Db5ANqHaqq
xqm5XcrewybAfJn7t/WEiLtdLeBiG7ieX9uV/FEEvXc9sGmAAo/SEmSqvzoWy/IGIwTkOJ1UVO0W
7XI0J5AZbIwm2qgVfrlUy6rRqidEQYQfGtZIs455FOabWGLWBZ7wXRqcoEwTZBsc3NLrodA3lzos
VP90GTUFEQoWbvz+S4+jJlXLfFTPOX7DE2QbnrNfsdtQu55hFbK/onCyWsOGmawfgj6mcczGOjkl
8FxRn7eOaZFvI2Kc+9SDVjXXjXMkZ+vuI3t40KwBljWqyCtrlt2WA9T0OSOKAP90ejUjNBH4hnTb
NpeX9tJt50v7UJi/tKvxM3CSy3g777UbXBWRZBmRTxqa5twu7rp5xvG4q6fkOC/eu4OHtYCBgd5W
LGa7FgeXPb+oeKN6I6RZT6Gb8YBa5jbl5N7pWrLvl7FYH/hHPwpfkDCd74UrrZVoUe1BC26FYrf1
xTJ67DEimSBnbkNxNYW5ytMgO8ukzh9xXLptUBN/A2ZVbt1IaAisBfVbAJOZ+FEN2Q+PdhL+uCYW
N1A02xukqzEQajABGvz20hS5MQJFZPLbG6PViKUVwLPVYDVGdaiqKmoPHnsY4cgTxYvmy8dAdaUt
ks7V8PVjedWsFvloG+Lkc++95WM1b1tLRMa2mV1IixrHtQ1GpM2a+6hgG7V0OWnWnMbe4i5eBGm+
JYBUrP7bLLBU6dEKrM1lEbXeZZCdyU+GZrX71EqT80fhVqCoh2n90YI8UnJGxxKvhDlxnghJRgfV
9jFEXYnan9ehYWibjw5j8plG1DTaObKAd7i82KVRXVYtyA7UmzZWbv/6V1geobi+7r/4bTYco3CS
x0D3fhSqTVVVx0f1lyFpo+WrX+o/l9Hm0F6H2GqtVe/H5P/vWt7ywlpXx3s8mw9Ie8y7ZPTiVbtI
aHUo+yMF4NebWgus6zIOkN5SUlsZolE3Gfmd9eQkBHvDdtJxuWSOXvGhTLN5rYYgP5CgrIQBUxTV
zn7MPY/dY6u9DYNxgDmHGrcejyS/Fu3ypb2Zm+9WhlJHksbmue7so4j77aDJYyqc6j0ufMFT0tKe
k9RuNqPQhjtXd5Kdh7bGtY/1xLrPpxprOxPx+677UggvfbZqzburIBKXyL09h+RjnqroqLpUgfQD
kGZd4BvIaPYV90LYKzx3vzZ4BT9lmNviXKGtVc3BzOjJG/mR+Vm/mdhrbzxr5WpJ9hjFvXzMxiLd
+EXY7fLClY96VaU33AFfVKcqxij87LNbPKkachzeTthwN1OdsNCaxfxlscCLfyw2i7zfEQi+mfqO
hN9csYdZRHwkCtlgTpYqyidXXmfumhw1oCTRBh7CfznxKGMcIxcIOzvgSz86GlF/webFQ2KZKIBW
xGSZxuxOIa1AGd42XZHdKRDW0ieWmuqL0vRW6Lm+mjp2HZ7T1aQLM30FVr9+8Cq7emAvDVminMud
qqoOq4InnKbeWTUJR7Yns/OeLuOXSZG22KVGHHrySab5erC79zSI+ms1hEyGf9vN7vpjgqF3a52b
5EkY9irz2ARndSIdpILz8BAU2m3aRhqHJYCfZyzL5LkYBPl/PYe0EiLlubM8OAt4FLW7MDQs3sRQ
rBsnJkW2PExzM0PbOMX2Z6mpQnVWy4iPYf+5bZK48I0Ccm+mXVWujzohZ2ofuZGrKS3863GMm1s8
Spo1Lq3F1/95RMEa4+9r9EaDJ4lVRfsmy7tHMWmvIX/jqVpqbdnH+3kYjbWm2eLRqsbuMctfTTvP
HlSLg8cITobOsFV9yRR4Z3tEJykS3X2emsCaG/vM2RRn7kLK94FHduxo6WvnBdZWBFZyqDLdPffc
DNzBD69bHnMtdF0uxznQrvwaACSu7z5ymDNmS3NnPk9IL12qpnTN516G3i/Vj141+J/mlsT+9mje
FrPZnVQR6Cgf8NCtkHL8q01d6T2KF4SCQ7Ig5QLwnApsdXWUJTeXxn5Bk6a9ty9caz7ONerYSpS9
xwGJZ5L3JI1Z20+yB6pfmsmb3lhrRD/jd4CTwMES/9n0UiwSazA4mUTY1UrOzqCZ5wwFGchN/ExO
RVRfXTrdtPMObqR/iqE0kOoJXyrBLSJw534nMbDZVMFsPTWxLa5Jf8iVqpqIg98lIsOkp9X6tWV9
Msy6f1R9LQILmdbEZ1Uz6qle++c54VZ+hwaOfz1lWrYGAIC9yORON7KZrTV2S/G7Z3lbdkrOJ9nV
qIqYKGS5kxa/1Ish2DJAzcwWY5J2RNFJzWRrnbzPjbMtJ8/5NAxDvZPZVRwh/T2DGG6/JQ0+h1Nn
aC+uHN5bp81uVU03X0Tf6c9A6vp7kms3eV7h/N2HZDLNPFqrqlkOxQ4osHsFTu+1gB9/aFq3nEHZ
a/O+BnVt5oSG9KVw4hHNqZ9XY4FSBoeBYas6VGHUuXsZ5yH4cY1o2Ppjfi5IomB/1AsUIMJ465W4
aI1+z8m4nbJz0Osmd8zceECpeVhntfB50+doJbzWRo7LGte1H1XXbt80/uWyCOvq2vAdQtBejSKj
9rW3UOcm4FZhNTQCA594SlXWgC1O3w2PZrh4hhd2+jUPwzWhx/7PIpV3NmJUb/PED8a2mvquC7J6
LweXGKFRmGcrbfRNbJCwR7P7i5o0+YcaFaLvnjMUq1gv2+dSYrTeeqFctREO4OQHJYqi/ObEZLf7
LnP7J2ISi9cY2HbV21ZxRJLH/qo6vSoKHnljVJcqsDt/wb87uFE1yxX+2vIHEGfL0kgX/+NaqrPR
Zv/3tRIMT2zLCG7sZbJaKzWforywNyrsJp0+x90o6X7E636py1Hz10WP4pBY9tadifbHjB7MHq0I
5yk3Um/byDK76pa9tkxbpG817sByqeqjNZ+JWpP3paYZtfk4ZvdqolrMc+oDDh4Dzzz6MQhqYGsV
wbVaS7fGf36l6LmOEh49VhReisjsHKCjcZZseyn6leoJZPOjW1UvY/RCGAdwHoePyWnNySJCP2hl
TBa30XYRNDddvM2AsZILzLm/Lk3hInuux8aUYMvE5WV0kQCu1Yz0OCORp/vGm6PHwIy7PtwOUTV9
tma0p/5q7huUdlWz7v1j82+j1SLlEtP7bbRqjtP0W1ChbTzqvtxzcnJ2GWr0T/YUfZVuO31FJORB
Q4DoxTZTB3KVo8PcbDn+9PO8UiOQWdwOMoDNGcY1gPb+k5Ua49oiA3/DbhLlVV3rqhtV78GND4su
VDB8ZWuNbVdl/1lG9RlfGf9tMFvcjhqi2h7x1F2Lzs7RE712kjIwr+ZqEE8Imw/oyonxa9Vay43H
/pPA0A7V4VVfBvOTBNiCPokOxmt515wWuMc/tOOhdtPZtf4U+WjBDo7zY3yCUdTH+I/2Zbxcxoce
49X66g39ffzH60as87fx6u/5ffw/rK/+/nb5+72puhpJoDxZgfM9tvrha48K9Jzl+MP4K5h0CYL/
TrknZGB+xT/925ja3hGRW8mG03H2qAel29APp8/otSHF1mqfPBPN42Zpx7x4+owiz9r+2V5CtLu0
L+Nn35Z7oifdqsBw5VrYWduu8kJzr5vB8jDwkOZG9ahCdXxU1VUrLKb8rbtK+2Mfj+iNLauqaZMx
OETKYv0RW2d0mYrMfKulePbJqv6J3m6heeiN9fOwH/GoWY/IsGzzOmiR9qPAT6s9qaq6UoU2kC6P
7E6ghMIjSYOiVc/djSqyOuhukqVQ1dAZnTUSL93mo621e+LYqh5pc7q17GheqXlqiuqYalRl4XS2
yPt7+pucLaze2ui58p3kJAfPuLRPKRInY+5ip6njSMLZwD7LAfmXLC+Ojdfjop6D5toFJcbdaLdr
JwK98OY8qMiztejflfPjmHC8CSqOW970iDvI/OjjXQClVGK+uLRBu5kwdmXDkbjQ/FzzDnLb9NiN
ARK4wDJQPg7aZh2NPoyC3DyrXjdZeFagxK4MK54fe4S4ltMwm8lubelW8JrG0ycDXcI/8+zOQ8kw
Wrku+Ih54Qkiq3/V5+xbzArYgdT7zyYMt2GH81x8RgJqOWJaA1a+KHGNe92LQQYYCLvpTX1UtZHQ
yK26am6FbMbLtcYzduOYOe/ZCBAIDj+soSKCet7ATLxpy3qsdq2c2DIjqLcmOTneONC2SrSgUPqx
5HsoqvVYTzZ6t7V2FelFcsyMYX4QTorkLMJy+1F3giu/i8XWH3GMNbRofOmyRfCxK+ODmfbjy+Sn
xooDYIkPA71zk/FEwQDPLpIRl5KGJ8bPAhPIH1XOR+lRCxr06NECOkODks/C69fsRciapAa3jSzC
E2epwrNH9E6Wm3S0+CdZ3qKuWYElJgR/5dbCfK21xUNcZMEtCbf22gZdgjeUJuFLxvGWxbtV08GO
KH3fvFcFm/tbSzeQMozQLru0Iztga/WdALl9X+UQUxJzRnb7ryl20gzEDePXj6YZkc69bhHQ/liG
PCnGNjwZL1MFwpTrfO7LjRFihNwCxrnJZtP6hBR/E+ndp8oxo7OPmOdKNeuZiYOG7b4aqFqS7/e3
WLCDm8oIKG40c4Er6+WhzdpA2/RpyxmpKu3tLI3i1s+i8lIUWJ1gDI0EtgsU5VyBrNzpFj5sjuin
2yKSLuwbw/uMRPO2tqPqezV0r1VrjC+2pw9XmpmKEw5vw6nqqmYzmH33JJsi3JAiT/bCSOYX4gvA
aKIW8sVgTC+x33/WwJpAE6SmRw77m2J4tMvOftLBTvHxzi8lzjx38Rw8qEHN8pWB82CsvASlZbPs
d5o+ZtvGRr8P7sv4bMngpPHc/eL66GBaI+CcJMF1EkomunTj0H1pJih0lZf79yPKYteDAQ5gAqn9
pSH4ZgVe/Qnl/XwfeVGyE53TvS0pIzUAl140cKdSHltpmo9m0rz0xF13EbGAfbsIv3aBYTwtiKNt
1nrJEdNfSJCIWa0x+zLfR+3PxtSmbwBKufvBF3+IAy/ZW3Vi7X0R6vddhLY3wmPzN/BDCGhpX9vI
z8HdCPMu8rCtFtLDchaoQ1mJ9DpYFKRVEU6zfgL7U2ynBVrx0Xa58hGZ9ju+UJceZxkYG7zFnmXT
6P1ch/fGxQgVe7WmLsdjNHuEFv9+qeqqMG17POrQSP77IL3TdNLO0TAenbRhFQCMMRghpBJ0QGZW
Yshz1CbOfd2O8i4NvqS2ha16XsTlKZrCB9XnBZ1zH9dS37clmNQBSkG6zpzYvpKVa5DDWuoRKrNr
bs0Vsm8MD2w0Hmt/VzSo/E21aeznlpQ0ZHaPfbBBxkfM4L8xsJT9nRAJsH99OKsagrf9Xe36RJjL
zLxSbapY9BTwKjDOGJmwlGrrQvO1MLTueBnhvJpFdCRCMaMlKuFuVWAt8I5Z8I+N6d2TvU9vcz3A
ZCb27wur8e7LwumOeGonK1WNvNG8xU2REJ705y/CGI6jCdJFC7J532m2vWXTob8BQET+VDuIUbsn
8iTvR6/Jjr5jBqsojP6062zZ8i0e1s6j27A36cibrUYUlJ/NLM03ImwEr59jBABK8MYTbFg8D8q6
XrT+dR/rgoxtJW/Dxa4Aidjpse9BCU62VrxGEbbNnodQneuiLgDP+74ORfaOi1+0koWNsceApFrm
CxMziBRohieLJ+Ri8cLqU+++J/B3NY3AD6GNG9uuEbAxAB7s3dK0riWb3kMkeRt9fblH6G63t+ch
u4H+za3IHbNbrBZ5LHIKuJ8WM5MmqudH7M10wiMYso2e76C9Mhqv+CdkMA75UXsI2Xax13yz9elQ
l4sIf+jAGO5nLA6KeFq50vCeZxd73KRvOVRHLQxpM9sEImpfQSDhDGFViA9bXvta5yvOQtHrpLvV
CSmRfK1G5R6cbyv3sR1ZJiH5svHzEllUU8izI8KW37TbYoXaaC9+HECKDIhOVKZ8dCJtrU+n2DnL
vE7wrBnLo4mF0lerLr85upO+6QbwxST18ZU1XPKueT4DlHWRuiii9qzsekxE+z3Xb2prpQ9C3voL
jUwxaRXjFiymRA5fPvgLHVc1DVmEOksuzWPg5/XjDHfxiMm0XDVtJvcjmLgt9kj6bdYlCfoVxlnV
QMoCTFkKlAu7XYY+MU/IyE6vGmswV1pduA/IsZiraXTDz7JvbnGB8KMVj1p3EbTlVW+SMoM50pTJ
trQqnpSDlWmAo3I8Xc3Ug5jReTeEqax5E0G4Yp/Yny7VRobmtnMQZPJJS/MxpOnWzwxdP+qZwGcL
mdFVbobNjSqKJXnT8s6Pl8as3KNeY59Up17YqI8QI7tqHMw8ch9USGdH6Tm3iq2rIX0/gQPjZ1zZ
d6kMrLu4ks0ZgiGqrn81ieWqQ2EyHCfv+qN9zDR77QpZb40ki9CJxrBzf1mOOyLYncm5LKUWxnK0
P4l2+NMQM9r6Y1x9L85i8LvvWub0K9tvpke/nQP+pfZw5GQbbIauemcH4OKiQQpZ6mVMJgyKnap+
dFyqJK+yQJQ3f2sf7V7fpOhqb9Swj6KqCGHY5Z1qsf2i9jfjZPRr0w7KqzE86mYkH1QR+7y1oSn1
g6qiVG6g+IsSzyjkg8a38AGZy3IX+T7u8sss1YaaJux1Iw2OatzQQXzJ5nB7mbAMq8y43Io5nDZq
1tDa8qFt9RcsSauTahp9vGalSM9qEti9CreReF+ToTgbA4G4ycC50moHgrHI8nP3NN+0qIi2tmtF
R8LKxoMxI++qRoyeeCe6pT8K3W8PrSOGbdjhFaxX6UFUtWNh8mKG56aD798HzglVEiRc8RLYOPYi
UoU14QYZ2PZA3NJ/dXm4JLVnv8SJkZ4GMGjrOnT9VysW3Ar1NuWUXTkvToj9SeHH664CMW8YfnYQ
hWWcwKcluzRNh9uq6+or1Eb1B6L17toWIn1pmsRAX6ZAl96dPmsYQnwVMj3UmWXxbPOnXRLOIbwS
ij7m5hyUk8nphmi8GyKsn09voZP7624O5usmk95zkrtXcT3Tjv7KzpjRTXVKa3wrTaLSElnXkEgE
LuQWKZBl+lQBC4vrsb7t67m9D+Phi5pe+6a7KRxk2U2y11lS3BBstg5BANS8r0d5tjyvvIpx231y
GsOBwlomX4SLe7Q68rTDIZGD+yciB8+Om1VvSVU1a10Y5kM5TtFWrThw9Lis6KHbetaKAfOp0a2e
mnF0gPYbyRcnljdmZnKIYsUSVMU3g4zX9HXxnrHM2H9zE4vPY3Ctk1XE9mM8AMMYcu9tsICyaKgP
HGxUpB/1KOcUiUDBXOslhl7lBUUXlXZ/zZ2jXysUHajWfj2V76HfJBhQhf66NVpzHwVUB5kjljQM
uCYTrwFD3dm7RMMiXPWOGSe0GEj2WvVaDaR2D2oh3n7OtRaY/gbN4ug9j694+BvvTW90mHYV+slJ
RH47aXa5UNXGpwVhVlfmoRXu9MxZvz5GZhpfKWDZ7+3J0q6AaL+31+wX/qldjdfGuiUjWTh7PU+j
bREYMRb0VvocS0vb9Rn6B16YZs+DqdVH18T8UvVWRq5x7ph4Ii29QWDipj7mN7OxJHE68a7gHrYm
8+MwIFPwgf5QbeQ7Scf/RH9oo50fVZsCiKgO4ZAXEIBDPQuh4wCHtht/tkgja6n51vjc2YXpYnlS
v3U4Xr+0i4A+QUAUzpah+Xcn2/YVqEYVKbCn3j6rK3O5QtD/dtTm/KiaPtqr0u12w89ZqoOE+I+p
Yef8MsuM52/tLOy9aRjpbV9k3qaC7rNxalTWVZsqIqgNe7MOcLWCxHMrWtmzwYX7B8/LXss5k/wL
f07BHWwXNL1/fRmn1gpDSJPdQlz5pVHTQ3fjzeAdekck2kbaVbtvEbpd5YGIMdxcXiHjFdTaap3L
7OUV7Fp6myI0iDtZfXDvzgZMO2NsvwXW97pKx3enLq01b0NxS2rZOcYYhG1N7HZvYyNz8EgT3pVW
BJwsDVm+uLqEndOY/X5cqqXTIr2c+e1R9SLmIIEyxcNp0pPyxemLz0E6uGc43eWLnXKU51d17GK+
NnrOq4pZr9/A8CFvFNvpOdWC4hHm0K1qd/yqAqEBaXjGUenNG+rNFLjlC7bv9nU9JD+mhwUSYwkq
6mfLzf9xegSo5c2dq8t0RNjt68gLzLVXWKAxrCRcZwHRnsyaOAv4ffpJ9K8BokbPXSu0uygnkV74
6afeiv0jIZ4OT5s6+zRyat3qngAtxWeyCjRX7MwpxGHOauPz2OHOPqIPvRcTFklaNMlNF9fOy5y4
f9Y57hRNfg81mS32QsKAr7FK3ersW/Z4Uk67yo93aeL7jh2H85dF78+mtsGzcCjSEAhr2x/avHlI
UafWd3ACul+qeMf0B6yiHpper85x1sIwDINiY9k2CohLURT95xy5lMMkG4wDpy4tbg0Ux9ep5/Vb
VVXj9KWjmEySiK1VXhZox3YTWDkoPGlNT2NIFCG1xCsOhA0Z8snZgEZaAgoIbqPJnd+MPNRenC5f
ZU7WvdqWqx/D0dfWalYUmf26cLCJVr3664S83yuBluRU5DipwfHu2L2nxWYSYX0Uie5uCGvGW5nz
BEdjQLrwGDmBefblskKoWwDIPYEfIkoiyf5nsSgO1iKTs2Hv7a+6oeX5jkbZmuhj+ux3GcgsvFK/
FwKkXuh+S4EhEDb25kerxIZ2HO3o2nbgsyEVkVxpHpx7p63wK5oJN5NNRx/ReR+4C5MajJC2xDZh
N4a1d4C77Z5FEjSbYMrN19Z0btUL2Um8z+BCYg3Hg7TWZ6AGVZjeqitXNN80LfZIBP7W3rRdgIE9
7uIFoc/9qHHglLojT9IVw0ld9WX648obHO1aT4CKM+Cj+W9DcUcfLr29XHRV3JrAZEbaLOvjYh9g
ZXVJmw18QDeNmb6qznqBi1TJasr9/EklvzzN/sJWqbxRXfgHlBsTf4ud6mQLkl/WapJAOxYj6eQ4
M6M7TOycDUZNQJsS2OyqLVyuiLtfabpJuhiXwkt7E5piL8nertSIjwl5grRU4I0NKM2/FkkK/hQ/
QeRneRnVrmZl0rc3QYYduer4ZXVe0L5NUr2+5yjRP4vSv0kmCRJkqflG8azpSXBWNU9U38Ji0eSY
Cvns4eiO12Q9n5ylWoNnXjW2PwCdYKaOaM3ajAJ57MUsnzMZT+sCn7yDmkvEG2vJ1J73au6oc8Oe
htjeXf4GA4WRUOKaoOb6JLm2vaXnW9U7ZKED9HHx12uw4GwLFwtFOdQvoZvuZ930Pru25m5ywA+Q
h+L6Cf7g3aUdVY5Nxnn+pI9l9+Db5hfVrtZJJoE6Z9DNd24J91p2s/957G2Du23X3sZJFpxd03EJ
QxhoCHbFuBEjtpKNHw93sDCHO22h57c8Jmc9AHL2s90xnXhD4tJhh8YI1RE5BmYVJQosS1NU61qA
sOt0W2JWcq3aCjtLV9wxnU1z6FLA3wa7+KsmMKdDRmLzaajm+64d8AnqiAVOnpBPrgcZEYeA07DU
Lk0xaiYtmrOqlsJXw8s8H65VdQrT8irK42kbZmAQ/b53t6Vi7uhx2K/q5RLz+K3dynjZwtDWL+we
A1xvvenSGBDOgsM15mxXBPOxrD3treOW6hTsyDla7xEZ5dsFIvKtK4I9JmrVMw8JcY1C7OKwSzsa
QV8nXG9049EZyireTHdx0xjXCdvsawuejN8TITe5aa+cYWwfSq0M9vGUjrsxzaenwhy/Evp3v6Yu
9xH0Ej5VtZ1vfZAXR4LpyR0SuMjJuJn71S8fXH3s3zsTi18vdPNzYAAKEALUq+YV9jXaCGIVsu/h
NkdVFWE22NdLYAa4/9L4y2WgWq2+Kbbkh9F8XPo7x8jWwXLUZHu/xpAgPBG/tv3N4OnJJtE0b9MX
nXfGwbvnzJPya4nrZi8tywNfQ0fkCACj0hkhKXKz3qtGMlr+pduJY8gmgStXI0pdm95A70S33PkB
71xntxhLYeE1dQV34/E75i4tNg3p/BAFHDgRWTmrmppA9lDfjMtRVdfqvmBj26+bXLR3akjIM+ww
V4a7slADfnCWIjIR34jKLDioqiWj/BzrexjPd1DuCeu3Lw7qC9EK4vyDzp/8FkdZhl1SUj3qcFeu
9AKLgRpVloMXzvGB01J0zoMEPyRiL49x1GgrfvjdZ9nkP1Y0yYH8taJAN2sXzKV+hVWoubeNDE2L
tg1fEWL+3rpWexfDJMDuMXhRzZOlE14p5mDnL6Nqz9o5ZmI8cdqeMX03HT5r2iX6uJsRLPcRZyrx
WhYb9f8kPw2ja3HkhU7nVTVc7Hz8tYq7pbYiCeWui2nGaGmw21OqQTjdTsulXKyAVCGMxsM7hDE1
AijdSjV+jLFQ7t05daGvk5Kwo3IGNsxpX3YkqlJ+kysHjObz5OUmeaAZHnBURVdD2/kvnbt8g6pP
GIsF52hI/rzUAG3uBbu9TWz31aepKTpurWF5iEIt2fhhKLdaA+7aDHDqKiRPqnCQO76y1WuJ6Em/
BG5tKDCbrM6w/0SI9t6JvGyFtdn8pQdJyhOsyO/NLMtJn0awFX9KNaorJbh4UWW89HDQZpcbbj/G
yXQo1olbWOsSb76hL4e7aSnyxieOHtXf+wINEFVT7VaUwCJtJvai6C9fhgV529zWzqsa9dHcTWxw
HLMq9h8dTU0AK/UAMKrV1OsJXRrgXa0y+1IP0ZXNreGcixGfq35KHkqwPGvTBYU6tQAYhrhqPhtG
94LpZfK9tMiGmj133cDYlb1RcwS0o6PpC0ylNOe7NcXWa9BMMRGcYnwyh2zclHVj30kkYLamSMVN
b8IoMQd7IXQOcvOBl5fx2K/9OoCiR8KMDMsQixvVLeCD4gwzfBccEHcN4WCkeKoMm7jqfu5dfHQM
YFylVhN7z0zM3zCa5NNOumMPHu8VZp4anhJnOWRSxOtWDNWeuxSyiyK1N/Fyw1VF16V1fKlnTlu2
K0vAJP/jX//7//6fr+N/Rd+rO0IpUVX+q+yLuyopO/HvP1z/j3/Vl+bDt3//YXsGu03yw4GlB6bn
GLZO/9cvDwmgw3//Yfwvn53xEOJo+54b7G7GkvuTKhwfaUVTE4eoascbzbHsYWNUxnhjVOlZBGV3
+Bir2vXafOaLSuzeD/lcnEaHeDZ6T3ii5HsSyPlGVXvDMa9bzHd4y+kFmRDeWmF6UrVBhN4TtHfw
Rpdei50lkpe3qqMyR6hVTYWumY9Qly3zq76z6tfIT/yDP+fdRlXRGizXrV+kp9Gu69d+A6K6eM0s
kkH5bORrNUjPpNwEhEIPdpk8l355nruxvTPssN4HUSVXhlVBH1eNZeNDV4vDk6oRUm3vWkObrkoR
ZBu/Kdq7ypNf/vPnot73v38uPjKfvm8bpu955u+fy1SjhkJotnvvUM4BU1fd11Mr7wetelam8FYJ
pqicHXerLOZTqb+oUZwmcg7TnAgio/xeL5wZVTjS6PH0yb4DzWvv+chpT7P++HOUs0RKfjbpkWuj
yqv36zpKx5cc3Yo5JF2gamCDIaMkL3GX9w/l7EPmZUykheKcOjZRkbv/4c2w/v4ltSxTN+zA0C3b
gIdn//5mjG1YdNHgOV/GMLyyFjVsYyk4P/Vs3rhykCgKQRj81dj4Y7xpSXL80qZG9+T4r7NKs+GM
L7NVXV3FI+LA+lwQQpwtBKK6fksMI2cj4GbnNs7zSyHHMkX1XDVAjtV15BQYpepRG4ANj+S1mqPa
L0NIBD+jShKhiyAMfVU5JawEC7vS//w+ee7f3ifTQ2dNdx1ov6ZlGPryY//lx9yXYR1rOmFYL42x
n8p73Nja0nwpzPRtjlJxC1/IfImtjIOvaJ/GRhsfhyncqEFAOFBDJ0JzmRJ37NxsNiOqupyzdpBX
rKt6WcIftWEDpNHaqxVhlnFzrjN5Ur1Tkt5mKFfdGRAojz44oXNVheU+zpFnARYGXtCZk1MU5NUq
Th2Hg9xIUroYEdTL3Sc1Iho/QRWRj6o/Rq2I1+7OqpYYXcTDXs+PUxC/+CJwwVla3kOpu7uwtbTl
/OGfSEmTVViqQivTfZalKdsUqkHejLDyAiwml6rduSSU6868jn3yk2P/YvqA6LxMlg9ZNM0c4DAI
xVIWbG+Uym9GUhbXqvf/cXZmvZEi29r+K0d9zz5MwSCdfS4g58Hp2WXfoBps5nnm138PuHZXl6tV
/elIFgICyHQCESvWegcGmvb8+zuoaB8fdW4hvbEsDD6F4oKYb/FfbmGEcSKlTKt/NvHk21ZYsGu5
A7e1c7wUTH2DBn90bgUGgEaVCXL06CWNA84uuTGKay/7ospWdFtU+MqVaN/vrVg0jjJE4FFsKIgy
fOZtLYd4nOdF90nGaNdpUw2ncAwx76CS7xNJ7T5N2IfuJsHsL4BT8qnUAOxNhaiuDB1hLdJK76eT
VW72Vs3cqJ+vVrQU1m3LKM89qkaPI1md5fS6mPJDAdcf3T4OK+deOMNl9JQyaX2yvn+mbdfx0bIz
3V2O8gU8ICXqmuNyDaDUnkkpR7KiwR1MTbtWIaZcF2i2+JVP5uvPXfasSK8NcD2WfcvCQ8Fro0PK
fT8VFrhy0kvjSUZ7++Qjy7rLtRSayLz2Y9/frf3+ODPCwWu5Char39c+XCUObbEl49J0vnxTd5K3
jYIwdFtPnm6WhZIGyUa0Xb76sc/HlX3VtYq2Xk5bGjpdLV09Nbvtj32msOBZjHglin76RvoIVl2t
CN48X94LbSjPk+ghuNehdYtsRO4aWdA+q524J+wMGLulNTuoe8hWeaWVXf3y++dbncOJvw5rmmbo
mHbDr6F7Mqyl/S+Pd2Zg1RaqTfAMvjWMD4a5q7XsnrpQ82pY7VaMtfIi+5ZwA9XULiVSHPsqmIwt
GKH8lCOa4eTMNxwCMx7yeSGhBrIyYiaQy6ZaN1e//8qa+fErm7bAEtqipmfpli4+jMSGIvthUNT1
yzQOq8ie6kswL/SkQCreNJtdD/DL6WXv+z55MHEGQAbTUVO9ezaz+khFkCyVQmXGzwhOtDTtn33S
fE4qUvncQzW4k8b0gtVq/1xU3CAVJapdGqxAWxR+pp7HpoKhiNFhtM0TqtPG7M6bzS3L2rJYDtSy
pkfuLsz/IU7UrA8dE/+4ZRpwrw2sy5HHlz8EioBv8LbMZtUSgw5TJGV+Gprcn/X/WTXnRar6+ckr
gKqQUN5/2L9sLkf8OHbZl2BjiZCfjkTofJEPx/3Y/HFubpPvpxgSQSXV+1sNTYRjIOxn8o0hRt76
iK6L6YuNpde0zodQQHYHADfXyy6CvGFPTzpBaaVxuUgvo/5WW6G+g8Uy3MpF2YPBuxZRziWljmfT
r1rAnvMJy0UkrwyctFD843IRClPjVYzi5NIIzC1ee0Wvz6Y9HcZGUXcM46Y7xvNiWWuwCXVgZ7fr
Dw1ZisSDsxxo8Kq4qgL/tGoLExZOPLmBFsKKSwxMu1X/toUodL8syuGZQkt8995uNKGTaRY6QPMB
SHSoWdac8gSpLKNsoID6gYLUiyafEqX8vrbsWxbx3Prh4GXf0lo3urkXPqDWfvKLo2y32TYbkxuh
FMXR/HOxNE4WOhmbXB+L47L9o1mOYEIDJhicdrSR6ZYmaaPNI68yL2Rv2kdKm15Z8zgs1wJnmya7
9O/DMLm1DRrPLdIYc+ssAgZzL3P60s4Oy0W6MpVvRLtZ2pajwnSq9pA1RwKVeSz/u0/F426Pre73
T43SQXatQWB0mGL8nPfouiYwdZ5rO2HyrRT2hXqvdVk2e3WUntVeRvwT3NapG9TskmbNZ2TJtSvE
KPSrZc3w9PhsIq5jlIV+heicrzlLQ9REzGvIu6+XzR+L5YwKOuiPXTKzOqdVYtCVTS+ddaWBw6Fm
1iaQDem87PuxCGaLZ78Ik0PSyfER6D/CofPasqgl/G+dZdVioraBUnmJ2iA5RX4GcN4qsrXFbVhV
UVGt0RaPAaNBI9+gjE69rH3zyxzYXd9ld3Uzu2mMWFS9b9Zte2OjNqZqupe7IqskRIeKDhlLDg7s
vsW0djpJEI7Pvi4o6I7CcrxG156GQTXWlByn7bKZoynq6NMYX8qg9h8rIhbFTvSnZBo7cA4/nWV0
1ym5dcLNJnKrQq2/8DYfxlaET56RV9u8x7c2z4MCIlx4uxwAQWR0zMAzrofQ7o6iyGEeD3bxhUnk
fAGrkKxVpoN0AI+sXrejPjlLg+cVN3ptNA+d5xeAUuGhxhlJr9BSD8sBooTKLoGz6SxkmAs3Tj29
u+9tc215UDuiRq82c+7+87CCbxV/HmPqXoTM2s4LVf1Rr5Xt0hxZMUkgw8Poo6+MtRWI4TDnJCgX
wViRAulYLkSVQV5lJpj7JZ/rF/E+qIuUcr7dHIfc/57nVYfu21CbxQ3SieNVVZYkOZm5PdezV33Y
SBdgWuPtiM+LWzD13MWZOtyqkLNuWv20tC17KsUstkkT4Ds+H0D25UbX8U5DijXY1zg/bWJZyT+N
mPkuv4UxtJ0bNFN9lSalAjNciPefF/72Ksvy7FnReKkR85L3QzCUdwKduOXMTMGNjEIZqczaBrKt
+/baHsbghRTv+41QPbg5vQW1T0Pi5yInZYY5F3gqqYMpl+lQIuuS8ho18dJ+XxmXFQTI3lf+bBrl
/8sxv34E18lqzLAJC358hOSr4h+GZfXXURlBO01WVVs3NcP+OCoL4Td2arTDA44x1iVO2guqP+Wz
0iKr2wHt3C6bGWg/o1IzD0a30Ny+9crnsV95uS91MT+PWbgZPBpqi1JEJu0/a5Ju2kQZY7Rd1t5b
S+MfZq2gG3+OsObIShOmYaKrbRmW9nHOw9yhLgtSL/d61cPXg6wrV5qyM7Gte1/7sc/+m33LcXZ+
QWzYGaUULCZQ02QfiqE7YM4UOX1ie4dOLfZjNkXaFp8PcwPDG5Tcso2oFV4oCVDKIXnu8GteaXVl
HkobHqKo7yITJ/QCbuQeU+KU7pnNaOy+IdqqXFMB0agVht+WoyRfSteahQDisll592ZRGE9FRzDS
1VZlIIeYlVBUwuJJbYk/6qBBNnbeDIt85Wtede+nk37D+0fMp+RP02gi2JbbCPUGzPSs2Eu2AQDw
S29a5sn0hs2yNcatfVnWqtaSIScgwxmbsNZxvOFgyUifAd57+x8HL+fPXGR5PvX92OXcpGU0XnZ2
A2YFoa9RXNewHfdDuSRW6YsnnHpMd4iK5LD8J5Ft30KC0a8z9KUeuiZzlt0GMicuUJQBoH5miuci
DT8H0ZR+DafoWa9ynbB/8HhAUbfR0ZS9nw8IGSceQlHS1fU2OZo5XHpfXWIodYy5s8rY1q6u8SV+
BFaV0hae+yOUgtiIVAtFtS1ia+nGCqdyTzxu3Rd2cKNpofa5EF4M0crXrjQtKK78smYQmhvaYLrC
PKx5sOXM35th1W3Kng6njr4u7Yk3BOspwclCb+RZ0sXr1xrh/1WSEFf0il18Vu3oieJQBxtIFZgl
S9Jq2c+v7kaoin+aKZjbvjXrrVnY0qcAzOtyQILs3FrtteqALEN0n4UkaOYLyr5eudY4WWdAB9ql
Ljr8sOaG1ut9BwC8dKN6tXec0rRcGamwr6OexDh0xse6ymtYD4X/IJgbFL4yPnWmWZzGCvuzdMzG
J7LD4aYJtYxEHq1hAR9TQjHuammtKJWYevYEOHu4qlBbYUrCUXE4TdvRl8BQt+H01ERt7MqoZh2X
k0zbX7cwPvBI76VrM0OAevlg0uV70w661XISWq3JqvEsYw8Toj5XEZDOaZxAK2FDfqzDSHv4sYm8
3PfNsvCq46LCtrQum0trWJFyWM5tZlG2sPTvPfgEUWLjLjbNhlWh32FJtqwy9HWzrH2JGSDoD2n9
S9tymOSJtRYb8s6X9nHmeeJTOdQVSD94KkmQ6KA6lFkFz9gn+cxo8QrM70IzOhajJ+7iybp935/Y
Blk3HL4sjEVuiKZfl/01IYmb1uCIqHUk12lTzF6co/Uijag8pYGlXwwswq4y1FJzOYKN27VUI+D0
rs2sMQ/vq8hcmYdl22v8GuDHBLSWQRYMrX7ORthvdYnC1/u+sjTOoTxJB/Q36ou5aIvN+3zlZqxR
0KKzIHyFQNZF4ZcKJ1Uz8sLXri+3CJzngVOkOHbYSeQU7YWZscBPJ44AwvnTaz16F6Oy+i+Idn2b
qlx5Vid9gEwAL2ZQlMBBXAJ2rmeaMJESZhDUvWzGIdmDhtdBT1pWl4OWtRoz0JVhWam77JMqMu2O
FHCNdLmGpDfhFtrf29L84zyrR7EwwGgDSah0cGzUEShRx/5aMkr9ijkuLmSSouwzO2rPHnHZ2hZB
fScFxMoWkv0vEEwuno+8lSOt/Kzr3osi4VwLWQoiS/HD91PlGEwN6EvKJs2Ioo2hpbnTVYN5buYF
yb5mnsLPCfOIQIQauMrlryFedAc/qD8ps6zjsrBnAELrp2d8JaTjsms51AjgknnQI1c/jjUDBEsV
EeySqBIrVR39i5o2E6J3xoigZaKfm0ju1lhqZPfI6amU7DX/izZou6Emhna6uMDGPTG+5kM8E3cU
/cEO4UwtV6p85fuV8lnXWTMkdWtIlTiT0MoFZlTWvJEQhp7Tfkrgg/RluKlNaZZTocVM9IjyJbK+
rh/LZE2iZsdKehrmtUgp05NfVM0uR7j0fS34c9+H1tyv+7UMAggQg3ywyY2mzrIaGID1JcFi2VwW
QrMyY/1+EIQooaLPw1lWbChurhThdQdjL7G05MkStnqw9LZeqQYICWB2EAoCsgNUudJrK9GQb54b
oFEUq95urUPpB/ZjlWDCZugD0koAHLO+GzfLJkTXPQKU4h5JsAhYB3WjBNJ+iww0PzXRdx7W3gte
D6Gb5jOvQdIqrKDD7ASbNz5qsHXxgvO7G8XGtTMIAL3IicVEcs4w+XOuqelDfW9l1dOPXcuaVfb6
KpxFUGV0wpQ4tU4YGVhM+im3QVARrjpvLvuWxYQxIFqmkHXc1ILTA9D4ptIwplHiCseyfna2Wran
eXuo/f77NqP4f7b9tHrS5QyqQCZ/kmvvJq3k7I0JIly/TDBfUok6Yt24tVqYhIFVhEfDTP1zaw39
Wpea6qHNM0BzEIJf2y9JEudvmQqlo6pU60Gi21ujuNec/b5SD7mZxtukbMtbZp0gA9My+dKh07uc
pXTFxR/prVLQmi5d6/b3mT9V/JytNE1Tt01VJi1sC6HJPE4/J+PJUQadJRfeV2ziQE1Nmn9MyfX5
cvmm1n79JY2n9SeBI87XCF8GNw7Po4qiplKDRpCEEiKwPewRUEMptPQ0IrL8Koyqet/aK80swm1a
5Fj6ZbdJ3FxyzdcPMoXWA9kCdKDyInHDrtW2ky77a2ZN+iqXR8gCQ4L1VcDlKLxDDdy0T4ou6StM
xgeHvF2zBW9FOlmr9mRVA9RwlIORtNG1KaPUCw/9k6qAyc+0T9FraZFHn/IHNCztrW5BfFaNLkdw
zspOsuIp27RqHyR7Qt/MV8QKiI7YWS1GcdRjpaMZ3ZH0QAxA7euLGBHw8zrQFSHk86Mkm+VRQKx0
MuSdN6lqQbHzkLWzgsT1hJJvJM2UN72XaJtJfG3RGt53pFrWJvlxV8B/3JABx5KjKoi9Rbv3pjDZ
UcKvNvaEgWIscNExTtSBkV6UQr5ynVPjiQXU77R0Bjmc7nq45pGE6OuIIrsDKgAoohqb60xppbWa
NcVm1ODmxEFvbrEMLlcyPA4EY4CgSr36Oc5h+nRGVq4z38scSSrxRPHV4jbSC4DLqnqG+66eoVes
8OhrEXLB7yaNhsPQt/YR4VP0EuqyWy+OgDG1VjcZVFKOyEGigFZWe+g7K2h0Dwb2ufsJ+QswXoVj
DGQMoqn9msqldorz+osfaFszIGYyyjzCT7XDFp1suN/46SnV9MchwpbZb2RzFQtYv0QtvhspdoPk
rFFTY7lnVpeewAClp5JOegzgirZWe6xmc7FAL+6FaNKDCPeG4ulH0tcX0PTGJ/refWDhCYFdAQa9
51wzoqdKSraK2fdo4YW1m1OOvNFVgxFPd5LAlK6NIkA3EuFNCuyR03Vdc26NwyRr/XomAW7QAj+3
iTWdgxx+s2SK1aIBUHiIU8uIw+Gdq4tDUUaP2MD2Z28kKRsDtbOUytu1o3pjMR916JKtPWxHuOTq
cKdEVXu1LFQTwtVQZih3BpV2rEtZO2pjDU9RM08F1OxLb0TRajTwalBM1KujCS80b8Ku5eyXlniE
MuZYQXDETsk7SKk07Ee7e06BnZx1dYhnihmaQJGE7oWGHjkz+gRX7DZfdRW4Km+y1O1AJLtKVdMN
Je2r3JdrNVQZXsZhOMtZet3U/N9ZC7UabA2oulFrVjFiDgTtwZqEhb1NfDNfwb1eGYP/2VC17h+6
NeXn6Ta9mlCECYcTMWcb5SjtQ0EDAkNm2pWdfUPAWn3Kx/ypRXLK7KTpkjQYe9PTEl9Z0brwIhA5
nSjekNsxtwEjGvJKMa4LcXyIbX3Vht0I2IB3+x963p8L2XxFUycboNrATalEmPqHQrYiq0mVlkX0
OiAohxIAUqW9nN+UiZIjdT32O9VEfKkgD+QWzB03iVI7Wo+62MI+LibAfNGIFoGWbDTFqDcUXJi2
hE16k8uZjYkwBiTT3NdmcR+6tpFoaz0VSIflwVMzyv/0i/+cpVl+cYjIirAUXgbd0j4UdcllItqi
V+m3FB7EAaqWcaxW1gr7iQgttwQYPRpPnpONkeSQrvUwTEhwQlAtJHeF5f7+x7WVn9Ity7fBzgFm
rW0rFJs/Qn4GlX6ro0P5ZjMLAS6JG2Qr5a+dFUTUucdmNek27oARAE9rsN40Kf7aNs1wajGY3+e6
tS1lkzkLacMdseFw8HDchLwZmhslKJGjmCChtV3wSYsy+aqegiuU7xQwu114Tls12bYI+Ij1kv5A
4fZJykPPUYvoPmzxLhwne+0XfYoQYiK2law9hQn6sJEO2UM3Ysgmc4Ehau2Wnwvsclsa8lrxu32a
1qobCLlzR1+pkPgzxWXZrAzM6OvePPoxyn5tlmKkgogs/L43uwmDrQibZzWbYGQV+e1iWKz6yqEP
pTsoBdFjzFvrKJb9Jc3hGGljKx8NdGx2mc8AgstutBWeWh15Uyo7ooTbvmEhdKE/SLdNlazHHtpp
5cXtSZWbxlV6G60XuTg2ZducE+waV9jotS4059iJZSskT6Rco7kiUb8JETiux+nt9/df+SWq4Umk
hCd483XVNK0PUU0OwdIshZ99wylruO4wPEOVb7bxoq5zh98R06KCrLo6P51FmQc3gr7g999B/eUZ
nGu/YFR4EDVKqh/rwIpk1oNOPuObkidfEYNsTqA3Ekgpqe8IG4DpUpxW4+oM0GPLDMzfB6MyYJlb
YAjc59YmFOoX9Eza84DGNojSUTomQJGiMZNXPXo3p6lHTfj3X1v5kKpcOibUSXTbUhV7roV+eJOV
mOmk8APzG9Y0uELE4rPd9iquOArYQs8v95lpAJGZmkcRrMnt79Fc0F5y3AYZulH+R76UIKTor6Su
cMi+2gcwfYkTYdG1QgPFVbhnhMKWcg/wWl6PQb4DVi6vmtpH7wzImofyqVGnK2SXjP3gT/WKzKm1
7S1yfX2TAM9MkRlG021WB0iePGnINmYPiRvzCsjFRpKtS88DwOmH3Qn2J/UcysgbSULJuM0jTGqj
8Qu+UkzVi5aQVhpbjCkGc5MLK2AemnerOurKde+N9sZvtU2Qi+pG65vUQUPEXA/I/W08XY+ISGyi
VeH3ZPem5pxXuNtVOu7tXkHgakefTfMQ1OUXSdfFmZ5drCQJ1W/FQm+4THpEv6NwJBfm3edkqva9
Hr61xH02WjVz7DyMe5i7xa6oMQ6ioitviRiUA9TbEK7xV1lDDRxcoVZ1yPHlTbA35lqbznQb0dwQ
YdoAS7jeH9Y9zAeGAJHd2Yg57OyufYVeJqUENQg+KEDzrouaSPUCAIn5nTwcg4M3nmy1iHdB2SsY
AunhRLYkc0WZuCOOCdeaicMWrDR0sTG7wjjYjqSbEF9MHQADAjZKekSml9gwU1Z+/4ZGQXpX57qx
07t6chtS0LJQrtHFmNXRZM/Jp6b+h2FA+ZsxVtctBgLS7zZsnQ+gulb2bN5L0/tmVGFANNVhNGxK
9iYGgbRR5LCl6Nx1V4YhOoyQFWSBI/+YJ4hkEDxsBr2762ad0toG/c9N+f2b9msHQQRgCxvAgWKo
5i+4VE3tseIe+vi1D9tLlGnKnWIj01+JyHc9+u3V2FbJdQOJApxE5yrqqDkDLF23EYQwkoYZQF0r
+QsygzETXlM7VKC37sz+3s6tL6M/Fvc+Nf9/AovYH8dWYhVNpRKjaZat8+b9PGM0lLDGpNdMXiUf
vOwEE6vPzYcmiRi4YD1ujEEdnEDy8r3NtNDpIR7fQVK+NhP7kCmG2C+TqU7GOrcewOtle7VHZC9v
me8oyNo4foPoa9PXZ00p9hGJw61i+ZJj6XlD0O/Zh6qfZEfz6i2KYl9HkGLPWmwBXGmqc5R61Zbc
cHyfdhVpM3qfph2efn/nPiDYli7S0pm8WbJQDZko7uefYErbnplbHL1aqVqv7djwGU+86dmqrRst
LOKjMSjGuvN7fKzQl2uHgzTW4pgO1bqcxcWkPjhrg1ydBF7M0OKVTyZ+F9caDvMInXZSoz8WRISr
sQxm2RYvdMo66VySKoZDxqW8mjLvpZVbOjWPSZWQ+gfPonerWiQMfv+/8vz8cr/B/zCEqhYPqaEY
H16iqk9Fjc9t9poIPBTbAvmXJghs9Pk739xjL9lhuhGvwMlkZ3vy7/QmePPKCRtbWRWbRLf987LI
bVK7AH5VpxYgK7Hgido2vqGr8vaFVT+j3D6cJNK9VpOuQ6m6Qod9WOfUhyF0B1ezf8y1Dk455Nna
4UiHFUYi6RiLCO0qzp5Dc48SD8bcA/IvwGgzW3NEYe1EJmsPpYFHETV6LcZ8EC+DGMZLh0kSw2rc
gpvJUt8tTMYS8l47z48Ct0VryKn9bC5+MMWCl5JmzqgbElpIaUNCMC4uUoa8UjODpf3UxsmajsIB
S8MXE630KI1JuaJEcQG/mF+pw33TTOGOKadPct7oIZNlmBFGXeI2GRprk/ZAgALEs+5f8TQ+2mWF
BBi9NRoCDkXF+JIQ1DkTgNZ1hFCSk87yHYaoUDgvsysiSPtoGXl4pIiFU02si50SeMMBk+u3IWxV
qg6ZcvBmIWhPzV6DtiyPNXlMB62R4VQg7uOVyNk2UIIGusKNIExBeouEh4wvy5wK1cWcges6nGbz
8jh0FVyEKHk09Aop3Fm4W7XIuYEZ2meZcqyDsT7r3RsF+uaSED04DTNaKCL9dvYreYy78uBV5Ijz
8YuVSP6JSQ/2Lj5iABXQOicaASuTG5ePYl5osuEg7FycfK/4Eg/la6Wb/Ie5uIIPrt/qLVKrJiTM
HjrrBeu5YzCI9GvWVmfdQMyisfzrHnm+aziWbq2ktwjO5G+mz1hoXJHbN58yZTKckdLDMZPVq0Eo
6t2oBNvRKuLrnhkPVImx2dEtkd/ugx7lscByBHi9nRGS+ofVyGBcYK0TMZQfuyYYz35Lqmqy7Pra
RzbxH+JL85cY1zQUoQnmjyZ2yL8goTsEbXnq9PbVQHXKjYORsCfFUN2yW/pQQoaLZZU8kPVGxQIC
h1dfsU6YcayQJKi3Rjh9TYdQbJMYnYpIoFfwQtbDdEDX2/s4mjNUxPGMfyeEZZPjzKChi/PPMiWO
2Mh6RKM8w1E1ZHT8frRWCt7BLqY740muX+Ik22mAPm+1GDWwKsfKBNC72ES58qaL3jpEsrZF8kjb
i4EaEKyH+Dmtu2Sl82KYeRswMeez+jQUmwFMylbXw3iHCWl+7MHix7NMcFZjw9FGquLCk02pfEHX
GKK1nGGPFkzZ62CBNDKGrtn6HgWleH6EvSq86qJuPM+6hM1UVO+z+v/+iWxSL+STr/gWUiAMmg+b
/3ufp/z9z3zOn8f8fMb/nsOvVCTzt+a3R21f86vP6Wv98aCfrsynf/92q8/N55821lkTNuNN+1qN
t691mzT/Ic3MR/7/Nv7X63KV+7F4/fcfn7+lYbYK66YKvzZ/fG+aSTbwFSxyMH/ScuZP+N48/wv/
/uP8GXPiz9m3vznp9XPd/PsP8mD/knXTlA1D1mXoOjLBHAyjpcn+l056H1lRwUDEc/LHf2V51QT/
/kOz/2XONADTIlFAr6AzeNXIHc9N5r8si7qOCVcART1T1v74z///nTT0fuP+nkT0IaMk+HywvDIj
vi2jwmHoH0bBTEYIMMUje1dMbQ9zDep6q9eHESfmGESGi9BTvEIKVbhlaQu3G1B9TWLTmlWkUSIw
vtmUgtDqw5/G/KeppvLzEL18OVNjiBYq/yZYkw8hWZPYQYP3xbiT6vZANKw7WqcQqzc9ctnk7wCi
P454WuM0tFVSHBkKQ6v/IVCY78JfcM/Ll7CoJSBYIAwIPR/nu42A51ailL0D3R9u5Q6AUFkwP6Vy
IVzTuy8A9ZKuuvIq4/VLlGfFGmUDdEifkGNEjMrrHdgxd7k5KzI2ukuiIHWxmnpJmhckIz20w/jO
UoDA318exO+3+q/8MFWIX7+6ModxQHYtlTv9MZ5r25GE7gjOGWDPCrUx0AMJGAVN2yWen7rRYAi6
tvBoBhGeVzIFSblEB2F6DmX+y0ZKrvuhJysz/9ZIkciOHFXUGRA84/N2JPJx3+zTh06R76HBAnxA
oN3tvGd+JG0Xpc3RzPiYJghv0Mjqd0UnQmcoYzzI29IhoTSiQWyFuxDKgUPhEs1wEjytCh03Gp0x
j9BdSuJpYxW3qq5RFISwugGPufKCqF+PptRQm6XMKU+lO+mulcXnIYT1Lqc9s20pcQGFbiBHgCcc
cSD0RbbX2+LO96VrLMkKdI45BgMK7kxWr5H3R24/VHcxPh3cNwt9zKR4wU7JaQby/XDet1EqJ04z
wbwWdn8wcHpdaWL+JeejK8DVRnRd2CmRxNQi4iSBsY6pgQBs9kYKdf4RCu1akdD/C2rE27Tkk58h
/RgE4N6wYyfyUP03SGzRvk+71Gkt1KVUr33xe/0Tsveokc0PuKdaPFghXFf4cZ1rR8VLH+b8dvHR
NIqvCVjPlQb0cDXiSO6gPcnp1NRRKHRxOexXZjq6wxQCtdOKaRNGj3rrl6vQlHYeQhOOnmsnM1Jj
FBKL69LAw0uqE6SQI2OLwHPieHaB0fcLMqHom1x0XXLKsh63TV/IOCxZrigU1DoocTh1oTKKS2hm
SDhx6UzxRg9Y3fKWSp38JhGw1hYfwusAc+C+1CUYM2b/VBvRi8iCqyIjSLbjl4rcoFYiQcW04L7V
SBmXVEjR2IKpCRYbbdHdyEWcsfKByRqbsI4GZ9Cip0HEL0tLiqWT2/X9ZhD6HaKyNZWI1G2nBOsl
xFPXsdU6XUDs51MwdyDYP+hy3a/GSH+U/HhdGh5Is6zbxVgVgl3OiIr57cyC17qcgjez8E+w6R9U
3XIMSQR4H+Rg/S1smqCBb2LLXk+qivQwMWMvjQ6y86AoQ4mYIyivPIUHMestcEEG3pA66rVJJu/J
wg5Onyt0y0iwLf+BH8LwyLPxTu+Hjuk8Tyo4Al7MLryO5/s+dfpbb3Q78HgnTLnueyByrqSUTu9z
6/KYFFyNMWxBt1RJdXzbly7R9GpAMWSf9X278gwq3ForO5ZWXNcldF7ykCsISOcu5AojwB9kB8p1
m88PRmf6a3vGiZh+2rlxlScr6CvPhCLUWWQ1c4egu0yAT5x64HiQReNUbqGzFhsPpt/KlsZLNyWP
BGriAHjqi6qozArHMd74af5QVcAvuv7Vb6tiXSSSto/6/jEbBVZbVGmJhwTO05AQIs/kv9N4ekM7
I4gNsahPe8qwCSem2birJDIzTGS4pVaJd9bcjaONia0l4JINDAKmK31+AuZYO2HHo8RtNgPsnJbO
r7RHpqmeevFhnSG30AqdN1C3TlUJNrZSXLOB+GO3j61Cz2ZFGrzu+d4UwMQwp0heEGb1IEBtkc7a
lrVa0MJL0ocRgIO5EhUY6AkphUIYqn+pUoYIcjlMK3l32rEgJw7UbhVdOhMxObwxLEfHptlZ7kjL
jM/pe3Btg/QqhuC2GugjxoyuHSsFd0giiOLQ8wqqmD7/XeaBrFU75noJVw96hCeQ5w0y7lGuRm85
yGkeU4PnuOFHKfIUXFa1GvKHqQ++6QhqosX5go5XsV4+iCiF/xN511ZT1yUP+zaRw8faKi9axPCy
PCaMDbPvsX87qSitZhOvRlcLsOCfoz444Pn8aXlEpp7eLJH9txoThjQJcMuZ/I2lUI40w9ug5xua
RfYCbT3eYOP4puKjtCpqBo82AlSt4EXjdkpyESLL3S4U6xo9QmeYRy/NSPm+FInw3IY/7FISxANF
XtnzWCHBQ2oU9asPdYb6boD0A8++hkwLyGNykYg618iIDjQ2be/0+lOd4IsMGGy/PJjeyOAd+vGb
hIbgSgoyCseoEedT/aUJPXR4VZziuvZueYo0m24FofPPWhBfqspamx6jBJqGtlPOD3iNhCVi8elp
VJXObcuAek4+oixCbiiveLbJ5UFrMXKUwG2m+H68qTrjOePWobKGxvrcRefVtEpTQ3Hk8f8RdmZL
jWPZGn4iRWgebiXPNmASQya+USRkonnYmqWnP99Wdp/qro7ovigKSGPLsrT3WuufylMpgATWf6uL
+pRF4rOM4Y2IFB4YQ6/wBNKJ5poPNk8ClRnbRunkEw2CaXTyZstXRteX+X32VBjlvWZbxbEN1/Ah
vA0qn4pVKLVf1QYkMI8lGUaLyyLP/e4NYofh8OJHEftOKtKNBlSpmWUdJOQhmCGPGWrx2nJuQ5eo
GqeHRCksfuz06FKx9dlxzewZE2d1ajF48DBylzu2ZrLY9V78O8VgvLX4FPOKEFurMHZmaL0OvPvN
4OImJusAhZ4JYgHbJJ+Jv0Aw3Gbl4yzRm9AZKWKm751gU0kzgxu+zb6yun+vTedaWEpgVd1lrgZG
dKwuS5p9lROqHMwJJxHeFXpInGNqWTpfmJ1VW7ZatkF7X+B/4Pc1C5m+FMdSlfSglHPAOTPU6OeQ
NIf1jSj1NhMKaUsKu9CiUkiLxv3EXD2RzGG5ci4j5zTR9b3DauPXLSf3TwmCt6iPWmZTeqxjdctl
gU8+WIQNwRA3KCPcg0Hv4pjbPBrFC3Y8b559mrihs8h8NLJyi00lEa/gbQEppVT3njjgFQlbhOFU
g2ee3xMUXeUNvI/sAXHGLJRfNCUDdye3Sh9iFpm7+rk2Pe5Bc/oe5Q13pFxWtZgPKas5O01V372I
1U4Y/KEOBFJl2EAvrGecixaR0aZGN4U6MEwDxSFAr6C+MpiOIObAIdQZgvWWBU7woxS5SZdxLysR
T2Y686/IVXt8f1hIO1qRgELMYpCs/PakHXXG9IRAenczhLLUDdQlQtun5dM2MpW3asy/HJet1fK4
fqpEKSg2vug3dlbtIUJnC55L/UfXHJwZ1ynViZ7h4KElVpuZ+QeL9GQCUHf5DcQT0/CZN1mSMBX3
87HFFNVXoM5vMrXadbN58ArOJ+MMPjOMjLnWoqcKN1mkhlwwZVt8Irv5RpAwRVrCbW44nNfUAmPd
uAOZLHr/jlkS12iKs49bOYE5kRjXj29Zb9i+GL7CnFtnMbHFNyYpq2dNivWOODCYPGEef+HjQqMy
ZHhgg8urIxxYu7gyir+naXmtlY8c+UGgh95Tla77aHXtIsxpYBTBqcvuOeSPTVmxDylNdyrSWCEZ
gfifojfPc+IEqjmpu0jjWm2NQvXbihIxq+7r5edhQLghlbWoBuJyxE+it7fclA+gmFxGsp7DHPG6
lkGJ/p6PGkk/cjFONfe21iDrIp62bK5aqj6HRsefYfsL8aS56xGyRT5KmBmvXsPUp9S4RYwSwniR
XKeyvad4Udn6HmXn4xS/GjXIzUKZ4UXszoUK2RqC9Oda+zp2p29DvPWIzzujvyv82iTyifWg9t0k
/1JrjkoW3HmbvXu0N0yLKSFtFX5yn3wlWnaPw4b10i6eBTmDYyqpNidtbq4uDrcVzihB6dJppym5
4lOG1ZMsURe5/C9ZdoiEXQbsR1QbbuNPjvZOJACtRTMc4ta6ZwUbqTnbL7mXPZcp53pI8rvTmqOP
ya1hyN5dC9TRvfWJd5tKgzWys8/dbN3X3XFRaFx1uyflLTkJSnAaiqTD3uPKiPlOMA5bh4PtvF5v
HFnF50V40yPesnzv0xhfvAgQTtYNHgLZIGq5qar0iyqRNoR9zzIB2mfeENwHHpOhCZWLSy8uTWtj
HUzxHyXWT+a0fcIisVT2ucz1KwZYSvZ7vfYde0zwsE08f31ETjQHtXIw9FQxZHe8FKJ5cEhR8Ots
oWhJfsh6gSb+Bj0U1lLCNWPY5HnLc+OOy0MCzcFHTvJRdfdMsGGuH/MSP2f9TOxYGpG0acVXZogH
xcSwKGbtEX1511uOtdHTfWLUyO4Tr9rV7Sd4HmlCmhQvfMkWacNMhQUNvhqr3Xody31YYCytzhxW
0VO2Z8V1GN3LCEUbRQ/FISXSrPe/KTXvpm33O9yqdoWVf+FWRAjTgEC/kX0utjUbeO2xT8t3SpTp
2wg18zh2l1otkocaNEZB30a35u6ETfYaLLd3I7FeO9X9GXveo5NX19zm/qq0dvRzmzBhC8V5ypW7
e4IaMVKT3JLFRrAaj7gXHRXZ/KFXYrMhiTYIR9D6jW51WxLqEl930Ep5YWB7WKesRaWcAcCX1LeV
heOOyQR2bTqraAchyqPMoyCEvPuWWeEPp5ovRMgNGxdSPrZA4avNBonznjLRf7FJLvD0qoL4Q2Hi
LQp9c18nGkHwANFqCK4uNMU7xJHxVObeF0l4s5+N+NJg+7jzIBOIbg+5jnopCnfToEIl6+Hoptkl
cqnE2iU/6hFmwV6zcLNbJOImuApzZuafasOHJK9ziO1HMZC8oNq157tF98LNWJ0sL6lPnVPnOQVz
FW4wxwZJLgt4sBgVVJuU+BzeRz6cMiNtTuO1JO1H3Q548e6w+Hy0kQed/vpSU3ie1HLCe3LUFw2C
eYWj1BLyyzGSngBwTBLcvE0xvBrypdeDCOGJV4dG/u36SwLhoO47WrLVp6ZGHpo8iSGyd7BMEU5R
iJ0cq+v8COcxzL1nPCZ64pdP6xcG79sEDvjhr1/9eQhDbshDeu7+44FKG/OHpKjQAYfCz8T0r0+z
/vVfD/7ryYZ5KU+T/LL+bv1x/e6v3+FB+89DWn/512P+euDffve3Z02KkkkVk5p/vL1ifZODlSow
Nf7/tdfDax0n3HQdVoDrP6xfQhxI4nSumBoqTXtenzwjqLP415Pi/aq8ZDoalZhPGthTDJ8+awPc
n9Othp/pgkQq4gMZxhA7PtcoT+vPkWM/97UrdqFWlCcvZMo/5tNedGV/UuN73zlEMYtpPIV9VAdT
G04BYhT71DtmVTIy6OwTx22d1l+uX4TI440RwTBDuo10iUESXRwE5radnFOUp+5p/Y7lFJixVgNw
B+1gae21q0NzV82RflJQZMLZ4AtRus863MidYtNhto34zNh/65CG4xgNXtBOPd2XU2xtrcANKkcV
MRJYzn3LG1RpRQqFBL3QLg+VR5CZdCu1S0zqErMuiaQwX3PF9n718zadQe6bWWyi1MXTKJRQf11s
Lbuwt2aaPAwVrfyRuFyk2moIkV4f/DkMZQ2i1DtgThBXmZvAMKWE/MqJPHGvGtz0CQUETpnME29p
NjzXQ+X4Wls+Km7eBmXjPYZqtXWS10iNTmPeKQHe3ikLmltsWiy+DgDSO0IcHzJ7vCQIeDa5Y3+2
YXatDdOGxoLXfTcstDQk6yA9KREE4Bq3hNET7ORno4+uCyZhG6XqD0uvv/Ruhjo7TyI2OrfcwS/4
rc8mbomOGShCcZg7Fb+8FkV1K4jLhUY0DdN2EgTYKVa9J9npaqX9Y1trVMHSywSI0Z9sFl4Bolz3
pnsEJnjAH2IzIFTAHWCcNmP/K9fm4VvbtsYWoTaOuAW5wTGHjIfOyc2dQxVq+XFCQBJ0kI8R7VRP
U+HgPKJRAc4RWZ4NZvJdrWWHAhZ5Z7elj5VExmzHwYK1ib9NhW1TtGRwiy3ygua8SDCsw1AvbtMy
GN0Xq8uQMBTzDz2GW06iYg1OgKrNbetg8YyUdC6TmW8xPw6Fgi40hdI7CnKt+zTFio2YGzd6F4LY
I7Mdzp7XVUGFL/BxyJtNW4+YmeipHxrDXSMVnQnMgKiDxB3G0CP1sT4OGnPb8VJ3hrvtalf1tVIc
asOFKWjTZNZh94sjoF+BX7HPDOJEsmhTDvDVBEb5tFaxi+nK3lRjWLGqu4nQknAY6Rbo/7hESXcj
saciZcG5DB00sZoKP6t+Mo9TA4iN20HtrKMnnI0xdGHQY19Ha3iIav1usjXuMyqxUozqtkccSBsj
1aoNLyWSLePUeBdHqJBU130kjvGBCyj2tUYVnMJkp6vDwbJJpxsrc2e1nfB7i1BcK8ckMjKf1BEP
sRaDMQ3U1++M8c3u4itjBDjpLjxNSUeNBYHO3kOhObcwZCTSuCH1KuJ/ZZxR96kfNK6MVOz0DIn0
uxb3ceA5PZSpiVmWhmMCPljkoQwuYivxAax5gAMZA7gbPdJo+9HpPHJ4xoG7pRmhg09HOpUPRkMf
8ZI+DBoZwTmelkn5aD+acQorKQIn0caEzbjeE3V0UXL8iO1k8ktibNoi+6n1NQPZNuKyDRnaaI/l
BL28sxlXRfa4+KVKfil1+aERzvd5cvIn3XJ3cjpX2kt7FJX4XXjFdpA976LPlwwNARYQ0zb0Egyz
F8ynF/wCGgNbewEFbtbjW1eTVZBOKdaGcvboaU8jqrE5HfvTwsJNnCKpvt7CjZqHvpViWNdG2yWs
db8fl2TbIx5oBzPAE7M9xla7DzNVvZQ5AbHo+I4pfNBjB91qJJ6WtVPrt5UdN+dnYzCtF5IwMAC2
h10Yh1e18xg2RXm+7Wb7jWiJ16kM3JDupWqHrUL8TqePb/PsXankNiD8tp9Y1uyX7n5J2p/h8mAV
6U1U5p6l7paM2MkszP6q8LsDuBdALP/ekSEfC+vQoTvwhupU6ORHDjjnWhQkmbQaiAzxUhejXwMF
hfMBP5od4CkIBz2ilH3FiR7o9XBDc7JZdOeqhrQ4GZuYa03PeRt/4qCKHrt6nAswg3721dbHtqsI
hJZLtUUgsCMbBbWK2X+m8cRsQlR6gLntpRfWhylnGQoTRkbrICXKpsu2oGSPS6s/IKy5dSRDl4X+
BLZl+213DIfiwwMhtOQlrUXp7jK4SnzpKmOrtOEGW2126eLS1RW75bsW5tsJrUNSN08woR5iEudm
hWXDq6qHdNjgUvQR65TBumgOpaq9jZH+7NhiF3V89KRPM9ayhG9qlOVtnDxOrThn5CI4dQ//r0PS
OQZFUx2SRf+hTfVVy6OLnoxPOlbWmJAyaF8qpFEmKYh58eyo+aWJqNU6tljIeWkm/EUjUjGLGVNJ
KV6bO98Mei5kvP01XzCzjGHJNM2bAnenYB5Rmuab/GjkUyXOeIAlCqEsY/F+SN0fZqYGdOyIsZvh
Ha3u5yScW7sxvZ41eXJecz6OfqrfceLYQdrDL+TVCuMPq7UPnot0Dxp3WsSJr+WYkS/2qVaKk6dB
wM5ynZnLiLmk5pumtnMZgfcYPinTfSJpY2MwOs1dsc0QAJpoIZinfMOaIoLsFak4ZTLxNEMzwr0k
2stUN6UAoWBZIg8+xyZUPy9KSSoQJ37OWdkS57l1i5/lEsHAv7oMdXDZPRIodlfSHl1OrPxsWcm6
lMmS6ZKQuxC64IPcPxgKTPSHbtIvo5KxB+LR7ZME/m2y5t/MxL5TqmxEXX82ydlNuQxLtquA+cFx
xqwKYcF5KorDRC6R6rXnZRHhzpYmVl7mPs8MOJwRX2pSig99YxrbMktFgHL/asJkhmllYe1WF5fQ
ESnTEetsM17TPIKluJnxRO5SF0VT/khdHW1mm6w3KwnvAg5QPbWB3bV4FWqRja+zJMBY52lWD2kN
c6sqCYOyFfyj3emjzcSH3bLrlyYXIbTmhD11i0icdKatxpTbjedNXDmXqR2/4qEu9qWmB62lh35Y
1rRRVvQ+Klxr46IBrFIeTB52wvD7NugMl43ad01AkHfr83EcFSd9NWb6I1Ho+2IyaS/ist4ohLD4
RZO/maPhnG2NyXGqfGPC/UxCoxGkORu9jR8ucfF88vN40lLt20yRJCcv2Qb+AwNl2sHYCaq5Hw+p
op7TKTP3rH6fmha+kZCV7Lt6eO9LI9oxX5r8ZurvFQBqPPGRJteqWt6xJB990iWZDmAwY5JJains
2Ca5pFX1HfI2CFtafO89BqeZYZPPnRABZDNuY3N9gIfKNT/27zMBAb2aA2pVCMoWiA9BmSivUW5y
TnLxqkC0IbPitVA7wr0czCgWAli7sT+nurUfbR2LQ/0pC5mboNyrgfCSLWhZghXO8IWyI/c3FliX
j+X5TaD3Hwv31WQmZ2QfmOWQ5Go82I50JC/ohbMieU4nsR9DMk30+n3on7QuQK/yIRaQV/6b4UVQ
rwew2UHgxp1tDS8q6Lvv1iOmNJYPxstUTJQMuyyTMayJ1XK2lX/msnfr//g3jBwDk/K+gSfMLgf4
jCEXF4jKS6AChSc27hI05Ph97If4ZzMom3/+qR7XrEaQReRDPLCriSRAXq6ycCznKXo0ohnp3bMD
I52no5KXP+oyEyJ5XZarfN5IzL7O/+WDQ16jJzPVDzUyWuRR4RP/tqDgSrKbW22aisEcszOvzHYa
GxIxnYhmsx3pL9v1e/lv/AczjpyNZE94vb/+niJVE/22SRlYqB8jmSiKj4fE+v8aeJeuAjrOvlG4
GJXI9/h7+ZBac3bye3k7erwWApuHZmgPRrUjUkY3n1iHAo2J3dCpX/LAym7GhYdnSBMYZanObG7Y
dfwFnvXwRYOh8BjhlNw4e1RQvnyEfL06JhSoKjfyWK1W5NulCO9G4h3ki9dNv63lG5BW4zIFoHtC
MLeRTyePS76sIt8Oopf1vfMcMpWSbkv+deyqTw1ItlYwMeGhzRgG8vTItydP4T/fqsdRkV68iZib
iYVmwqCCA1irJhOje/w0EMMX/K4FAZsddJV8Lx9Tgfer9odK22JWTDN4aJv9eXgSqXuV0JSQp8uw
/3WxRtOYYzGhwIR5J38V8c9V6x7kQ2oo4ktPh6I27LT5p3wqVWF2rXE0DN3npvkYcUyXTykf41WP
+fIkHyGPqax+x4//PKiIX8oDjirrKF+Kl3gYh5SVetmmmOvLl5NPZ4/9gafBpQ3pwvzNWw5jjCqi
T7d2iTle80OtALHcsrxOOoPFJlpOnQGqV+JoBRdTbAgCBfI1ki+CqW4Gd1U6Kpq/KDY06EhV2O7n
6wrg1136xXZ7Q9yRMfUTuyUublGqe2e1UA89iLmO6B/DGJVriVm0WnIpunH3kIbhtIeO8FV77WGa
QLOXClVmmYW+PVriAGEWegjBJdHPlIEem43+TLfwUQxTAeDuPK00CFNwoQ64pMnxbS9BEVPczKqF
q1g47aZp54pGvi2P5XKI9SI+GlH5QtLGDYEkbJ2OqD9qHMYN+amthmf5H2RNfVtLmpikgrWQhoiA
XXbDTnNaECw2kWCM4y/s66td4nwqHh52jTV/78JmAKlhRK0mTL4XKjbLgG5gNM6rsaTvBobygS1I
wKVhGGN2iPo+W91LFlEPLRZDdlsHbTKgZ8JWpY1Tj85UWkfsgZqggUrMisLQ2K6pPd1Iva3jbhd9
EHdJ4myUTVMUF0XilZpEYBjY5UGD2YieGAfytZKD11TIiWtWP4Oh8FzM167HsD3Nq4cop7C1JWSm
djAoyAn9NBvMHiCLnz195PjL35VbAdYa+Tv8ia2qwA+3AfePY6Md1AIASU9UbFfIo+jq72WtlZeR
uIpNWJNXbMjsJICWzkXHY/bqS50z0wZMu4dVDwhJSLMvQYoqCpODMOh1VnCS2vlQOswOyphBtw6v
z8eSbL+EHUhszjaMW4w/j/PeIHBgh50YujlcUOpGPTfYsvFPRCSNEszE/f2yjvDzY1FxmCvzqoIq
5qv1CP9v2CU4kflqyCxbkzD0qMF7y6uXKKRIXS90F6cLrCTsbaN51tacwn5X0MnMzpDsyxbQj4SQ
lgoL3LmXlzxqUZt+3EqhfV/smaA3NAbsQoMbjJkUCbjuobTm8cGhWgJWsUiyPnmV8raE02fiLto2
8dLd+tJign9hZ0qyxeggDnCWL48q9bVVigA6AySSyagef9EKyr7SgcfIzQrNTdLByvIhXZJx00bu
uUi4LkbVfssntwlqUqfI4sYOyqNuWZKnsKqI25v5Sye1AkulooIRdjMkM2NkjU5x5pkUbWUy7EtL
3IqSUTOSdUIP5hADJj3fjMOR/INsk3y3wsr1BdMNe2qWXanF5X6cPqk4q+2czjqhfNW5axeyQfUf
qgY4EY85KU+gK/O0EGY2llcjrj7Bu2Mf5o23RR5+wi3s2rfxRbPTLzd/8DxKI5E3+PTKHAN5L4Q9
17ZSTK9wXXAMt1kDtAz+80AToandxdOOMKD17RTD3ipKcvskpe8PnCoBxZUlVVQcD0Ue8VzJ3R6N
B416H0tQTI9HyqMOESgUsmORsg15MRENEj2GEg3URVZLShhU76aBhItW0KDJweUoP+4ZBVMQSlaD
/Ek1q6u1WN8KGISAPQA33MB9rT92vfGG2+dDWmKaBuQIN5tUI7FlO9ipqQ3mM/bZLnRABCqsJrtq
l4XXSe0Z4KLLWxZ4caiUALt5kREkugy173ld3dscF6AYHpBkebF1UD0ClmFmyXSIG7iwucww196F
hfpb4mcrMYc4bZ2OPicqFt4Es+KHaA7BaenRzBjT+eRC78EUSfa5E6EMUFrds0izu64VV6PmWii9
+B0lDdIzQG2dwNxdPjrcz0goOxI7rZANn/xGIkM7OlB1+h5H7Xssx0BIFMNNElsNgj44MpBQbtrC
jKjkHTZTPdGTYCCexhFbNpLanRclvyCIIVVOtRKrH2+vRDY3Qg8nwm7Gw9iT2GyK3LsUirurLf1i
ZsO3Beib0SEXiD3wJhL5IZlhSRlRNAQPVu3WrYyXuvXECZBtk1T95NsaTA9ikPOjZ5tPJOneU1v/
rHtcHlMwZGOhBijVDtsMPgLCX8g3D9Dv/YEZRRGfYpS6kOrIkoPT02FPQ8z24EqeloSZ+obuwezd
nQMmVQDONVH7lk3ePrU4c40Dpu10X2Xq3v6Qp8b2Z1l/KeNzUh1lomOWS16shPzyxH5YdO2kSlpn
K5meWexsukRjbiKdu1TY+bjTlHeJ2GFvBAMH8GaLLvFLgoK2W7+1+viSaR7DGvqNASspPNToKpPa
fua6+YZNmq8qJoWrxM56WCJ15f1A+/VjnFiAqhTsU3goMSytjjYDKuX/zgteJet/GTlLQrOG3InG
hMRN14B3DuH5X4ycG50bDQ5sd0B5KT/sFRQF+XXdtCTGxXpZIIceipYxoklWbbp4wcpdSHtOUqmA
ukt6lNqx8E1s7JKrJHAO2VRNdVUkk9GJKItCzzmuP5FzKi/3/M45Eac4svd63NkPs0GHo9anNO/p
3wbgSE8CeKIXJxrQbwtC8/9BiLb+k07+520b2Cjw3r2/KYChcVVFnQqcjHTrgLvv47RoD54DeVRh
a/aX5iGrvwjVdDcY91rEUmlIrTTJuahSbgg6OVgBlCsV/LtZ0nximABbkKUvipCfgqxSKmbvwxUD
hBN311ucvXUXZcAWZBAKhpxtTY+Ll6Eh94knhGqQfMmyKZbXaSaJTZPB5/GHay8JDmXJKCgU85Uq
631sWLHlClfYOi1RjAmFKpJDFp/r3yJZnrD4MP/HSTP+XRb552rhjeqGjbcS4O7fTprrkDA6KEZ7
UBIDAlwd3hYwSiwKWMskljs1L50OLLaSKVd6BKgLXgOM4+TWQsNCpqmHvs9SXodSwaxP363kmJXW
tCwsHmiZK9q4/Jx1LWfO5hKK1Zh86/j9D5vNNF4HPDx2Cy2SJDdEY3LA5ui5GyY21fjYVDucVnpf
3oH//WZx/vOawd8S1q58+wgM/i5BiHqR6RhstQdVbfVdkm+UEB0OprMus9wIfGtIYG6zVhA4x0zQ
Tc4rSU8x+CiRzEECl2xyzFCeLFLeDHKMWPwOi81SVwzHtoZiuRYMk5ifJ5gGldxUIrO4zy5npvS8
W5kj4nM0xi1wIFh/lHNY4E8fe8sf6pCVxlDmaCvyGs+zYmy3o1OdpsiFSZVOMDxyFGRqeUiXeeUh
paMpTkSGHG0XR1Vb7m1mrHmYKZhHdNiu70ZDHWg5MJDB+CihBd97DezP7K6GcI+i+ZVIxM3itDZ6
AHZX4KqagjwT8Mn5xMln2MDjZgBmHgVMrD9SpH9TIv2brEH9W1aGvCQdQ0e0YqiuZ9jO37MyECEa
dT6T7JVWBSskxeq+c1OSIUw4O+X4aC+24Xedw1Yq+pNtC33TDPEXe3LdQ2zWu+h1lpy6WvKsSlGe
Y694cC2s3vBTpRpKyu8NJnpeCX71Z1FqtaNpI0seRLpVNP0nwQC/nCS6wz3b4ch/0738C5knbA/l
hcEHG2qjg6HAKssaWyU4mUxzs78vRV1vZxHyedjvQvI4MVgmEnKIE9Ia8m3hKK9hFy9+Uffjk+dM
hEZ0Z0V06i4b9I3bEBtRSqGtBd01y4wCUXVIDgfx4UOBm4c3kPJqldoxxNggKcRTy6zuYEx5RuGF
zTFFjAqbHO7sph4ZN+ZqsWVpQ7xR3SUH38EhdspZ8CQzbKWzGR0MdMv4JVf8JqdGkkWa3eRfuRft
Ope1yTKpAlcm1frvOoWc0SjP6hB9lUXuK6mB00/7ay0oo6K+2goIZlNiDL3qLCRxq3Gs2xI2F9kX
R7hcOWlz9KrwlZXyLltTumiDYHhmQ3He/cCG40eo4txk9VB6hxDpiNfsGUNexELF5SnUCAsxQNFS
vXMtoWkzA1MhmAEO45c5TM+iKM66Gts0iXDoE4zyxsX7NZfRW9Tkh5Wp2sU/q6j/IE+D54rpITxE
4CWSCKsoJtpNZTtkXCkLpoO+2ldbJaMTTUR5aWznlikweCWrS1acbd4SiCV7S0jlFzePjy5S8FD9
w2/rZd9RDtx0atHTRzbikMAhxRHihh8Sox7WejMGdspUpoclh6u3xbIDe4J7j/1Tr8HnF+0QuLIV
ppLdthAjd21vPLth9SOUq5Cz8OJqJ94Sof9Yb/C4IZzKKqfnOB1gANQRAhiBVUJK1C76NA1cRdK1
rU3iNt/daLxahsJiQ9+DGyGmKfTk2AVSyqGghsRNW6Q56rdJVN/qpLrOUjfRASV3tMdey+avhvm4
STAJVhieS8MNjOpQcK5td6cwOBk0RgEL5b0m6Y+Vwh+m0zFOSBeNfjLpV5T1ssXdSdMadg8wo9xw
z7UNwz/tjOTccJJNrNeYVpQ/xmLZChchWzYCXIOMv/ZZpZ176GkWmbAETidXtPrHeXbHQ6V7DHqc
wvbHZQh3quowsuizb1WJtjLHXW5vLvHVorc8KpmNNV+oAgC642Wclw+L3B18QpklZ8MFb8tbvSBi
6ZxXN5ZBNQ2JdE7HxCmB76nGWLE7WITWXclAtkvMXRm3ejDqBiF8nefiJbUBWs/3dqdYwP9Yt1ee
zFAzOjpVE+Cuk8QeSJrlwWmt7UoMwnHUnDHZ5pPYTtIlFVbZychq7OWU8rSQHbxpJtXwibN+0Jma
7+NBgchSlseim/XT4mHnVZrZFgnMVek1vPHNesEuL8O7bsHzLf1Rz0KweYtoN1rtFzZodCCo/tEK
aMYJSppxcpz2H98BG0qblZOiq89k5eo76Gvk0Br6JraNm+1Vy8nr3vCctJkvQUUZZ2EVVPB82wEG
9TiCVnE2wVcUyll3mjOUh+kgwkU5Y8vqnJrla/2BIDec0+UXFHWAoI0JzRYLpi37uAUB0H1YIK8f
THwqzmG/pHu3xIxIeNlliiacgJZi42EcCzQ1q+eorR56+p9DNS6PkUM0RZ5iupLkPXTzXBREQJQY
4A9JHTBGJOBt0K+Q6Kz9epTrURhOy9sw2q8qhMMSVmUD+SEBUnFnLQhpQ4NqNKx94Q57PZrxM8lz
8B2RXfJQCpITXo6wRwTaaneocwbneNLUW0ODx9vCEDy7xZvoodfpVnTMnMY+17IICTUcXdypnfaI
zZ6xZyHPxHL3CJ1BN6g7AVqmNy9Vd0syI2LXfxljmmFOgOWRKbrmPMXap4Ccviumqsd2a+p9GDLR
jjiibTYNGr4DJWAOU8LzqOPYnEbAhqzFL2HkvmXJkCCyU6GzhIiOCjvoS3pIw0jP4/xsdfNj2XK7
xJ521fG4IF1okV7rbXqYXqISKy03OS0cQL9EJYMhDAshOZFhruWnqJ+7vVrYdMlCLO3JwnGISQZu
9wsgSpDO2hXvuO4EwT49plUI9xjlAjNCLeuwCvEzRCYnl5WajSd1NutzRFB5DyOyjEB3yNfIk/gx
gSFOscIIlGYMyyZKs7LVTisDOGtRolT4cuSxQphAi02H4cSHVcJVdZ3MBxy+IlKgJK/usq5apdRm
QK/+lcf2q1ksr2t1UQxztQEn2486cF7UtT+GCLajC9wHkzu/uzPL1DJ1G1XqGayKQTvJXUx5tis1
Op+mZB8jqJqtajc22cccYeQi6dmlntuBQyENXNdwMyJaG23lEX7Ubj3KlTAtR0RLWFxJVIPUeNJi
7VGT/kCAKsHSe8Bf7W2tk5qZ7WOMin2cQrci7bsJlJ7ujDGNxsCbDIjlWW6fK4cc8Qus/oa1n3eR
MqX4toRMf7HXvONSwFYG7ZwyvbktorhLPqxkn9sGDHSETUCJpP4iCUgQQYbVQpAKU/Mxmokybiil
bZ6plr5+VX5pSZhl0oEUJwOHq0WQifyUMlf0+57X6aA+Zxjt+EovaK34zSqSIdhE9e8rt3+I6dyx
nHRyZgRFNu61frwtXTIcy4LU7sSIH5p8rHZqu1s1WytBeGqQETQqvegAz37rCJRlECm/jDqCU9Iy
5ywM+lshg0QJ4DxpHcrXtJIaVE/mapPbpHq3yFrAKvUr3S3aEHu8WTB3izz5WkTOvQoE1Ss3XHKY
YttoB5r5PrgwVDqM2vVZXIWDTdlsIzSxDmsD7Ui2cd86T7AlnsYCpyaii9CZOs0xX6dpUg/oKccm
bK5qzvymiGYkEVh+99Wp9erNkhsvuRxo1lJdo6TMY1Th4WWEx5ltXCwd3hSd/tCifOH/yciscnbI
HQAIxZJNZDsRMkXDNM4IjQxABhVVFP4e4pG6WF4RS2wwi6SM9FO9fqSIHv112DKF9CfOkH938LVM
k4ZkCeuIOy1ATkc6hpqOKIk46PZY9NBVzInqqYyoi2wEA0a/LEh0izs+7Ls2V8hi5QUiK4TQw11g
lFOHyUN7k6Kd/2PvPJbsNtas+0RQwCSAxPR4X96wJgiSxYL3Hk//rwTV3ZLiv/dGz3uioFRU1alz
gMRn9l5bcD5w2lZvqvZc5geARzYtvLSNqs+bqn5KWF1jkqH2zRjaxDFtfUjYc1Rr5Rp41SOh9rdK
a6+Riwrar1E6N7X3TIoUolr2t47HW+fpJKtEMQkwjkQgz1yys58HOyWqZXzTDWY6psvb0Q58PAHJ
5+gQ+IsG0+e1PrmfDLfQ8w/KBEY4AJ+Q80v2HrRrJ/IurbKigg/jh+uEz8LXIidDtYga38JzATj3
wacWXAs850yrX3TL/yq1OUE3mewL7Dub0S2oyYf5fsh5rf4Ex1iGbrsWfXGXsm/l9MHqMhKZoAU/
iGLEzkuVygN760zuxzxUH4di8r7pWfZlmJgF1H3bGuGDI7ND35a/Ej85GmoAkjH5xderH5Op/uyZ
nC6vcaT+LV34arE3t7xED+VQTveRzYV/muvymFkmcjGSxmg0DoPGreP5QvHDBsXvwNzYVWJvh6h1
rTH+WiYiEqWDSqhcuwwCN4Kl+/KftXACqGo8yUR+lyPx6hEocOqlsO+2ei9J6FKjqsU6VAQfOakk
27lLeoZ6RO/Rev0+ywI+6KGIP7wx+S4hu+ehUzGNJg3J6fINuXXQkskjDunkEYlzHDb4Jia2odZA
UW3ty6KjwVGeu0ZD0thX7k6ZVlQ/rloSe6K9pibjhwBBrtDPTAVQkcVfH1vfo2TCMKgcHkt/VIY8
tYOwxDzTpiu3954X49TiwDDURVVN2ktuIk3CTr0M4Ja5tamqZrfBlALGZdUAVEBXGmD5pfDL1JxZ
AKJaW9yoCYPIQzca2OwTIsrUpbj4c3R8juC5Gfm7YHCWrkOYch0BT9OPtWNT91LZ9wawYommw7sR
iLvPCjNfGWhPjlFDynXjSLY4hBVFE4nYefTSCYcPwz7HIjgawrTXVuOmu9hx6McQ/mPS1W797Dy2
Ze6vbeUq01pIZo31c1KnbEIPOrS1T54BwnP6NfxkTslNlB/EuCtDJK165LhbYW3Mlk9xccTq0cST
CE4odtoRtOjayGn0s4Fub3kJIubEHchQEaGOP52bWxvFXQNpb1DHfpzRLFYC177LgFZvKA5ILwe7
N90bk4EAA9dFN3v50Sp1d1VMGIkwa5wWg+gQQMvraI0Is32qtPxuWXAuTa7Z49uDY6vCqzyP6Xud
Fd+sVtsFxXxriGdDJ6QOHJd9pV2N3c760XnjswdIbNMKDGrRmItjrA/4Fp1P0v6sXZu5l5IUARZq
DPLLSbeOhf9DFCGzB93E6esfFkzH1GnTlUiiNLD1dTb0GEvUxMcmuIlLBlg0s+mT6+E9GDlC62n4
KhIN/acLZx4OwTpN72H5QZmhaiqUxXDxLC/Ok5BcDk60Z09U35aV2zTxrJPt9G32jEtMKGKfzXAo
JRUHebtKpZBvKi/+tjjecIpykIfdD4LM70Z020PhPrfV+CrgHLqJ8zz4/bUu7L1U/WvHqALVGJ4t
5ef0Aw3UuHJ5qXWzA5Zenf9LP6np8BoGLYDmXiSMfKICwTlxIg3Pu+XJF5f1Pfk+DLEzmMY4EJe7
K7Gmnaias8xNpEvJiwj4VYq4OnodGjq/XaWqvKtajufllsvURmZZaqhFUdf/AGoE+hfx7j6dXlNB
795ycVnxfWTrn3nHfalp4a53ODm9DNqBmhxLF62r7iH7UI9kmQQ/tLhAqsy7/HslbdTDCkmUozxR
3axdfM1+Wja9y2eI1IJdfczQuWaZX5ewYF12E437zKKJJ4uqkQqdk6mT2OXQXx9HMsLA5Ydfmq79
6kX/3vrDA+MwFg5JEG/CQ+Rwe5QMMJargSCRcrvcF8sMQWPBwsqHb8h8cj/pML2omRFtAldWm4tl
gQWizJft0+Il8rA2rzREjfYcEyIhg4lB4vwKIRVJA7GPcFjV7JHXKhgartLUXrNq5NuTIs/YEqKF
DlD39xCzpSpYhqrjfAnUBVkS6UfZyObTgqdAD3rU6vwe+if3CAevkXL4NtRMUaCheEDtTSE0HsgZ
ZtGB5BMrN5Ed1GNWMW4y0DXKLwgbQs2+VKVlUHou73IcireBulOODHwWi5fx4s7w1glGYC/ZaDzF
4MpT7Rh+d55E8KV2fVGIPmWubmUf75fvZaut7lyySY3r6pnG/yvXsESPgOEkn/x6MRZn6hzn1Gds
t0/hAy4zoBHVyTJvBl+G4JSdhNq6oD9z1jrVHhvcchfjPayGdt6pFSZSM3Zeko+FfGvsze8Nze1c
eS9YH1hcMMtAUW9ekzR8X+6hyjCGnTvWGFbcYhsU01a2OEwUo0ZZ4pyx4PKHM7YYaYmV++3mdbXP
lCEFLiZvj7eEMkPdmbJPPxgc6TN98HJSdCy0jWncJhRKY2yqN+N1WXHMGVCC0nmawheonVPhkJHJ
s8d3b/hyPnJa6pXH6AI+A+ulPP2y3Pwjyob7yJuwWwbGsv8W8EYttMeLf1KTVLdmyZMza/LLpGAC
mZvku3LcC/wAhaBvUBfrFFHbt2o6pcoWdmQQKZt2t7gKVT0XKRQCYSD3rfIoLrIR28og/sWMjCuW
2sincGtqB8slhRVX0DaPfMbGMVeturFY+5zsUTyYAfsyXZuGncDsPJTiYAXF1yIYQGLPzjRvN4R7
tJuPutYMFOXZfTR3FCiB84EX5qDeMk66d92bdqqdiZS3VjTZfehSHavltzr14rLbovbPaY4CazWM
6aeaQQ4dNeTi4Ob58RrA0oHkwHUtE6zBRLYsZXTJ6LfDJzr79nFwJIl36lcI+5Gxdz6v4Ac76MKf
lg1Grq7NUfrPC9ciwWbNMxL1bxuQv5t/JCV544ltfngT7VLKfRUVzNNlMD+OGouzCnoRX4ctQBtS
mvhVg0ZzEAPjaRG4zWkhqlVgVI9Em1R0vDR/HR+LV+KPBfvWaxiJuSyWYgUn1D0R6/howy/1jqqf
Flo1HZlydDSm/nsmnQmTeLq5XNl2csmZIM92nu6WMb9OY2pscqjeXRpdVeU0Q3FGopjs0jjCVZxz
7bBWedUNxjCEyaArGQawym9VhwHXZdDhqELCNoUBv2M+L2dGo3zpcYygKcE/ucLHcvbrccdYfKsS
4VcOy/Tftngqm5G8PNZFzHINCEu1w5i0GMkQodpIsFTQ7QbZRpEvGBOx3lEOh6xuf+ksPDQwJmuz
5yDJvpCOMtz13WNneMxT6MCEMtzaLTFNJkpyB7QXaoz+J/D8vbrclzMxiSN+XBfvln2Io+P6T11W
SpRgS5mphxIpv/1TFlgguuwSi5BwHZn7J3aa66HSnI2agS/IAgnKjj7qtqAKDGWKh/bMMtjGLEV2
BDUvLuPQcjFwMOZdZWlmbes5uKjaS7jsQ8tgvoGd9NdNVKPic1+mqimRcb8sw4RljqE1U4ASyHxa
4Bh1OqG2TRrUnviB+oRjVHohPbQFlTgtHqyQK2fmYUNQd7BrnoHms4dJcGZlssOu8TUJAEiJhvW0
su2nkA34Ktfmw9hyDeQ5D3bd641dkRw6hXnJ3OKqdQAlWVN+l8OvxaUOnBF5icd73jGrkTSpdhld
Qpy6UvY8CmZ8Xd5AyrMSBrR0RIzhy3XacxMVPmPIkHPIAky59iNieLNTaHTs0fKN2r7rLtPHnnJ3
HMrXliNZTVaygnmMUR4qOiPXQ/SHePhraaBJZnyyrO61H0axNvl8kiSN9gtjiTCWd42t7dBBsRzG
kPYc8e1Ag+E6ya+kLI5TqlMCOvNKuErqqwb1qMu+TVH23QzptKEM92TF6px1SLZMF3GGhkknqrai
RMg1pM458vUJSZ14yJTiIx36W1WbM/ua6CYkGqx6RgeXKfFUGVC829yVDGe3PY8WImAIn5iZvlVM
STe6528WyUXrSDpPO7g4FCnryuM89udfLoUt2hxcL7mb5xC6qJP0OXvPKtwYdg0FqHb5fmNsb7hD
EXYlznYRD4UOWropoIVufA4lkabvo03kETutxui/xwCau4iX7NYflkm3bSPJXasnudqJLeSdyGEB
Utl8U01oX5rQt8sAhY+6oip5W+AqUVJdtaJ/Us/NCg06g/vuDKEKG7lq4WO2Q67Bbd4E6c+ie1uO
0OU8y+OPyKEpsEq0lOIt9aK9HzEfcPqROJS6vrrsXne0+R9aaG+NrHwIK5D/3feyYq8uYz6z1KRk
i1DVEZKOAdNKLo1Q4iQOmgUVQjFerqD5MX/9UN1dHngHGQ2rHqGOlTsMeQJyjC5mHyo8AGH1Lvrl
nSi9s0bKeWYkPxYoR6ZxwmVqNI2HYFUr0Ufgy2evpQLzLSowyXGupl8Ak78WTccwh6dBRu8oDhnu
jatlzFmy6lnjJ9x7vRsdFjDUovQaqpUV8BxYhANq+Zc4iGhlkPxC8kRl5Hf+SlTJrwUsZDs8UTxg
wjyB37pY/Iqb9EUBjNRjUy9iTBpF/SmL5oqI8nNZ16H2209N+TZL6iCoOyVsF8VtYMqpNEN9i9qy
YbMbqpuvbotnLJrHZQFsuGzsGNCshOfdwwK885H7bTFlcNQGaN5b/0m1T+NIeQ/GEX2qspv1riJY
UR1mSuLXiezqJB5E3Fz7tQyHTUfZicee8VS3ZkOCkNXmczcalPB5LdFYK7hOH6CTYT+Hqajb9Yjf
1stFymK0X9u9QwKdUahF/GMXop5V7z4XN7oeFpBZW14YE16UVgn3wmGp/ZberdBuUeZvST1JuEoi
G8+Ii/+rRviIMNsC0IREF1I7+VZt7LwZJkcyatMfoZLUhka99RqTFSl1iFXLR0lPe4r68q01ZLVh
vQOUvb2hNUMIr1BiqksbFRIJv59Yieibmvn2WQo6QGP4qcbrRfPcCDTXS3vTKtLYskbtOvPTFnm+
6ezP1B5xFCqchOps1HQ04gmYN/AYrNHFlkjLlvJlV9lnlRREIA2Je3lH8AOhNTNSAYv+jMTiE7RO
jtHc/a5uiDhDmmbiq1FV9CKASxoqLXeOvlV3cU1DkalfNFQVAPRZojNAHG/9UUIJMZqHhd+VzDyu
I7lDNy/pAE3Yfaxbtw7S8KawQu5lX9vlE8Zpk5XVuuwwbprOs5qOz4X7mWv1d0W0Uj0ji48XPC2H
Kq3uFVOkiOzLzNCDITI14yjYnnpPYEvfcRHiw+Qk57jjXLnPZv15YR+m6uV72mXUNX1bJXiIG0Wj
gySS7X0LmW5zZoj5fZmyGCMnRwi5vtHrl4I5P8bTCBkg3GP1Fk5zUvKS+0epxDxFQXaV6SKCodWy
0vw11Zet+iKhVI3ncufOiq6nerBl9qSSDi2ql1RkPy01P1XvsiznK6j/k1uyrpudn9lQYZNBoqtn
X5NiHrni04zGB/XxEDqb7ELWmxz3LAPAJatPQ2PIxM6mcqkP+UxF9YiFjwc6azz1ZZMSbcSlsapU
ZaXe5qUiVuP0pb8eXW76hVak/vYEHQ61OCXz0gG24BVwHifnSR0U6gmO5yhpIe91Y4xIooyBsmnK
t8lk29K2dkY/TNfwgS/5m91w8Go1ia8lnBreiVlNrKUa38O6vHNG/GpK5Tl3KK7rSj4uT5IelQ+4
I51Snv1+DDecvUD8zQFYmM3ZSfgBzDaOqO5K4tA3ddYsz37bn28WwqMtOlEx7RSKrUOOszKD6MuH
g7Gy9ehslLANo7x8b4unybKfF4KUKnoda/5Ic48cRBrGfCCpB+r9W3vTm/BbqVmf5YPYJaKwN3XJ
B6qqiuVhoxGE6k/TDkmk9FWpqqYX5q0BlrASfX+M8+GITeoOif5rMwBUx13/nA+PIZEpyhLxXJmm
xSIx5uhKPpb6VsuFBmJ7FTX2S1FXw+9pHGjllOodZ6MZWL9VkH8yg/9Gwv35f0Tj37BjRTSW0kLi
9q+Bxptf6ffhe/3rr0Dj3//PX3nGZCQQSGnrCmeMfPS/eMb2H0QXO7ZUxGK+8DeeMQo60yazSjDJ
tZTm9L94xvIPHKKGzZFrmwQw6P8rnrFwwTP/A9drO4YhiXqRnuTl/SMiJ4n7MDZmnJZ9Ujgb2Zen
2eirnUQXgVmTx72SSgRKNGHxNAewovXOdlCiCoMKepNVqlNpiJ62yYFbo1tfYbqxQcUQFUbMe3UG
1ZCudrobtlsCTIJzn4dbXSI4KpVGayjM9tyQZJ0m4YWYM22nIRNzoEW0duusl3V+JIOAlU6rb4wq
/K6zHtg3rnMbSDM5RqW5jhzMoomzyUNdMDuTwTaail8JPva9aDBISH7FdQIzoc+bdzHat6Lk12Iw
VHfph9BY5fqi249j1W4mdk+QmdzXCegcgzH/BmUPpBu8gW1Ncb/16xBSg68Tsm7v/Yx+qIjTsx4w
eeQwb1H6h/PZmYJ9Pot96UbVtTbYvk1SIXIw/Hf6jJqtrXaiSe7NIPgAlMpOJuoKZsYXP87qE2wW
9A3Tc1f4aLlcULJsTCn1JCtTEbvkUVeEs8yB/m1mpQQL2GOeYz8Ng1luKUAS9Abut6ikkb5atVOC
QGrCbS2MX3PuDuvYLW9Gahprb/LW46SSQZWdp26iD4RZTP+YuCX4ugr8sOspatutM2wzjwSoLANT
5rQ7rqGvZChIUeAkwyLcPpVBaa0cg89+p5vta8YkZzOPaFPtOTiHjsPgKPi0NVhXuY/JxgjNh7o3
H+yEcGvwSOFm6MIejGix2t2FiXmrk4FFJ4DIScSUKKeZlJBgZRTZtYtiNmmO4jOExB87SgM2nekl
EefHFRFLNqVZNZEP6DiUqzHDH36QY3HiRm57JbAA5pdpPuQoYyc2DBDhr6Au8lU45k89KqM17Zlc
1+RX0U3GqzTJgawEzTGRwYMps0sxZTC6ftRldl9WyYn1tTIC+OhEYj6UZAo+PMc/whS8EXE0F8kx
tawHgE0fla2wnEXx1CXZFkZcSvKBvx5Xc9aO69IKww0chJrRqnbo1DId0AE4jjsEtXejxfrWjR0G
LvzmPVA3x27xJMMVKTPD2GW9Way0ipal04NuPaUMzjTVeJjruivKdd8GuI25xyHAjMh2BrFzKvfQ
lTVKdW0Yjz29apDh3jKwje6tHEKbW9U5I83pGMXBM8INjIItTA22QF+xfPTa8NwMGNYL6A++0JAj
+dqqo5+8TvKpq5vhjqLvkunOnj7+ydGm9hGk8Q6+JbS5Ony1SsACQ8TOdONnWX5MB/tAdAmSBLtF
hul4h3h6miYLzPRo4JBMmLyFVzd1avglWB9HjFRtqoAnXkkTksUXxyfvMrASCiYQdbz+yts4jVg1
CUdNguz4WP6oU9u/t29WGrYnz9JAfiXhrlRnmxZhsy1I/EBu9zYNIwJpvX/MYDxvFDy6Z9NEDYOQ
rj01ucXUp64h/xblRmhKQOxUD9WUjhdrhlhmth5GzXYKtqGV1ww7S8HuL2D3hx6QyOJH4hhwXUQ6
2fNTs/MVRNPtGEazY7vz+tnb+RiiKporPwqfirCat2mYPzUtWeVxm32lSv3TKh3QhCDIjU5ahj5o
ePIRCwESZxpH5KMGUNe4dxVEghDBWz89mEiN2t+aI0bhICQ3EjlSrHRJmWm/zmb+FCnFUq+0S7ZS
MTlKz4Tm0zjmSJyYhgW7QKmeUqV/KpUSCpvhT0tpoyKlkjKVXgoAPd3juAn9CcLj+BorZZWjNFY9
YivGt+1hQn7lKh2WpxRZhdJmxUqlZSq9Volwy81ea6XjMpWiS1farkKpvDKl95oRfgmlAEsWLZhS
hdnIwzBdhccUwViRDPa+k8PIocM5OildGeHQIEmU1ixDdGYq9Rm5Etq5Ubq5SGnTAkRqWo5aLVe6
NbSA2jpUWrZQqdoSpW/THJRuOZK3VmnfiOe+WkoNJ5UujrcCNRBKuVBp5lzEc55S0VlKTzcpZZ3l
Odci1ineleouVPq7qEWJt7yKWr2U5U8V6d5Kt7f8S9ai5eNC+/0qc6XzS5Tir0G0rhSAZKMiBvz9
R6UQlASxKcVggHSwUBpCrQsPRNWau1qYD6MFXCtlgqEUiI5SIC5/ypUqUSh9YhuT6lNguMdki6ZN
qRjN+B0Hhs6Fnu7TStm/TFGu9EncB0oDOSGGTJUqMlD6SNAdNJruuB+QTlZKQ7mUVf9XgP6HSA3D
cmw8JP+6Aj1Qf0bRX+vPP/+XPwtQwxZ/kN9n2EQy4OT57+qTqIM/TOGQ3EX1txSZ/x2nYZp/mJbh
mp6tu0Iw9sXk8mf5acg/PFS8Ujct5qp8xfhfxWlYKi/jf8xVCCYsiajcdkwHbBMhbSqS4S/mKt3x
0jm2A/NJL2PtkE5pd2DogcIpN65JlGhvaT7zIBrys9F24kXOOnZNr55OLA+8fW/Mrw3x9pvUz0nc
jpA969DVTy3b7xZM8FlHbY53z6j3vdfwuG2NbIuP/siEF7kjUqfHQWr5xUqa56iUO72NDq5otdNE
6XdaxrtosNetx+PUNf122xkB1P9epyQeGu6u0flglh6uoJi469QrWdTKwTpErY51Nx9cFqg+GEWi
7u5hKaHAcIp2U4SMdgDoP1RBH69hGJvYUdNk1TaxvLYdsKTGeWEkypyrearYwgrHB1WrtTbBnvZ2
7ILDHFvzYXER5C40cas4G2Qw7biW6jU+/4A6lfWr76pdghhQbPTDz6ZmpjnxMCLAvCOQe+i4V50f
Ld5ymYv6NgTugynq8q5va5RapJMPVZI94CFPQTi51PSxJ1YFW75HSqONoPJ/a6T/VZWQ2pjUZbsR
4h8jS9Z4Ueesq8zYIClvDozrpq0OcO4w4vGN+6G72SK4ZqNP8+tWG4NseWKex6+iGJK7odPetUi/
bwpzfszscVp3SRM85VG9a11nBMckymtfs9E0lRub5NWvgd/xHIU8zVrPudWUzBt/jBFk6DxtcDk8
V6NLsFeLR7gs3OqeZN/oP/i+VBv3zwvZcaTLzaEzZTSkMkb95ULOZoIgEV05Tzn0mkT3O0JEOnsb
jum09e3eP2JPbLf83DBL4w/dzjd2CSpQsiY92aHZ3CFqAwxTGO7GGYr9kPTGg5sDlmjm3rqvVpDJ
gmejKNXgTgYnt+wfokTv9zNcRoqkbscIhwVDZ9xSIymPaiTvaYRdj9O4DobK3UsWCyujcqONpWGt
6r2BcK2chWvT3Iqs2YcTiWLEp0dIrdOfbpl8d/u5ecM0uyeH/LVPO/sxLI0tkTcfZpYzHWy4VD0W
BF0DKY9B5GMjJKG4XYE4NRjM5zotKPeYIdI1ZN7TXw65P+cRf/c1KSfd344OVnPqEJJYm4Sw/xlA
WNKiBhhb8ie3SrpNODE4a8NpO/ShdbUYfnm+/ZYHYXCXXsak7M/xpN2PZf/R6mCykqgcNxUEm1XZ
1T/tLq9XbtqTVoUp9zJRziCLvkZGFO9ihdSD2o2CoQoiVWgAksTcforHgUwKv0P6G1v3Rlwcu7CR
p2j8oR6Pp7Ts35pEkwf82vdg6VmTRm64mRGn1xgdqReiF7PEaMG7pBSF1l52gXtK62FtBdV4b0v/
NRCjua+rPDo5JYC5JGd85EZgUGe3/DbozQUfbo7Rbdb2hCs05UwHiyOF/Sc76V6WBNM08t4ZhPI5
ZAd9tj5zp7sMtQlbkD0IBTb5sz2TqSqPi9cpGC7CtzZ2RqfbCq3dWBagcjmWuzAuXeLA9XAtgoKq
ZlL8HNqGKCwsVJ2hOMWmgb3SuaU6zFhjIpXVau19iHGEMppomcLZ1SXEXlza767d/Szm6JKEln8p
xUvWFNGTLfojjkZ9nTYkX1LK78MifGzJdFgzkjDX2hB7W73Dfpp53T4mV6Np85o03abexCnauLCJ
Vkk82xhdjBcnn+86MVSo0qhGp7EyV0hEhh2W/uQQRQ0apxBoZz9PZ32uYbRFqHXKsmKOnIibKkIR
d53JGeJJgo2NcLFyOlcsu63SLFC9lxs5BN0R5x6IZAk6LtXHXUV4ywmKNNRH8iMw+Qn7ScqOJJ9u
Ok1TcO17O9tzo3+iNGYjZOIu6fBLgmFPSBlomkOW1uaJFNy0bXVsFhaYOPaI5pxcKkK7yR0qzx2H
iVnO+XUYJnoAGkC/CoJd1czJ3Tixzs3Evd/RPua+vSfabd52E+tVx3PL6/IPl9l9qYzDE78ZUpyk
POSZna88u72K1J828yDZ7EXBTu9qfNelc+AmYL2b4wOZIPZpPi1GPpjjIWbkte7jIDlZDdwSNXcU
MzF400y8bJAElxD51MokswZa5s+uDofDvz8GcNb+7RiwdZCWnmPoTNisJefd+vvBawa97we9qz3G
aW2v6EigMeTYpTwXY2Vvz8fZE/VDUsnTNKLzrt2OeQn7I82NoJbVzVZPvOk8RkSjzDm3V5b3GNvg
caJgpDUOxk9GLfZTlJ18ArO6brw0mAhTtiIy15w9oFh7i0+xPWltt85Cq71VsnwflVuimsfuOIBs
YUEAyHygWIYInkZbh4j5O7113a0ZMPridryQ7xyvCpIEtplpaKg081+Oz0Y0DDpEp6aBOrj0+zNm
BYx4Zj6tAwx84Vjtipo9oQh9vv8YxVsWbXA316xYf4xgfQ6ZDpWtbkiwR8VMIyJBDbnmFXJzrqhl
0dq27OlS8uNXNuYy4BmCeqhUfnydwNG4Qx9UOKnYtxr0IqB12a61lNw41+xzNemvfRZ+9GX0wyE8
aW/2wZohY3BW8KGyD4xtZ0/2uWHwhIkdTodXAVsTNvwkBO+nmkVKXMbYYbmBFYLHRPUA+Sny22EV
Ga24DrmFjXzKdGZQE3UZPFIstXy87Ug6BMuKmAMg2SvKQAg58IB0P4Ff52BhpWdcF8GQXNiIfhau
4eyr6THSPGDRrq2tdUtrHs1Y7y5p5TxbOdCWIrsYwCGLCgpdN7vB/fKPw9h3/8Em7aiL8n+eXeqi
ZaYrseI6THnZFaqp7F+qBZCuGA/n2n8EZ+zh5A8wXjmsj2eUuQddmK9lnUEon8fH3v4JUWC6Cntn
aCZDt4g8AB1MjZZjOdb0lCrYHEGfm4W5Y3g2XrIBaJw2P9LVxaexdbQ9bssHTJbTN5k3LcGQevgI
/DZfRx67K8H6NaoaQMOSpXFpq6GQrGE75tl4rQrOMstVWrxoTC9mgPYjcwZ/z8v44USDcW5t2FBj
M2/bxrriFs19V15G34HIlwOlIsNWf7R9IjFaT6n32XF4iBRndzYOgzVDZhOBc7GHbcudcx9nIy4+
P3X3rt2wGO203b8/LoTqJ/7xxgvV29D36kRC2P84LfI5aWojDLAuODPA4NgYb1XJ6fkuutm/z0dv
3usCCmMh7d0AcMvTwnPRRN2ltA0wMEKLH7Piloe2hoc8nXZTxOCZEJZX3dftc18F2roWvXfTWjrl
uVbQOsO+5bWuwaJMz8irk6NfBCj/ODLWZtGAHTZTegK7L8/YKSCQ6PZdmshvdR4WTD5REuWmn1+c
hOEYj/MnRm24yfU02FElHzVBIM2/f49Ik/7/vEmucNkXma5nin++SQOc43oWg/1IjcgTM07Mu8h4
aGa9O9VhrzNV998dM07WSC6AdHfzSLsSozzpATZh4UIZ59n5Pmm6ltp3HIgxyyhrydrYlG5ZgRPz
jA1zlLMTMEPQvbwjxhkEppnnzDHKCDZ8i86sit+KTheHormEWX/RiZbbNWVoHAeTjA0ZdLvWyby9
17g/pjCzD5yK87ProUVAMXksLf08yya69D3KsFJC6tOB4JRUjMz0snFjyHi6pYJDDnOeftZQ72sM
N1aFV4gT+HHJ/LKI0MAMHbkmGM9kcouDKHzXoF0c8uit17r6EnViN3UJw0mobptuCsWzbkwllILZ
OWcNg3EKCQ6SU0AMPYyjjP7KBIkZ9sOwN8ed0MC4wMLQ1sTEMV+s7HdExVTy9DrbcYAgVMsQEQBi
8sNARBEsPcc4F0fTUMYezyHIgKLp3hADxniPsSTBXdl1qKGPhQi7msK5FF3aPUazviOnyGUyCYoY
e4m7QbpHQoUdvXdWw7HRgLYtkh8msLTvEvl5hF8dEY8vDxk14UApfu/31mffQFAiBLmd/BQoFbse
o6vFfnkCCWS8kgPqUujVLSo1wtsMeVdXWr2TSM22SAznPG1uwh6Ola45J+bH68ItjBPTo8LWGJ7G
rnYC53fU8zp4tZIMghIC1IeoCk+1E8YrLFlvWSuNl2Eknzatmw0sZKRYAnIUGqpm27Pl2bWazM+x
dO/b8iUzs/iuquhyzDbcmbY3rvOGkwf7XmQiOsTNsEIT1Z0HEcEdSQeUU50LtoTA4DJC+Y48IXm2
olNI/tylkoGKtkij1fKvMmj2bhb/BJWCOmykiuOWou01G+pvJu4y4W0XKTxVk8X6OLRoz6ZsF06k
87hKST6NgX7lzZW/52X/kvvAYfbPu5jlIe2oIW17Gdj8oyOVuZF1IAWrR9uhOBgzL96UducywJ7z
Gw+lR6gaPUKwXNy5ifZkhr6Nrx0xUzrAz5wIcF4bsUNFoTjoll2fLcAJoIrvtSx/QIGeP8NOdcx2
flAsj0NkYaALRWi+eLIR60g6SMZ6Pd8XJhjiWNp7veG5vZyzVt1mKwavw5ExMZ9EAL5BJj6+qP5R
Ty3sgEy3Cz7mW8+Yd2UaMWprBihrnplyawM2RtApxz0Vrr5hOtMhqDPSXTM0iDs0xz/4BpTpMUSo
52nKjTC4u1qb5FmbgYf7FaFDXVYxBXaqnB8c5Hd2h1ZmisDLeYBC7DzovrnlfIzjZGb9UfXbNNDD
LcEt0InKhz5vbQYyBeE4c1Udkoifm2pj/Jz5T1Br+dv6rF1HX6KHEhh+UA1jO/A53VQoUm9k+tX3
dFx1unWJfSdaER7O5MO23hrHgOYymcnFqajz+1Dg45j0eOt17k+1RXgMOp29aBgFZ9cC11gWByLO
h7OhypkgJrgynTx3w6YHHwEl02NrzOhAemvfeJj/AGBr2yjvjpje2SQaM9V8pFW7NO33OcUe8s3M
v5lVATBBx84T6nG7l2ENM73V8lszJsw1Bu2VZV2/he+u7+uJTSruL9oMio6iMBmim8+6HrL6LXrY
DTjK1z4sq21HVBYeUkQN2eCs+g4khp9HMsOJW3PpVFW7lWVHvrPHsiQM4rcQ5AcyZax9aUemOi5H
5GKpRw8LC72PnYl8qQjwZ/ITP6HxVDjka9mF9f/YO5PlxpEuSz8R0jA4pi1JcJZEzVJsYCGFhHly
OMan7w/M6Iy/0qy7rPa1gZGUIkiRIPz6ved8B21VXbZ3uMYZuKmUoMKm+DTEHStu+FOr2mkTKr6R
kTHkh6xKLBqK4SkURXab4LKuCG6C9Gx/0LAxbprlnsL46SPNJljCOuY0M5/yEs424U1M0pKXotXM
u1ZvrQvpDu66lnDrvZaoKtRFHh+hnz14C/Y2q9h+i+w7lMOH03jOffpiWkBxYkR023GvUqu6T7Rf
iUIMqaT0mD7Y0SpinrCbGJ5sCNUAfDvnxY4uYoOkMq8g5rPvYhl40drC2cSKtTKLLGcTltAIYtbf
sS3Qt+AeeEJmBRF9LNMD3spnglS6XaeX+rHWn3pLUvJUVvLu4ftuIEDPUXWeIzjXqlK/DIJqTlNh
yq2rJkXwUrKNDHDeOpnR90OkDjaigG0kNCiJdj29ZCGnHcVRHKv5rRknTp6sLzeFTRjxxFUcY2+Z
7UX5Xo8FwVyO6+7N1D73oq4u7ljN5GSO+aUW8rEjsH2b+422hY2b38wdiW5+SHuyT0ZqMoTO2N/T
1zIxbShqNoxOD9EWUBtIUMAUUJwbi2sDSvMw9O4ltWt6DsgcUWPcxlHtb8YEtnEJQHxLJo2zEz3u
behl2yRS3tO+pDZ6oFo5gNc2zp6In9NQaQhzYR4ouW+mIaUNZhcnp54oA9k/YXAXIUg1r90aMpIQ
IYz+wWB4rttVoDOJ3+RlnECskSD1bBqnAinToYhIS+iEFR5JYWMIbAPAcAH/k3OWkBJJqPBGNcNj
VOX5jelNQPb76VggGkIaQNk82T8ZhsoDm/fHOYSkC/M+3ZXaZN4mySb3p13dpZ95OuRbPff0s9lA
poIWuRlc7OtVRdqIM5EuMDTzLZY3UD41c/JeIDKS6Eb2s2G9o/4jvah9d43ZBMg5jQffoEjIkDuu
M1DqtwZ48ZlmcaCDm4Y1NzwwQ/B508DvqwzLt94Nt/mC6m5K6ztvohlqgjG9Av++i2RsrgQafgTA
mXwAAgQ++MXw2/LNo3e+UYyhsPF07d6hdv97pfzfydJ/N1li+sK+8/89WTpUw8//Mlf6+x/8niv5
+l+G7bqG8P7LWMl3/nKECTAP1zYx4Nfh1e+UdmH9hWzJ8FxheWALGff8M1YS+l+QqZYyBQagQBPl
/I/GSsTk/Kv4QXFlCyRUSwkEuc/61z5vKhTeWDfxjo2VvTL2WSmJGLxlrts1pEaQwvDimVNy9rT2
3CZzC8+Dq4c7mT8x9VBJM87fhTXk2nTuz7X3I+a7fiBLp82S54Rwgq7OvycG2Xu+ar9G94fCknQS
ID27qdf2bpaYT+RsB2PtWadaZ5vQT/ptNzyHUs8OBRbvZeTzZOq6dT8Bn8e5ekSPWx6TKKEBX2oD
IUGhfyQQ5RFDK6NX5Vr4uHf0i7xzJDF+yX482HUG3b0jTdQOhdpGkhSHyiUv3aC5VWYQivPceQW7
p99VZkEH1MqDmgy3W9tlI+EQahzWwrpvSufLdXKyjOL+K2HeE8zSPie+Gg/Ca59BNxDZkLfXXVrM
VsTSTkJM+25Q7yBwkUZ3ctMPZry26QyEpTE+Zxp6TkvgpO2KD6bfyx56j3t3uh9ZmQ5Gpw6elTd0
24ilC5Gh7wiFPRqqJxIRGThqavfgNXVOVbWYyOu7YUZIIVLMDWMCLBAoDeLsk6zdmT4sbSM0jfNJ
ZhbOnMOkos1Ih2U32nuavG1gJXHgZzUI13iiT8Xaj4dFD1xcNNjmy1vRd8ZuxMHIiO6HkO0zGwmc
L6HYtXlc7IzQ/tWURbduc6c9hnUKv9ecgG32Lr7OIXMOVXZRLY3bzrGGwJgfOvIZAD4HlCjmCgFE
ussT92TFgWn2+tqnD4ljoGf2IMS3ZZUnKxzUCVHzOR01/0waydZ5yVQZ7WZ/vMlHIpHmPP6gm91v
UKEdRZ8tBCCbfVRVbEs7GfdJ9QUylllMpDNbHAvIrmn3juALktQ80efGaWBQLh9M0zgNjV4eWjfK
g9SSS+Y0DYgZIe42oeLre/TVlZ3SpjPR10ThL4NGz54RqVhnkZcwOpmSjTIStYZBfG+XtPzwdWDL
iWySLZz+R6nHJE4IdZPBFDuFbCusalCHQqsOtkunazYdAKArD3n0azXdwdOK7p10b/X+xohldaRO
0naNIZiQeW+2Zs2nCY1er5nhoTDrexiCdJqqoT+nxreQY34Ta10Y2Mj/1kxWCM5EK0LWuTw5BnNj
vnHjJpX6qRB1dwDhXm6USl47hx2CyDDXMwZwznr1qY2txGJRvEcT3UfXy2eQVFZ8XNxjvmvfAiw+
A75IN1HSIJ4ZpnfLK1CvKyYzmq3dDYVw+WqTI0DEbRrrh8LTibkVj2UuSlKFCjyfWJMp1x1M5UjO
7QnMACMzd2sQu+Jn4PrV1AIwQR44uvlHiZ1nR/0ZQRfJox19mDeFCJqp7m1E7bCefiR54m+haTPL
8B4kiuTAQMG4SKjpuScnwsCIPAg5a9LyBx6rZD+k0biKCwvJj5kHeoUc35y/RajjdCxOdCgCjPT4
5239y3OigwNbjHixOtyEU8P0tvjkdZP6lLkHOsa4LppWBsCiVjbKttNsz4CbpnFTwVDeqeR9ZAuY
ha0WtMWC+Jy9YNSJgeCizaZe4d3PK5IW1YLwbutp/SArweYAbMrGdsbsVnuImsVnWhKAVOd3oh36
bWc7n/TEgJwYKVNu9m9buHb2aso689Cqir1OTtafk15I0OwDfwl5FQNyTEVSfGEDx3aWkZy4c3wJ
PSMz4F1XEfDFMEsDMs62fjOHpOu81TOjDxaqZl2kZA5hO1kJLD+tiTkuh24faNMvEIhkO+JMQkAe
bQsBqWJy5A9n5PwRI38lbDMs67P7WnwBac13WSnnA3vfTYY+IE6q6ewnFrybpPysRv+MMTG7zSAQ
rJShtI2OmBS78iEhnWlf9UO0ErLyYfGYdHEotLed9gVDxwEuzqaqGpEPWsNX5g4+HRraYG1iRS+s
uWC1k8ss/WQDA4NZ2TSd0zTmmlQWH8LRnjU9PBlDu4G5MiOWoAustP4VrgLt5SVTJQ2ZShrgnnyT
LQmzeL/oH5q+tLfzaEnC1OwsQJVobSGsuiuM349TuCCCSH7cuK1OtAdOPhS1Hn5IEDfrls3QZphI
0iTCbdqFrShudVeVGHWYpYiWESCbHujwYr6EGeNMvwMaFbacPkismRW40yUzioqTXfLdSGfii9i5
Inv1jx4oAeR+dMDH2oZ0Qfg5WkB6QwIgLNNItYd7R2Rkd9AmLCiM8ucNQEDiYGJYFH6bqiO5zxtI
zTgFnJqkAqcwN1BL8O0NrAnLLNSHJOMtGeZa3zzrOlQLukBx4C5b7nbCn9TpJme4yZRXzbxvcjYg
IfZVfksyBxffUG3Z8d4kHaEzTiROlpR0Nsz27LR8TeyxSu+GXO0cwr/m2h+OptZu2OhmpzIposBM
9uR54vfTlBGMPrmarOxAgIdyJ+oRf3uNiNoz8Mqng8OKTKfLqeL7RCejrmVommlNc3JVsfeJJliN
jJ0CT7o+rCd8LLmW4GU2OHPTmm1dzAKcFIRrQ+FZS28An2d6N10tzL0ki6vW9rHFfIZ85qfQJXic
Fb7ZIVbBAxmPBHB2ANcIZGfLbJztEKlsnKb2DVZIdJn1tqk12o5QNck1sg9AB220xkweeJXFXZtQ
BvgZqJtmF0W5hkY6jg66wnelaaSk0XDIEYxPu4nhJ2jOSV8TBYQlbDCwh6ZQ9bw8T7tHNXMCRLW5
j2a2LoxpiZ6JoskmOQB4e8gOdSXZeRw76f0y1aQRTXGIsrg5Xh+93hLoBI8uHB4YY2WQt/3jCITj
SFgXkR+VS+irTyuzNgmysWO64gWnGQN760cK6weNRT8yNEZtzkVsryt9b+tMg6+HOe+MAH3Uz2zh
0EZ2/6nNYcM1bAnKhCnEp50vJMslE7Ww524f2hpDLwPdacwMwU38kVI0o9XJiHWnWg8DCDgWHDWZ
yzqQ2cz3aA+v9UibAkOpD0UNDomhwj2yvEjyfyRfR8AYYOHEEes4XbMeqYLVPsvC2YZRqx8jTT6H
mcqgJuQMPW0PMprfnlNyMnfXe1Htnc2517apxYmIeKI5Xm+ZUvt963r3eigEJVdNQktnDPJ4PbT/
3JpohxySaKGUJqfYI7218h+sUE+BF8JR6rmeEAlggFfL0nWZOlFQ2WBpFPXr1hD15fpyB9fydnEW
7Z0lJRa32e+DNagUi+c/950oRjAcOq/XhFOxxLj2dZSXewZxcKES2a8kexnWVolMSZZy1y6ZsKJH
WYVDj5ut4O3NFt7X9XzTjVcDKcUBSSj/FfCfaX29mdOgAnRNqvr1Y70mn3p2F+Fyuh6vDxjQPGdH
x1dkju/REqTL+Vn9nWZ7vXs9WIsB4xprK1C4OSaKnnkeaPW7+DYs+idHezlc78op+9Lrtgn+PJTR
msLE0VFnlSUxuMt7AWeNt+X6XrWmDdcsCbfmUynVfASML47hjE7Vm0Gd4/mNT9cDTQn03943wc9w
Ywb0PpmOMjSL2KNUZQN0syffjmJnH+KHPv45+Cj7l/kziQL+/FxgraTXH2sIU5dzLuH72WAimLWu
PV4PXu/KQHfaL/qpg74GtzXvYkZmWPrlMdT03wfvzy3o9KCeZlMEo6beVew2x+thcTgbgUdCGoUj
176ubbiq0+pNgdSQN9zdhlJGGDjx7xOyJR98d5i21x/2y5fdarCDK/q/6F/mFkZMTjNVrwoK8uXq
4SyXCLk82/WWMXk1ltDlPuL7lwSpyPb6oVw/i+sH1WcwMpzSfWyxsGE2TLnkNI6/dRMG1ddP5l/n
bztg+KvbdFz/+YHrs8vq/YPZNcTrXk/kkasGMRNAAfaSggBlH28I6/h/vl8+MiiM+mkHChzywp+/
8npL4O0+/nmMy3ZJYF18IGWdtrKEe6Nbvyq01otpQuxdZdwb7IhdkuQ2timpvS2/5zMQ7y2+HYbK
TqBUup2m6lkrkZelTCboSM5ERnkQGvhUvBYnYT5MbzLLuMB6jEXKkglLJn1rI3Hu3fw5gG80wHsn
p9YmR1rkXeDMxDDLaq+7GBpN1Il97JEy5980sAUJu79Ih72bFrPQi+4YpQZyf9M5iFY8VFj8GrFl
xcRKIWZz5WYU70vkE9Cqm7EnIqP8ZJj8AkClxyObsfMbktdCf0njjE47Qo+oL99MN3TWqcVXwCjS
WxmX+b4S470uMUw36XYYi3OCBg8Bu4n/usd/3bLzlFTv8EnabecCatIhgm8j5K9DOFH6uP1TWpv1
KZK4VqzB20d5/NwYOFuWQlUXGRYh2m4HQ2d9Red46Dy33KGeQbYyXvyC5AbacGsaESfvQ6NPEEwk
800I4x9shE7D5PXHVoibXH6OBB/NDwR2J6RqYtNsigy+/vjBhoQ0TE271bqInGuiZwAZsVv38Cxj
GkfVF7o4ArBH5Z58TCObrPHL5GW/wokGZz1h6ZE5POKOYkWbdDIBO7QY9uitR5es1rR+8OBWL1s9
5tukgTmY3Ct1yVDgcGZZMBaKPAgHTD9Vg5Yq7W/08SV08ZupCJ8JRQZNcr4SBv4NJGAxNTPRI/Wz
h+LSsJYo7pS6ysuSw6yqYjOulch+tnb/BHntR8+bMDNyIJNU50R07EeZZ0ev0B+aHJ+LNVlBLefP
zGRP3acYhNKhvReMT+GxxfxdzHMQ8rx0I6SI3nwmhxkyJ/1KIuO+pLQk6KPm0JkxwLG2uxR1H8TV
FmnyiQxYQiLBKyYKxZXy402NWZQEsXOT5kFrE+jbxWJtNIkbkMbBG6m3D0WtOauJJvmMr1UlH7OZ
PaT+ZK3HzLnJJ9ExZwSXEF6BTUdVTKdMdNtsaeX2YvwsUYXGBUx66S5JG+8+kFryjowlg9U+6FZW
oQfzLvkSdqjntwP2K2A4cied7q2qigde5cpYcNaRkXq7MmbjBRQCuS+hk5MOKQr/HMAgdu6IExlA
L/LPy5hDLRizQMcoONOvgeW1TQa5skQ/ofqwkRMW/iUZ2zeyyI+uHU6wuNo3GcWII9vsoAArrAvU
c+tZ0vNVY9afzKQhDWnWEEdk4FABK+61Q8emB4qjuw09h81t0//UzY6Ln9YFtomdVs1cDpwF8OPm
6tK1nrcOtU2cyZwh02I4zJOTUxpP0N0AgzcDFN4UczGE8LUle9DE0oUrQVtOFv1w6lrmRx4Yn8le
OG0C95YcsMl7PZGeaUlj207WvVO/eYJxS43rsDKMLzX5LamS/W1NibWa9RDH/ZID1dW+u476ZjOI
GMZK8oDwfDp1RY+CsN9Z2UiPqIh9ciodwsIZjafQZM66ibBOxwEXDXp6YWQ2rX3JgM92H/xYkonS
m/3GtcgazUf4ipPzTWURBVYHFJvvqGtGxnEsXqY2uWdfPJ8NkZwrv6Cydrpvq/Obtd/QkJDWzxFT
8m6W+nuZpFUwz+LUuaYBnENbjR6pBp31S+TSDWaiggPQ53BjyGgnFSwBKo3AeTWGBV/kGReKSJFc
pvzfNRltK0CRz0kyXdqSbmyRWf1OV8I4UsC+sGoQZxTSCJzgwROzRIrmgIhBf/BTREe6Vd6gqSrW
M5PeWyYDd/gVQBRrTbLCrLqSqsfL2keHIqYtoEjrCUPvG3jwGLANsdetlnSb1E3yNfOoILbrt5aO
9ZnLGthAPk07kt+0PaatHAGkC8SRehgiwycaAfXad5wPa2XBkywK+RUvMXbN8I2SpNrgIyBgR2GW
ze+TuAdr1JMui5b2rGR3RyzQL5aYc8uFbFtQ3juJeut674slHSrEOAHNt8WR0TBD51+ZjeNqIIX4
7IDCG1NqMsZD0Ow9jLFqm7aAdnKWNL5IrQNOf6ThRZ5GVs3k+/XMFLF3VZ5/MXqwUDaaN0w8tFks
ncxLJTwAMrP24XbS3tSTZ611h1xLmTzIzC5unXJAz1845HN3A+M5FsTcvfzN6EO1tNHEYG16AZH3
BocqnEjxQ44utPi+G3YVOhx9/pIeX/nC8Ld+BeTcMpS99nhpleoZRtI/Xw9tdwSY9Y5QpFwjW/Yb
Zs39UN5ZczvBTg6dVVQkc2AhjwjQnkHntu7QDuBPA6KnZRAjKp2Rf286Dy3aZCboWbonqdmymuEM
/vUj9u2bJQkB3VFRr0rxRIghWbVp5tIs5YIWdf2iZ1l3st4PSZgS7DneTlEvbizO6mQedjOo3bOw
Bpvly+y25JCjzt2MbX5KuErgCGNSaeRMJOcqek1QgaoWfj5JZhHaX2EbDxGnfm5srdwFEDl8Zqi7
qu6mLT0IXUwSmGrHqGc7kz0TRJOxmOnAOTB7PLVLSLq5TP2OCb1+pE1Wrnqsjmsdrccmkc59kpiX
uJi6TS5eM/rbZG1wTl0PLpCTJivDPRlzT4IL28Ccb6qQm5AjmdIcwmJXMbu3l7AVrMlJxuIffWPH
qE/hIPSduzjlWhwcXAzHvWblNyxz6yzufCDgtoP/r3xM+49EnUKzscksY1Dp1mTbhJb1LMnKhI3E
1N3NfvqEGK6YRcj9lPfvszF+UDcFRpT/0LMBxGvu3Ycp8cc9dYtM7q2c14NW9NcYY+yIxrNWeIKU
D+gmofhp21N9VGXtsFE+zIDiUCjlX51wHxDQE3reqo1tpR/Q0j5mOh6bWmm4eAVbzY6zzvO0GzMh
y1JVIZm9XRWt+Uy4DGdlQYOA6l3rHD5OtFZaROrBhNaAlumD1SD+lg3ySEBcyvAP2D6HrZmnRFHO
SytpQM9vmFXQgYigmWkdHAuUem4DNxxL5xg7yGuMuAkKL8ViWvjOpk2q+k7lAFMzLEHsBmAv9fAs
Rpk159jxSa8oasw7cbtN7J8lgqaNDjge9QLya5y8dYxhyCGuuNb9nwN05RRqcbNE6oh5zVecgIal
Yd4Z09ltboeZpgXZjE9F7kr2VxNKWUKajgqWFfKRCOXy9b7eRIpWE1uvl7x1FP2PpY9QJGl3vN7/
c0jqmMuFzZVeK10MJgahncaA1JHG/2Za/gdN5wmS657N43yLkxTQPE9UjuU9M5FxS8HDMywP/Tkg
iEMo4nrpulqeNAVs3e57IVEYpoQMFu8erYygzv3u6OHV4Im7/liqsjJA281EYCSo6d0qQzOiomg4
dkwdjsNy4AWcZ2iqu+vjZMmkpsDZjJD1aHXjQCeHQpDZtYGLs5LHsSGIUyomI9e7rqN8km5qiItL
ayNZmhyx3hT1vqaciZokPTDuIr6onIeNu7RHEFexCc9J6/pzyJVOTKs5Gytt2diLZSc/htaDoXIq
tSR/sgf0FfYYDsAQOQBqH5F/Ej8HTGsfLhvnNFUDrS0O11t/Hqv04aIGwdjMxWNcLjvwKJx6TB+G
D81luf/nwVLGqE1zUjXTgY8WFayEE7zXbDZH84i8ElrJgqWC27DCS6KO+dIpIkLTJFcrTWm1pTY5
bEy3tJR/5yxpA3Uzt8frLbHcvd5afqMxPYXm3BWbVgkgdPHFs1z8TqoDXGx1KWJ00+BPdIhYpGAz
jwR1mQhSuNWnTXRwmXz2rWccw2wQ5PVBU9u6KKWuj5GvwK8tPzVGAYCmc2hwlt2XYVljQAIH1YQW
G7BgMDBnzcf1zvVhoUp1yPjE1CJ/uR7kP7f+dZeCtw2yGp/Q9fVpgKw5ZWFO8QfjLbT+PlwfnpQK
D2N138FkK1ZsE7JdnackCMTczZcXe33FGUUCEV6Wgdaa1ygmzNvOcrjevR4ccNibBh1EzUpc5HxM
Llnsy7vyHy9iuesQwlWspuV1XH8ycSIkISVzPGAUBDUmGomlHDlqFyNasXEYNMgnoyUEyG1yJMnS
WaUjGy+4SMw4rHAPRsuStbidCx/sdUVLW8MRjgpWnQ3TTmFapj+zMf+gBlrnFqpY1JHOxqiSLxtV
UUVsa5hN5TquMBXNmd4x6YFohez6SPO0OlHms5fQGB72CZpzg0bF1poId2dHgzbJ3mVkY2ykFm++
9c3IfpM4VsIATRkhFkbYG4mDTIznyui/tJy/wOlB/0SpxrtA/CGTUs7c3j1GC8kf9+OjppFs3zhE
JVyVEP8rGvlvRSPekh/2/xGN0Ccoq6T9r8KR6z/6LRzx3L+E71iWu+BmFujNbxyObyzyENvh4d9E
nH8MycJcfsTjgkRC4ekC3cpvQ7Ll/OUjEKOb6C9GZf7H/4lyxPaMRRnyHw4B4RnoRXwsGv6C03T9
f1kzEgeZAST0+Ci657by/cMUcrGaqNvXbxPiAOKgkTE7CQKAxpWUwfQnA6/RvS2xKL+csf6eG6Xt
bZgtULcSSY9ZhwLuX6a2X4YSrb/rMBaQcYjiQxRnz2wHltlOA0J+qo3UftH5khmfkTW4j2MDzExb
Wia0Ah6GFkIG+Vy0zwwdkkXHvm80411Bz2LrcHFm1z4Ne67p/dYiZGKVvw1V3RyGccKMY57HPNOD
UuY7Y0hf4b+YG7AmExqRGtmsLZog0vOfmmRPg7ov2mm1bZ/bNH/xJpitENMZxZrbER26MskEh3Lz
NjhHrWPjNZWlvOAKBaOH5st150OxWHjcgZiH1LJoUbHMDnlnntWik0RcH97WsNdnCkQuPn25ixhG
ZX4qX/VRosFn8cc6Gus7q0bS2tlWcogpsWfI014bNrfXg3JMVCIN8Tu65DXwbuTmgBrfqPYZhdaa
gYEVFCktJq+k2yES7QEvOlEUPB9u6HlnG8OplhRhyTQEDbzngE4QGSZLxJfwscmN1I6UWSl/IIaV
TExfcpgOOoJb5kCsRR4STKca78SopjWj9LVws/Eic+ag6aAxSyETpyEOct2mYjdnmsVezoKCumnD
Zc4BaiOo6/YJPDr8vrE8iXIYV4nEyh070NisYYmB8O9Y40xZWs8Af7qgqHCQCRtTHu1nRswzkOBc
o/GUFq/MyO48goE2VVSfuBq+LRGEaETFvTbg8IsFuuseKt3FMcMeLqj3I7TjYVta2tokrvSU+G4S
NBUCvmvhZ/lwNBwHHY45ae1NVsHXRXTFFMbaMFSmX9qp4lwinfn7wJ9mT3EOSSc/Z/S18lZWG0rM
u8gs30N8KxX9gLVNAMMK+jQRPGG9L8C8AdfUrMCKmdyXZlddql7Z4H10pqGmol5OV2MGLjTSjQfX
kTgbZoVsO1vR70xuCPYDiWgZgUkAIxEbw1PjTtEt+m4iyDIb0VPlfWTAo50yPRe10z4AtZyIWmK8
lrgbqzEPfWOkX44X3xBl/CFiBpFhyLqhUXvfNdK4aI0B87AcsUbqXUzdQCxK5yThRh9vo8Hxj2WR
3BttlGLOdwBZKuMTWkqx0Rhl65kd3izeO833Jep0In4Z49C+EAhsT8ghK0EFO4R5f6gLePZJP2fB
rDoL2JPcZpNjnz2SmqgDYujA5BpNEW1owhcGvz8OfUJXxvy05bK1JCHB1yFV0bBpVlPtvUJzbPk4
w2wdC2LYUqISETG8Vkt8sSiRp04obvUh3fqlxcyrwv9AnAGkJVwdEQvqjgTCI5RMxG8bIym24Yg4
TSAkwzBwh7q+pX0wPPcVDZ1Z1myJW/5EJ6HramLOM60a1OLwYVrVi5nXlBNkyVLzLLs58LyONhJ4
QbF9y4Tx1iruwYce41rn3BaU3pkzMF21wGd6HzJ+d4Uzbr8Yxi8RcAAgi2yVTitxUaq8y8cac3Tb
vBECmtKNXjJG56zaJsKoiReLx1XflmIbM+pGJTRfdPjoTTQ8Ng4gf1gsRVNVdEQWIs5Ifd9BWgGx
RWMx/shHoXjzsg+ZNwfoN/3KVMM33izEFFn1iewWGZREoybleOy4amKZZovcNyJbz0m563w3W5dF
eokWmlcaM1qPwkdGNN89dE1Gz0yimfjQE6zkpZznHSLcS+4/xbQYV7E9v/oYW1Z1Hm4mae4bzjf6
ybfw0Z7JWvtRIuxo8xAHBe5LSnEGIfWMUp4S8EdBG/5YpzZTRnNaW31OCwHwS+CZ4ToBh0BGBs2d
mHy6sj8qUNpFRDdc1r/Kr3iILnmcj0cT0aKjoLrno3VKC+8G5cYhLlD6icnapbFtbry8L9YmUao7
V4/hg3nWK0zgH3mO58SNpl81JrUardRUW0z8e+stymqTkW3yOup0pePO3hlvtT5kQSMjk9k/jTDY
SBCUEhceo9O+JlVKKl04sBsjHqPRlz5WOz9i1v0mnRwSMgmaYXhvG9DfNBNwj/ldzXGF7N/39rVK
qzu/jVzQBvPRGGjIV94bXf30XLlAhPmu++hWMLETIU0n8dZTyls7dArutKkM+lr+mj2BYwi+V6B4
rpXCA4OBi/rVg8uS3ODmSMkyGJFt186zJttHc2BlDVP1JWx58mSq3Vquth396C6yjyFqyqAuuXKn
iR2eYkDaA1YnPN5euM3xocH54Gd8P+qMxFuIYtEKOnxr/xSITxANiefGhP6VkRte+IgV0FYhXHlL
dfEwRY246WImJMSoHcmsf+TS47X875DSQOqzbqh8PBG/8zy5FR7ccQraybnzB+8nEv4XR6+C0BJf
HisQLY4sGOxoLYphnZjTezNY2qZG0bDRcPpjnwTNbBk/KCMAH6SvbpLymUlWNVIuwEe75nsR9vUt
Lw8npDVtfJeFw4UtD9RhPCSGV6/Ucg0fuulZ8MXYwIZWUYG/rJwPWjywFjPDIFVohfOAUgaEhS8H
GCJttaFaOtk+TC6vL78GC5dNM3UgZBe7iaO/taH9wHRsTW9BfDbjfdjgiJgdpDJdYYtVQhUVtTbD
bBeX8uyQDEOsHk6otRHfTTNQUBUx1cgtLl2p8dUVLKW1Y6wwjltGHNQJxFDRueu4KT4QGN0p27rR
ZflhKvtH1L6MfcigwtiVrom2g1O2857CbK9i+7nPJweFHeIFHOCo4tec6NulCTRnxY0rS9r78ueM
ZrRtGOLl4sFoIgT/1S+zcQ5gjo+mYldLc62z61eGzFYA8OWk09QhdwGqQYK9cY534PIAg1Cnn5LS
+yi7bxW33a5Cu0a0D1aeKK8+xxDIzSd5YWglvArtl/vWluFNG9m/yEI3N2PofiX5LTtQDTcIWtUq
RWuS2/576lnhBnEzX56Ma19t7wdbi9aTV16mHHmXFrpkQtSn0nK6DQXCTVTTMPAy3yOAo6zWWE7v
YguCLqUfJyxOrg+AqtvZme9dGX1ghXh2Um1pyjAVbaxj+UtY0cU2OK3ZMm6bOLkb6WDzN8lthNh5
ppuzxk99qLiC07m/JsckxZtWZ5d57s5FGQZXAd0EP5K+J5SIcZgRR+aPbmrTn4z0Z8XUlKAZLi1j
oT91kzzgzzlkQ8rUcHydC8jBFKfsjkePRqpr7sfYFLxkG/S8QjvFZGJr+kNJ49XnU2UngDEL9ePs
6UQqlcM6jI3XXGr+jm5EAP/tk3HWTgnzh5+pmzSiGY+C0zbmhY/nrJl6rmQ026Q/iENf55KEK2wY
2aOZabTTHfvJkGW9HlK1Cfv2xmxTiHBkOhKYQ9iVKA8y40InknIighs0rsU6WNTpELQ6M+e0hV7O
1mQVlssiw5j02GnEeMXNwEzsetP2EImIEWFCuvzYizT22tefXO8nTUMcVpcDU1z+4Z8fmKT2IKb8
58E/P/nzmGvGpDhMCfCI//vM1x/+x9P/fX/58b9+J8vSE4loeIu7Rc9x/T1W2Pb3Ta77izbjn6dv
bGPvWUNMsU7GSNU9Vm4Gy2T5j68HrNG/b/15zKnQlvy52y0S4EZf22E4IUT0fhbX57j+Fqbc//zV
vx8TR506lZRBBEWtyKpjtxwIyTVWVIzxxg51EOfXB6+/cz3Y4NOPI8zEdes8Vf+Hq/Ncalxb1/UV
qUo5/FV0xDbG0PBHBTStnLOu/jxi1j67aletxWzA2NLQCF94Q0yb9//8/f9+O2YSkki9ETsNTueb
ecj/fJBU6VmA4cEGti8PMz0yHileYAgDme7vz4AoZg7YQqr5MzifbukQhssAnMUbwiwuQIJzwvDP
QYhg7RRuMQTNFJ+Ec6c+cVqt2pl8Ik0fJtB2uD94OXBSHyjZzu/TTblX9nipnAY1lCORC4LsDzrK
oYOE/BsRKRI61TeddK9kt3DXQ/IioRurFnfzhEhBqh+o4LB47OQnvVhP8D7Xt+GMyfstfzGvCkLQ
3xiMy5XfLifkMAonhxFnj7VbT/7ww/olVxkAKtBP/ADbi7O8jnzqLvmc2HgKT4Q2hzT/oUf9vQj6
7xKDlcXG2SJV3Wr8wAkPzwIIioOrfHXnEFVJpwuUt9hPkDrxc1wbUesMX+uX7Ig9mYRoKcowEJZR
974jzAhMVzrngdn70ouqUlKndTO7qqeb4xPCuNf8Yl5XdovGRiJ+8EUJ5RWS2fhSHKrnqPerZ4H6
bX7iq3aC+g+wK97L8h/Uz2YggNDXZ+HMVwmELaYUGBpwcg2+ydtABCHv0Q9I+QSAKbFYshz02hfE
XnuE8bMD+yiWMRkOPDJVesI6KnIZp7qjIifKl/k5FR/C57WrfHoM607rHOWY37FGcqL8iprPrnLy
e3lvbrEj2Jq/uemBAt8ZNur89H7s4tPy/xjWZXFmTCvCRbDx9Mn9YnAtnQKrk+D7nSFPQQiqOqSY
bk2D/RMNmV3rLX9gZnrfJKbRyTpTeV7+YFYjfIBhPEWyrd3eQPVcqFXSRrXnAzZg5C6KS3qIpYVz
bYAq7Ez3mjkAtJEoxgqFe0xdwUEF5y/0Sxvc3U59D1/MPWzKQL8mZ32v/y2/+C8iIz/tm77Pv5KH
1AThXwFNgTdEZ5mq4RUhNnu1Cb8YAGVngUb4iEHD06O1dfdHvJZvhaNfORVBset7wZvtimTUTT7C
92/rYV7Nqzh6GnhQZHn3YXSwKhfRH1kDmo45g234IGZzOwA7gVQ6WMZH84O+t+DQF3IV96N6ukTP
f7C2llx6+kdDsqULmFjkolxthxAa2gQVBg+ybcqu5MwOlqKB9LxAkX+EJ+3pR3l+xrlVcH56nD6+
appMlZte4Dbx6WAVHi8pLgGudARiQkrLwrvNcZC/t5ADWEulQzWnmxzLy+jhNcJPdCsvi4fbwQVV
r3WXPQCJjMeEHSdYj8nMSFXn3J3RUfD3FZRZL4Jy4P7PTylo+HSlTYgo1FKeB0xkJb9RUpe+iR3h
vO02D94Xon7Q/IAtYi47/S6BbQ2Q2alfuxMZimy9qgF1Fmo9zvrNZPs+pyccg9zRlzU7eRrO7aW/
Y3BOPedinmeVOf6a7OZ948T+D5XjHbTGnAYqCBXvv5nykzmB5eTkqLaxuO3bdxa0O8ExX6j5cH7D
5uhSLgX7S6S1VDc7C0+hq4J+sJk8wKMaqAsOs+wI4Sk6bIPZ/ewlfj09cAkPAbJd6vIc0sqgxnGI
iqN40L6pVs9Otl9vACRCjApYybu52SdP8RXeJ4iQ6jzb0QdFEnSn3hIPr28/+0i87NBQHTqQ51Q3
AiZGrgpquLDFzQddZnzRsQFvc173OL/7m96W7BZPH1V9lW/Dv3JwGJVW8AHUNPAoHb3woF0nT+hH
N5/dE9iTFTV8J3Sn9kP+S39WlF6JdCllQWgHG05O7UKJdljItR7gKweq3lI/x78aGgz9GaqGOruW
/bGiweiY/xLxkir2l2SjECerrvCkYbL+CN35rRlcM+EnGz+33K+GTSUKZPklprjpsCaKnypoBYfY
SvmafnC/xUVwQCEG/2AP5MKZyVIFjIoX0UmycX/4M9ymYDQujM56bJzKwUij/TJd0FPkRjLEAtPP
SePNbabH9PTH9+os8Yg6J/2TjS5tB1wGqHkdWIUIUSDBv2I+4ySeWD4ruy4YHpLLkYrGWi97KE1R
r5FgN9tgQHl9EayVN/Pop5/UJbzaToy78sVhyRFIr/mYuxGbwxTtqw+oy2DaI48xANd+Szjo/flr
IVKl3VG7lH/YoJ3t2VOqqT6Lw2qjAosvwV/ofxkT5Rz7407d5l7doTz3WgRjuD32hBAvlZ8pXOYv
Hx2n4Gd0y+/gWy/PXKL409654e2mz2w9cwipZMd626c4u+yxLY1clG13dNF//x9N+/ULxe1j5Pnd
YxbdBNlBlzrrk4vdU3grr9WjeoDujNUdJEJGAoOhqXKWzJtBr36LSFObP6t6AWHTBKnPFWRrgCwy
AXgH+3LhSNpam0Ig4/T6KH44GdhG3oaG3pDDeT4h13hhnnO8hYfGFj3Ri8CVOOlf85/e+dpm4sgZ
5TOFOtZKE3BA+Zyk3OBsFzfpq/Q7lVGRvuSfAuw+Cn7Wt1E44HdD6nMI4ab33vJX7ZIc9rgGl76f
gdXpDnw94KjmFvgkO/ij6QaaL14vRnZ4W/c0uYBFpGhkVMZTDa5xFF/jFwvqCnPgKXsh8f7q38QH
C/UndtEYjw7KsfmgmeewebJnoKANSeDLOE4rcGnbj47DJ9SBPcvgT/QZfghHZd8ckfZxKQCYzuhz
xB6q7tp05ON2fpU/kb8i0KECQqvc+92YXDYnfIz9Fify1yv0M5sCHXJ3rTU+8XC6h4lZvC06i7c9
RIUjQ7VT92Wbpk0wUjWy66Op2GiHsTt2/qwh7bLPP0tCNPa6iLHpAhPtEMkxr/UR5oBD0iBIFCsI
h1bMkYjh1ANfRQCmxVUd86PK+YV3a5a7OkIN6BwpvlTsjOFumEE93WNKv7QebVHcg+4R9XSvqUek
QaXnzDGcn8DUHWF3dMVAs4k97whHLS1yIF5v2ZIPsAimYtTaw0d7if3UutY7wwtCn2qWG/q9jXWt
PT0rwGRsJExvmA9NuIB/wc0tvhvhBUyqM/9VyCahp59RXqYHHJcO8j/AFq/SgAECaA/hNV2rJ91h
Lhc78zOiWzzncyDseuMzN5kcw76GBIkJ7fqiImYu7psKcQ0yN9Ctd0qcWnhCuwd3OgGlrm/5pV2w
cUau2ZcbUIagfKbwHO6s8UN1qSQARzqw7Ui73C8vqbuqO+WLvY3zhEBaosfL1sbyH3hyxa3EENvy
CVeaR8bxO1MY2xOosvAu7DwxGniH4QdJxwdCJnSZazYOlxCUgLoe2TyeEYPTnhv9RD2+1A4ohkej
970e0WZcQ9vcJNNdSQvQ+ckoJcsPhaXNceWBz83dvrzJEaFxewf7Uvvqj/oj1DvEvn6mQDEJI97r
C+vceEMJfC929rinYoKt3cL1rDbVFbt4loDrbXpwHkXitj9QKoEODcR2pgQduTo4SHiEYF/YxVjx
GCs4+n0YtnhHno54K8tUguDWlnuZ1SrPh1m9UFJZ83Ob+MJzmMKOdGhWfBh/QvyX1ad59Bm+8S86
wf+NB3sfXkpD5qlcc8CZgLMbo51fBBKPY5fu6zuhC+VHEZki1ab9B9hY2Z4lGibkGK8ZCAyf9Yw5
Ko0nzt4Xddrhv6bBBHTAJh9ECHEeKqsQg+dj5QDN44n1zaHIj7H4I6inNPGK0v1ABB4rS5GwSPbC
IAbybnNOr39wjRqe2uvyqCZvkn2xeh4brIkCqJEUVcQHbGoseAauAC0YiOn6Wenui/Aazu/4UlbR
trnkWCV89MgXpfZbT4WZEDxGYdCRnzEQxhnYNyw/bzwCjCWIhgsB6nosgoo5r10oNBqHgVMAX8Yg
daGANedwGz2mUvXI70L2QlPnsCBwNO21r46TYLrm/gJ6GXIMSdjgkphJu7HetcVNjw8YNCnhS576
5aZ65pQuokscdQq7mYyKBTbW1Rdof1vMjwbZlnIdpAvhDOdjD7MFt+Mf82eawXd448ZgRK0jALif
QdbIq5d404sR/FpzgK2KED4ZmgtNWiC0qcHehlcyoAa/zA5ZuzOKIzpkRerOwz/yhIl99k4tBF4S
pUbYEPToFKQsNYrfbpm6Yh2A1AotyKEnOImzCkDNhZl92abfzrqUdMOsgHZMBvvhu46f0/2mlOHr
ADrSEzTnLQjjHEHI16mWW4TUTnyiHF1a5K0ngD+wTSDALc9FhnwYCYnQOLqIYVOBAZ2d5reeZuaD
B7Didkx0ANMsyziXm+xaZMEGAIzpJdMuQcFgZ6ifpnFtRb8RDxzZkuzU6tf0gZOr9VWjMEYu88Op
hIjRjxzulMpbhp14hXZH8+ukRpzlBLFzfaDyvYCsA1PjUgmeFJ9jmtaxmAf4oeMbkgsPzUcJEmQy
LM7yrZW8Iv4bQjb+4UiaHbRwk/mFi2bPyU0IX4eIWghHEQETe92a32aIdi8cD5xPdn9h3ZgHhRa2
f5H49T5uqIf7xB39vdhRv3Iau3mKPrPP/vRR7yv7o/6r7Oa3b2gn+rslOD3QWnZwG39x8v2EjWk5
8xDeDGIapugrZQFU4a7ksrvkXNwQnBSosVOZJb37FOAuuPMd7Lj1CbD1Mute+k3YBUCdY8w4vdR+
Lbh5xoZq7tuvEfwM87e5QTSlxU7FEGbYSGpEN4kuMlEqX8tLcc4O3JDd37XdVjwIWnxt2b6pun+l
gs92Q6aXHcpLCfz0ef4L+5SQBkEy2Bz4SttQcQmKNtxg9zEzK2svrHxLpu4BDRYWBjMThu+D/uH2
3WT36j4xTxn93GvsNtN5O0jmO2uLTyJzD5oH2xjgpIAFl3F9DdQc9qxTeWfxsiJxmlc86gXs6Xh9
DPA9KBHsYgfR8HkvnVBeY5YtP4lX/4XIDp7Y8IzQLQ4NOBufWtQ/8SHdWO58SkHScEXPJvsLsaD4
SW7FzThWweZ9bevn3+uJxkv6DbD3ZPkce9WZIL+ud/klHC5l+r4ah072uakI9iRAa9dMnypKCITF
W8N0eCgEVNZb+oecHPI8ImY7+YcCk/CVeWGBdrU73GSMaLcNEu4SeyZl1fnK1OovZKrSG+Gl7vTv
iuiirKf4FzDX36sRtBdqJRnmY/aa+GUDP95ZGJyEhpQjfVM4SiAqiZDKfTr6OWQQwk9SCzz62GaT
D/0dUiurZmPLCHZ2JmjSrJcfY/ThcT7mySdpHxWvKl3zvQpgDQdGtSfNEDNPyS6tfkmKf5JtvfHh
PbKLzGiO42aDhaSo6owuvAvxBSUkaD0c1dqpv0aGPTyjqoOs3R5nIptoVlWuVbgT33VqH/rVZH39
MIH2uFKCosIz1mHLAr257kc3+2xPrWzXL1ocCN9hDVLDKQAujF7kW1cA7IvqhFReGhdn0dJ/a761
YDpNL/ExfGsfEwcmSScwXuSDTDu+OVHv3FvjrRKBgzmf8yFtbcqJduG7MARhBGZuic2Ty2HftHb2
Gf4b75V1qphe9Y4yV5bcJ4iSOgRXu9JfEss1emjvp3r8M31ynvExH0UAlq7p39/qfwXORBr1JnI2
PEbrjqaqk33k9xc0UrHLvRGNDB94D+GjIsvHnsIriv/VDsQFZcaeOJbqQPezYODssGYx4V4hrf0o
x8B6JjY/Fh4ZJn1Rd6CGKb/L76nPgxSzp+gJJZhB9hf5COwe8jlQEdknmeB4Lu/EAsWHvAQvBt0w
ZioguC2hIwjb9mkbW6YY3LDb/KRtkPu5252XLOCnonwUmEPzHtfRtTsjHWMNXnrqMmQidoXxqENv
Uq8Azus3ar61ARoGBgbBfncsXs3+MrfPPPUzvlT1cARDR93BAvRW5V8VB0FDDS6NUH3m1cZJXP5Q
oQObLGKAhH7C+sX/qMhYQHC2/zwp4bFQ0FKuH5Zxmzt0NIhD9eQ62soOvbmXDCe7+C+I5RH7FPhK
VPyD8F95YdZ/Uxux1GDedePehPoeumxoJ3L8rT4CWm8XIjLCxhrCvtx1z0Z4NDWeF3aodvhOnY4Q
Hj7AGxEv2RIFS/zGQmfPQPex3TxCIN6oM7z1b/xnq7jttDfruSmfKyrOAND19wFKOrUG5n1PsBJA
yiF7exvZflbMpmNWV3oh0zDLT3HDVkJTRSR4cOf8zI7Kx1C+JmtjMcfs6oS/id/u0ICvkcRwremV
N/siucxQ1HO74QJQfCvoykeAkQXZpj2/oYYDfsJlU9VBnND4IYiqkXneFVRtAhmNuQyEInJv24B8
cEXdxEZKIwwK6JZFcyKCDkuoYZiQ37iU4sx2eydXr+8FWY2ePs1fjNb4RqzFthZv21W8zT42PeLS
8H14xN+kLsTF1HLZIBNEU/1NYe1IYnH8yYGWvyfqnRATrnpCTwjW2vrF7jajlBaMvEaHbncE29yd
MTlO7xQ1WFpPG8lm30XnZaEas5M4pd+kyJ6/JJrYeIFRmgklPwv2pPYgpcGKoKTrjm/ixEq7Aakw
LDt9EWlTIlucXFBzEJ4Y5KSBTQRnxrbo4Zynh+otB9DYxNU+i0z56u9gyU4UPBqqNQSg5jvRfU5d
WHKo/pMKEVJI1KyIEfB2zV7x9cLanHMAGIuyk9LLAGrKLuzuX275RFSZ7lByVw/T5GkhNRjCEpAR
2N+OVJV+JiwDyKGUR3RI93+EOzVRtowgg/uBJgLDTe05GKefiHLOP5VDsVkCOhLIjhBWTTD7qPZm
TAjG60CSFL4v01l5Ky+Zx9n2zrCJ6VtInEX+bVKhyVzKXYL4hW3Ie/KRRXu2Bq6meMxfvBPbikbC
jvLZSph6yUFPvegktY5ZIa5xUr5U+SizwX3E9+kpmbcZmL2GKUmCF57T7GJoSHyAwbqza8mMDLnF
XdmN9+KVTjKi34jivcZMQl5fR6eaSf2VId99n48sZIrVIMGezDMTnEqTyeFT4SknewwIe1dBiJXB
p3a2dATsxuRZpp0iRrMEYvaqtW/FEtBqoxlK/pq98FoKOw3BRebJms9z52mMGs0lb6YkRFrdgMW6
xkR8DXBrf4Ki5eJVxqsHd2KYUObJUKbYRxRHtTe6M+a+tN4r4V8POmbB3htAy4FaO4YspeXr0a5W
90TOnXIstDeBrZ9rFkIXFv+CeF8bzJhwM3k2EiZWADwzYhOSK4SZhJLer8dzUB2xv6wjaZsXC67A
ScBUuROYqBEq3D4gQ66ea+Wd+YciMZ+pp/N0GwqkzTY23G+vPPhAdjLGo2ZLmV/4LXaHneaWskc1
kX+TclUP+LGq9JJquaOOOxrrFcs7/lvPfxnUYXrnz/mcLV1xGWiMFYizlCPDyh1xXzXhzsgTcQVl
xyVJ9OtpgfHrFXjN1s8xxuvmw6cFjJcqoEHkp2j+rFsYhAwLDuAQrAaKPeTFNU+REuUHs5P31Ocb
514o7CrxD3edU2xsslfK/nzD5VNZ77dwRONXMnVrdkpOPlJqNCo0upmaS4pSbbOEZ8a9kg1ilkfk
yEPlnGdUMXoVKGhI8P9R93F5F26Ap94jRi4jzg9KEisPl6vnGnlE7ApMpVBjh7sJ3T13aVF+WNh9
+Ol37INPGKGCC/9UyvZnM4J8up3b1EkoVQ6mt01a09OlP8wVvqXkKmvbe//3yXyC1e+5BJW0GqQb
NEX64y7pSY1+BxN18rhQ7hVTFRJZ3nWu9ww/H8/BX94XiPN4N8gg40HTIxUAc8jj3tPE5TFyO0x6
BZ7kbhNHIb4EXUCtKpgRLEJJgiiA+Q4DEb0cFF+0bQi4Rtymuf8VzY/I4c75I66XSbA9JHRwB7cE
2YZelY0+F0ljvLVvxKU7hVhy0L/j7CFKotDimIO7nKcPPni80yUQyJiQL3W4Hf63dnfeUKfMoz3x
eKgLZ2TNqno3tAurQlP3LPlCQe8dmxOM7ERbpQkswrKib+ryZtvCwN2GxaC56PX07YtxVMl/TJ8H
ywLhM3ghj5075DZVmzsa0eS/RTJK91SHvLW4NcAkt/4BMFCiX3fclrIjWbtiM930Z7q6liu96PmR
4omQUUy4M+f58BDUswCU01uMa9o7OVZmxpX7mZhKxIM7Yz3xGHithbYPcxFgCuVneZtSG/SVijvh
DnMVWOdj+tHaANwoo8xV8Doeg4SvC/4QlBQMSDbnGMSk8uAPYvE0oduUucwPHiUW42GBdFnAJ9Fz
j3MC7kMqsNRpAlrHaVt9BmkfV8VlrycaGywLiFT9cGSSwU5+pkGKJcS2FqHQvUBzouqBcVCMtXYC
SiegxYY5k+VHpatghgqniXIiPNDYI3LEBqhDHQDKVYFIQrl/Xi2X7cQabmP/ngIT6yoEdPeFegbS
JsqotdmdfMbjE/3TBaVmcU9r3FI8EGOZBM3OF7U3njGXOYYvrD2ju/Mtt7shuGrsQXfE5SFeMlD9
BRdnaBhb1J+2eXe0gOjIqBUBCWfy7n+H3y6QYPTQC2NOms1Dnff/jTB7qdDvwFQyPhlKI62Ttc5U
eubrDA+cWoizCB6PhLXI+GhdwIIrt66T017VV2p4jAYWBFW2w1CSWQimwJBdWYBqGJTdLi58Hh0D
RdcaET6wOjmATwaWHYjvW83bEqnSw0uWUefvs/LAmCL4z1L+b0GialHbPjW5v9wfz5VpGdK3U7f6
5JQfra/mFnJPJE5MxuTAwJLmcUnc/wYIQiwQIKvuhRTzbdiX5KbgI5HcaYvHCu0T4AOTAE6biv6e
Y86o9oA4CVSqnGRlNp0LuUTsKTBaSmr2xmecrMYJ2D2dBmNEmObTc6L/YTFiT/0NSrV43uargJAW
Uqz7RfdRgCN7YJKR4JIDq2Rt1fSSWVikn8QZ3WvhTQTj+bvsTGSNx22kFUZAsanyFTfOTEILpQMK
59bMsXKfaEHXgKjwtgHXXZWOlOVorzG5A3s58C46jKCnXMxMw+U4Kjcg/c0LdTaQHJZ5lAREH3Dd
SG9GjmokeE3Wj+ogkyMguAX87grzrxoQXHd51E1zbBuSCteicQ6G5Sl8ZURF+QyyK6VyL7usgIo9
RLYtVGI1+A+7FhIw81pB3sKh0CrSEKXt2SQI/FIpJGTLfVbWgFo8Hq9cGxKTlEmBcxXWNm4LipTs
w7JssfuT4jdPBvh+2bUsiK5ugYQFvp69m2GCBe5MPTANuYsxCkigBQJ1FmiLhIOjf5DuNuneip8Q
pgQJGoksHq9PA6gUrDQQmWa6abEK3yBW2MbUn+YgWLvZxGrCQ30Qu5kKz6T2VkO4t5xtJg17kOUK
/VOClLMluB3Dsx6V6InOXtQcx/i4YDA2/hn7l63rRSkh9uKEGMHJ2wN7lUzJCe8NoMko9ImO+kkZ
waJNE2CAxMTkUTBlQfxTksJVbHliBWrU+giyDNhWThk9OIzMCouxrYk3mZCzKEFuh8wS77ub8MX3
ZrznraL4RecW6j1PjZMcWWoskoTsGXOWYtnuglci5759q7vwpluAkfExBmwNncvabZE0614A+/lO
RYSPN1Dt0rfVQ8eJczvnOHUqmdlI03/ZNpDtzM6ppO3ZSQAor4mLgA3TZtBuLEvA6WH32rDRd349
HmTeCu+SxOv6byY8PZBQubF0+4TNDj9ML06fZ24IsAOrAiG2tXF1MZCw+2FdriMPDAzMcFS0XTTt
hMVHTQT7kFrAh4mNwavHo7ruKOQw3EJ5C4m42Fh+NyMWa33N35kzLCmujJ1oHbeHzYuYzGxG7Bw8
okgMxHzPQ2PnKQCt6A7nIy9ju+w+AYSwQXHeCdqel2PpR95MvIy6AZi1wqmkC9vYkJxbE5wxsTmm
ePDTmTtb7MPZR7GMbxlDgjNWiziTo17p4GgWZfutycBj5a+KCGIOmPEzqs/uRsnB/QxS/asAlkz7
2uI93ooQJAvYQvK1g98BQDjNqA6PzP5oQv0Fa5Ad9bRc+XwGE0BLhkiMuze+2eSv1EZJ1slXt+Mb
5AnlT5BFuaNtMIO+A/W3B2lBMZnDuaXCFBKRYyojSKZvzlYBnFRFdsKCFUnRDW7tf3pZTT8zmNv3
ApIh9Gs1PeXt2WCbjbI6tA3E8wi7sVmfnlYzT2EK4SOHqgIGZOnoFhlIzmXz46h19YZnnHKQNral
1UjAyFJAVKVaYHumfkDLTf1is0PN0GoJxSbbi1NMo1uA1JLobekJLRzeXy2saAgjVO9lmZWE9YMz
imzis0XhrEWy9LDAcK1h/frSyhPpJvUx6egN4PtiQKyYN304VfHG+KVRTRKpTcXL3LTOjFX72xbR
5xRyyNQKp3O8FsGAjgxxTRSZ5T4DNG1PvZV7mSHdZ1Op/F8xqd8/D3V9wY3YvPz+qM3Qp7IU8f77
u6LIlt1M5QYdEHQwZNjbxUYSn2A/B+YwnhIZTGX2/7/IvyJZv9//ym8Ncm2iacPCbTe5rF9Zvf++
KF2gaRVHyQQTVNTE5/99AeYT3+aiDx7+sjSBti/tuKDq/7/f//5r7Jh+RVnsFwRA6XsgWwhfj3/m
YsU/oW4jhl6ux1/VMCFrF3dWEUosDYM1gsM5ADH0bMjauYVfKbG2yXrU2TZVsd8f/veHDWBPkJ38
5n9/WGd4NGzacH1HrafdyOu/n/z7Jd2eTPZ7Ob///P2hVjdvlkgncYamjMaF2JBXctLV28D+fpm2
b//Pz35/8fszGVdfJdWTQEEUpTCQl0CAtwHq0tTelJLIxZHADtC8tqLcIe0VG25Pf0OOOizVRw05
Vx2UuXWCfK17GlJsyNrVj4nKzApYDIFuytsplYFy/tflIrYbQvgVaTga6GNzqEKrxxVUozGygmlL
KaGlxgiAYCyjSykAlFFUNDHqjUgXd9Q8axNVVaOD2QSDeWkQHMiWwURPY7rWPQfyKGrOgN84mOaF
lCh/aueNTWhinoYWJhans/lVdPd2ozlrrVS+iLRCEtJ1MSkmPzKbNNDkmkYIRRK11W+LLF0bcanw
Xgb42kwocM6EJzhiJIHW6ihKQtAiJaA+V+FPHeepl6gcadU4PHfgKmuqVmaWh+e6GPbauBcTSaEJ
1zYYiuIJWJjkWpY27rp8og5Vq1i7QlwrZkY6WlDi7Xu3HUoAewY2DFJLRt78nQf8JruIMAgdZS+q
aaanQka3nkMI7qHh0FWIXSklKxToyqx53fmNiTnJiBroNFIftUTFrycQIYVEhlFUyWuF4hd4+kTH
6KBKyZ8rA8VvaQWDhN15YlIg1FG3pk00fIwVg9Y2uL4n+qtikTuU+GE6oqUTSc3uWMBomz/gBw5A
M1EoQskhVuI/zRIKJJZx5BhDhQ5xlX5hXOhrUqbtZgVpDZQY4A+VNGAGilU6kq8kSKQMSKeAaUOS
Yq0GdI8b+S5vWRdUiL1JCRGoFwxaA+SRdUEUl1UzCkYgxtN7NXDFgpABChTM09DPaC5zdhlDjHBE
tBLYA/as4+zd6IlGRe0LOSHtFA0ccKiIxk6dRG+STmYIjhnRIBkhpXjE5VMsy6OljBAlxBY4m1a5
ubSF91IVYuNb5mfoYNOmJ91tytIlEtPrNICQotELBWU9Sob2p5EVoASjENRDUrGATLdB+hnZ3xua
NZ2iW2/JVkLUPGtSzGMxl/s0qVBlQ5o4Q5H1qAnt2TC0aZc1/Ye+KWVPUwNWZVPPbgTjNmx62vmm
rJ1vGttMIvKcBJ00bFr+lvU62esEty1V1b+NQDgXFQruV8QjwliWjpkYgBmKrsRpRjzGhqTtJ5C0
6ab8jUAp5L10eM8SgS7Qugl5Spy/i/rXiIxpN7UQ+6B9PCmbqji2VQdsJoj+l/BTQ7OfTGQ6oysT
BctL0Rj+qErWqa2bE3ya/ghv5ZiH0j9l6SDQICLmsYnSawCQ1GtHTZPSQEhHxBlgHm2a6OL63G8a
6V3XyocScMSmno7KIyi2X0X1TVu93VTWYUgNqPRrf8WiwtCj0oNQQutPabvHhEj7hFi7MqLavir5
0zbTYeqi6K5t2u5GvHyZm9q7jOy7uem/T1BUmk0PnvgbPRhBwXsuqaE0b/LspQXWo12n5Jhyjlj9
iExHCNl7IiveQIvAQIxNib5Bkl4YiLc0uRJ9GatWVN04WAwMM7MhRtcq6pDjE9b9pJTLTY3jXVpr
R6ZI8ZWH8tksAa/31fyQ8CwzMApz9InO2tRRNozbd7XD59nsheOaANMQNoJkvenuKwjwL2iM7hVR
OTU8GkqOoL+jGJHnQfnRJvIbGFfoaFtERZK0PM30d6coJRHC+/Oiqcpba0kdlY81QTtBISasKESh
qEhOCAlL3zwEhM1NoJKwzqxiusiCDxEWLU8Fmo7Y6PcF/uthidQJXSIrxmerLA8ryp56Xp2GpFZu
Q5O+hJLV+GzG2V5OH3pUiU99WON3uSpHmX6Wvnki9MtIUwcoVrf5JUzGx7xgn7D5KBRT8m+JCxuI
evyo3GjzW6jMDyHBf8HCiCHcHBlSSMewB8TPfINIiCH9LLNuT2Jd4yUrxa8oppPn0clYcuksCSvb
pjlOvpAZsScVNYpn4AobAR/Uoic9HyfiZkvLvaQT6AJG2l0VWi9fNR1H5fonncNT2skKcNoid9aa
sLOakv6Uk+3i0EfxX6UNZGaSfhzC8aVP5W4fwdCh8bCVSOAOR22anJOswXGy+NcZEvwA6TuEpA4J
dJr2nZJkiJLJb30RTV6sanMwjbXuF8a4b7SFo1ZF3VubSI+MVsVDJn+VRgWMBhJZghHRFFPGFWEh
bFmrCs0N2epP8qwQ27K1DOoo+5MoDye5Lq5o67zPVX9pi44aQTYru1UcT2pSR0GPWBk16OmuUjW8
pIbD4FWBIBeJXfSR4SKCXlLqXIC4CArMaGT45XlEZU4S2kOvQUjqdIoKTS/nL9B/LijAn4QR+fZU
tzxjxWlPJaBv6qbhRAU7L6VUUFKh/IvlsIeYjEf8rn6i8kuhzuyeS1WiVG6Y+4QIfVdEwDr0eDgJ
i/UsQUOOytaiZWKWALixy+7SXT12D5Ru2NoFqoqSTrK1RuZ3shJtVngqA8ygTtXK0V4XKWlmpaHt
+8lbLHwSSA6lEagJlksoqPfU5syGNSNKQ6AaFSjzdDzDepyz8h/EfXtgLD5rPI3a0XSiJCzJbrh/
HcbLulrJeYkvplaAbRjeF3UGzIpPvSAflzU99k07Yx8wi+CG/0aaTmCOtudrLDxPGnj0zOoaP0zH
v8mihneLzhLegwNyAqZ5jqLxO+qMMBD2ilbvUAbSIQLOlAHWat/g62ajhn7Eo0u9aVn3LfVj0MqE
G41JERwltj9JCBCjgSVcLwvL+MPoOg8Z297TpJF2sxRyBK3ZkzSfF6TETkNNC9VMFX+SLBqEBkkO
aXhfaSS8ODY7c1VhDRcb721i4cU4vHPgPOumnNnVpihRBxPr1KsxfjjVVn5EwqyHbb7VmMTqPltJ
tUcA87jkMzcpQ/DVKNArKIxDTFPgP+uN1zYnDRXai4Hg0hlhAsr6CwELFQIzHjtPmuuLIvX6KUOR
Xpsh4mTobtN/Q7p/kbMvswrTE87coIPSLNB1jZLrrKHwMInV/2PvTJrjZtbs/FccXhs3kEAigVz0
plgja+AoiuIGIYkS5jEx/3o/4O2Ovu5FO7z3hkHy40cVqwqJdzjnOcfR38bOlh7JO4vJMnt/Ft9d
lT0A21NXkbdv2Na5TwaoN1MM6Y7DkTPNDPfmUj9mipcSUMQaCE7qwRyz57THeqvEExOzLi8MDUVT
gAkor6U0KRPwjlmdgmufR+Y+HYbmzSBb3Nfs16E7PCvVMr6QNS9ZTkE32GzpG1EyGm5liXmveunS
nnYY2OQWR9eJZHLnJLV+NI2dHPvUrHUiPN3JN8MrrWl9MNiwkQPzZRFAI8wz72PWyN1iAjFGTMYM
LcVHK5uHonI1CqgFPjwXj8rmHc0jT66n5KrJpSS1CBdR07yXXevhx6aMsDiZctJeRkDvFJfyo6L2
3UGa/VO0JTv7FT7mj20MIe/oay7S2ok4xlze4CHrWlBG4hQOBWTNimh6xTFJVBdhwgFe2dC8usRT
XZuByW7lVFD6VxsCgs9SeOI8hcvNtgdxdIBDHOmn3XFZqwKk61lk7yE3I2dEEEZDfS+yNnsidC89
xD3LdUCM7bGq/AT9/OwSs5AdRDEAYmsSMJfedFIj9qPAh5QcQEO4Jwwv5n6VMZMCIyvF4lKeHAis
mbF+z9Fb4A3oTTNCmNNKvEfvuY8FP6Wo3yqfpG6jGac0Y8k9z7HD2+xnq1+A9Uno5eQFMBdRUojH
OsAMKyltNjIqFoLaApzyLiwICVYXGWB6qMOlPJLpdsbH+KeZ/eReL1XC5MR8EF9yWiySLosuH/dL
BSKrRbmtfVPet4zRyog/1g6ih87lxSUaHOP8QmPo2cyrAxsZ2Yw2w0ptb1+V5t2ySPNwnUFTs6Tt
qZ2Ro9NFMHJKUP13S3e/Rsub7maR8HwN7PTBkaP1Srvrcu/8vbSmuZPmPCiwml7ArrG3nqvSP4Ul
jYLfs9W0Q27feccWvfRvNEPbMnN/j1kMpT4jVT2VRcnaYUG/1b0P4fTG2MGjfQo45TxzrPy2wUCh
60vYE5ixOCT30dzf+3XL2dIQ0sKm32rt8JA1GaTmnJcTS/PBWtak0pE0m9m3h/vZuAgnI3aGPaVz
maMMFS7uEzEWJ7/o3Ec5DqeB8cgQhck1ni2k7bppbrw/OU5Td9mmns3ZGZD+R3LGp4Oz4ByI5H1K
uK3aMVcj7xYuaEpY7ENTuW8FmbXIXo3gGJ1VpDZ1JAN+oP1RuSNEwbn9sEevZamYcInWNaO/5V0k
9rc4ZVW4DKzlAz3C/8xZ9YfzTPBI2XzESSNWNiZLSrTmpkb+HzdsP+J4pVGSZDgl7gswLLCqevbZ
eyyb4NcYIb+e4xqphqWA5Lltvmvjp3yZ35ZlxkKmGQD3VXErjfm2xOXRyqPoJfe+m2H4PaUaEW1M
K1kz5tjycOuNw+zWMfa9AV25nVGQiGpCrxDcD0F2jduLK+yPdgHJULj67EMbIGJeBWhvh2dDhshT
Zo9/3BEbSeDhChmAS26Mn2UvXpK/q/GtrirvcyE/J8meiqmFpwz6d5el07p0ZhNkNOPWTF4nbkg7
plF/h0YPx06zy4NbM3CnX/QBglLGZBFFI/yWn9bCZkGocTfMeM8sNHw7kX3nwCJZBuwd+g7O93pI
ficVuFawkEx1m8dWhP2lREs5cFf1l+BTG1vs1IoGSbrl7WcfECNt99ZOFzxJcCuqQwNKrXF2bQ6n
U7QDiWAFPc3Y7UtO8LteTMQSR+7JiVwK/vi6FMRpkifF6qJejhN0DWjuM7YDErAZu50Kkqy37mpM
HFuGGHNXMxDvm208wjSNnfoBjy+ri4ZrN27ke6n1H5e8pX3aG2KEeMXB+teHeVEPbk5OGREqezi4
R7JirqYOsNIQbM1FUTZY9BGMTxISiMa3xavO5SPjrZl8tB4Z8OJpiB0ObKwCVjaHt0HXnwlryq4r
/nrhGKGQx4PaImDmpCHk9KdVICcS0TLv5pw9csIyziJSQJv2VylwQYXBfjZNdWplxfEqaeXCIYaQ
bt6nYVkecg+aOU5jYnHyA8yPEu0iUCXLomI2zNI1v8PKzVOXtfE+Hgkp+/+gNxDh3fx/Ab05Qmj1
34HerslvcDY/y38Fvf37//QfoDfnH1IQjSXAvREeb7skEP8H683+h7QDAdGYK972pNL/yXoL/iHg
uDlaaVfZrid4FP/OepPiHwoym+vDgfO1Cnzv/4X1JtZ/5F9Rb07gwoKUrq9WpJy0Xf6l+vfP56SM
zL/9T/G/msmauiY34myF4qVrG7rMZfDuK5eb4qh/YeBuV75jjOmts3cV4GKyrOf4rBdBmDRfQRoL
8HTopzlv5VMRF+9NtYyUtnzlTajDLcHbXdTRb0mJVDrmqbIwf8Rl61J2M1QA05vcOyNQEHrfc5Qp
TkBQ00j/e/auXoHxuCmb52kaftR5ps6+4uhsTfTwhQML08Xd0FIYEj8C+vexeOC5fjSdNT2XvkLd
odZVAJAD/Cd9EZ67FMVk7BjMEZ26hfahWCdYwiOnZ545IhPPoOpdxvin6ppjMdE7uwS+b+dJoCHP
UCvOYeDsQAehrorDkHrDlU8wsWD9hOpxCB3rpUi9n65n7KcJdus58SwedPNbVfCW/IIJwpLmCGIK
hAiNM39Etl3f6Z7+ERYHDu5CtXvpgMl3YovbOHDrObWRrEX1MWoC4kR7xDJ5nBWUkaBzePlybmSu
fwtmIlQJifKQUaUxsaPDQy29u7bEzCbIs7pV/bSvZVT+mUXvX/rRaFYbLBAdpzoMQ+ZjW/mKSQwV
BtgYa++A/SlKzHBRnXpRdhweHDIQ7molEO1X+V3mkxsH9418epT3IwmOZYxzpPcGJOH8+C31EchG
7WPi/IUetyYrpdJDlYCdhb/uRHWmHtXCyxJ70VMw2tmVxv95YUX07I3dYVZOd5NNNLFNztmKj573
pHMUml6aXuMOhzx9JdEaujkTnkjKUvMWFRSL4PYBOtj189joEchxhUd2yILzxCqCE90Hd0Ze1TFw
SN5IHWSGsy0eDaGEd+MA3t8vqXlnl/d2Pd7/ywHx+E+I4v8o++KxSspuvYT+C1vRCSTXWcCRYAcg
2p3/esEFhtDLsF1oRJRvoSmpYG+Fw8XtJmoHlpQGutoJ1t9LF0fiVCbmhwzZ7scSlYWIinD33z8e
RzjrJf4vtEcekbSF8KXnyUBpToL/8wiwktytLWDQ5DvH4ynPinTveVhl8np87rNCnuwBUZVpDGVY
rz4KBnxPIWO9dhCbRrstLDV0pyHVGM1f8NjkGq1BEUYfo4TdXoabAn7SD5/XDddiGr3q37X2Zhzk
GklEjwaXdEg8CIJ9QJkG4S413qbvsFoMbLINjfZV5WpLHPe873r+x0jVwzaCJLchMAzjV+2BGvct
8k29nn55Tq9DXxzp8/1Ts+4PSkoD5lXneCAccF1e3aVtNN2kfQLgWvyyGFlv7ZABvLLia0th8Br1
3WWmuz/7sJjvAnvodlkm3BNozmtmieiqhJ1B/ArX9IK4u9L4vUAH/Bh1NJPo4e6IDHhjQyYvFRBo
UtAk2XN420Ki9jwG5yT70ikTbvJqQ4mlx5LpRCJohCKhdlLanZXNnubyJGOcAZZfHIfxbxG63aFJ
8WGv8dFBIkgRdq1haxBVzCWB6D1F1zmK0otKU01D+qNgdrVLxpJAuVx3W6bPP8mlN1SBdI1Z33/3
FcgusmUy1lhkARU6P0Hewn9fd7jZ8AtYBfqdeSnOco2NDSBDH1mKDk+l3++MU554SNUxnisSEOmd
09QkGw9g+mVaeppZHx1x3Tf9MQXc4Ijh09cYpElRwK0Ur8uHSO6cwmesYfnEraTVeWjzY8Bo5gyQ
idmkl52Et/oAu/aHHwj7YBHiAEdYkVIdU/p1HfIej+k8qgl+abpeI61nMdeD/W3C+fsQo+cf5hR5
i2SIRgQFjaTUcMYNCLgZlFmua71jc9lsZCzl2VnmV/6mh8UPX6QiuSKVyXA1Qt3yNb0q7ydx+4oB
6CuS1XVgw7TqUHtpmeydsE0Ownkbmtkjl4VVvj2H/t5nGaBaMtidSndYH+1jFQAI9UL/KWY2s09H
2KBBjuukCTXBtl7y0AptoRr81ni8B8iuTjfwpn4yAEoOkUZQWYv4QDQ2fWP4YvW4A3JilsiUw81V
6OyZWWWsugpTXqUPesKFWLqwP/s+AKYvG0TM5tV0YnoO/BQtHncAAirn6wy7sZSsbahN+81Uey/u
RGT80u9r2n8mtc5vq0FmNS38nVkSvrrSf6s8Zh6WW0IrkIil06q6gEerBaEIK8ArJzwXDW55o6W2
tqFj6x1592+OKN01IYTLIUYGmKbztPNjOnQzDy7dVb2vOqF3NJM9NjUYgpJR0xzUJT6VMNsTHhzf
Ge5SzdR6L1GbQ7WwjEVL+URNYnYlHLytTpqIjNVJQ0vFqD/Mv2Tdt8cVpJW2GsAZ06ND0s7PU4K+
p5H5h7YkatP15GmW9iO2gwqFgYVZ3WvfhlJ/M73HYLtGUDCVltyO6/NQtd7ZTq1pm1XlMc0X5+CF
r37/jvM8Rav/2NmWpgSaWLD2EYmMLqt2rTrYQQ7hwTahIzGasDi38BVBaquTXN7c38XiVNQMBSpS
LHOe+DsmBe9FEyL8iz8Tk6idXi/GMgwfYwY7okwhAg5jcuiT+O7rjKszDAMtsxX6SfcCtbE7z11y
zKeGXlR4zb2EcVERqHVE2KRqkyAp6T7qArRKG8iKAFW04eytDtmcYpucPZdQDi4ysPH3s6MA+BGk
uglHzDPFsxe6/r63De56NpbdyEb064osEMHFc1zdfB/NlaGgas2q32v7W7VU9dPQYvuQS3up5xp+
Wzfj9QsjBP5N96dwAnMr+n4vfBwtoVMTTyaCR21H+jGAnMqyacR3NKJCGdyeOONtw2NDOVS44AvU
RzIDbWELnD2rmbDmejbnHKt9VSXxqdNkrfpFgaEGtPcdZfNrmLvqWNYFURWLf2kq5HYJsL50DdyL
SucazinuzQUZ/Bhb8ZndB+G2i30uGc/B2/X/jiPXX9wR5ky4iH0eSveP4jQ+ZlPQ7CR89julI1Iw
Rn6CqiSEMe+V96w6Mf/00SfQtPKpyRIBrbP6YYeSvAC3f4LWRSwyh8mtzT3nnPRMsKy6EwTg6FMu
J+b4trcRptMshbp6z+z4VpW3zAbJb2wE8kV+b3JntU7N1bmTEl2jmzME6JlpKhfF/4Ll34/0dU5s
CjKmNpcBgcycIRuonYcyhvgaG4dYV5vgoaYHi7oQegTQc652lahvox031yAI5B1BNT97gG7bpuMi
HDq0r14k53MSdBfFmbZnEZXCO0EyZA/zuAeobtATxNwgJP7OBkTkxrK4GKXVeCe/BfljpQ0EmnAa
LlY6PlkYubZfX40ZCB/p1wkQlh6pGrfYF0Jvj96y2MeGzEfULkidChZEvMe+NlEaJex0SnsnfGJm
BPwa43sQfi/q3r2bh6bYd5P9YNu07ND0NK6B4GfugzUY5qjftTBoN4Pp+Lsj+Y2BVb3KQKr1gE3W
o7aP0poUNo9kay6lk+jndxdK2oVh87CXNatuQ0I3CIXViNlzi2/JOorjZ5Q3fzI0OufMscSrGcR9
r6mackpa6pb2U6QI0wJf3GpXvPJw0mOZJX8IhOkeB+WdXFI6cXiySYkizEG1UIdEIvKVU9gdxsYs
KFh52ZPRSW7LOL1lY485AXvtqsIoPH3rGpiBc/Mg3QxajVsf4xj3Cu9VifIHGFJ8G0zGzWABxo3k
3MuC5uDGAGC4yLgItzzQaTcP3ChncAC5X1rP3LqkmsWtbO1Hm2P3KBeTo0cALdbGuX/ydPHDz5v2
3CTqifyx8rlu4ToEUy93VdFj9kRmnHh6ek6Q7+xEymHh5j2RIBbIiCBqoQxG7jfDuBwY5jbRBKYx
GmP3pXC1xQShnL8+9KX9WYEs3TtWTAPWRvM57shtHopz2muPu7+PshnFT89e6s6aZMg5zF8ChmjC
I2JIwuogYV/+2UC2CfDxMt8niYc7o+e+XJPhg2B26YHXrrtOqIr4rkAkhHExITsLk00aYHobwu4h
b+MS+QrSGL9GD+jUE2a5WXXHpcj/hCHqUGsYRn6UwS2hnPiY/Q77NVZnTUTuj693ZRFF8+MAiS6z
vQddN/Vj3ETYSyZSkB2y6mI6JJSDLVYsdE/7UVN5o1LEue033x26OwjsIDyoruv7IGHGPpRK/uSR
8fC6mq0iNf22V1mBeHd27qZ8xqbpjvf+evR3AaL1qK9xeDjZqdKjog2tt/FE2v3IxP5clUyG/bLu
DmFcre90hEtW8Su0tbmResXWkBMMFbadNTh9Kc3NoJ5dC+JKYOXnyNK/p36NdW+TPzKpftHiSnzO
DQ52h75hQCaZ1visJ7jgGChGtdexm32gB7nLZ49FpIORs564lPm+OrQdYVQq7AU+NgtZs9frXeSc
3GEQl6F3fomZKici0NedHSgYNfa4pIRHUyakLfpJSOYxtGgyI6mtvACVaUVq+YZMsXzXxAT2sJ7g
zqOLgzEDoLGPgJPtNpbi2WUQgR6zgctWRjArglPuVdWbV+FNC0sGi0vruw/T9OF0+Q6VbacCgDEQ
SKvJuWnCEr3COgpLMoEURbNPWsoP7hXu/W9fTPYtR/SAfAODcKk4250eHo9NcR2q6EdTBO1L1jkv
XTAf+r7JL9E8+heXJ2tHg48XIMX+FqVlC2sNWCZi0b+8KgkxK5kAb+HG26g9yUWMe0RL6KONAQkS
F08IG97CBIfWunW6S2HI7hPN2FEKDgBdNL/CzLgXSPwsWaR/Flk6rxylsgyu+cgWooq1e7Rby1yE
51wrYsbPPLCf4bT4T17osAVeOppEx8O7S829zxpq6wisdZXB5jJtvPMaLm+3SOQbVe5LvgK5nPY0
ld2NGiAjUBG9VmIeZuEy//SyGbo181bSPVATMmaKS2hVvDfp//OrV7T1efQ0el49nb1GelfkXOaf
1VzphJBo0ujKVNzee4rOwWoZHnTU7rvCdpODP5vV7AJtIg1Qb6wflmTXSpk9wDe1d23qLLu+w5zn
V/ZRlTS1qTN+Zg5X0jhQMDrUVpO37rzLvsJhagY4/IzdknodfEGBpVZgeKNbH85eK05WNQ/ntmJh
EgZZxTml2CxOaXL++qwRBfjTJL/XskM7XtXWJg6q5kKFFhxdIR6SxE6fmU+WD15f0KFxEGDwqOaN
w/e2/tT/dMM0e+RaQYlkx8Sn9zSPtUPwe+TUD002hpfQ6YSzGQT2fWnF+ZlSnyDugJtdG6QGD+oS
3rc5i/LR6UxAiQ5JQKXA5awS0o0GQCoIJNg5ncVaCB5dU/h7WYY/wh5yfhevV1apcOmsYTi9Rxsx
+BB9ZOtYr2NWfqfSBdnAoL2Ann6qeEve5RrdWlMDcxPFQrzEStoeYBadydRFtTxlkCSRLuRuRrCb
bkEgaHEOYqd4GNehlzW5t2HSE4YXFR2SPkpeI4JXSFLisViJHb9ySi+XuYo+L6NM/Be78f2XuIFc
ZolSneIZUHJLmNiB23j6VM3YWxx3ONsVdBCn5Wyc0y1j3Qa/CRr4xPMw8qkBRUlSOI99EL6Q62fv
XaTIxzzugUpMlXXKsuD09UenbgYuTJMk0TpXN2jF9eu90glxoht+GqmFH+s6B363DiFrR2XnhVHG
VobOZ6iGBCdhkB+bcHhAhDrbJUJTOATRGkAjUlS/yRjM1Ms+QCssDH5h7GsMKclvl8s/Q2Yt9Rz6
VGnsXCGwWfZegOu9NLik/qRgxS/JyLHkS7tjuOdw420LRBaUXutKDMyFF7bITU+9p6PrSnhnSgjy
2gEknAVZiEML2X0UYGqqI/4kkUxgRypeKROYV+Sj07Gdsu5o2uWmfHaKcR6O12Ihr1M6TXKzyB1C
v+7iKrbTemsbsliJncJbniTmbhnC56JnGJlJ2R5zDnTutij640X8KQtdn82Yk26Z0Cblg7AO7FJB
3GgkfFMXMnYlmgc4LHCy9YOsnO6wjOOLNzj+GakUnvNi6o9fBUiA9GeJ2mJrzCTu0WLwjy/iVDkA
ww0ZolsSrDkvcKUWqcDpNv6pdfk8+c15LGFncKL+jNwV5M1sHENwT1BgR2wRqd2GocdGDm6AGJnZ
j53CYRmWIdlL18Obkt56mAhvOm++tbV97cWov5XF1VEsPlEbEvtQCnH1cDbaxF8cuWU4qI05QZvM
AGDtcgTaQ/DU+0hS9bqs1wsumiAB09bWD23sVWcSCd5daGcte9erSlbg3UTsEPrVe+lVryHpwF+N
ZGUK+sa+eO8CBjrG0NxaRXUMJDg4ItaTg5mZpFaq+pmY5Q+6OiBX5ruF+2lRyj+5bgIX0m72c0C5
U+QYFdJUkXdUWYgziQY8LojZI6N3vMgY7CfyIchVu1TW8NSRP3D1ovI9TixoSb7+6a0tHiq1fC2l
p3KARJYUbBTSXauQAXOXvy/PxhuZKaT06rJxmDeFvGkLpKC0vAzzWNXsOWjMPucY31BKR2eZsLn3
Pac50MdhF6xxJ405FCwq5W9pm27SNbpAVa79Gnk1iI66xPVeVzaaK54ASrd5G1oLOFpZf7eGrjwE
DjINMgPSvVCwX1P3bS4owuYiv6Es5eXwA7r7yLksOeuFeU4kiW/Gvc5lgM54lAdLk+QgawaZhFUy
MxGmvljSJv6hhSA578YMHRLPo3uiEpzIF+VCt9r6ELbwGAo1/x0d1VwNJ5Pp8dELJp2HIbIirJww
nxDust0v0iOzJCQzIwdh26/ewJUmgs4fm00ZMCMY8FKjhNzUifuqsHlg4fHLbWrF+Ol7vwGI4oQb
knloEyAXtAWTuixtjwnqpA0Rfr1NdocJS56FiCkmlU5yj4Pcjk4jCQlBZi+3VqrnsoBXtdjRmxcj
3M8d3eNWZbrXVV10lCb8zLCo0A9zz7KLFn/GmtrqYawJS8ZcRBvnCJ9SpO+MLGgymAz/9UvRXNjr
Wy89yx1Vzfqfw5Q+bN5ZezwjdRtQHeTDsUBMnhZYtmZyU+6LNxUzDY94lkBpUVpJVX26bXI/zw67
c5fuorQsnDMN1GgBikovNt2AX9rHOAJ3UFTicW7IIVXkIGJjQlA+4fHxFWMbJZnvMH8n2qZZM2Vr
nJ+W+shG496binNndPzyaRibPST5eyoviQ0dk509EE3wNQpKhSzxJSQY5X7G3TB+6M57rTg5lpJF
VBpeXSKGnkDWb/uAUEOQ15o2U9Q/yCnB5K1LiE25SLbrTn6zylRrgh4j2SXnqQcPEKI0uud9+j4x
zkqYgn5N7l3e175c1SFd8mwUjbZeWI10tLm6IiIjRiv7Nujg1mYLvUOIg2toR+vcV2a5+5pI9C5n
uJ9SbQUpCm8nH1vk2PAFou9pYtTRt1MUSXJi4r3Uy8b2dUIgohve64HCj+OLGZeKX8qIrEq3cSPa
GORjyu3jFzNLQixHOHmeqOuzv35AT37N7ag7fBUtsYOzvyLESOd+dHZ463So4sElh4C9ImEIMqfh
Pac1CTPMBPCCa5WdPL60tFNc9PqhVNabQli16Vp8AkKP9q1q4BXEHNVdJ54ykSEdcP8G2MSOpT98
uFEbMM1Auhk3/rIjSGoGUBH5kAzKR8JHwZZnaMsNtjx7riHSperDtiL4nph4mB5M4ZMZk+/c/39V
TadfMk4u9iWNv5VUlMdswbjF1CZ/VQvpW106oOAs1/GRdg41e1NsUTzQ1ieDnQyh35lZAyhGQ7xS
qtCGt8V0mDJYsxo8XRHgVClgPHIfh5Ur27nZplNVvC422CsnKE6dBRyjQ3n+NK/0payuvG+UQEd0
HJhxhiHcLbkNiqNvmc84yT2/mbxZHSyvBm1VQYL3LtVo/EfPDx67FGw56NM4sB2cXZ/IwRRESt9+
XNLmosck3zcOUv2scpGNjUzB3KX7hjY33LtkWW0HMbpngki/oY3lD3Bh7pg+DDbRtLznDRllrvfu
Vpniloqg2A8LbydGeKjFTIGiB0T2LAPvbQMGirmm69hbRVzv88KW9rJo+Rgpnuo8t6fvYxP+DbOF
dpCp2yUYpr3NUfpe1uBnU2Y3WVljZRy5sfASWdCNEvM4SGwpCcwqk4lrmlh48EOcCHFJVbskQb8h
G+wuKglBmCKEJxoh5H5BS7pP0cGAaovfrW4mY2aA3SdyYGy1ca37YY00/Tol0e2TxAXofj+FTf2j
7vPgrEMCOb/+K/dM9qIgUFNZwpqvgBiyfLyrF/oJ8Ntj4M4PfUGTlvZId7z5McQ5coqs2LkOcJtS
hV+J6xDTFfsO1mI4ZgOv/xbGPxtrBmgoQgDfa3w4PdGaRK/rq/SI+tCaWr4vY6LHiY757lWfcxyl
7NoqhuAhACp0XPE5Wt0DaVpMZ6Ssm8pqgifaN4awrACXdu53qljktVTdPh9DQo/6FEi89G1/O7UF
iEGBeNUH45ksKQVJ05qHsSiQOYq/pJP8c62dpVT4Outfwy5pX4LxOzl6iPRA2BmOke2cBL8Hcu+3
7ZqNErdu9zKpBit5MT1a8/I5krbwHLk7Bvh660lsOB0SPLqi9C/KN/IaG/dn6div6Ns0aAid7bHY
RWQyamiGc4Tps5vcB2mSfZeT6Zak0UPq9S/SGU7E/MJ07ENyq3mbK0R1YQSgFMAswQU9rUTj0ZNj
Re7obXkuDfSPo20r/34yXD6xLcizEaAkLdSNlcxAOxXmgK+lDYcnP0tBBJQpj2QoPoUtInYPd+sq
RYll3AuMoFtR2EDXKc1ZvpOzl85c9MnA+sDKC2bifb2hIUny+sOqE4dLhtKFbCesHRqLVXOxiyy8
xrHS16/Posi6ZGbUp05Nvb11c3c4ou94H6Pg2xgxJfBc4gBVE0es9vnw9dnXB2tBSTc4sFmmNrpF
ZREfpy7+bEjPg+mfN/GthiVlqmFGoLJ+r1+/N5qhI0eE+wTb1hQyiBK7sfJrG0ddldy+PtiOG+17
9Dj//F6I1m/fdmxIfDmlNzuCrkfpv5xwqjxmU5ne/vP7X58Ju1LUBK1CIou9y2Kc0mPsu/dUdZE6
oEOrmj/cyDliSV5ba0iYGVZpbdMBuTu/3yfivs9JHwggLoVAZXB62fdaS0hpuM6FAChm2/lxwPtF
+VVWW2dp2p3QFL92skoegwpKqhOOLxmjycuQ1EQ/aMTTaC1nmaRHworuwo55H7P4x4JnFrM1+rAg
vyUlEzI3VB8jnReg1+RbZdd/yzF5IxfkSOePp5PRZKNnmueGUU5HslXromO1WolCnNVK4cJZq7p7
vypYT4+fZflDqeGnYPmHhh8vUXNwRHuX5v73HHBu0hLc3EbqomeGxfR2VG2qb8E5Rs+GPWrm+f0m
0sRKL0zOYFayOkKIXSl0GpYeNrEXQ1G1f5aTBk730YtfPvsiOil5X40T5NDGZmszRBBF0uzmOqQl
yEHBwupJAXRSTN86dVYWCTS1NZqwRXgt1Y9F5Pezj69wEQWSioBYDZWz4q3bmwfliLa1x/1OmiWI
q7BgHa2tUxji7O7XSXTs9U8hI3E4+ERGxHl/s44AkePvOBJ8dCvUBylFo9VJ5nhdjgmLX4iG4UdJ
oKw9l4ZjF7LTkt8xOiaTzPA77XztCs0xs6AvlNWvfPDgcntutR0W4vqsENS2v+NxeFtXZBOA/sdJ
/8pwe2PYjNdCGu20Fgp1tQZh5ezZWlEPY4rdOj3wYPZ5NDnu5zKG36jzlo0zeC+69rfJknxOxLH4
63XR2kRUJpjNZe3/XhJ4v1We5Yc4GJ/JxbxVRfjE7rjBuwUc1s6mZq9aAp5ckBN9RHMmg5nsIxQA
TeO9BqyJtN8x4iER+86PvT8aCmaPv20y0TrQA6bM7DjZepXC20IslhuWB1VDMplHApPtvrvnp1/G
oVnp7s3Zwbu9MaVBcp/Ll9ghc1EoY+/qFBifY0vGae13pwJE5I2g+Kzmj+fbR8p2CDM2YvguO3HC
M4wHEUkG9C4rRbkrlubZaeHxF4u3D0IWSS4WRL0aBZMIIMAQdzChIxgVZfwpJvexb5k+yhCiRQm2
2fY6hFfJH18KXsik37KsDPb+hIJUmwgztd1xk2wPjoc1kgGPqyagwnER7LvM/mAp+YPnNcHCgf1i
EyveVFUXUM53LOgR0bK15h5TMUapDcStCBNvZfH6hEgidj2eGwxu5hR35kjPWbJl81jCQEugc3E2
SzkeK6vK9+OcPhq19qQZqLi60XrLBI0bjlNBmXRN+6IcymYz7MtUdrshqdgbSkThpq+2C06TIud2
OJKRSFcOOXviVhH5zSVq8Ww1pHplDsMmopyLRgkcJWaXIG/apUENpCl7qoIUeKaXL3eLhQsqYa0z
9xg3o6FkV1Yy39LCvbEOhT+2pj5hEQEkre1f5MJvEgEru82QZxehDZq8/pzTCjZnzdB+UVpgS/hW
aeeYF8xSWgFDhIX7/6bsvJbjxrZs+ys3+h3nAtjYMDe6z0N6x2TSSuQLgpIoeLfh8fV3IFXdXaJO
SN1RFRlMSmKCMNusNeeYD61RkRK9yQrrK7lAdFfGN5RNbwkj2sKRFRRBBDUkctqb3tdfq5GSDxUM
yOLiue1hozqPWWs0mynf+KY77BynuSkyWrW+TSHOwv6VwzUk5JlKUS+bfWSThTixiNfdHtBi+aqQ
vCz7JnQ5PfXD2EckSecoKYssOMiIi2pj+LawB7Kx+xTHyRcjxI4lGYxzRbRS1Idb3fUex+GIePrF
ZCRaNbSjwDtY9zrl+tCluGwBz7Ki5DP+kxAvtfm1LIJnksK2sWdi2EkGFurF9Jp52bvT1eUW660P
ACco1Qs6ZFIOREerATC3As5CcYhihBpWbdbITad1F6POQrbxiP91rkVGiB8cOPrmZYzRMbe/oQ54
xSze7+3G/d5N3rsvmXCrVNv0ytV/SI+/Dv8veCfDNB2DIv9JLverOM1xBP8ZnuN5wnMJXv5Jn1pk
wo3T0j+0c6zM6H4qbaAhaEbJ/+wDscUqmVOWwPWWt/46SUFyJNpNwkZ/1TpU5q0EG0LKE7YNWB39
XjtnzDnIPyvn8CuTZG9iVjEdyzN/PjjLn0InpJdwiGtXwOag/GV7UbNxQmtNiZ56furdeKKN5opW
uuxw4m4Qq2c2jVlCuZtlP0HQrTPj1LQoUc3x/g8HiLr4lwO0HQ7PQ2lo6voHaV8XFnZbe4F/sNjm
kV+nWE3k4SaZIm1bceDLsO4HojDoOOophu4ULilRpeffH8YvGmPLcRxdN7iOhnA968M1NKy21gKk
hwfUNDQpJsh+kb0qMvlKWhfipfliliFikiJN/yBvnH/0z1fI1T2XK+MK3UAs/VHeHHhOiTrYPgBX
MM5zgHUcRUjwew836/wbBzZYm9op3NXvf2dzvvYfPhmbmGlw5+q2BTTi53vDcIu4yNNM0oKKqltk
X4em10A31cauCeAJ9RnDFizEfHK/F86ksNZfxutqL2tdKobR94ysanBsHfW3fCA1GcROGqvuBlbI
W2aziEfr8Cd5qiB7/ONh407RXccUFrfMR3nqmFHy8VgZH0SrqK9o06GfFQQFTYdVIqzuIiDUIM3Y
IdCzJlEtfXNKTwhwYQpV3bhBlRj3ZnEKEnruGhhX1dbjLjEhNzVlc2xB07cK/Z5DIvXs9EIH9C3r
XaA9dUzDgdbEIkNwcSpNCEg6hgtK0eDX69jc0pq+YeFtPP7+Sv16d7oSzxdaPccxaTJ+uFBFblU6
Z9o+tNSN8fECbdOh6FVd+xmoAYh+RQHYcOJPyk70ze8/+9fRjc92DOmxJ5EmkuCfbxI88T3q99o+
GLq9zqcBDldmkJoAfdCZy6a//7RfhytXOp7hSml7HsPWh0+zG2FWqCVJSTO1d1LRn9B4Q12kup8Y
2feh9N9//3nmPLx8eAakZ+HKd5EWY1n4cGqTKquofBTykPi4jCJwvyyJt0YNpaho52LH3CKICsr+
gXZflipH5iWYbQuXIuDcHq2UY+1FUN5fRaNZOceGCnZVPb69QhJ+wIA1YVq/DeoKmzGV3D/8Br8O
oC5UDsfhhFlkSn4cuvKo88c+tQmzizU4EAXl+7hWF6N1CQnAzrUzDO2zoBFmexwugqoWyt1AjW2W
I/YuCpGSnHW/BfphjR7tDPvG1cpnE9P545Q/+bKatr8/5H9xO3umR2uX0858//Gce2Yf6RNpowdK
DRT4Jd0O6Vb5DgXg3vALg6hjjA6UwuHuHH//0ca/GPO4kx1bUIAmjPrjfOhQvOWzM/MwzO6BKp/G
heGi3OlUcjQE3XxfdeON0YBcsOKGXtesqVUDvDA0ft0f7nZjvrs+3H0YZCzXsHSJwVnMR/s3a0un
R7kIccUfUrtivJrVQ9Os+blw/4XbqXxiV84Dx/pQc/CJ/f5cOL8+2iBpHImgzqFh8+uwQq/L1fNQ
P5S6/kJNsEQ5IsbP0t1mIr2fIlrQQmaUQP25haPHAVrkgCZJaL86kbnzU834ogxnN7WFvO0E2BDI
c4Yq4XSgZgjsuNtENC5vB8u4TCFLjNK3DoHXknXfVd1BEp7Qmp2+bWRuQw6n5VaiqT0HpBML6iwL
DCNyk1WK2W8EUoDZz1vhQL3vRLNrK4/c3O11aJCjSYA4I9jOKlHNGmMAtSMkGCStWaZ7ymAuM/LX
WA/uzcmtCSOiUdgb/g4UvsuNQm5WMJxgcdhw2apyEZTaCcPp+Dr0AgA4qiQtS+6hAvSEtWIc7vqJ
vphHs7NmRxW3gN4st3NPuZM+NEFyaevQYHeG3/v3F+xfTNiejhHKxOFpsoG4DmZ/u13yiN3jqPny
EPSWC9VFblEafInD2r3rGv3oBsgwkhHNQGywkannDIc4f2wHX+71SdFcplEVVOiKMetvPaOnToCW
kWZJqfZtJZ/kREQ8DgXzDwcuf33iPd1hlGV57LnYcOc78W8HHqQdshXWgIerTFSiMZm08XsbBPJL
lqlXVxtxc0vnJpkmH+tTSk86by+NZ8VcDKZTJDRwK2nkoXw4+Sm8Qs8WqAcVzP5UE/skKKgrxs8B
3ap1R5dva/mE5DYlvYaatpbhfRZxj7wes7x1FCmdfBuZ+gFEweW6smrY95+yC2IFBkZvMNepGVFD
prd8tDJxN2j0QlL1VfmInsHQR3QKGTJ3FRU81cOo0F5dUWJKySKQknO3bGJ1LzjDt5k/kBKMG2xX
NOi8pNm//P6u+Bd2HU9njmYUMQQPsflhCtOrOpw6lyksdXcexZ5z7QDDRs6Gv8gDDBo02UghjpZg
Uljg1irCLIYQUUTiwRVRyR9Gd+OXKdUWnH3LwELE2GZ9PJ4qqmlc4k0/cHn7vUNAles4AMl1dY4s
KgnNXdLMAdMlusdBJ2phQqmeOzTeorCoIdWQ2vqHUzSPoz+NsxwSriah27bHbPlxAeVOJppsiocH
M4wEMlN4kNQr/J5+QxIalGdM5HWOrY831PvHvU0MYaZ35lEYjlj+4Vh+We/Px4LW2NDFvHiVH8b8
DHdOWfv6eJCBgS8Qd8K+bqptRBuQlHUumm+aSF/pe64amzAsp+XYtJ4gpwRO/FhlF/r6pAE2rbWq
2O2ymYzi4zRMr3840F9nJ5sFxbwpwdzEBuHj1iwVYTTYpdNDZYSuiltS32eBfkId67FPS9wdBVjw
kmj+b30fYJO3rQoebS/KyIOL7sUUAdx25FMYKGAFXQQ2VLnZKR174hEHhL73ZTXAzPXMc+M15QMj
RHakY4nhqMcL3TIMFwl8utFK1HoqvBeSsN91YFbbYhT+RtObDJ1VSUZTmCMIlzEo/quwOqz8bNO5
EmWhTTowSn2rBicjK1h+asycdWOCciwxCx0lhCYTZdrGal1n29ZkFnSGk+8oFgjkQTbpg0UerVog
XVDm0XHDTTtQGwVSb2sQAiyZHwdBW/j6UjbwmroRENt1A1LQ0EP9KprThFsSd0hu304jEoRunbWO
+WSMLOfjJHgCDfyS1mxxgyhda1Zj7HFwflc6epBOTO6S2stNEEoYIG1LMsystY8pGh51t4P61L7o
xYQ3Qlv3KK1OkaHd12aDEWdAS+FYAdHun2j4x3gOPO9gq3F33UlHvvo+5CjYY6/jbDATLPMpMM5G
GjHHZf6uBnX0hzXHrze/NNjp4zf2pNB/2exGOQ4Z1Fw1AT6C3dqMj2ZRWvZrFw/wRqtoIPTj//7p
lwaPveVYNCkc8XG92QS62XRDCDYySZqNVlg3adt5R+BG6T4GhrGaXLFtmogqDaqsDDPPD72CbG33
9PuHyvywwbFYpjtAZ3ReDan/8kzlWD+MSkmL1rT2WDlufuIhYgqWFGyR/W6xb1h7O/RvNKsdV7Nf
Y3K4E2XheM8xxK9QgeLL3f4mivIvLEQoHENuKBE6DlrG2smjlT+Fd4L236pAmb2cCrWBN7QuhsH8
00jvfiwvATYybWHbgt/FFOxRZyvp3yZ2K6VTaSHaPoQQIVeuFhpkqEv9kNUxde3reyyLxuH6VZJD
Wi/HaN87Pgj+Bif04vql6yN5AtaTkU0ntOdhAG93fYlYxSNxB0GUKrm6fktqRExalC4WQdVMB3NI
aCg0DTFpSNFbvZoDWDFQ3LbjXlUTzZTYFlDhY0JFwhkM+9eX+ox/Dig84xwXhzh0x7W06++ZN2qH
qJjA+9d1Sw5CTV5NNhThQvgdsqVUZDtLJrtYK+lrxxb52ci1fZc4ymxwgZjMX46YhWhIHPL55fqV
V0dsKPVc5xV3MotVod/lssEso4g49S3c0n5FJkVUprvBtrYmhM+sGsKHqmXSYhRDMVc9Zk2G0Fhj
FgjNaeuET2EWyK1TYWejl4BeXLPJDVPh49WZ+cN+hV4Qy13QLuWAH6gFMrQoU6u6aNGb0aiDL7Lq
PFkAXhoVDRuBTWuh1wVBOH6SwtsFE0dz4z42OuMxD9tVjZZlPfgJrYKUBqsxWuro4QnapozSyzFz
3ZOTiRW1Z39TWsbmujwb+/JixXMiUpCQ8Ws14a7BKHY9SnrgNzm9d5iIJCHpTi4fmsSMVl7C3cD2
hc48EqGVnWrNSROQxmPET2wuSiT3pjUtVUOtqcm7i+9X+mMc6N4WaCiSG89/wPO/TCqeIV2rBPNS
TUJc6FzVftZNkAfpLSgOqJwJCiy7t+391a7DtKUtgp7WFbw9xBRNjr19xC6PW2vHPUiaTh4iXhVa
vg0HxX6hZjvtyQCGTP0V7+yuEb3x2FsJ1O4q0PCAUpIfC5mdULnMaid5kgnKswAfxbZB5LrFuQXL
u2H/5FU1vUfffkQwZoIEZoVWZPghk7bAbhlp9H+CZ2pEEDdMylCGtXPT0NibmbUL2OyjUScGoPHV
YYx6WC3QVSrjc57JZyvPPrs1UB1gofhKccXvzVZttM6ROxEYWPmCAvQaFv8yxNWnOvMTwlnWznlq
rXtFomAdgmg0yVRVw4XDXJBWqe1/VCh10qZdV90XFSp1jGT3V2PqOMtyh8p7NNF30YShlilZ+p3y
ob0tjKld5lpMekCPvKpLo08oYattB1QWXy+iPR+F7cXq6DBpkR19VcQoBJO99Wr4fH2Ivg/eIqTy
OCywtbJdx2XA/TqZdxPKmMcejThZZWmIOIm3adXeYOQxGG11G90I1QWn7RG1hGK4RIpVv+hiME2R
G+9gdp08qeU7UJtw/VPMiwOGv7WljSEubF/coxfg4yf1MJqps9KlvoYqhdnLdoFpM/Mu3YSWZ7G3
Rrt8gMwAzlBVLc0TCx7mRIc1T2f9EdbbFYFZqY7lFAFBurMCUr6tPpin3pGQgkZHAqnCE8WScG/F
jEK1zgORC3gzSiT1qgGGsOpoYN3YJumbLqmZXu8y4Tt0qL1CoNDDWUCixZi8lwlSUbR95UmPolmZ
guEkRVh58vI7dirNiVJvuqYASdC4A1bOLSyHCMkigPxZs8q0g+qRde2ycHPrjhUTlhWvvsmb1jh7
QovxRNxj3JkjfFrGmLqe0lXXEArsW0N/5PcPDzYxEpHuDpdY5uMFBVXIHUD4d+9UG2mF7kULauO2
5GGq2M4S9pHEhwgf/FzA7Q9dpZ3mvBM/oEnW6p+LkjwQ9AOPiQnZv8dMv2rK4BYBsfuQJF+ZGOiw
1sI9NBm7HnaSVWBi20TMa20bTBad3yGEuniDUT9Sljc2egXPJwnz9DAQ5pcNhzGJHKwlzVs6wo6O
MhHA5ksI20SWdCwK977WB8kpfQvbYO/hkzkkHiK4EfH7JqKtvbBTorek6rKnLHlqa2hBuK2OEWry
XdcBP++4NppkilMeSWlhXqJrdCyWlUBKh3sN4mcJt9AxCu+2aHRnMyidfIckvrNySn1NyYNflDkZ
7TqeNLBL/T7KctKax+yJKZ+BCo0qZ1un0OfVEJU99G1L1sSkE4RDt0ppBpMpay+GoIDWRTc1LlER
WW59LPHgRovW22pVydOsy7MXi+9JYK9GQUA7ugBc0nKQ6wjVFBQzc4FwtjiORHgUFTFAufUKCtRc
QEMA2+hK1s1pcovqnssQl/qqhvRAB7jH+aVtgxSjAG6x6UxLkkKbPnkrAzfxJsS2vMYVk239qcIr
4RnJUemgBnVxZtuCVg0+zW2vBE5+ZK1ok0yxdqnZw5BVq8Ix3RMCunZdyIII6jjTt5zXXdek46ao
kmEvRYXnfP7RNIUJj1REiiHdAZDvDA89o9DaYQh1GYMeKpNABRG0JMIxKkkhHyqGygyQ22Uai3zb
dw10SWVjOOkSLD5+6xJzC3+KMxmvpSPxUo71bBmJTk1E5EA1DfGb7j3bydmKWufFhrdRyyrFr0VS
Jdz+7gGV2vKq/S2SiDZLKN8yh3hnZETh3tOadeVr1k2WWyABO3VhS/nNBOjndt60N8jMZCnFxmj4
hpwD92FW3zmOQTBmYcid1TrnNAnOJjXuW7Me4WCWPkzj9GTWOnEOCuT6JJDaBtgTl23QG1uWaOs2
muxdjXli4VC6pBbHriME3G2PlBmaugvZNdv7LKmMVVFZD9e2TNuIZG9ryua481eho+BoOvvU5NXR
msXWQyCA2SSnIrbU3kxa2sl+gNG6a8B2AwjbwSrfguXrj3ZebKMgNE6ys4+kAHyrmtg7+8iCBAWe
bTOpSzWIhF/DH5eFP7VkVvurcDrmo1ee0ZchKbZKbU/nGciLrrw1sY16BKSBUhAEgTG+Lzw3vJHY
J4zRcE+VgmQ5CblSfv92dZZDbCLrMyOMZqqJPGnIOfAgyHgN+Ly5GdKUQlu0ZHJWlWGsBqSt6yGi
RlRQiF7Tz0fTSlh1EoPudDPjjriNOm6/QverECNYyvf2EZqSReiXCQI9DPdWjvXeLrG+97OFEYfo
SkcsQ6Mu/IK0eNiV4PBQtOarMVYlIoDWP7DJQyePNXppVK46+dgzt5Ep3yJfiBs51bNRKd6bevrZ
H8CN0w81FmGGecHB6xPp8KKVYz94ablMrFg7+BmJenbBDjQp+4dc1PqxtYIVTVSy0kcrp1hc7wxs
vyZL83tqe4/ZaOrHdEKv0vvJPo1SSXu764D7ifCMnGTTT9ibAZQ4J6NtMJ70XXSg/khGTcPoS1kw
Y8MsL7YWPTOMK8KVCv0WkiMPoF3shQs6s26ScztJ75bSiR0hoIzoCCKwpO1X1d0r1b/yzr67Ak6C
xBku13UooulN6onwxHpfMIwj6daqRq01nvyVpiYddWGAphDC2nGyVpbVtHtEHvUqEG53p3n9Xh8C
/aZptRolPGmSpbSJEw2d21i3SHjLQBX6E8I7mAUIVeroi9Ml037oWxyrXnavDJJrsRk86IFVbmNR
ewz3MeIT2WMGj/y9N1TlfT4BSjDmeAqL6Bnoyeicu+RTJ+qHKhuebaP376kWoYcqE/O2w2RNeQjA
zBjXiPlgMe7qhF0L3iased10jGp9ujVbwAMq67XXUaS3OJFaW3O++xBsFdqqN/bD2kqZzSkiviOu
JqqgTWLsFRjelW5xb6SzqQoHWF1iOursuj8J/KE7u3K/QAcwcY4drykekz9mh6Qg5sCSnsC4Ad3p
hwi4Bk6AeJR2KuaihQ05+gDH56mS5jr0yvwONTZ51KELLzls71yROW89D5g3YQtqU4CZAeLI+9JG
c8Noso8CaInD0MYY1IEFzga/csjCQ2x9tiuN9WBeI0ku69IA+AourC6raB9m4yWopoKM58n/bIeo
bQYbGH/cXYLO4pmDbUt+ELOyQvo9RqF58QW59XLAA9KL9DTipfai1Ht0BR5H5H03bWVRvxjVnazL
+q7rUER2JYlT8/7het/2aMKXvYLhUrcof1tHDPdDr6jgtMJ7Zvbx1nJED4/RZzOWAAk69LFEE8Bv
9foRfCj7PHbYz5bXW0ctI+1Y0818y5X5NKhc0qNjtPVjfVl6qENz6LB3M1KmVIjjx2SwADSJ4QGS
NmNI0u1sgL6sFWz3IXVf/EkCQDG8hx78yg+uCI81uYdTxLQ+twtaE9sTdxvmxcKnjQjGPqwtQlrz
RC0onKG5yod9pjfMk+Bq8YQRIYzXeF20rAfSSgC4SJNp66U9dIO0sE5MNSN8CBMBUpl/p5Thremq
EHqsYMlr5jDudQNXhD9IsYkR6d2IQmwQ8yTHjGbTvnFmenZYHQaaLK4kWQwwB6uPEQlzkpTbxkOq
MeiNtlXj2GwLX3/I6QEcRwrS1/LWVIdf844erofzdZG1QIixWDM0m/YjLfjHPh/PSsPVZbGCG/M6
xvEoMYrWIXRahdfT2GqpXi+bmWVUx/I5ivDgVHVar/3Z1YRVv74tweNu88DDZ2W4RwaSbou/2t2Y
FL9WUVu/mU0rQJIRZzqkKHcWXTCPYfmoPenIlwPJzsAeCSl0zTPNsuElJTMkHjdZmtosbYe17ffI
24MyZ7+V1+e+aZKD0fgHQLPF0a2SL0FTaaTOgBDPLbpghaAfdkUkNehn18i2AFGSKxZRgjrDxNnk
slZ3ImYh6cfqyxh6449IBDfqFrWf4f006bvY0ZCuAKQ0xy5oxCGLJAWzQhIBVrjRSWZHYLjBzVCF
/QYTgLeArKkhAQdzYtNklSHnMEdFtaRugd1sIKLZUfYu8odzgOByN5jmd0eN8ibT3dPo4ouoLTwp
1RgTco4sc6Vr4tVCcby22VGwaeqmZcf52znquXcZGkzBtN72/f0VBMXaCOxp6S0MyGxXzARSc+Ps
j4TfVqG60WT7WKFaXNaNytala/ts2KMWrqxB0nBGtnkxnHo5HFz2EIcSBFiLso6ENzhjbWmroxOb
t0YPDp39ObfnbJDNonPnZgc38axbfLnHok3Jn06t4EL9ftXFXrV2goAEVQdZ5aiF1UlVZUvgV3Vr
lO34qd2gKV+UeqBua4ToFq41p5vqM3jeY9CFXHnwEDCKi9de8Rev1kPZT/lqaAmwxSpE/CDqywpX
xSJxm+eqFY8dNmRsRiOwE2vpxD6YMBhES0b+L5kW4kFLzeqm5zP3Xi+ftcJ7Za2yqCw33WKrZZlL
UWObqhwDTRrfVPBzr7tMBVr5WmRKS1vsc8fY1Aat10kyd+lz1dLr0nNlhix42/TBF+8GMC7s4dXI
skru9KowP7k+6NH2SzDgmbGc3l+HZoo/0mDbP5jCXWOzNFZ+3QQbnG27AHdMMgnYvh3smNALb3AO
frNaFnIOhYGFbVRy4Tc4ghBM41YzHxNBScwwWvsbmV75K2EDwU0R5ux2XOPRS0lWDOwX0cnu1ozS
vdKd9BhX2X2g2HhZwoL74g93/Uhedu1oybpJbJe0yBLufWMe6zYY13Uv5FtnRHKtjXJvJ7m4ZS96
4pYv7HrY06cyV1qEx/i6gisYXY2I7kWE6phfyUPQBoTRgZjq4xfcTrrzPTSoR+HKxOjdIgvoR57V
GsVq6My5wtDRj14tPtfc64swGJu9mMhPYUuYrz19XDNMRJuo6Y/mSAu0MypCh2cQ5CwgA/40rGJf
B4ouqEoMsZWuHEnl3R+5N7sWnXFeYGdJKFZm8YNnz/bKGuEgat+tW1naCv0bsWSa37Byhtzv+PEN
rrE5KWHKQe9gEZqm4d2xgfNNekz6BSkvs1dwHtDrb2UcqR0sEazn3fRF28LlwfHjncHT9we7N/vl
IMJudcV3QRWAnTQg2w/Mpjz0JsXaq2iSRnFysCleLhIJ0EUGAykAiios2zo3L+ut1bPsBmlfS6Yg
u0PPm2MsXzQdgaaIPQ9dk7y1jR3dsJSvFsoWzF2sm/Zh0dz1jSf2onaYUkb9WjSlkjd/T1fjyciM
YCVk3m2CvnshAarZ9A2pCUliU/t0HEW8cs9Gb5gtKk2P0Cas9d11xm8bSBJF0W0Uu61K4AvjnsSG
CtRuSLP+s10Tjmfhenb0MyZaXQ7lPh9omY0Ah4CuLIGbDhcknkTrKTqluloPLaEXPoNs69r1cdL1
u4mUi3OvAIS0SsOx3fc8O2xE3Xmzkzb+F9VDTXBVy91cAdmYgc4L3YOlboH+Wk4ucUdzM1HHm8c2
qkdOX1Rb+idiX2IPIkgvR/80Yawy/OqVP8P8Yrbk8kXGqe6rs9kP9l4bMYBTS794h+J2CbHFplpE
NnWP02UfJzqZuUbprky7fihTs75PVUxqrdVQStSyiyInRlokJAQn5RZfdRcacdlZ1dZFnEChwm03
VHyNx4qpap/T9ShUcUklLLeetMbeZ0LAYL5H0jzeRyl4i2R0Z/1GdBPfp5UrSU1PjRXDx8WxR3AB
PVlOZswQPYWjfWIl2o231JBXULcxtEE7vUOzSpOusknTtfuapzEZbwUuN4zDJUFZZSXuSNFjtDBr
d+cDmVmWLY5G9sqSVsR851ZQYbD6tlvgpwC6ZB7QCK8tIrJrGA1lHxJNZTqbxGiZ1zSTcrUX2S/9
+I04b8h1RDScY3NIz7rK3nwvf20lRZMxfawz03wyuwm3KfpHsB7l0ZTdN/b8pALkeEgE6l/Sm+qV
ZZv5qQZUshG4tuE+4xdHRnmvpFxPDJwPBYPRGLoHyaJpEw7Wl7Iao2f0Bp9do1yD+VXvknpnkDy5
uStObauHNxYDsoGm7ETYGaYjyi07mU/vfVSEWBtSOleis559/4Ud0WNGxei+CBKxisLktmlTYoCq
aNxMYYjBtI+SHQv6U59TTtdif3xQpc7j04wSj3fVLny/n8NAqUmFdlDf4fF6NlkC3YjypJkRSY85
YNzDGCYt3aDqOZEtYaSJql7c2Yrg9+VwW1WFftcb+Wf8dOVlLOrveQuNzOzjdJv0mvNpGs2ZUDdp
52LE+5H0k7Ux2Xrt6pbwjkJo9TkYLi0UpGJLGOpKOMQglZTYlhBIGKuuqQKyqZKTQj198KOJAiBJ
gxMWGfw8yGT3KDkpdHmgt0Mzf+jj4ZNfaMMmBKF7IiPhKObSiD0SLtvh+V1lhRrP6OjGs8lQttIG
cOleOz4lbWBdupEfvLA4tKrqWe2mDU3otuoeQiybOyJ2eDjmt2Pptw+6t7cgft+mRbgtnMJ4CsJ+
7Zh69qLormxTMBUbVRjNk1Nlexb+q87G7b5Y+3iVuR8h1ICK1N6McnzpgZ48hx42cNdz1122kmmT
nLIJGZmXyb3TQJ9iF+/azbEIW+DDfDYOkGQxt6Rj/A7g61p7vb3nv/f3C3lcC/zv/Md8vUZruYUX
cpRn8+I+pp/sb1SDTbLPyUMg2IUsWurC8aphBRGtCLTForP2GIWhA4w78Mbq1Lu3Uf+Ajr2EVaxI
AALEuVqvz+vzyxln2eLNXRhLgqjWw9rcyEO1jy7RpXt2P4vvYG9Y9ZYEBleUc5Z4RHkb31ekz0pa
H+sk27hfBtpVO31PMsqlv5iP9YtCtI7PBE8UUahkXeqgKlc4wbRm0/Zbavm4V1GC4CDRz+GYjUtZ
ho9hW25qgGi4pWhUtqVb7gAhdoT3thZWfOUtYzFqe7fPz9juirPbhi89KR48qDbRAqn4krAQIBmO
AilmXWcX5MUpTbr+rSiBAbSDVhBz00aXttefpyDf1H2XfuKLGGVSEbDGjNJPVJKXUiFBABhf4S23
rE+CvI1willuxvlRYPjIOYiHT2ptL/DYjJsLeWU4Mg+XBHCV/3Bx7vBVVmVvr2Q9VofrS2WRHVmB
+/zx1gmJxA5KXD/xHN3ozHmN/pzSeH17/SqpuTXaLDsZtNMOdL5OWnjKqNxuKnMoDl5pF/TL+erD
W0V3ZDfJbhW7Ij8UmQPJIwwqXg36ZZshde+vf0LGkFxGUlEhJoHy4Mfi5NAg3Fz/0C+6/FB1QXGY
j6DvTe1v3y+JIdpaeHDy3sgO15cg9jMebl7++3vXr8DazMM+c3aKa9mYP7MmvRLco08Y6PXQZVSy
r6SnuwyMEhtOWx58Mg63I1F59VEvzXZbgHebpPzrp9d1lP/4nA/fiysAToZKyeDO0qcpr8KNckyM
THVIThETGkQorcoP7HzyQ42tM83jaYuO0WToMUMcQjSqzVT/+8v1e4GjUkp6xVGbz/r1hX4stdPI
S3gdbCJyQw2JhNAZ9TsZQdlSDQma8wf1tPd/aAf/70/+mvqf/877r0U5Kiq4zYe3/3zErl9k/z7/
m//6Oz//i3/CuVdFXXxvfvu3tu/F+S17rz/+pZ9+Mp/+19Gt3pq3n96sr0z+u/ZdjffvnLXmehT4
hOa/+T/9w//z/j8j+yOp+Ju4ZP6Ev/7l/Cv8x7/dRFx8/ic17We4//Xf/Sfc3/0HIFnDQMbqGDY0
fpSZ/wn3B9Nv0akwTAwWeaGa8D/+Tch/sK8QiMklPwWRNvKVv6j+Qv8H07xjoL/Cq2I70v3fUP1N
XHo/a/JQAUnPm4/MFsRG6R91cJETkfkx59ClXRHtvL55bS377GUNLVBiqA4u+cse9cttNiA1i6N8
HwxQrGQT6jtlmoItXgwbeLwkGOGRjU23nt/QwtbKt3QokAgY7fuQ+UjVAoo5SQYgvA/6710xL4XG
8jZ1iDJzgoTs3jzGiA1yKBi3o6PadQiIXsSf9bHYJHDpVrge3JWunLnxTARtI74rHrXNIGHv9IRk
yQsbQSx2Zf2aEaI8T8POZqS+R2l7EbZfg1AQXOdaD3Y+dEtFfMZKBGGy8icckLo/7TLs4UNbJlva
EiFxaJG2s+euX5xQTSNAKN/EqNU9zU/PiSaTyyARp1gTNaaI/sICfsV4MLLgq6ZIALSyRjw2jYh2
TeW/hCKOzl7RhWfHD6JVY9C4cYb/z955LTeubNn2V+4P4FwACfsKglakfEkqvSCkMgnvEv7re4B1
elftHSe6477fBylEI4gCwTRrzTlmNJ9TdxlpHA06RvriiMoVqlmpatJQUk0j0Bw9JloDHTisouVJ
dOWepj+gOxEfPAzZ5Hjn3cXE8DL7cKXsbLjMCspxRQ2uiJLxPo+XJ8+Bl2qmhMV4+uc0VEdU0cOP
lp7SoiI2UD0Vdx+xjUZ0y36mOBw2Y9hQUNuNFaReKmaEhjnmSxl5Vmga87NRlzMSgJYDVQ1kXFJz
qmiIQlIJbrxxnO4Xlze0FiBCqymrjmtvz160/OwbDZpFDiw8omCTqv0QcYVNiGfPXXxrV4t/MyWP
RZTfeJFFsntNXKvOAdOisdlAAeMbscFgdkoJ2KkJfp/b7BT5ZkviFP+kLozTnDPVu56U7AqTbwO4
8Jtu/UZq6r+/MTgj2vvr5vXR6/Ou9/2nm9cHIivVsQ5b5+stDSfBphimatOm/SoL+fvfuB6vvj5y
/XEpmOka6Tz+/rvXl2GlHllAS//aCFXge/vbC70e0+aqppqCpOp/fnnX373+BpIX4gp0XB3X3/j9
wPUmCd5URa4//vH6fj1TW15sB32rlNkMAfKvJ/7x4/WJ1z+zAG5BBg/n2yyqDTRB/Xz9pgwTJ+ji
oZMcZ/08QlKlIE2NZZiz7mT7dsb+Bz9bcaaIlv3xTUO8BP6NNiT+92ojc2td+3EfDTJjJyI0VuPX
6+9c7+09bCMCSBaVQutkY5Rt9bzaNqbJIkmkjTrMwznWmksyVSV7Si4lQy+0c4S/7nz9SeCz3pIh
0aLFn7obOvGn0R+XI5u4cQv2Oyizqgh04wBURJzRE4uztn7zCdw7U8+QpqhDJqhXfOQom9aHzM6E
RUQQRuRq802p2Zxqx5S7oR6ts5SOdb7+RL0iwk8xP64KESV4gzUurAUiwVmW2rCJEEvi7fvv+1x4
T6JnyTatzyCN7FvrxxSSMnGgK+Dc1EVJbMHITtiIM/oq63lfphg6QFrTfIxBI/spkYktpFdl0+rK
Pf18fdb1m45E4tdNunpEqY3ZG4LDisEz/xijptgLaPEEFM1rkilUO8+3b5TJF6jnQwFZuDMk1Sur
/IZ/C8N4kxKGpxs1rIPsBdQrnNVmJDgXtwgggsLEuk9ZTSzUdV3Hnc4zncC9X1TPRUkeZrV+mwgI
DWqDigm+uOlstvfjsIgbQlGK02jHt/F9MhItSgnMCPShso9TUoFbLOkqrt8GEihPCvg72hBjm9OD
9xQM69LlgEPSZrjZsuoiyneU1/l5ifb6iPqopVa1oy+2kKBpLGTfYX5WaZEdScI6AQb89/3geppA
tzyYn+vT0vXKv/702WCH9D3I9vlx1MAIJLJhnFr7v6U/9gQz1YCyLR06XVc4Gx3KnZHQrx+IMziT
/wSJddHSA4t0VIlPRMIEGePGeZ7ABc7FeLDAwNYhSFKxLel2AThDeFgL++V6YbWCTawTA1KlbZZf
GqsqLotCVIyMqd1db1qaUjtCM0Ex6nNxwcBZhaNLfK5Gw9FRkQzAzTxgL7pvWXYRhwyEpMoG4sEk
fEUIXPmxz2iTASNYKRzSuHNtdOCopl4T9kMHEKF34AWNg7muQyf0nmwF7Kw6TfNSnqz1zjnCvinb
cdgt1Lq3TSdQJKbrc0bFAvb60687f9++/mJ6Dai/Pv6Pp19vmrw9OyzUd9c/7ZqdC3AugYqxHvr3
L/xx6F8/lizcVWTGBAn89Uquf+/655cCPADmkqjeSCeBPPT7Rfzx/LZUxsZEyrj5lXmvrRur6zdv
3Wf9vskSvkWF+7f7ro/2gxXvLYsShLfHXWpu2ggAQCndW9E3lLTzaUt3kQ+c8wlI6hNxRhPqEHWd
xX1nuzZc+hT7fQbglc39m40Nf+K/OeYTji3bwrazGr9DKs171NkDvJ/MDevJ4TdMOpmdlW+Jd2Uz
nOfzsaiNV81vj45JYwMDOqRfjzKbIcnHqR8Hh5jFcn7sDAzheDf4n8mx1ShP9ZkFr0Uk0GUNMC4D
RTNM01tHFsQ0ehWpGsYCCz9Hd5lE3YEwIuVGVWgYJz9VKJ9GrzlS+KTTvcZNdhy+oqnuuHSxbWm+
jUTghlpMGhvWgQJtzMU1SYVvOvWMdwSj/2s89FPAvNwdoCwi27aaCYqKd5sivs6yGIJUob0XdTGg
MKfxJSfv0MSZiQzKKEJAc0insUece5SzOFWZPXU4Z0ZlDLztR3rRJEWSo0f5aFCkvyNfsavomAFx
YIliJ9uomY4YW6hkJjFUlcaJUEoQLV1RuY/tYQ4sXZ+2RqO0ACIDsDrVTUGD2CBM1AgNhxVYtNZQ
M+E+aLwPbUJg7zUbpSC0k8+Iopcdx5yEMf+oB3XMZnvfS6RfmfierOKqQn9yDNAi6BousyYABRTq
jUodUrDIGrYJestsxnwQ5UV7BKaeh4mmrUjx7Lk2kTROCwWobnHe5TJIXNWt2o1cnqzFnPsZLPCZ
dvN7+eL2xOwsOdm1ZAojNsL/fCX6Te7n6FISN8G2ZgiZ97UzBcIHXUgFZQzNUWNRMQEmg+3Nf1+/
mzrJqf7F9cb72q2jbdQTLGPAFF/G7ECvmSznlF6Z173iSPsR9/6BzloTuhGw3qR3jv4iDpwxcWlL
OQX6jQGM8dJxOXYJAd8r0Y+XSemqklWQQzO3Kr39AnAo9gsZdNVP12qRBka9foOmdBzLjwqTdagI
vm0B8VIm6s5+6hCZ3ccXQK3ECHIGIbRsECNjaQSgM9DpvBHJQCuPvmdjiPdpmecHRygY9ll7SUau
JTqaB+zW8Ds6LlCv1u9abXgq+hO6NmONeWT5vKyxlhESSsdax2T/ix9r/bYhtwHaGdmikcj3CdVc
IXiibntVEKeFtiZOrJGu0zkbXQF7zd/HJA+nPgBQU34xGvfFSls+UpE8DK0uSBIxD3HvJPCZMM+V
7kXOZRP6+gnVSb6tjIpYJF6jTbm1tCWmXGIgCpn2B5JEDwZIGRGxyiasJRT6YaBE/OLb3Rd6Nx+T
g68Oe7wEHEo0JtCjRhBdqHUMKzY+k6Ckjo4rDyoqMm53S9zJl0kJ7BQKOnCdw11vm2xPx8chnthf
SiBR5ri3S4GahwiJtVBn3aTZnUP+U9DEsYeKlXiJmryhCYEymyMQ0758i6hqH0c1vY2Ew6Fr7m5j
2utniFZfvQ66NVAD8qfILEJtax6cydc+prjNdyWqMrLszbCYed0pcpmN3RTJtiAYrICdtrNl9mLn
ZHGZMcGyZh2TceJzfvp53pKQqaGuaEHp6nEdJp40t3D+L+sShxbOxrHzfI8ztQtgXuKrp+lUSblK
JOaFxpx2oU2RRAz7mTbsjK5Crj7KR3p0Hq3rAawrmaowMQg9nm1gg4ZbofdEqstKvpzcbDN9eLIs
A8xQ/sFmDNFSk8SYEgE3kQNzUJoU9KLWP3r6T8jl0SFxCwqJUmKEyBr+9z69M1Bksgnn1JrGvlR5
sZtdhA0a70Zqj5Lw2pos7nPafXoCuqGFKyEsk+mdHSu4KfB29PewsXoxrUuWdtFhqX1qw1HFFSyG
S+sSbJSiuyA0iKMqXVyMnoBz3xlIWVlozGbjY7y4X5HgUCa0PPgO64in1ppg16RvRtmS0BxR02b9
tMgmWxM24tWnRewtNF8ykdY8LbBr9Bq/y/5E7Gb0RO0PRvx9QbwYyW/SC2Zp/SSq5FoI7w/0r9AI
OSdGqjEO/K9i9cjlpFm4GsA1rU1PM3o4+iwMzc3XtmRSsrruZ51g5Sg40ajDBjOM1+1obGKo0+ib
LnnyDPObnUVR3Is1ySTRi2+RwQzo04A2WpjzjQ03dwSCWBFYsPa3JAQxQV/GwhpPh6rHNgSoD1Q+
ucoKfY9R6rdcBWfhkVuYeI/lmF2k/ijH/kKCdQ7NSENHJVsyYHKGE936Ks38Bf/HYXGMNPAnhKI5
cNxlIDzNIet2IE6DnWdjEz9R2nUVQp6Es4CTGrUYhsGIGODSebeKvtus1dDUUGsn9ZtJclPYW2OH
SSK5idym3OjKBwdbbZqMjODeuSfrYNNrUIPb1HMDazbqHQHOFaLgxnkqPf0hK9fIsDgewV+q73kp
D6iz0INP9jdnifVHS/vhFcOhxw78ODU26czshhzCNlAKH2p7eGtTFhYetX9TsvIvSN7Ev7HRsmYI
iliyRF7AZK3xGQgrK6QzM1racKmTH2NjfXU66iYMIhPSvSgD2MrTo+gmX+nsuTR5E4Fh+x5tHSbG
MnQGht16tbcU3rSBkwM6LI2/ugleFNSCgZgobJmifI4JZU7ll7pYvsdLnW0za+53mNfeFmwyhype
s4mWu6rifY0lzny2DZTDp/eOTg8A1RnPA+XieHpMiJ83ZPnNKZewTen41xxVOwBof0dOlIV2t2LB
B4jXaYvMJU0QYSBhKjKLaDBrXm6HqIVNklXvsNBoz2aP84jowkYdmnQYOYe53ZOlbFOJk1+8lGbI
dcllIloMrJYJ2kjZnebr3nexfcIlfO/kNnKPDYwKvH0REEf3eQMKwbeHXeM4zc6Xyc7PgGQRXbGB
0Z5sW7W8kh9XB4PDFmhCqkV4iH83ezOwI1vcDC7NRlTwOC38KGhaf9lPYKKxNkX3+Kfv5vGnLbp2
NxVaCSkrs3begoabKKbXnsYb/FnCjnv9ZY5bsfditvBpTyR9JW6kOKGrGI/vWUbwru8Qq4a3xGYN
emNOI0ZRE3/EbDVvBHJSZLfdH1pX/ZBEo6z4Lj+o48RAXlel27gwK/DJtxVRO2C3KXVofoQY3GL3
GXvJ0fKOVu15B0+i8o/gEmMmGrtz+5CqRQ+TBJx77lXLfb9YBOgQQuU2JGFUoFRvmjr+chB69V47
W7nk4qiN6X1iSdCNxE1sCtQFpU/XgzBDC3ncKgNWXcT6OjqYriXvRoHFrh42qmidp6S3fppYpYMp
kTYdPuADDMUDbENdnVnXVZnxGbNo6nHzwIxp7V2K6THI2ZTugJdPy6XH89Dw6T/REqfuwL8+p9N+
7N3XLPJZXZvFEPbYAraZOBvQhgrYMadqaadtWYzJEd/oBfTwl7JqELUsXhu0fk4UrFN81ez5qRtU
wkzb0G32268Uw50jltwUu29mfuupzIS2uSTHTpgv49zctHRpQ6MVHuFLd7kBOQ9wBLNuf+OnPZOi
Ji+drAkcGlBl4XEPQM1bW1E3pCjRqU6jigwDP5wnR6IqneGaoPUOhuZ+MONH3beK0KPrtSmn7lmX
ZyJKh5OlMEKpadkWpsHZNzUbHTZMUllAkLOmlbOErYtS6auKiBrq4MpkNjscJBa3rqISiEf0zil0
cs1yrPbSvrct/8YuuosR83JYVF04T+CzozszxiDtdN7rPCnclJV6qf3xMautl0b0rHg7Ih9LLXvM
DXCqcT3b23xrJBjl4/d8jAe0gvkQZimYZ8ePKG3s52kEexN5h1qLL7rXuDdLnzphUONxPCkP15GJ
hU+VqPxMMmoBrQROax8bYyAgoC9vc4WScR0t6hr4rBSROCiq/PFuHMw3rDTpJhoR29fCvJ1KECxD
nAmW0tLb+pr5vUbBfMMmCBAmxf+atpW/2BX8vWM7cTg3rm80AitwMtLSRW/4MlC7fnViJBkTydi0
6gI0U+V3kT/1TQbjUUpv33nZY2KCz57JT9/SJbXCWv4ggWs8N7LH7d5v+rSeQt2FzOzVHpsvNI5b
dAUl72JZ7HCLHybi7DWinlgVrSWsjhTXrNiy63E2GWtiqyChrHFI5+qn6hCpGIk/QwdwqmxDbDfZ
WNGddK1LlnrDjivZPiLUfzYRKbee8oiXh1KU+9qz60sFrq9iM62OFVIRfyFmdOqOY1oc0LPceBWI
yAFOKFPryup3XGSsVk+uVEv3djRtlvmUSFFSu3u2lUfCBH5G+pAfEmTfjOTIIUrsQfi4WXws/qnp
FxSJSAv2A3Ph1u+zadP4CIT7qntOlTJPKmbTA6LauCmGFhcKBmRLJ59OIgfEDLRDyflsOAKDddMR
NAHpRQ4r3ax3qMXh8ghW4z6S1FBFTO+9exp6Ve7cZGYRvDJKcy4ogwww+CANdFYbuVtiFVsMpkyB
dYoGGCMVBhha4MyWxA7rAT7sH65uJqi05dckPXjIXpnsrHQX9/Y7clnGD5ioRhYhdHbdj1nW+cYj
/bgb4RP3KDB86s0biX59M1cpMxauUs4YWxvhBPMyHobJeW4jmE9EFqMI6Yi2shn6a9QVEmHjTVR6
LzJqe85xSbVmpS2Lns2zXprAxmsEbip+IMASBRTC7UnXm83SvAtK1oZ6aXPsF+DpqsuSaDNv0Vs2
x+xmW+2zpUhh6JM4K6PBU7iA1JA7r2jcRy2H2EP1/dSVU00ZcI4oQ1g//EW+zAr0fxHjoeUzhFtY
rJIBVaxeq5eluQUDJC9EgVX3GLaa3cLafFu2LyU8fuYTCjmulu86C8NeDg8MKjTqgSL1wmbRo/0w
Fs9CRv126liWmnr5SoP+HC/wVJZsARlNZ9vUtyVNo3rOH2LeMWrcKfP8vRhZQnc6NYiJ6Ojedx6s
Jv2JfP1uKIZn1JjulihYWt4dEHU+lSkbrmErPhR4FUxqDo4CAsMBRzrtxpqT55yd2REUwSM0m1Pp
TvvEMy+tHqV7+n+kiyGBTBN0QqLY0Zx8oSqKJdLqHrv1Q0o9MpzZL6JjsU4jLLyb0Q2yT+DK66Vm
ISgdZ9p0IvJ3CWrVtCc1uo+tPQFyB4/IK1rvEJb9jivTp6W6191xN6bWy+hIQt1sxa4sXn4uI0LW
TrP44KOoa75FctiLeHxaccO9nL7bSz/tY/zorddg1SHiDxEZPESx4sIj/ycICbKyG/t9EblBxG2K
xCRX84bmyR2XRbctZuRGKCPwxhboctU6O3qzdq/TmA385hOkPyK7+llg5tolEda7Hld1q7IHXbee
x3xaUxtVQc3efW3MjCakVc5BYWxdaNGbZPk0LHgNEzl5ceujGrXZKsrWMgNwqFvijNMzEhTsixM7
nbG6I8Is4nPt4yodMT7XIn9rhai3cW0IFL+WCgyTqi01FtJNS98/FD3WKR0PvXTno2hdltZ6mErr
u625z23e3+UaNNEqmz5KYOGBMZNi6QgEzp26UJ4MsZPmB614GtRniiIdYKl4xweBJY/eq5H0mPp1
pR+d6TtrzPTJdeg2ErKOt6w69gORTJxuNuUjEavpNrNtNm1Jz/KZKliAp0StXdEfy7DmY1gIllxW
5I1SVF7KeyypfhDjGA4BNvDSGLFrEFE4ZSvjYKf8+7kuvmeyL3eIOL53UOYOcdPD1EM5Gc59ROOK
5WXgMngGkwZ5LGdAC7VOoy4pSwhbFRkDSO11Z27JUGF9iA59X3tyzwcoMNKxP/l5khzx/+68BPd2
lqMBT5v5y9xhvadfD2uBtLsuaVB/DikpaRY9qMpr9nHPK67shTTJ0kjOlnZRkLxYXhd3VqrOc0nx
sHUzRHCUjk9ioPqixGuFQm9LQhX9BwfQD8tXGxctpGALyvgIbsBwD3xiqBp02YOPEwbVX9ui1e+A
ChTarkmNVXHtY9kw/Psu1786tj5sDOzdw1D5Z+F8yRP0WLlat0cpNqFS70PGp32hlx/srC6LfjQX
zbsbG/92QvUW+pP23tXUwgYqBfvZK8RG5Oqi4fvZTFiRtrNNllsFnJ7Ez9uh/J6g+wtgFpmKeVMJ
gkNAcjCdWN8Spy/CuHoS+f3Yz5hFIsTgdSS7ba0BN9JKKyKKaoYCTJVB0x49cRgVVIfWUDCfMlJy
p5q6uX7vUS3dl8TjcEGNLOpzcUks5xnt8N72uh7TSk428bC4gCaRr4L6YQd9diLKncizq1DUxkPp
zTd2ij61Rjd+TPLpYoLPIymL0qOdVEjHa6rRiAjVlGxFUj4smflBb8oMXLjK87QrWqRuRpZQhR7x
Fyb6Zxv78pGxGX5vRBHFp9G/BrHtcjZKWyLeEs/N75MCCxheFYzkmPh7STaOVhyNBZuQKYZ7Ov+K
Lg689TQ1WDWgetzNOYXqocn4LJaw96fhlUTIbrt0GSc469EPdlCnmy4GXE0NwuSiRm+7iZs8OZLJ
eemILI9A4EXKGt7c2dlr+jDeJwojveV02m7WyVCbBgmrC8fUviLj6TQSm7ihPdDvmcUpf6rpw+VK
oCFx6PR44PpQ6B2sXG4c82yDagjkXH3p1z7RVTLVr5oru4BW/ktCdb19faRdFVW/n3P9FU9qXhZc
n3O9/fvZv+9L6GJji0h0PgocoYRJvWyKJc13mmc+/XGYX3/1Px7Sy4GS67Myw19Puh6d2XDN8ltf
8B9HWbV7wFVSVmn4wOIoOgyZJ1nwrv/i79f36zglajsoyj7ssvU/vj7ctj35WmRP//PI19u/nnj9
T5Rnf8SIrrfXQ8eUnjjCX3/l95+6nrjrzbgoY4IOceheb/4+o7ptlPtEGDdJq32JgIjTbaRWmaT1
O7AEnMy6Q9aGHFuKd0McDLnGzmVgxpxIrUVRw6Rr4rktBjbFrJkfbuHW6KE3kUGcCsI8dDh/sqMS
hoXvS84Il3ZmaBnyG1t+bIBV2qAu70eSJ2aG+SIH8037HqaMFvVpOM3kxjtl+cXvm8Ms0LPY6MmH
zyFHg24vRbex++xW1ylDFjOEkVlzQcjLM7rkm6FJv60tjHYGsJz29aUWywcJCUTiNPZ5NK29j5YE
Eg787x2BDLeiQOebL8C+RSrHkOyIdM2xCsYiutcFA2rqohAQJNmxP8Lkv9Qusj8WgP4dVDtqrsOK
/YFMkPonuAvFNhFWt0mcfU8vPijz+DIly7BxnIJGd2HejF3xiXW9CitaXKJ2t1LHO+gL9aUrwcTJ
jHaNy0UbiHw6MrEdtNrbU0jDNuzMH4Ja3jxqb+h0NEJOpzPSnA2xaex7PcDrdtLua7I2tnEsduhD
vyLLYefQ7SJoJAi8yOmYVLRNxpaWuVW/FLnzvRrFFA7N/H10C7hImcXALaohSCVzIJbhYjssb7E0
n6uc5W3NSIZ5pSYu5rXXqYJOhMXB+zZNPdmgYrYPYwZ4uzQggngtDfQ0WWp0R96+0dF5wxSIosQI
yU8G4SFgFPUdo+mQs93oXcM4dqPlB4vWvzUj2QKulT2PEesKp043NHu+LiDDKKS5tKPwzYWyzz9n
JjXIGytKH6urkTgjelMzTCyoAZQ4G6JDcALSlS+W8pZhDIMv4gW707RNWti8+MYHphk9wImz6ZEh
Jp6U8zKSKARjyAGakTe7bt7xKG0mOOmIwqu7bvFf1FKfQKx8FFMCloCupRUDB5uQW9tGbqHlcaF7
r5onp3bVL6Hm33Saf3LQ/0mnpI/rmHiFLA9EpYPi5B+Qxziy5jzpKU7BbhVBMWj+yc3oLCRGfp/r
qDsSK3q28UsQzVyS99fF0Q5kpbMveqJ+NXFUrUnYYQ6SQcr+xig0/8Ga5mCK3eIu40KoXPXEUCD/
lxf+T87d9YU7OpcDEGDhUPf/O8RqScrWmanRHmkEZ0fNsZFrUM4LJsgbsDTJSlKAR8i9j+/sNCZM
TZCj8Yd08/4XivDPk/dPLu36Gqh/8LVKIT1WeX9/DUmTpM4UF7Cx+m6+wxhzzMhYPbLyMzY+CLBD
BT4HQ+KTB8rokvT6CZQcxJD/BSb5T7j29XUASvPxnOqe4Tj/ADBn1TxbbeZKNOkRThA8vcfVJaF0
BsFRpW/Dgly5yp1nw5NkqmfGRFye3Aw1qv1IaZfB75ozC/rgCimTCGaYr3JmdGIEtpZkmEYRalwi
wswiy8ZYOapLrSmCNl364TBWScpEPr2tEuPD8YbhMOFAyvzKPV+/EaXtnrt8efufT/9/uHbh2sCs
BIGxksVdlLd/csx6vfNIpIvl0TFMoIVY0cn8Ii3EkO6uxtAQWwsOs2Zkb4nfxjbrIxmE9PfzhWX7
dC4LSRSfPloHwy6GIzwvHKYyxv9aR8Me77yJkXp86iOszNdX/v/l0c9zjcj543uRwIbBf5t86/4m
c8b2gjj5//4pwP6bPPr2x/h/Tj9a9WP+D7/2b3W0K/7l62iZ6ZXSvfaFixL63+po1/4X+mQLhimy
FD6Pf0mkLeNfjBEu4Dvbx20nLPCn/y2R9v61KqN19s8mywndcP5fJNJ49zjUn9hS1us2tTUPeKHH
g1yZf78qzaYtC9Hb7YE66YYcX5q1hL5T95qAP7SQAJWksluif94CJXkGiwB0nEDRkyq6sM+i5ln6
3WMvG7bNXZqdS0WmXIJXPCC1RAWTp/CZ5FW6UxMbf69fm24T3cpEv8UWZO+MeaEsaTsU8tBpN75T
78VbOhYg3xSMtaqwCH0hyjY0OjzJFtynEJs5Pb9EzE/NR2Skn5j40gdlmdnWUu5tWSwjoR7ZC95B
gg81v7nJiScPFXJjFBcafMNRs/Y0He49YnZvvSF/9urlMttInekPUR1mttV0nea/qW3jjD4vLdWf
jOAheqC+6Ve30MTKnrJKZxEKyZ5aAcIs7obEj5770vpGu+O9YQTfV9Az75s0C2u8FEc29Gt0MoLY
OWPeIl2cmmG6ubQUhipTpJeUpQQKjVYh6KuWIJvYgRO/rB1bq3xOF8NF6EaV18aVi4CY3FqZFvtW
jl/mviWibNx70VjuoekLLEY5jtn1yp+TmU5sRaSYJt9kDYxdtf5z67Cmjd3nqiFHjur9uYgVXJeG
tOoY5jXg3KIHztUkBFrX1UJK3cDMajClayOapbKn8W2gYtRavaOfYrCF9bmbkwjXDV5PLiGsN8p8
t+BzBzrlWCLcDqxz+AGoTqC6rqcEqmg3wrRxp2LnruuFnFj0XDhfO78v94gjqrGrHit6woFWDGQj
t9QKBwLcrUKfgdbwGyP6byL08IN7KUhqP+U+aIqAy2x133WASE1OR+tT1lITRbQBsMzSvujaxJsS
H2e4fiErPy+cfAvM+PJSrp5Lm1BDL0V1Aku1fero0o5JdDEWl1TrrMPCYyBEnc0xpBgM2M0YoABm
IxjFaatNbkmTm9MLlAvh0aPfkrQDZg9LbXaaPUprYjDYoI58NFA67RNDnOkhsY+OYEnDgu/pPsUL
XBoutdbK91zD087MTTIBAr1bVtxY2tFYa47U8jbpxDJT+sWyw1M2lwbqBReskllhKHB78E6j0O7m
JHsr6c9angsxI5k2bpdDXkeVZSOCHwGUgWpu8PmNCdf8MH46zludGsNTr73aKNvWN5XU456MWgqh
exJ/vfPUcZKyJX7rFQwfMYKoaGfpHC1Bd5Hm4j5OzeqlcdcQdeXsJ4pWTLW8BU5T2sfKwOvJpXD2
Ir3eMDnuDCS8DyYEIyAcw94puoeqBVcamVSqJkthxCi65ULkI8GE7LvaVlvDfDV2EVhzkywDxFEh
VG4c+lVcPCA8V1CIZhrLoS0wcSIMjQeUNbmYVtN4m2w7UFB15R8EIDnHM9+Nzn6A9JVtkzYnt2iR
55UHspH3c6H1VNdK9eQJScML85zhDjmaLrQ7Hm9pqKv+h1PR4k3RpgejzdM6cyRHWUO2FLn1ZqG/
Av0K1eGE5DTKY/Q8ic+wqESACq/c11aNSZ8gpKkc/c1Q5J+oZx1SOdPvmFpTSBzNc6ainLYc7OhF
5+1NWwx6vAt96BJuxXoI8JEtNoNm9AfrJz34hOUc77PnL4d5gpvq0pSxQRmdqdBhInZjrNru8JSv
ELlc1IjNW0uEeeW9aPR6t4tnLOgZKKNpPzI9+yKX2QsNbTgK3CRBrBSFdnePDPiHV5GtEJX2jQki
2IuTT21tUKHXPXTIgmmIsswlnOyzVRr7MNwLAxRzAA4DFzQSRLvmA9SaGQy6BllNvAbZTwUhU723
y5LpJm/dAh4HT8KeXXCGyoMEcwsoK/f3xHqF7Fnm0KYAvkVhDFfmHbw9io+4Z4k9N2t4WPHs9SWm
DzGffcGlUGKfPJaR3zHGWR7VRvCNGZwAmhs0VonXDK2qjnZ96RIpmYy0wyoFeTKRP1KtPvT9Oqgm
32U8gD5uho1G1Yg0o4qowZl2hgYPfXTw6akJ6cdgaVsKsQxbWhltykqSMCaw7pa2vXMS72fiaubZ
qcxhv5TOV1XrzrkxlLnLC1lDfY70WxKd98Iq1LYtBFv/VdKO+Tfe9GLId4XZNffmnOAFzLWDbOuH
zLXqO3fQknOZy32sCqQ5JlI0lvkPpFEO4HEH7czy+lQYbfbQqppkOGYVjdy4vSW16GHoaErhM7ix
3SRDPuZ9nzRxkpoZXTCzTHAYzJ+LiV4f+p29K01kJJDh1KVRJYHwGUNTx8ezNKHRUkQQ28brb1Q1
fdWpHlBVttfLAHU9VtYJBWAxlBlaCQbq3it3KGZvrZnuAgYMUuAwx0r3pGlIUUlyuo2dHqUgLawg
ij+Z7RGwroebiuFpaj8GasgBRCxqFmROBoveZCT7TcbGrZJHn6IgjKdLP0tqoT4SdC2Jv6imRV3a
gQaSujZurh/Ghcr9UFO+QR0NVz6eQtuT2zqzloM1TIjGSGtxJuNrbkp/7+Q+zqeJdkz7YiqwicS3
AV6RxaZqGWp0DstVnAXEXdz2pb4cDCf6hvgQC8bsJRsxAoIqR5AnhoU2h/MJ9C/VD2JIHjuNMC3R
P7k4qHFXm5tuTLpV7/yxmN4z0xDt9JWNMXsjBPGeXrdnleCtkLWHWUO4blOO5tZTxk8mZkx8M0io
GbKn098WqXGYFU23pOvIEizar0LQ13UZbbOopuGXzTvLawlOng0C0LLXCtPeOWJZuE5lBI51JxNx
nLYK4eyR4OWJ2dwlkjekFbovhROdjJgi8NiVYQQeL8BytkvSryrR6SSmk7Hr+vjZt9StgIK1G33y
cy1O7iaLZkxDFY2NvLZeaw3uOlpcO0iQZRwn765duvYCYnAHovikExqoGORYm2jr0Ll6YeBF5PUR
bx9yU6p6s37DXJhsCHZGNo/lFD+Dwxvaj9NGd6gVWGQwHJkU2yCvkuqu/S/2zqu5baRt039las+h
Qg4H+1UtM6lsyWF0wpItGZHI+dfv1U3JlGjPvPOOfKDaWtmFQmITABsdnucOFcK5CTCND4Nbf3NH
OHVMsa40lEBKZukfdulNRtB4YuthdRqDXjjt8I3wGusso2/e0Teir2bwiOLaW8HaMZZ+vQhRKpns
YCRe5ZBzN3480qL6U9fEy0TIDNyWruGdxYXxEG3T8SaGZtFX6k3T46rmt2S+WQDD+Dj0Q3TRwcG5
NXviNHS47Qq8fDIn+jAufPg+y7yEdRgC1LTAWN3UJsJnikJHn5n6DNC5RhsY8iCKFGmPvLYgraCo
aFrbW7rE7MLcbtUFKkAFTp+9A4ZEd9Zgr8hXRyDt07F21sZWt87rYvwT1Jo3J/4Ilw/jwA+MlfH9
2Vm3qjVYt9s4XqipVl3vd3nowKWdmqKSlaPSVJu3IHsZkxVZC3wsRW6vK/TloCjDHPK+jnV43X/U
FF5fDY93QsfcAqoR3ywUGGZBx4+r1wp38Q3xJWum93oKijlH8Ti3ISPivgMELGqdERNexPS7mNc1
hg6txph1AsEkYUB2Z+3iqDpX+N0maC3iOa3hBizgBx+TJHFIv5bDlHTIotfNa2Kulwj6bqfKqGzy
rgRj42v+qrLsAUh3fWt4lpBWrj7ZfeiAdV1j7tjOu4ao6kikY7ZNw0+JP5QrU8d3cqcIZZMdPXTX
JQgzZ9rnDqqWGSBGQzAanFKTfcEXDq1+gfYPWn1V60vAQwi6kDZERAv01Cmm2diUY1GveelHtHz6
JRq6PIJgZTUEvYj7TTSGC6u01JsLJhzXqd8sdppDpwfMbdbQ2ZFmnED3aedR3jiLIHRNcrA92cfW
uSUAAXs0LBGUromRWDt/UZIggyOvfU1oKGZoqmgTxBlBoNvmKZrohClJm/lA4xYkqkyXJ6KRjx7H
6EuIwcGkzBowNjnmIX6oKlC93enQN7DJ0TyZkLt5iO4qe9xdMxZxJi2V2Y1LEii3NkLAp45jocsg
Riitkp+VugPNzisuC2SBrMD6yuC8npujh6ty36CT232t4ty4prk5LQvi/LGO6boNTBqKvl+eMZvq
NdxyE0M3Vq2i48eBvafnxN93QQcLyOYVsIv4RsV0TbeGtcvYZAI5jMmx4T6Ca79VVWaTu6qHZFHk
K1dxF8quu+4BxKJZw6tLhDsMoL+ZX3zLPDf8sFq2NjHwGuCiBpuXFCtSNVYa3ViB9sXN+UV26PzM
250D9c8nmIr4H35oDBdbxK2y9kwpt3euzWQl7KubNt2Ws2qoH3z63bFzkLHfpfm0dfQvbsEENc5t
fz720OWrIACP2Dp3Q94yi0VQZ123/gh5xkcBk+yohz4QTAQAi6HNLEJNYNBBNMy5O7+aFHrUnBHO
n/lomKzxI0p83/hQMDahG9SJzLsCmx5+z5En16uxXRbhNp8I4/I8eHCczkIMOcumCM31q8g225XD
Fc80m657C3NlQsJcnUx7BF5LBF/mVka6E6oibORm+zHGn2raxuW6J/nPDKrzTkvkBb0mAAJLJ3Hb
ju4SuakEuVBHW21RC+lyLz/1/Bz0266+7DLzT1c3AG8E+oWZZc4qzvzLIUlQmqzq863aiDzF4KDF
qefT2iMS3I32ZdEz6YPXcM/w4FvsoLqnMX/AAMrps3HljPmp6lS3fowGOkM4XHlNJQdWCqDYxypi
MprKJyu1lGXHyzUBwEAkXw/o8XckcszSZtRSaPMo1mgkcQQRQAIw33kYL7V4h9G7BhlbShOOun4O
eyc+s8qvNgH9U+Lt50YBmDFC+SSFkHaRIm01Z3RYrL2Q9qEpRnfd4HI9I7SE9/CWIbVbEN7VGeXF
9TmIsfOA/ghLORC+YUCoVHGMGeT+daOhh5dqHaBiJecdbbyPmmkUMwZYj2mUfx2VPl7TANug3THR
QHccaHsdAoWKkLHfeeqtVXwjoIv9wNikK2RdZ/YIIFXJuTiEHZdZZZfLtmmmNhMZE9o5YEb1Tz2F
U957GSSSztAXcUBXTh6GnnlrGqepWV35OqiIokz+xCovH1AoVsosW8Bg0t0PQ1Nhy6U62TwRNKY8
6CeBijRmk22NCbp24I5NxtmjD8MUtkGBSulQnSYo6kwZhWkqYUI/wNNgFrYd/t9QJZ2k8pajF/iM
U1IYNpV2DpFAu76ohh7sQIkJlPcdbfVk4sXedWHYkPzQEooqXu6tTxrf6IhTkUhBydgz5nWH1rGi
mje7cgtokLTwclQDYFr95yRQ1WVT90tNI4JW1ikDhvHR1OF9oEh/t2UADoDQI7473Lc1GXrwhfns
Osq2d1ZLgttNweShFT9OrAo4ujGa31rm4Q0K+nMDUd+pGnw10RSbYOSrzBqFIZqbocFuVOFirBka
MvWb48sLJK65tJzmphZ6Zuh3roCWQ7A1KzA+mnU19iDOo9j0yZtHn8KKuUzD0AC5nHhLOgiMd+bc
jfCj/owFB9RCaa4M0J0jCTcq3/BKx//Pv9MMCgBunAJPgBvX5f7cM8YrJ23RTkQibQQ+ScbcZnLg
R+MCxAHTEsJZ8xJPw7TH6pAZZTXVRgZNiARPux4ZAT+Jvo4BU2YdIhCDmeg0tRF4QHUTdrOOQlKc
b28HawRaF+4+y1lchIrcTDEutnRmy9HH2d0S9r48ZzmVcEkW+gkjxqD4WJdqv+gzx5t3fg9N9rpD
ZQoLRNysqwTCRUc2Fh16+OSACRlNlEi52EIZldhONFKLCizC68JabGteXwDE+D0ByxtL0leEanZI
j68yNQkn0D3wqS+ACtg7WCNVbX6NFJQT6k7dmAFz5FQHsu7u1k5yo2jWl3IgB6o6TInTApyGrc98
EaocWpKcveqDg9uhsFzHCipTcG79BHaBbxa3g0tepIl2V9sB+m4CDIL6vYPVk28vEyZO5202pGgK
+d+6pAnQjkluzGZITvUouq7JMpIZ18/KCopIzcQbrBrVLe0JunhxMHzYGeHnBqKCVJRKqvy0QmDh
FF5BALCx6BaN1mzwkse2eEfu2cz7m3B05x11pIq89AzC1qQETbm3ZPz/GYz/nMEwSDP9fQbj/LEP
v2VHGQzxsacMBiZiKLaYtmVA4LFtbLp+ZDA01TtRLYNcnsp01dFtDj3LvDjiQ6rp8ClHJBfI8j3n
MEhv6J5mk4TzmApi4vbf5DBcD32ZlykM1cOxULNcy7Qszfag/75OYRSRmUBaT6Ozio7Oh5kKJSNv
xiU22NDXYbhMPEFKDnSvYGiIIAFxb5LBCraTCL4i8RpY38xdoMwNZnBd2YMwtrv9QtC/Npigm+ST
h7udphcbI1eKjZcWgK7kaup6rTaXq+jAlfvjcjOm54W2AwFE0rwyoS6VG8VVsWu6vf6TFIfSqgpI
olzNQe/ir/DgCr0oqSMlF45QlDpsQuH154Om4F8iJKIOqk0ZWSZmNR0yUvVoIk+9czCsEHCgA2Dm
sCnXPA3i8HYYV6FgkvtiYQgi+2FhNZC3G9M6jX0dqnsFjV0uQrHZKZaCl3d1Jnfl2DWgcEPDWbSM
r8D2Qfme2BCNWM8yQP+oA25b8A9IZpjoUslVh7TlOu4/WHlJ4N0QGl+FlPcSC7kZgfiCJaB8LxW3
6U79MK0neJji4GopUY8cSjZLAgYu1nYLD6p9qJHgVuB0MvaANlh5aAEEzWWJOediqNqlmwJXRWmV
pqYJ62XSt7eIlC+1bamuNHd325BIZhRRXnQa9peDU8zVPPKvMPws6vJ0hCZ8aoo1LI+yZatp98x0
546hQAvqzHZhxDF6mmgbzLMOtLWBKFlSZWup6SV/m8guPiYjwjnjOfGxT/L388cxXMQV8Zb6yszQ
OtMgUQDYge9BqmdAyFG1H+ssRb0Rsf0N9bnZyDXUfJ7WDvuMvENC6LAtzzlsHj4n96ke9FtG6y29
LPrIh/P+QzHHh2Wxvh4INwFxjfvjuGmMyAIcvtOSF3fYPnzff78PxXNrGqcQoeRn5WJXqk8P5Ggf
TDfUySxvkTmLo6/aP4Kjx3S02ackqtSGIKr8cNBp+bIkZYaoQboJBSBNLtIfm3EVgLg5bMvDWETE
I75WfEYe2Z90+KQZjii1OcE0YNCA/tHPxR7tO3w9isB839FhuXk453A1aV2AO0MYZiZPkQd+dd6h
PIXZwKKMvbPDrsNHD/sO93bYF1f6ZckcixoungkJ7o/InPuLQOq/ZYjA5VVWqvNGo4lE+7EBSHi0
qrthvlEG/zJqNG2h2wW5B1WDaQhhymc8RhmH0o42ZVkxQoa8FOJEj5ctgX3EKoId5qpGzl2e86vP
yX37D8tz5IXsSzhsHz59tA89RWA2pZqtO2I40JTvcLpilr6pbdx5yMT06n47TGxCyvLQi1Vr2GbU
MNGMHh/KmxWDrWUtgJmhREUOIm+EZx/6r6LNJ6WYbkrZJbw4yZenymOqhQTg4VS52diIEQ2xRZg4
KTaJWGDdCZlBLCoN7ziA5mWzGIfqWu6T58k1q+phTh+25YcPm4diOvxQ9gUGwBwmXqpbBNB4OvjP
tRu5JhdW5rXTwh0hCR8O1NDKwpgAcaNBXqGFfrn41b46po9EQLMRz0Qqtcg1KaQi1+JRvDfyiA/U
KDdbbdlD4CEwbpsIvmJItdDS8OL45P3n5F6E+ymCzOwi0pNgFe0YP8hF0265+txvp7UQq7RF5yYX
odBKkWvygBYrjMPz7LNaYlCuKkG1kQvdUSECpBFOBhbs/148KgP/xr3fha8W3RyERTgxNcJMTkfj
ZDU0f8hGv1zIfUFmfVXTHsJ3qGN9KOwRW7EgZQ8jHsGNys/rTVzZ9UauRVhetKTA1kPjWptOLLS+
HpZ2Y28CddehQdrq5cI3xw/lFjshoIBYeIgKI3/fQfzIyXakwsidjaw7lhC2TE7HhOjfdGvoSEum
dj5FtEpYKYtHJB/M1nRXpkZqcTuq5sZrPAgsYi2wyqe1wW6yOQKczL6QVRqnhkfzoI8mIw1GgNlG
FSqfSBkQnjDVaOYOCGbpPcG23hy7Gx5UtrEMiA5l7jhTyyqNce7Bb57jy5dO4gBMA4yIbELgxdsk
u4YJqUtqqHcdtOZSJD96RQjbQd435egtFuKgcpu42vNOuS2PyAXYWcZ5OXn8qZH1hG7k9uH4i5Nk
IXKbKJW90PX6fP890EbambeNKsCixo2roTuFA9A4iolgvjEY2OwXpAuRxcZaXNuh8geNXBfH5QLB
5Ke1yojAIMtt+cnDObWicuTo9MM5pU1GVYdqQ+QLsVG5GFElpeMX29Qy6Ia5GO7+8vhgI/iSZW40
OzpHnv0P9slT9t8iP4IU4IPv+SjI/rgcuXa41bbvLLj6O4IE4kHIp3W43aNNeaOxsrTG61r0QoeF
JjqhwyaphmyzFT0KthgLo+xtKqzoWlARpTc7nCjXeiehXzt85nB4X2wI+n51tNMBFkKL+/pr5Tl/
uc9mDD8lIrSwVYRhdKGbKhe1X1LU8arcTslb7086PoyHGj/lXx9/UejxqS+296svyu71nrdOgfcp
i/7puDx1DLNsXWkPL77j16u//qbDRceDdkv+MVq8uAK5ejjlRRHyyPG23Pni4/vjLy4Hrr1ZMe9C
E0x/sUh+bO7AxJiISWLryhmH/YcPOKa6nedjcnfYtTVrfaNbCawiuSqPNImr7b8iG5gX7qAdMVTd
yEU/eGTfxSKOzCYBvcSq3CkPI1LAbPhwplwLMPecDQlk1+hw2G7EZFkef1Gcnu6qjd7luTqVq/L4
/pvkdlSOtwijoLTSNB6xIXFd8uNy7UWZh0s6HObn/qBoab3Qdr0CEEX/JN+VwxshN00fSvtq/17Y
bYTI2uEsdZfDKQ4ZhdCdppuuhUI2CeQIqBNjncMC5F+AOQ/aoE5fmHRFnlZvoqx+WoCH1xnKiO3d
GFvqVK56j2VjhcSpxXw2Ee+MKYZnAF1yftDnzV2PDeDGcl1AYEpTwVEP7hj7EEEYDKAxwISGxnwg
gwqgRCTvMn9maTc+OuwbxHC+OMFkh53WQHZcM++CwfQA5vMOxxRDws+rwTUdGC1yDn+Y0o9hGYCA
pptRGnwf1Qb8QuwzwBWkdjQP87VdO9jVRgAf1GaJxuDHhHtB6uUUExyh7tNuqDBauQP9ZsPwUCww
RvHlYe4qQxFyFrvrrW5e2ETLva7VNv8fcvxPFJkNTPr+FnL8GQVJSMYvo3VPn/kRrTNFSA7tKkvd
g4cP0TpN4xDBOMSQBYHiBeAYTWZi7zbazZCUgHEQ/XsK1pnqiScIxKrqGqqKo7j+XwXrjkJ1Lmhj
EkbCnd3keyQ14IWXtzbqVVx6RXdhFF8CDA2xlCuUBYAVy7zCzPtFKPMXhAfJBtnzINYP//t/WWhd
vf62I8JD4RuwFDu+DczSd7Ko9qesx11msr0miVsCTPqcxaf+ubHMbqESmV/yefjoL1E+AftKpnrq
ToOz7pN2RiJtrU5ghqOiNCKGD3VgH6D+S2ILeeXjKKaruVBDNB12CzFMSz2KYg4apsMWPlPnTqX6
4BrGapOKhdcZZONNxak2wP0duP+6i2bCrVON/ZqoJA06HK+SYUlXbuRaBCIbKbrSnAU60LjCZMCq
N6gCy0ULmhM1U/UOa7R+o/hdvzEAPaACliNyJPal286eaPaQz2B3ebM4rCCBFQWali7qCYcmx90H
OMaWnk0T9sYy9CE1JGU0UW63ovGSm7naXqUuOQAZSLSFqnsmFOoNmrPNYdH4tISDE9mAWTA4FBMK
uSB3pi1zy18ddpVyTjE6GoEyMJ0zTQz6VSE43zg5U+YGuet53TsIf4pgpeWgD5cW+dQZabZNGZbc
ByflDtKTWKybLWmfRMPLyi23S6OFvCvikDJeqUR4wsk1T6zJzao8y2pNX0tbgp0REBauxDxGLqRD
gdYr+axTgUrJMPRWpYV1UtE7H7YzBB/mSb/9XCQFktrgp1oxs92V9ECjpZ6rIQNMuaseFRWdBN2w
51s3/NNVi2rj1/F3t4VsbIstuUsuDpsaEmOgI4l/gEOfyNtFFgrp0Non6iDvXP4qcNfOnIohxeEu
X0Rq5arqxsACxujmcIe6nL3KbUfO5FSjeUBBDre6Aq1QtxejjsPNyjXNTFBUxX9cdpKKalQbuRaC
B1qCNV67fYE9tWN9kseScOtjDEk+V69MQsrYDfdihomVMhNnT8e8y22yT/tNQ8zGhqW0HrBE4EKu
ydqho0m/6kzyqGK/3MUvDnLCo8770n5AuigUWzFY1wIANG7VOsBOFWdTe1h/mVYN1TgoQvKuTd9t
us5h1U+HYh6OJIt7j5RBqJFG6MDPx6hEreBf5PtKjALnU3Vux+Z6Z2EW+qK+5pFDrZUXVTE/gnxX
nsurkamD/XWJWZW0eDg4VmwliA+RRey+qTRbl6ZiJ8YuclMukIR7uXl0SmLiBVtWgwLkld9LFYNG
fxcDDLLS0lnaEBk0MZSTR8HXMEJ4vQnXVp94XoXuTNRas0rwiA1QYgQbRIE2uHlU/povh+LlmghL
rRoCz3KrDBCW6IC3TUuT59VVvPnIvRNPEAu5b8hFiCktcbGK22ALXIQTRw2YvIXjzXx/+MWZtfqo
tPDHIzEcjEUwVa71ZpSXX+Tq4KfaiLU6x+UC+ybYxoRVKsm5PhyQny4OOw+lyXMUvHaRnGJOK598
/OPx22ZHmlfRPzRBAciQfnYEw0k75VuiidJ2hbfqRnOCfRC35oCI39+vvGkde/il56sADMVR0xbh
lGAQUbj98YDAUFiijDD06dyOjLPt4KAnSyH7c+VZchtS/VPJclMekPv2xb34TKo0u+XQJacaCKul
AXa1j8RL9qtiDvvAVqF3xBTpwakysvPgqgMxG3c7hola4tzLrUjGB0R9RbofGxix2Yk5tlw7LI73
7UREgQxluFR4GjtFQbdYnpOOwfdB3PwvPys/djiSyc8dtuXa8Ve9viSf7Jfq8RgGNJNKVf+e0ZrN
W9HhGgEqJX0OTTdVv5hbzPmO1ZiBEjroh/T5soXVa6FKgOQ1kKUp43QBfB/Ak/+I1LmW+oGADPZZ
P6I4cu0osiP3pWHxKFw75ijtEG/JkQzCRBTJP9HNpXCtCT7gdzfBTLwE9EHllotDzPN4n+j1yrgA
e5slpJ0iZwuy3+QhA0vWZs1Q4J1qjauoK3b4VZlrVA/wrSjrOx5Hu1Y09SwCmbEMbQfNDBooddeS
o2pv8KeM43j/7TLm7Mg3qDCzeNbHwNxcUD/zEFWISVnGiGUUzioNw3pO9gPROXJDm3ZXEQKVq4FG
wyQXJRr9kED8kcgeJjzdsF3l7Tf5bAjrpdkqS/NxXekXSB4S5BdPyRb9XexUl5E3YklfVdZ811nf
m8goThsiI0Pv3mM+ATXB8VdeXA0rL501WuZjXPcxiHh5KzHCwse+3HhOA6KnzTFJztpiIfeJ6mDo
ZrICncYFV8rorTv9rNPoQqrCqWaEiK9hBn+qGesOg49Nc3ealdg1t9XOXlp+sC5Qgt5oCjYPcjGa
DbbANmLBsJjMOHMvYKCgxDneFrttC6MIS4Uu/4DqCRAlzSlnFoaSiEQ51xGo4qle99pMBvXlQuYA
PEzaN4d9qqCGxQnY+0AEZuViXwPkamgTSnKBj4AmrulkHeXCCRx9qlZjOSsD86zbknEAGtcS+67W
rdv5l8hcQjHpYsbL+MlN7Ma5tJEpXuaqhW8eSKTvVa/u5rqMz4qFJsZrlgzfis0UbtRytCH/Z+ZD
3mtXGFG1zH6VloQZa6jvoz0TBCVSKbyEO+6A6f7IL/NiG0ZmscEwS+yOMUjcH3NpOloLDbfDLnnG
voxd0zIkI/ztTbBLwldJ9C34kzK3T1wDcyWx2pgRRnFhW88csyGNrYLz4kPiUB5zH/IkudaLTkuu
HQ7I8/YfGfvwIcEFYC73OUWB92UJvCnHYg6hoQZuPp66MNxYpbJrE21MUQ4at/VG7kPBlcM5hOFB
s9ZylzwYoJm6kWuZEsOZLri8pCH94SAMDJfBXcPcu+q3trmgptCl68E6wXt+iW4ULnP7fXX56LuE
U3UBdZC7rJ2mIBuOtEMtPnU4cNjsLlGE8Ux8cOctEF8UTBUYASgmTZyl5rYXydKPFrVxqnlzC8TP
5/TR1Xbn3Qy0hqIvEZm7TS6YdnxQ5jieBJNZu/sw7CYwTTC4Z0XfnhY2w/PZUH7AGbwML8QsKUKr
aTO0nxr9HgWfSRAv8XKMcfuOkYa+1KLlDglv5TSLLp1oWeu8M0tHO3VhCClb3u+zNLqAWt30ZyOI
RW+2257WmJFhG2xdE6PuvJkfruPdmnzTtOwXW+5rYW/SMxdjHHrsaf1t9GfFfPe9CKZlvQTk5Ch3
JShG7v8GoLyFC406XOKxu4s/I3NhRBN/FnwEol181ZQJCmOtDtwAKU4yONNm0kNsgeKhLBDgNg2k
xBf2DpY8WOkFWL/CvIT7FH0so6tK/Zqcq4t8cmZtcuzmoot+kvOKTsPpuEEhdBrdDWfVLPo+LNAv
yyZ4Zc+UK4uWCIPLO2+Jf/Zaf0DmZw704os6yz8VMxiQK2+cBJegoVf1BOzylTMXomdXTDqR5V67
s905CrVfQyaW9QWMsTpHBnaSQDIDSttN7DOjneXNQmOEXc8yZbKdfa0mxmW6thbjrY2J1zy+Vi78
x+Eh+JR/z86Ks56Z/7Sc776kaE4xzUYNZIbM1W31xZw91qvxdN3cYVmPat5yXIZTLphxyCa72hj9
ygEIitLpXPXnAEcjB5DqxFim8MSKLzVisMGHDn/SYlaWCxu70IWH0H+yw+qpBOQ9tW/g/CFZoj6Y
2TUckuFPwMuKOrcxVBpmPUKHJXK/K3RbcG3qgSESHOg3tQ/Iczpq81zDnba8K0/PnGuP20rXaGbc
2Ng4o1k4D9dah3vHZ2NcZWA9hzktJEk75yOJ0+1ZsPKu9Vl67i+Qx4UB8aCfYYCIeHTsrbBPQvlx
uEGF1PYWdb+qAR5u1yR8MvsDZJr03gB4PC7+RGEv0q/TeJVnF91C/ZYrxI7nWBsL30cVm+/J8NV5
QCGmhdEEeMdB5+t0y1C4mxqX4JPjT8UwPbVuW7Aqp9oiR9jEegjoB6toCmLWO9t+wEHa+RPT4GE7
Te68GsCkOGhiNb5q74ZbLz/TzZV6xtjrOrnTHtV6SmRC/eql02TT3qvUyuJMy6aMfpYpDGgg4uuE
MYoNjWM6uBPU4Stgt59T+HGY902cT/bX9np35X4p1j3u3BOhLJSe8fpDOMSqo7tp8VLfTpoHf1o+
erw+2hwGDCYLUIkS6Ljmkiuk+KRj0j/Vzo0NfAekm/q5t1sJoepH9by7V74lV+YcmZNNeKt/8R/i
2yKcgIQUmORJPd1exJ+Lz9kpOs6kEhfBvDm18ol9ka3AaI5fkrV58Wn4YN0oK+MqeiRo7iAeXkys
mQpDfGZv+gUmPfWEhqb8WC/ba31lnqrrOJxADQtm7T15znhdzRC7nCtfVNzBFttZPWlmzS26jLSF
GuAQPo340AyrKqLUmAZT6ZXr9m63LssJEr6RPUEfUD3zZ7Spn01tE0/8mwyDKnuazSG/tROd2W83
0Sf6wl2l196f8cz7hKv3bFzFd7slLtJQ9N1LAxxqNYe4vExm/ibFPhfCFBTj7IzXLVoQpFvBtLY+
Uw+x155oE0Jfm1034c3X8Xi8iIKp2y+sZX/9bbvyz5h5rtLVyIuaxFP3qsbBEjJrWy6EtA0tILYG
3kSfFTc803V92k/iGJLyFITW4K9gx/ntLEFEgNf6yvsikg+I4/nTAusde2JQ8/VJceFg+zt1qYfL
LeGdpT+Pp8Uy+rM7z0q0nmcR6kCUiNDUZwCzUA7y3dQ4c2f+ujjbLnYb+5PJNS8hxawQp7x0dlMH
reJFvjLoU6YmvTrKewsomk00fxwu4zPv3ryC9noOh/IruprWhTBSRh3/uV90JQ5QdpEGzcauTbD+
0IYNuMhyGRjbi0OaTuYJTTE3aroOKnhlN/NQd7/YEW7f1srEmhpAYd7MDCJgm1ZMiuSaLyYkcg1S
Mfjw/aqnhuo8StrTGGL0MhTnJHJ289efNmJhEVnpTEpqeDRZg1JsneF/gRt4JoTkOxxXNwgWPy0i
AaRSjKTdyDV5oMLXQgGKRhzJLQj8k44HubYI4lhfV0Su3E7RpuOIzN9+tcfEADdidOnQL6zMeRUw
4OwKvCt96JkgdhwMfZDrimh3iUFEcnvrcAj16tkQx8PKLj2G06rIPHku+RS5VgdiUnDYLjMx+whU
rLixG88TZJN1AZpUxcIRKEm5dtineW233JXNFVq0s1Cj8ttQ5/HqEziMItUQEo80Zbn1L31bVTdI
0zEGsVNtHQVl9aRZJvA1YKAvikGBUyeiC4eFRFIeNvUu4Cm16uUBRCnXStR9aRDEJEVmeUwbMIcj
sji6mAXaeoNg1WiuZDi4FiFBuYYqMaQ2ZOxg0MJEt7UbpB5ROgLuTfeBxC8Mzfx02+Qwn1TgUqZB
e9x86ouhW3dht1Cs3lseAkiqi+TwEMOqSNOw2U2QaB9JfBGJMeqSVt0rmK7rjDybNpz1Fpxqual2
YTt1GSp5SENA8Vc3wa7vGLON2m2OoOiCHEC/IQ/QA17tjaWBGKA/il+8NK3PuyFHmg8bxXEqsa9o
87UIc7r57Aj9KoGvh324CQ5rfXsmk1CaTPGZTTbM0Dy/VStcZZn1GM7WXrUiECdDdAKyPLXallZP
hJNNCVTaB48PwWRdb+8syM4TVQHNomS9sUmH+pS5b0DLWnwdJCSoa2rMlNCibCuysHKBiz1Mwq6Z
VyWKYDKsKn9LuThsugjDbUwsH/bYCvHzIiEgMG2OxsSoAMmYw6SaDINLeOeAgJUx5D021vcRn4OV
ggZoLWiIGhE6GWGNBJpov+2q/W7+/1Yy7oWT6vzYPHVv8/rknnqVgQy+zf7dSS9VgH4u6EkXaI/H
/5Y1aV1i3+qHWfoyVUeFf5HCEnarsqRrYfb6dyUk93VYNw+IFRneiaUalqMK9a4kS/2n/YoHEh9Z
K91ywcOLP+Plj/zjq35x939/Yz970P6Hm/9LOSVCm/tr2mfFflzSz3d/VMSLu9dPHNvGbQi1SPlH
gS8fgmufuKZqGDrGsvu/d/cQPJO06ytCxl9Ugb9+COYJOmK67iItLf9IGL98CBppXh4S0pUWXRN/
2nt7CKhekf1820NwTnTLtG2PTMPzTb5+CN4JElq6AzfkndYERGb/YWvw11VBx18Zao2LstyvqoJr
nNC9ws8hFS7/3l+jwPWT6X5rXbB0h9iqUBJ8WQlc60RHaA9Eg71/PPvn/aK/+Lkt+yft3T8551Vz
fvQDPspeSmAUHNAYb7x7xOIsx9JQxQQzIP543V8+BIc2E59YgBv7huc93T36uG+8ewM9PA/dD9Xk
dfrF3WsqInumg1Lo+6v6EOuOyXn/bV+guydYCoOmMWhQX/7qrn6ClJdh6gK1I/7e3+2jQra/qH8/
HjDNE7SrVEc38YwXf0cNgKaZJyhDGDQB+yf9jiq/YWhvHwpoJ6ZtuKarMbgSf0fvPoNCg9GQh9jo
j+dDU/uOngLkT/etLwFjYoYBHl39/ibF4OLVu2DTDaBsCTd0/5TeXTegq5b55ndBP2G8Y1iWTTv/
8vYdhoMA4RgWM+wSf/se5z1VAuCIbx0EmNYJAEaGvc93eTQqtr0TnUAIMhBP48H3Vwk0x33rsNiE
dc3vDK8au13xR616WRcEYZtnpGFw/v7uH83b/VTl33cIBr29IJxbxlNbcFQLHO9EgyiuOTQH8u/d
dQsA9/T9T/PvnwK1gCGvgbi2sX/jjxpEOgv6DTGHfOo299XuHbUIOr8fP92bpgWmcWK7FoiK54Hx
0btAu2g5Dp6Hz8GEd1gXCPW88SnQORqWDdZaexoIHg0RNM1miMRLwyhSvhH7V/Bd1QXa7Tc+BVM/
8QxPBxZ/3CBYJ7aYiLu0mfJvX+ve0+2bvAxvvX3ed40f2URvQ/4dvQrMFhyV98R9vw2CyZv81qeA
FLvh2jggPIUDjptFXUWQnbG08f7eAXwv3jxAVE9cj4jZU8/302TBcU5cw0Ukjaog/97dOFEXwd+3
VgJGw7qre5a7v8njKaPoFWBiqCKAKv/2j/0dNQiGoT6Fcv79CIFxkmsyJyRktr/Lo4kzgXTDJJlg
vtu+kcG+/ubgEX2jboB8E26E4u+oc5CRdFwYdCls9L4mzgY2Mm99FwyHus74x8UQ5lfdguOe2B4j
JOwp9sffXbvI0E5w1d42ToQw51g6/456RSKnNpXMQ6hqXz3eXQCVHtt8c6/IZIEuz3JcZ3+Xxy+B
7BVFmB4pRPH3X1SCf9Bq/kjQQgdIHmRqNnysZE5wH2b/jyc85y9/LuApBi8C7SLz+upEkandF72P
xovt/3kVp5dhshcHn8Nm8nuePv50gz9/9avver6r552r8LG8L78FgzzwnPm9uN+R4P0/yf3X+939
y6wxj52aebiSnyxrflT//1BwFR+VK6Iuby63DMcsfV2wTHK+veD4Pq3uq+dLFD+jBnP0eXufa3/1
k71oCf7uUUzvk/A7AkPhq6veZyXfetXTLMnK+4dXenqOzHO8veQ0ffxWh9+a+vkRHFJIby189pjc
d/fl48uS8Vf7DQ/72Vnpj+z7HzycZvf19WMXE9Pnb/33PykAzzJ8ePV7EhOXKoZ/zbv+R+/N8jEr
/deXjG+ZSN2+9ZmveOJh+FyOrN4GOfvnHf/+Yawf7oNXFRDfAJFreesFr5MkTLPw9RtJx8Dg8c1F
43x7f9SK7FMDby45615XC9MTQYC3Fnv6c9uEb9tveF9OubLmWzw8X6KsF/ss+Vuv+Sxr4GofP2aP
HOHzl/37Ond+H6avWg8cxX5H93J+jx3xffrwfIXiceB89jt+wvP7qrr/FjTVY12/qtNP6Zi3Pu7z
8FsQ+vevEWCa9H58e9H0BVVWv6rZKKkKz8e3l11VIf/z/FXbpGuMtX9P6VlTHhf9Wy48S+ujyq3v
cypvfSQXj1/L+6PREwAs23v787h4bO9f91uE+0TU9+3X3P2xut/lVRC+7tafYuu/o/y/Nj98Y6cr
nBX/Wpf4NxT+Jw6Az89YNimGDDK/+aGAJA7+mN6XGT3l65dzn936PV8wu4dAfly8SBu9tfjLIHw1
cGDq/ztGZ5dxwojk9ayGogVG9c1XDBfxGGQrQ8VvLfjqMU2rIWnvj6YJ+j4U+9biPwTZw+Mf6+qn
vm0f43xr8TcZQPRfVkRgJ8Kd+Pd8wc8VURT/G8aDtzz9x6p6fDWkeIp8vvXSbx/717PKJyjOW8v9
WN8Hzw9WtClPIcq3FvvpEf/P9NWc7yns9eaSQ2Y2R9X7Ka741qI/39PvpJjdvxr9PMWr3lz4Y1X/
8elXF08u7zdUvs9h9Q0p7fD1tWNU/Rta2L8R8Prbbu1XkaYfSK6f40/PENVffex1cE2c8S15vC//
5/8CAAD//w==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342900</xdr:colOff>
      <xdr:row>15</xdr:row>
      <xdr:rowOff>22860</xdr:rowOff>
    </xdr:from>
    <xdr:to>
      <xdr:col>23</xdr:col>
      <xdr:colOff>83820</xdr:colOff>
      <xdr:row>30</xdr:row>
      <xdr:rowOff>30480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557ED1F-19CF-43EB-BE38-C05253FA65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48500" y="2766060"/>
              <a:ext cx="705612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15240</xdr:colOff>
      <xdr:row>0</xdr:row>
      <xdr:rowOff>0</xdr:rowOff>
    </xdr:from>
    <xdr:to>
      <xdr:col>11</xdr:col>
      <xdr:colOff>320040</xdr:colOff>
      <xdr:row>15</xdr:row>
      <xdr:rowOff>0</xdr:rowOff>
    </xdr:to>
    <xdr:graphicFrame macro="">
      <xdr:nvGraphicFramePr>
        <xdr:cNvPr id="3" name="Chart 2">
          <a:extLst>
            <a:ext uri="{FF2B5EF4-FFF2-40B4-BE49-F238E27FC236}">
              <a16:creationId xmlns:a16="http://schemas.microsoft.com/office/drawing/2014/main" id="{02993551-FCC8-44A8-BD2C-968336957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419100</xdr:colOff>
      <xdr:row>0</xdr:row>
      <xdr:rowOff>0</xdr:rowOff>
    </xdr:from>
    <xdr:to>
      <xdr:col>23</xdr:col>
      <xdr:colOff>99060</xdr:colOff>
      <xdr:row>14</xdr:row>
      <xdr:rowOff>175260</xdr:rowOff>
    </xdr:to>
    <xdr:graphicFrame macro="">
      <xdr:nvGraphicFramePr>
        <xdr:cNvPr id="4" name="Chart 3">
          <a:extLst>
            <a:ext uri="{FF2B5EF4-FFF2-40B4-BE49-F238E27FC236}">
              <a16:creationId xmlns:a16="http://schemas.microsoft.com/office/drawing/2014/main" id="{7FB7181D-7D54-40EA-953C-8D3EB7825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601980</xdr:colOff>
      <xdr:row>15</xdr:row>
      <xdr:rowOff>68580</xdr:rowOff>
    </xdr:from>
    <xdr:to>
      <xdr:col>11</xdr:col>
      <xdr:colOff>297180</xdr:colOff>
      <xdr:row>30</xdr:row>
      <xdr:rowOff>68580</xdr:rowOff>
    </xdr:to>
    <xdr:graphicFrame macro="">
      <xdr:nvGraphicFramePr>
        <xdr:cNvPr id="9" name="Chart 8">
          <a:extLst>
            <a:ext uri="{FF2B5EF4-FFF2-40B4-BE49-F238E27FC236}">
              <a16:creationId xmlns:a16="http://schemas.microsoft.com/office/drawing/2014/main" id="{BB59BD1E-031C-452F-AE88-882A09FEA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358140</xdr:colOff>
      <xdr:row>0</xdr:row>
      <xdr:rowOff>0</xdr:rowOff>
    </xdr:from>
    <xdr:to>
      <xdr:col>17</xdr:col>
      <xdr:colOff>381000</xdr:colOff>
      <xdr:row>15</xdr:row>
      <xdr:rowOff>0</xdr:rowOff>
    </xdr:to>
    <xdr:graphicFrame macro="">
      <xdr:nvGraphicFramePr>
        <xdr:cNvPr id="10" name="Chart 9">
          <a:extLst>
            <a:ext uri="{FF2B5EF4-FFF2-40B4-BE49-F238E27FC236}">
              <a16:creationId xmlns:a16="http://schemas.microsoft.com/office/drawing/2014/main" id="{F1C3584B-740B-4567-B83A-F4147EFF5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xdr:colOff>
      <xdr:row>8</xdr:row>
      <xdr:rowOff>7620</xdr:rowOff>
    </xdr:from>
    <xdr:to>
      <xdr:col>3</xdr:col>
      <xdr:colOff>548640</xdr:colOff>
      <xdr:row>13</xdr:row>
      <xdr:rowOff>99060</xdr:rowOff>
    </xdr:to>
    <mc:AlternateContent xmlns:mc="http://schemas.openxmlformats.org/markup-compatibility/2006">
      <mc:Choice xmlns:a14="http://schemas.microsoft.com/office/drawing/2010/main" Requires="a14">
        <xdr:graphicFrame macro="">
          <xdr:nvGraphicFramePr>
            <xdr:cNvPr id="11" name="Married">
              <a:extLst>
                <a:ext uri="{FF2B5EF4-FFF2-40B4-BE49-F238E27FC236}">
                  <a16:creationId xmlns:a16="http://schemas.microsoft.com/office/drawing/2014/main" id="{3E42A0AC-9F30-41BE-BDA2-DEA6D45530AD}"/>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dr:sp macro="" textlink="">
          <xdr:nvSpPr>
            <xdr:cNvPr id="0" name=""/>
            <xdr:cNvSpPr>
              <a:spLocks noTextEdit="1"/>
            </xdr:cNvSpPr>
          </xdr:nvSpPr>
          <xdr:spPr>
            <a:xfrm>
              <a:off x="15240" y="1470660"/>
              <a:ext cx="23622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22860</xdr:rowOff>
    </xdr:from>
    <xdr:to>
      <xdr:col>3</xdr:col>
      <xdr:colOff>579120</xdr:colOff>
      <xdr:row>7</xdr:row>
      <xdr:rowOff>152400</xdr:rowOff>
    </xdr:to>
    <mc:AlternateContent xmlns:mc="http://schemas.openxmlformats.org/markup-compatibility/2006">
      <mc:Choice xmlns:a14="http://schemas.microsoft.com/office/drawing/2010/main" Requires="a14">
        <xdr:graphicFrame macro="">
          <xdr:nvGraphicFramePr>
            <xdr:cNvPr id="12" name="sex2">
              <a:extLst>
                <a:ext uri="{FF2B5EF4-FFF2-40B4-BE49-F238E27FC236}">
                  <a16:creationId xmlns:a16="http://schemas.microsoft.com/office/drawing/2014/main" id="{93969928-6EFC-419F-931A-3A930DADAF4D}"/>
                </a:ext>
              </a:extLst>
            </xdr:cNvPr>
            <xdr:cNvGraphicFramePr/>
          </xdr:nvGraphicFramePr>
          <xdr:xfrm>
            <a:off x="0" y="0"/>
            <a:ext cx="0" cy="0"/>
          </xdr:xfrm>
          <a:graphic>
            <a:graphicData uri="http://schemas.microsoft.com/office/drawing/2010/slicer">
              <sle:slicer xmlns:sle="http://schemas.microsoft.com/office/drawing/2010/slicer" name="sex2"/>
            </a:graphicData>
          </a:graphic>
        </xdr:graphicFrame>
      </mc:Choice>
      <mc:Fallback>
        <xdr:sp macro="" textlink="">
          <xdr:nvSpPr>
            <xdr:cNvPr id="0" name=""/>
            <xdr:cNvSpPr>
              <a:spLocks noTextEdit="1"/>
            </xdr:cNvSpPr>
          </xdr:nvSpPr>
          <xdr:spPr>
            <a:xfrm>
              <a:off x="15240" y="388620"/>
              <a:ext cx="239268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129541</xdr:rowOff>
    </xdr:from>
    <xdr:to>
      <xdr:col>3</xdr:col>
      <xdr:colOff>541020</xdr:colOff>
      <xdr:row>24</xdr:row>
      <xdr:rowOff>45721</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E585467A-0C01-478E-801A-6BB1AFA208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2860" y="2506981"/>
              <a:ext cx="234696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114300</xdr:rowOff>
    </xdr:from>
    <xdr:to>
      <xdr:col>3</xdr:col>
      <xdr:colOff>525780</xdr:colOff>
      <xdr:row>29</xdr:row>
      <xdr:rowOff>114299</xdr:rowOff>
    </xdr:to>
    <mc:AlternateContent xmlns:mc="http://schemas.openxmlformats.org/markup-compatibility/2006">
      <mc:Choice xmlns:a14="http://schemas.microsoft.com/office/drawing/2010/main" Requires="a14">
        <xdr:graphicFrame macro="">
          <xdr:nvGraphicFramePr>
            <xdr:cNvPr id="14" name="ManagerID">
              <a:extLst>
                <a:ext uri="{FF2B5EF4-FFF2-40B4-BE49-F238E27FC236}">
                  <a16:creationId xmlns:a16="http://schemas.microsoft.com/office/drawing/2014/main" id="{D5899D5C-661C-4F3A-98A9-118638F42413}"/>
                </a:ext>
              </a:extLst>
            </xdr:cNvPr>
            <xdr:cNvGraphicFramePr/>
          </xdr:nvGraphicFramePr>
          <xdr:xfrm>
            <a:off x="0" y="0"/>
            <a:ext cx="0" cy="0"/>
          </xdr:xfrm>
          <a:graphic>
            <a:graphicData uri="http://schemas.microsoft.com/office/drawing/2010/slicer">
              <sle:slicer xmlns:sle="http://schemas.microsoft.com/office/drawing/2010/slicer" name="ManagerID"/>
            </a:graphicData>
          </a:graphic>
        </xdr:graphicFrame>
      </mc:Choice>
      <mc:Fallback>
        <xdr:sp macro="" textlink="">
          <xdr:nvSpPr>
            <xdr:cNvPr id="0" name=""/>
            <xdr:cNvSpPr>
              <a:spLocks noTextEdit="1"/>
            </xdr:cNvSpPr>
          </xdr:nvSpPr>
          <xdr:spPr>
            <a:xfrm>
              <a:off x="38100" y="4503420"/>
              <a:ext cx="231648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3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9"/>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HUKLA" refreshedDate="45123.685415972221" createdVersion="8" refreshedVersion="8" minRefreshableVersion="3" recordCount="311" xr:uid="{B867CC91-76DF-4C0C-8676-53CA17C61B79}">
  <cacheSource type="worksheet">
    <worksheetSource name="Table2"/>
  </cacheSource>
  <cacheFields count="41">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Married" numFmtId="0">
      <sharedItems count="2">
        <s v="Unmarried"/>
        <s v="Married"/>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Production Technician II"/>
        <s v="Sr. Network Engineer"/>
        <s v="President &amp; CEO"/>
        <s v="Area Sales Manager"/>
        <s v="Production Manager"/>
        <s v="IT Manager - DB"/>
        <s v="Enterprise Architect"/>
        <s v="Director of Sales"/>
        <s v="Software Engineering Manager"/>
        <s v="IT Support"/>
        <s v="Network Engineer"/>
        <s v="Senior BI Developer"/>
        <s v="Data Analyst"/>
        <s v="IT Manager - Support"/>
        <s v="Database Administrator"/>
        <s v="BI Director"/>
        <s v="Data Architect"/>
        <s v="Principal Data Architect"/>
        <s v="Sr. DBA"/>
        <s v="Software Engineer"/>
        <s v="Sr. Accountant"/>
        <s v="CIO"/>
        <s v="IT Director"/>
        <s v="BI Developer"/>
        <s v="Director of Operations"/>
        <s v="Accountant I"/>
        <s v="Sales Manager"/>
        <s v="Shared Services Manager"/>
        <s v="Administrative Assistant"/>
        <s v="IT Manager - Infra"/>
        <s v="Data Analyst "/>
      </sharedItems>
    </cacheField>
    <cacheField name="State" numFmtId="0">
      <sharedItems/>
    </cacheField>
    <cacheField name="Zip" numFmtId="0">
      <sharedItems containsSemiMixedTypes="0" containsString="0" containsNumber="1" containsInteger="1" minValue="1013" maxValue="98052"/>
    </cacheField>
    <cacheField name="DOB" numFmtId="0">
      <sharedItems containsSemiMixedTypes="0" containsNonDate="0" containsDate="1" containsString="0" minDate="1951-02-01T00:00:00" maxDate="1992-08-18T00:00:00"/>
    </cacheField>
    <cacheField name="Sex" numFmtId="0">
      <sharedItems/>
    </cacheField>
    <cacheField name="age" numFmtId="0">
      <sharedItems containsSemiMixedTypes="0" containsString="0" containsNumber="1" containsInteger="1" minValue="30" maxValue="72"/>
    </cacheField>
    <cacheField name="age brackets" numFmtId="0">
      <sharedItems count="2">
        <s v="Old Age"/>
        <s v="Middle Age"/>
      </sharedItems>
    </cacheField>
    <cacheField name="sex2" numFmtId="0">
      <sharedItems count="2">
        <s v="Female"/>
        <s v="male"/>
      </sharedItems>
    </cacheField>
    <cacheField name="MaritalDesc" numFmtId="0">
      <sharedItems/>
    </cacheField>
    <cacheField name="CitizenDesc" numFmtId="0">
      <sharedItems count="3">
        <s v="US Citizen"/>
        <s v="Eligible NonCitizen"/>
        <s v="Non-Citizen"/>
      </sharedItems>
    </cacheField>
    <cacheField name="HispanicLatino" numFmtId="0">
      <sharedItems/>
    </cacheField>
    <cacheField name="RaceDesc" numFmtId="0">
      <sharedItems/>
    </cacheField>
    <cacheField name="DateofHire" numFmtId="14">
      <sharedItems containsSemiMixedTypes="0" containsNonDate="0" containsDate="1" containsString="0" minDate="2006-09-01T00:00:00" maxDate="2018-09-08T00:00:00"/>
    </cacheField>
    <cacheField name="DateofTermination" numFmtId="0">
      <sharedItems containsDate="1" containsBlank="1" containsMixedTypes="1" minDate="2010-08-30T00:00:00" maxDate="2018-10-12T00:00:00"/>
    </cacheField>
    <cacheField name="TermReason" numFmtId="0">
      <sharedItems/>
    </cacheField>
    <cacheField name="EmploymentStatus" numFmtId="0">
      <sharedItems/>
    </cacheField>
    <cacheField name="employee status" numFmtId="0">
      <sharedItems count="2">
        <s v="active"/>
        <s v="inactive"/>
      </sharedItems>
    </cacheField>
    <cacheField name="Department" numFmtId="0">
      <sharedItems count="6">
        <s v="Production       "/>
        <s v="IT-IS"/>
        <s v="Executive Office"/>
        <s v="Sales"/>
        <s v="Software Engineering"/>
        <s v="Admin Offices"/>
      </sharedItems>
    </cacheField>
    <cacheField name="ManagerName" numFmtId="0">
      <sharedItems/>
    </cacheField>
    <cacheField name="ManagerID" numFmtId="0">
      <sharedItems containsSemiMixedTypes="0" containsString="0" containsNumber="1" containsInteger="1" minValue="1" maxValue="39" count="24">
        <n v="22"/>
        <n v="18"/>
        <n v="7"/>
        <n v="39"/>
        <n v="16"/>
        <n v="9"/>
        <n v="17"/>
        <n v="2"/>
        <n v="12"/>
        <n v="19"/>
        <n v="21"/>
        <n v="5"/>
        <n v="4"/>
        <n v="11"/>
        <n v="20"/>
        <n v="6"/>
        <n v="13"/>
        <n v="14"/>
        <n v="8"/>
        <n v="10"/>
        <n v="30"/>
        <n v="1"/>
        <n v="15"/>
        <n v="3"/>
      </sharedItems>
    </cacheField>
    <cacheField name="RecruitmentSource" numFmtId="0">
      <sharedItems count="9">
        <s v="Google Search"/>
        <s v="LinkedIn"/>
        <s v="CareerBuilder"/>
        <s v="Indeed"/>
        <s v="Diversity Job Fair"/>
        <s v="Employee Referral"/>
        <s v="Website"/>
        <s v="Other"/>
        <s v="On-line Web application"/>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12-0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842537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Chace Beatrice "/>
    <n v="10067"/>
    <n v="0"/>
    <n v="0"/>
    <n v="0"/>
    <x v="0"/>
    <n v="1"/>
    <n v="5"/>
    <n v="3"/>
    <n v="0"/>
    <n v="61656"/>
    <n v="0"/>
    <n v="19"/>
    <x v="0"/>
    <s v="MA"/>
    <n v="2763"/>
    <d v="1951-02-01T00:00:00"/>
    <s v="F"/>
    <n v="72"/>
    <x v="0"/>
    <x v="0"/>
    <s v="Single"/>
    <x v="0"/>
    <s v="No"/>
    <s v="White"/>
    <d v="2014-09-29T00:00:00"/>
    <m/>
    <s v="N-A-StillEmployed"/>
    <s v="Active"/>
    <x v="0"/>
    <x v="0"/>
    <s v="Michael Albert"/>
    <x v="0"/>
    <x v="0"/>
    <s v="Fully Meets"/>
    <n v="5"/>
    <n v="4"/>
    <n v="0"/>
    <d v="2019-12-02T00:00:00"/>
    <n v="0"/>
    <n v="11"/>
  </r>
  <r>
    <s v="Demita Carla"/>
    <n v="10100"/>
    <n v="0"/>
    <n v="3"/>
    <n v="0"/>
    <x v="0"/>
    <n v="5"/>
    <n v="5"/>
    <n v="3"/>
    <n v="0"/>
    <n v="58275"/>
    <n v="1"/>
    <n v="20"/>
    <x v="1"/>
    <s v="MA"/>
    <n v="2343"/>
    <d v="1951-02-25T00:00:00"/>
    <s v="F"/>
    <n v="72"/>
    <x v="0"/>
    <x v="0"/>
    <s v="Separated"/>
    <x v="0"/>
    <s v="No"/>
    <s v="Black or African American"/>
    <d v="2011-04-04T00:00:00"/>
    <d v="2015-04-11T00:00:00"/>
    <s v="more money"/>
    <s v="Voluntarily Terminated"/>
    <x v="1"/>
    <x v="0"/>
    <s v="Kelley Spirea"/>
    <x v="1"/>
    <x v="0"/>
    <s v="Fully Meets"/>
    <n v="4.62"/>
    <n v="5"/>
    <n v="0"/>
    <d v="2015-06-05T00:00:00"/>
    <n v="0"/>
    <n v="1"/>
  </r>
  <r>
    <s v="Daniele Ann  "/>
    <n v="10212"/>
    <n v="1"/>
    <n v="1"/>
    <n v="0"/>
    <x v="1"/>
    <n v="3"/>
    <n v="3"/>
    <n v="3"/>
    <n v="0"/>
    <n v="85028"/>
    <n v="0"/>
    <n v="28"/>
    <x v="2"/>
    <s v="CT"/>
    <n v="6033"/>
    <d v="1952-01-18T00:00:00"/>
    <s v="F"/>
    <n v="71"/>
    <x v="0"/>
    <x v="0"/>
    <s v="Married"/>
    <x v="0"/>
    <s v="No"/>
    <s v="White"/>
    <d v="2014-10-11T00:00:00"/>
    <m/>
    <s v="N-A-StillEmployed"/>
    <s v="Active"/>
    <x v="0"/>
    <x v="1"/>
    <s v="Peter Monroe"/>
    <x v="2"/>
    <x v="1"/>
    <s v="Fully Meets"/>
    <n v="3.1"/>
    <n v="5"/>
    <n v="8"/>
    <d v="2019-12-02T00:00:00"/>
    <n v="0"/>
    <n v="19"/>
  </r>
  <r>
    <s v="Harrington Christie "/>
    <n v="10097"/>
    <n v="0"/>
    <n v="0"/>
    <n v="0"/>
    <x v="0"/>
    <n v="5"/>
    <n v="5"/>
    <n v="3"/>
    <n v="0"/>
    <n v="52177"/>
    <n v="1"/>
    <n v="19"/>
    <x v="0"/>
    <s v="MA"/>
    <n v="2324"/>
    <d v="1952-08-18T00:00:00"/>
    <s v="F"/>
    <n v="70"/>
    <x v="0"/>
    <x v="0"/>
    <s v="Single"/>
    <x v="0"/>
    <s v="No"/>
    <s v="White"/>
    <d v="2012-09-01T00:00:00"/>
    <s v="12-15-2015"/>
    <s v="retiring"/>
    <s v="Voluntarily Terminated"/>
    <x v="1"/>
    <x v="0"/>
    <s v="Webster Butler"/>
    <x v="3"/>
    <x v="2"/>
    <s v="Fully Meets"/>
    <n v="4.6399999999999997"/>
    <n v="4"/>
    <n v="0"/>
    <d v="2015-02-05T00:00:00"/>
    <n v="0"/>
    <n v="8"/>
  </r>
  <r>
    <s v="Oliver Brooke "/>
    <n v="10078"/>
    <n v="1"/>
    <n v="1"/>
    <n v="0"/>
    <x v="1"/>
    <n v="5"/>
    <n v="5"/>
    <n v="3"/>
    <n v="0"/>
    <n v="71966"/>
    <n v="1"/>
    <n v="20"/>
    <x v="1"/>
    <s v="MA"/>
    <n v="2492"/>
    <d v="1952-11-02T00:00:00"/>
    <s v="F"/>
    <n v="70"/>
    <x v="0"/>
    <x v="0"/>
    <s v="Married"/>
    <x v="0"/>
    <s v="No"/>
    <s v="Asian"/>
    <d v="2012-05-14T00:00:00"/>
    <s v="8-19-2013"/>
    <s v="unhappy"/>
    <s v="Voluntarily Terminated"/>
    <x v="1"/>
    <x v="0"/>
    <s v="Webster Butler"/>
    <x v="3"/>
    <x v="1"/>
    <s v="Fully Meets"/>
    <n v="5"/>
    <n v="3"/>
    <n v="0"/>
    <d v="2013-02-07T00:00:00"/>
    <n v="0"/>
    <n v="17"/>
  </r>
  <r>
    <s v="Tejeda Lenora "/>
    <n v="10146"/>
    <n v="1"/>
    <n v="1"/>
    <n v="0"/>
    <x v="1"/>
    <n v="5"/>
    <n v="5"/>
    <n v="3"/>
    <n v="0"/>
    <n v="72202"/>
    <n v="1"/>
    <n v="20"/>
    <x v="1"/>
    <s v="MA"/>
    <n v="2129"/>
    <d v="1953-05-24T00:00:00"/>
    <s v="F"/>
    <n v="70"/>
    <x v="0"/>
    <x v="0"/>
    <s v="Married"/>
    <x v="0"/>
    <s v="No"/>
    <s v="White"/>
    <d v="2011-05-16T00:00:00"/>
    <d v="2017-08-07T00:00:00"/>
    <s v="Another position"/>
    <s v="Voluntarily Terminated"/>
    <x v="1"/>
    <x v="0"/>
    <s v="Elijiah Gray"/>
    <x v="4"/>
    <x v="0"/>
    <s v="Fully Meets"/>
    <n v="3.93"/>
    <n v="3"/>
    <n v="0"/>
    <d v="2017-04-18T00:00:00"/>
    <n v="0"/>
    <n v="3"/>
  </r>
  <r>
    <s v="King Janet"/>
    <n v="10089"/>
    <n v="1"/>
    <n v="1"/>
    <n v="0"/>
    <x v="1"/>
    <n v="1"/>
    <n v="2"/>
    <n v="3"/>
    <n v="0"/>
    <n v="250000"/>
    <n v="0"/>
    <n v="16"/>
    <x v="3"/>
    <s v="MA"/>
    <n v="1902"/>
    <d v="1954-09-21T00:00:00"/>
    <s v="F"/>
    <n v="68"/>
    <x v="0"/>
    <x v="0"/>
    <s v="Married"/>
    <x v="0"/>
    <s v="Yes"/>
    <s v="White"/>
    <d v="2012-02-07T00:00:00"/>
    <m/>
    <s v="N-A-StillEmployed"/>
    <s v="Active"/>
    <x v="0"/>
    <x v="2"/>
    <s v="Board of Directors"/>
    <x v="5"/>
    <x v="3"/>
    <s v="Fully Meets"/>
    <n v="4.83"/>
    <n v="3"/>
    <n v="0"/>
    <d v="2019-01-17T00:00:00"/>
    <n v="0"/>
    <n v="10"/>
  </r>
  <r>
    <s v="Ren Kylo"/>
    <n v="10140"/>
    <n v="1"/>
    <n v="1"/>
    <n v="1"/>
    <x v="1"/>
    <n v="1"/>
    <n v="6"/>
    <n v="3"/>
    <n v="0"/>
    <n v="61809"/>
    <n v="0"/>
    <n v="3"/>
    <x v="4"/>
    <s v="ID"/>
    <n v="83706"/>
    <d v="1954-12-10T00:00:00"/>
    <s v="M "/>
    <n v="68"/>
    <x v="0"/>
    <x v="1"/>
    <s v="Married"/>
    <x v="0"/>
    <s v="No"/>
    <s v="White"/>
    <d v="2014-12-05T00:00:00"/>
    <m/>
    <s v="N-A-StillEmployed"/>
    <s v="Active"/>
    <x v="0"/>
    <x v="3"/>
    <s v="John Smith"/>
    <x v="6"/>
    <x v="2"/>
    <s v="Fully Meets"/>
    <n v="3.98"/>
    <n v="3"/>
    <n v="0"/>
    <d v="2019-01-28T00:00:00"/>
    <n v="0"/>
    <n v="4"/>
  </r>
  <r>
    <s v="Ferguson Susan"/>
    <n v="10189"/>
    <n v="1"/>
    <n v="1"/>
    <n v="0"/>
    <x v="1"/>
    <n v="5"/>
    <n v="5"/>
    <n v="3"/>
    <n v="0"/>
    <n v="57748"/>
    <n v="1"/>
    <n v="19"/>
    <x v="0"/>
    <s v="MA"/>
    <n v="2176"/>
    <d v="1955-04-14T00:00:00"/>
    <s v="F"/>
    <n v="68"/>
    <x v="0"/>
    <x v="0"/>
    <s v="Married"/>
    <x v="0"/>
    <s v="No"/>
    <s v="White"/>
    <d v="2011-07-11T00:00:00"/>
    <s v="5-17-2016"/>
    <s v="military"/>
    <s v="Voluntarily Terminated"/>
    <x v="1"/>
    <x v="0"/>
    <s v="Webster Butler"/>
    <x v="3"/>
    <x v="0"/>
    <s v="Fully Meets"/>
    <n v="3.13"/>
    <n v="3"/>
    <n v="0"/>
    <d v="2016-04-02T00:00:00"/>
    <n v="0"/>
    <n v="16"/>
  </r>
  <r>
    <s v="Wallace Courtney  E"/>
    <n v="10274"/>
    <n v="1"/>
    <n v="1"/>
    <n v="0"/>
    <x v="1"/>
    <n v="5"/>
    <n v="5"/>
    <n v="3"/>
    <n v="1"/>
    <n v="80512"/>
    <n v="1"/>
    <n v="18"/>
    <x v="5"/>
    <s v="MA"/>
    <n v="2478"/>
    <d v="1955-11-14T00:00:00"/>
    <s v="F"/>
    <n v="67"/>
    <x v="0"/>
    <x v="0"/>
    <s v="Married"/>
    <x v="0"/>
    <s v="No"/>
    <s v="Black or African American"/>
    <d v="2011-09-26T00:00:00"/>
    <d v="2012-02-01T00:00:00"/>
    <s v="Another position"/>
    <s v="Voluntarily Terminated"/>
    <x v="1"/>
    <x v="0"/>
    <s v="Janet King"/>
    <x v="7"/>
    <x v="4"/>
    <s v="Fully Meets"/>
    <n v="4.5"/>
    <n v="3"/>
    <n v="0"/>
    <d v="2012-02-01T00:00:00"/>
    <n v="0"/>
    <n v="5"/>
  </r>
  <r>
    <s v="Winthrop Jordan  "/>
    <n v="10033"/>
    <n v="0"/>
    <n v="0"/>
    <n v="1"/>
    <x v="0"/>
    <n v="5"/>
    <n v="5"/>
    <n v="4"/>
    <n v="0"/>
    <n v="70507"/>
    <n v="1"/>
    <n v="20"/>
    <x v="1"/>
    <s v="MA"/>
    <n v="2045"/>
    <d v="1958-07-11T00:00:00"/>
    <s v="M "/>
    <n v="65"/>
    <x v="0"/>
    <x v="1"/>
    <s v="Single"/>
    <x v="0"/>
    <s v="No"/>
    <s v="White"/>
    <d v="2013-07-01T00:00:00"/>
    <s v="2-21-2016"/>
    <s v="retiring"/>
    <s v="Voluntarily Terminated"/>
    <x v="1"/>
    <x v="0"/>
    <s v="Brannon Miller"/>
    <x v="8"/>
    <x v="1"/>
    <s v="Exceeds"/>
    <n v="5"/>
    <n v="3"/>
    <n v="0"/>
    <d v="2016-01-19T00:00:00"/>
    <n v="0"/>
    <n v="7"/>
  </r>
  <r>
    <s v="Biden Lowan  M"/>
    <n v="10226"/>
    <n v="0"/>
    <n v="2"/>
    <n v="0"/>
    <x v="0"/>
    <n v="1"/>
    <n v="5"/>
    <n v="3"/>
    <n v="0"/>
    <n v="64919"/>
    <n v="0"/>
    <n v="19"/>
    <x v="0"/>
    <s v="MA"/>
    <n v="2027"/>
    <d v="1958-12-27T00:00:00"/>
    <s v="F"/>
    <n v="64"/>
    <x v="0"/>
    <x v="0"/>
    <s v="Divorced"/>
    <x v="0"/>
    <s v="No"/>
    <s v="Asian"/>
    <d v="2013-08-19T00:00:00"/>
    <m/>
    <s v="N-A-StillEmployed"/>
    <s v="Active"/>
    <x v="0"/>
    <x v="0"/>
    <s v="Ketsia Liebig"/>
    <x v="9"/>
    <x v="3"/>
    <s v="Fully Meets"/>
    <n v="4.2"/>
    <n v="3"/>
    <n v="0"/>
    <d v="2019-10-01T00:00:00"/>
    <n v="0"/>
    <n v="2"/>
  </r>
  <r>
    <s v="Johnson George"/>
    <n v="10034"/>
    <n v="1"/>
    <n v="1"/>
    <n v="1"/>
    <x v="1"/>
    <n v="5"/>
    <n v="5"/>
    <n v="4"/>
    <n v="0"/>
    <n v="46837"/>
    <n v="1"/>
    <n v="19"/>
    <x v="0"/>
    <s v="MA"/>
    <n v="2445"/>
    <d v="1959-08-19T00:00:00"/>
    <s v="M "/>
    <n v="63"/>
    <x v="0"/>
    <x v="1"/>
    <s v="Married"/>
    <x v="0"/>
    <s v="No"/>
    <s v="White"/>
    <d v="2011-07-11T00:00:00"/>
    <s v="4-29-2018"/>
    <s v="more money"/>
    <s v="Voluntarily Terminated"/>
    <x v="1"/>
    <x v="0"/>
    <s v="Michael Albert"/>
    <x v="0"/>
    <x v="2"/>
    <s v="Exceeds"/>
    <n v="4.7"/>
    <n v="4"/>
    <n v="0"/>
    <d v="2018-02-14T00:00:00"/>
    <n v="0"/>
    <n v="9"/>
  </r>
  <r>
    <s v="Punjabhi Louis  "/>
    <n v="10225"/>
    <n v="0"/>
    <n v="0"/>
    <n v="1"/>
    <x v="0"/>
    <n v="1"/>
    <n v="5"/>
    <n v="3"/>
    <n v="0"/>
    <n v="59472"/>
    <n v="0"/>
    <n v="19"/>
    <x v="0"/>
    <s v="MA"/>
    <n v="2109"/>
    <d v="1961-06-19T00:00:00"/>
    <s v="M "/>
    <n v="62"/>
    <x v="0"/>
    <x v="1"/>
    <s v="Single"/>
    <x v="0"/>
    <s v="No"/>
    <s v="White"/>
    <d v="2014-06-01T00:00:00"/>
    <m/>
    <s v="N-A-StillEmployed"/>
    <s v="Active"/>
    <x v="0"/>
    <x v="0"/>
    <s v="Kelley Spirea"/>
    <x v="1"/>
    <x v="5"/>
    <s v="Fully Meets"/>
    <n v="4.8"/>
    <n v="3"/>
    <n v="0"/>
    <d v="2019-07-01T00:00:00"/>
    <n v="0"/>
    <n v="14"/>
  </r>
  <r>
    <s v="Carter Michelle "/>
    <n v="10040"/>
    <n v="0"/>
    <n v="0"/>
    <n v="0"/>
    <x v="0"/>
    <n v="1"/>
    <n v="6"/>
    <n v="3"/>
    <n v="0"/>
    <n v="71860"/>
    <n v="0"/>
    <n v="3"/>
    <x v="4"/>
    <s v="VT"/>
    <n v="5664"/>
    <d v="1963-05-15T00:00:00"/>
    <s v="F"/>
    <n v="60"/>
    <x v="0"/>
    <x v="0"/>
    <s v="Single"/>
    <x v="0"/>
    <s v="No"/>
    <s v="White"/>
    <d v="2014-08-18T00:00:00"/>
    <m/>
    <s v="N-A-StillEmployed"/>
    <s v="Active"/>
    <x v="0"/>
    <x v="3"/>
    <s v="John Smith"/>
    <x v="6"/>
    <x v="3"/>
    <s v="Fully Meets"/>
    <n v="5"/>
    <n v="5"/>
    <n v="0"/>
    <d v="2019-01-21T00:00:00"/>
    <n v="0"/>
    <n v="7"/>
  </r>
  <r>
    <s v="Fraval Maruk "/>
    <n v="10258"/>
    <n v="0"/>
    <n v="0"/>
    <n v="1"/>
    <x v="0"/>
    <n v="1"/>
    <n v="6"/>
    <n v="3"/>
    <n v="0"/>
    <n v="67251"/>
    <n v="0"/>
    <n v="3"/>
    <x v="4"/>
    <s v="CT"/>
    <n v="6050"/>
    <d v="1963-08-28T00:00:00"/>
    <s v="M "/>
    <n v="59"/>
    <x v="0"/>
    <x v="1"/>
    <s v="Single"/>
    <x v="0"/>
    <s v="No"/>
    <s v="Black or African American"/>
    <d v="2011-06-09T00:00:00"/>
    <m/>
    <s v="N-A-StillEmployed"/>
    <s v="Active"/>
    <x v="0"/>
    <x v="3"/>
    <s v="Lynn Daneault"/>
    <x v="10"/>
    <x v="2"/>
    <s v="Fully Meets"/>
    <n v="4.3"/>
    <n v="3"/>
    <n v="0"/>
    <d v="2019-01-27T00:00:00"/>
    <n v="2"/>
    <n v="7"/>
  </r>
  <r>
    <s v="Smith Joe"/>
    <n v="10027"/>
    <n v="0"/>
    <n v="0"/>
    <n v="1"/>
    <x v="0"/>
    <n v="1"/>
    <n v="5"/>
    <n v="4"/>
    <n v="0"/>
    <n v="60656"/>
    <n v="0"/>
    <n v="20"/>
    <x v="1"/>
    <s v="MA"/>
    <n v="2045"/>
    <d v="1963-10-30T00:00:00"/>
    <s v="M "/>
    <n v="59"/>
    <x v="0"/>
    <x v="1"/>
    <s v="Single"/>
    <x v="0"/>
    <s v="No"/>
    <s v="White"/>
    <d v="2014-09-29T00:00:00"/>
    <m/>
    <s v="N-A-StillEmployed"/>
    <s v="Active"/>
    <x v="0"/>
    <x v="0"/>
    <s v="Elijiah Gray"/>
    <x v="4"/>
    <x v="3"/>
    <s v="Exceeds"/>
    <n v="4.3"/>
    <n v="3"/>
    <n v="0"/>
    <d v="2019-01-28T00:00:00"/>
    <n v="0"/>
    <n v="4"/>
  </r>
  <r>
    <s v="Bunbury Jessica"/>
    <n v="10188"/>
    <n v="1"/>
    <n v="1"/>
    <n v="0"/>
    <x v="1"/>
    <n v="5"/>
    <n v="6"/>
    <n v="3"/>
    <n v="0"/>
    <n v="74326"/>
    <n v="1"/>
    <n v="3"/>
    <x v="4"/>
    <s v="VA"/>
    <n v="21851"/>
    <d v="1964-01-06T00:00:00"/>
    <s v="F"/>
    <n v="59"/>
    <x v="0"/>
    <x v="0"/>
    <s v="Married"/>
    <x v="1"/>
    <s v="No"/>
    <s v="Black or African American"/>
    <d v="2011-08-15T00:00:00"/>
    <d v="2014-02-08T00:00:00"/>
    <s v="Another position"/>
    <s v="Voluntarily Terminated"/>
    <x v="1"/>
    <x v="3"/>
    <s v="John Smith"/>
    <x v="6"/>
    <x v="0"/>
    <s v="Fully Meets"/>
    <n v="3.14"/>
    <n v="5"/>
    <n v="0"/>
    <d v="2013-10-02T00:00:00"/>
    <n v="1"/>
    <n v="19"/>
  </r>
  <r>
    <s v="Ruiz Ricardo"/>
    <n v="10222"/>
    <n v="0"/>
    <n v="2"/>
    <n v="1"/>
    <x v="0"/>
    <n v="5"/>
    <n v="3"/>
    <n v="3"/>
    <n v="1"/>
    <n v="148999"/>
    <n v="1"/>
    <n v="13"/>
    <x v="6"/>
    <s v="MA"/>
    <n v="1915"/>
    <d v="1964-04-01T00:00:00"/>
    <s v="M "/>
    <n v="59"/>
    <x v="0"/>
    <x v="1"/>
    <s v="Divorced"/>
    <x v="0"/>
    <s v="No"/>
    <s v="Black or African American"/>
    <d v="2012-09-01T00:00:00"/>
    <d v="2015-04-11T00:00:00"/>
    <s v="hours"/>
    <s v="Voluntarily Terminated"/>
    <x v="1"/>
    <x v="1"/>
    <s v="Jennifer Zamora"/>
    <x v="11"/>
    <x v="4"/>
    <s v="Fully Meets"/>
    <n v="4.3"/>
    <n v="4"/>
    <n v="6"/>
    <d v="2015-04-01T00:00:00"/>
    <n v="0"/>
    <n v="8"/>
  </r>
  <r>
    <s v="Jhaveri Sneha  "/>
    <n v="10060"/>
    <n v="0"/>
    <n v="3"/>
    <n v="0"/>
    <x v="0"/>
    <n v="1"/>
    <n v="5"/>
    <n v="3"/>
    <n v="0"/>
    <n v="60436"/>
    <n v="0"/>
    <n v="19"/>
    <x v="0"/>
    <s v="MA"/>
    <n v="2109"/>
    <d v="1964-04-13T00:00:00"/>
    <s v="F"/>
    <n v="59"/>
    <x v="0"/>
    <x v="0"/>
    <s v="Separated"/>
    <x v="0"/>
    <s v="No"/>
    <s v="White"/>
    <d v="2014-06-01T00:00:00"/>
    <m/>
    <s v="N-A-StillEmployed"/>
    <s v="Active"/>
    <x v="0"/>
    <x v="0"/>
    <s v="Kelley Spirea"/>
    <x v="1"/>
    <x v="1"/>
    <s v="Fully Meets"/>
    <n v="5"/>
    <n v="5"/>
    <n v="0"/>
    <d v="2019-01-21T00:00:00"/>
    <n v="0"/>
    <n v="9"/>
  </r>
  <r>
    <s v="Booth Frank"/>
    <n v="10199"/>
    <n v="0"/>
    <n v="0"/>
    <n v="1"/>
    <x v="0"/>
    <n v="4"/>
    <n v="3"/>
    <n v="3"/>
    <n v="0"/>
    <n v="103613"/>
    <n v="1"/>
    <n v="30"/>
    <x v="7"/>
    <s v="CT"/>
    <n v="6033"/>
    <d v="1964-07-30T00:00:00"/>
    <s v="M "/>
    <n v="58"/>
    <x v="0"/>
    <x v="1"/>
    <s v="Single"/>
    <x v="0"/>
    <s v="No"/>
    <s v="Black or African American"/>
    <d v="2014-02-17T00:00:00"/>
    <s v="2-19-2016"/>
    <s v="Learned that he is a gangster"/>
    <s v="Terminated for Cause"/>
    <x v="1"/>
    <x v="1"/>
    <s v="Simon Roup"/>
    <x v="12"/>
    <x v="1"/>
    <s v="Fully Meets"/>
    <n v="3.5"/>
    <n v="5"/>
    <n v="7"/>
    <d v="2016-10-01T00:00:00"/>
    <n v="0"/>
    <n v="2"/>
  </r>
  <r>
    <s v="Gonzalez Juan"/>
    <n v="10300"/>
    <n v="1"/>
    <n v="1"/>
    <n v="1"/>
    <x v="1"/>
    <n v="5"/>
    <n v="5"/>
    <n v="1"/>
    <n v="1"/>
    <n v="68898"/>
    <n v="1"/>
    <n v="20"/>
    <x v="1"/>
    <s v="MA"/>
    <n v="2128"/>
    <d v="1964-12-10T00:00:00"/>
    <s v="M "/>
    <n v="58"/>
    <x v="0"/>
    <x v="1"/>
    <s v="Married"/>
    <x v="0"/>
    <s v="No"/>
    <s v="Black or African American"/>
    <d v="2010-04-26T00:00:00"/>
    <s v="5-30-2011"/>
    <s v="career change"/>
    <s v="Voluntarily Terminated"/>
    <x v="1"/>
    <x v="0"/>
    <s v="Brannon Miller"/>
    <x v="8"/>
    <x v="4"/>
    <s v="PIP"/>
    <n v="3"/>
    <n v="3"/>
    <n v="0"/>
    <d v="2011-06-03T00:00:00"/>
    <n v="3"/>
    <n v="10"/>
  </r>
  <r>
    <s v="Smith Sade"/>
    <n v="10157"/>
    <n v="0"/>
    <n v="0"/>
    <n v="0"/>
    <x v="0"/>
    <n v="1"/>
    <n v="5"/>
    <n v="3"/>
    <n v="0"/>
    <n v="58939"/>
    <n v="0"/>
    <n v="19"/>
    <x v="0"/>
    <s v="MA"/>
    <n v="2130"/>
    <d v="1965-02-02T00:00:00"/>
    <s v="F"/>
    <n v="58"/>
    <x v="0"/>
    <x v="0"/>
    <s v="Single"/>
    <x v="0"/>
    <s v="No"/>
    <s v="White"/>
    <d v="2013-11-11T00:00:00"/>
    <m/>
    <s v="N-A-StillEmployed"/>
    <s v="Active"/>
    <x v="0"/>
    <x v="0"/>
    <s v="Ketsia Liebig"/>
    <x v="9"/>
    <x v="5"/>
    <s v="Fully Meets"/>
    <n v="3.73"/>
    <n v="3"/>
    <n v="0"/>
    <d v="2019-01-24T00:00:00"/>
    <n v="0"/>
    <n v="16"/>
  </r>
  <r>
    <s v="Terry Sharlene "/>
    <n v="10161"/>
    <n v="0"/>
    <n v="0"/>
    <n v="0"/>
    <x v="0"/>
    <n v="1"/>
    <n v="6"/>
    <n v="3"/>
    <n v="0"/>
    <n v="58370"/>
    <n v="0"/>
    <n v="3"/>
    <x v="4"/>
    <s v="OR"/>
    <n v="97756"/>
    <d v="1965-07-05T00:00:00"/>
    <s v="F"/>
    <n v="58"/>
    <x v="0"/>
    <x v="0"/>
    <s v="Single"/>
    <x v="0"/>
    <s v="No"/>
    <s v="Black or African American"/>
    <d v="2014-09-29T00:00:00"/>
    <m/>
    <s v="N-A-StillEmployed"/>
    <s v="Active"/>
    <x v="0"/>
    <x v="3"/>
    <s v="Lynn Daneault"/>
    <x v="10"/>
    <x v="3"/>
    <s v="Fully Meets"/>
    <n v="3.69"/>
    <n v="3"/>
    <n v="0"/>
    <d v="2019-01-28T00:00:00"/>
    <n v="0"/>
    <n v="18"/>
  </r>
  <r>
    <s v="Theamstern Sophia"/>
    <n v="10141"/>
    <n v="0"/>
    <n v="0"/>
    <n v="0"/>
    <x v="0"/>
    <n v="5"/>
    <n v="5"/>
    <n v="3"/>
    <n v="0"/>
    <n v="48413"/>
    <n v="1"/>
    <n v="19"/>
    <x v="0"/>
    <s v="MA"/>
    <n v="2066"/>
    <d v="1965-09-05T00:00:00"/>
    <s v="F"/>
    <n v="57"/>
    <x v="0"/>
    <x v="0"/>
    <s v="Single"/>
    <x v="0"/>
    <s v="No"/>
    <s v="White"/>
    <d v="2011-05-07T00:00:00"/>
    <d v="2016-05-09T00:00:00"/>
    <s v="return to school"/>
    <s v="Voluntarily Terminated"/>
    <x v="1"/>
    <x v="0"/>
    <s v="Amy Dunn"/>
    <x v="13"/>
    <x v="3"/>
    <s v="Fully Meets"/>
    <n v="3.98"/>
    <n v="4"/>
    <n v="0"/>
    <d v="2016-02-03T00:00:00"/>
    <n v="0"/>
    <n v="1"/>
  </r>
  <r>
    <s v="Cross Noah"/>
    <n v="10083"/>
    <n v="0"/>
    <n v="0"/>
    <n v="1"/>
    <x v="0"/>
    <n v="1"/>
    <n v="3"/>
    <n v="3"/>
    <n v="0"/>
    <n v="92329"/>
    <n v="0"/>
    <n v="28"/>
    <x v="2"/>
    <s v="CT"/>
    <n v="6278"/>
    <d v="1965-09-09T00:00:00"/>
    <s v="M "/>
    <n v="57"/>
    <x v="0"/>
    <x v="1"/>
    <s v="Single"/>
    <x v="0"/>
    <s v="No"/>
    <s v="White"/>
    <d v="2014-10-11T00:00:00"/>
    <m/>
    <s v="N-A-StillEmployed"/>
    <s v="Active"/>
    <x v="0"/>
    <x v="1"/>
    <s v="Peter Monroe"/>
    <x v="2"/>
    <x v="5"/>
    <s v="Fully Meets"/>
    <n v="5"/>
    <n v="3"/>
    <n v="4"/>
    <d v="2019-02-01T00:00:00"/>
    <n v="0"/>
    <n v="5"/>
  </r>
  <r>
    <s v="Wilber Barry"/>
    <n v="10048"/>
    <n v="1"/>
    <n v="1"/>
    <n v="1"/>
    <x v="1"/>
    <n v="5"/>
    <n v="5"/>
    <n v="3"/>
    <n v="0"/>
    <n v="55140"/>
    <n v="1"/>
    <n v="19"/>
    <x v="0"/>
    <s v="MA"/>
    <n v="2324"/>
    <d v="1965-09-09T00:00:00"/>
    <s v="M "/>
    <n v="57"/>
    <x v="0"/>
    <x v="1"/>
    <s v="Married"/>
    <x v="1"/>
    <s v="No"/>
    <s v="White"/>
    <d v="2011-05-16T00:00:00"/>
    <d v="2015-07-09T00:00:00"/>
    <s v="unhappy"/>
    <s v="Voluntarily Terminated"/>
    <x v="1"/>
    <x v="0"/>
    <s v="Amy Dunn"/>
    <x v="13"/>
    <x v="6"/>
    <s v="Fully Meets"/>
    <n v="5"/>
    <n v="3"/>
    <n v="0"/>
    <d v="2015-02-15T00:00:00"/>
    <n v="0"/>
    <n v="7"/>
  </r>
  <r>
    <s v="Houlihan Debra"/>
    <n v="10272"/>
    <n v="1"/>
    <n v="1"/>
    <n v="0"/>
    <x v="1"/>
    <n v="1"/>
    <n v="6"/>
    <n v="3"/>
    <n v="0"/>
    <n v="180000"/>
    <n v="0"/>
    <n v="11"/>
    <x v="8"/>
    <s v="RI"/>
    <n v="2908"/>
    <d v="1966-03-17T00:00:00"/>
    <s v="F"/>
    <n v="57"/>
    <x v="0"/>
    <x v="0"/>
    <s v="Married"/>
    <x v="0"/>
    <s v="No"/>
    <s v="White"/>
    <d v="2014-05-05T00:00:00"/>
    <m/>
    <s v="N-A-StillEmployed"/>
    <s v="Active"/>
    <x v="0"/>
    <x v="3"/>
    <s v="Janet King"/>
    <x v="7"/>
    <x v="1"/>
    <s v="Fully Meets"/>
    <n v="4.5"/>
    <n v="4"/>
    <n v="0"/>
    <d v="2019-01-21T00:00:00"/>
    <n v="0"/>
    <n v="19"/>
  </r>
  <r>
    <s v="Jacobi Hannah  "/>
    <n v="10236"/>
    <n v="0"/>
    <n v="2"/>
    <n v="0"/>
    <x v="0"/>
    <n v="1"/>
    <n v="5"/>
    <n v="3"/>
    <n v="0"/>
    <n v="45069"/>
    <n v="0"/>
    <n v="19"/>
    <x v="0"/>
    <s v="MA"/>
    <n v="1778"/>
    <d v="1966-03-22T00:00:00"/>
    <s v="F"/>
    <n v="57"/>
    <x v="0"/>
    <x v="0"/>
    <s v="Divorced"/>
    <x v="0"/>
    <s v="No"/>
    <s v="White"/>
    <d v="2013-09-30T00:00:00"/>
    <m/>
    <s v="N-A-StillEmployed"/>
    <s v="Active"/>
    <x v="0"/>
    <x v="0"/>
    <s v="Kissy Sullivan"/>
    <x v="14"/>
    <x v="5"/>
    <s v="Fully Meets"/>
    <n v="4.3"/>
    <n v="5"/>
    <n v="0"/>
    <d v="2019-02-22T00:00:00"/>
    <n v="0"/>
    <n v="7"/>
  </r>
  <r>
    <s v="Beak Kimberly  "/>
    <n v="10023"/>
    <n v="1"/>
    <n v="1"/>
    <n v="0"/>
    <x v="1"/>
    <n v="2"/>
    <n v="5"/>
    <n v="4"/>
    <n v="0"/>
    <n v="70131"/>
    <n v="0"/>
    <n v="20"/>
    <x v="1"/>
    <s v="MA"/>
    <n v="2145"/>
    <d v="1966-04-17T00:00:00"/>
    <s v="F"/>
    <n v="57"/>
    <x v="0"/>
    <x v="0"/>
    <s v="Married"/>
    <x v="0"/>
    <s v="No"/>
    <s v="White"/>
    <d v="2016-07-21T00:00:00"/>
    <m/>
    <s v="N-A-StillEmployed"/>
    <s v="Active"/>
    <x v="0"/>
    <x v="0"/>
    <s v="Kelley Spirea"/>
    <x v="1"/>
    <x v="5"/>
    <s v="Exceeds"/>
    <n v="4.4000000000000004"/>
    <n v="3"/>
    <n v="0"/>
    <d v="2019-01-14T00:00:00"/>
    <n v="0"/>
    <n v="16"/>
  </r>
  <r>
    <s v="Cady Max "/>
    <n v="10150"/>
    <n v="0"/>
    <n v="0"/>
    <n v="1"/>
    <x v="0"/>
    <n v="1"/>
    <n v="4"/>
    <n v="3"/>
    <n v="0"/>
    <n v="77692"/>
    <n v="0"/>
    <n v="25"/>
    <x v="9"/>
    <s v="MA"/>
    <n v="2184"/>
    <d v="1966-11-22T00:00:00"/>
    <s v="M "/>
    <n v="56"/>
    <x v="0"/>
    <x v="1"/>
    <s v="Single"/>
    <x v="0"/>
    <s v="No"/>
    <s v="White"/>
    <d v="2011-08-15T00:00:00"/>
    <m/>
    <s v="N-A-StillEmployed"/>
    <s v="Active"/>
    <x v="0"/>
    <x v="4"/>
    <s v="Jennifer Zamora"/>
    <x v="11"/>
    <x v="0"/>
    <s v="Fully Meets"/>
    <n v="3.84"/>
    <n v="3"/>
    <n v="5"/>
    <d v="2019-01-21T00:00:00"/>
    <n v="0"/>
    <n v="4"/>
  </r>
  <r>
    <s v="Bondwell Betsy"/>
    <n v="10267"/>
    <n v="0"/>
    <n v="0"/>
    <n v="0"/>
    <x v="0"/>
    <n v="5"/>
    <n v="5"/>
    <n v="3"/>
    <n v="0"/>
    <n v="57815"/>
    <n v="1"/>
    <n v="20"/>
    <x v="1"/>
    <s v="MA"/>
    <n v="2210"/>
    <d v="1967-01-16T00:00:00"/>
    <s v="F"/>
    <n v="56"/>
    <x v="0"/>
    <x v="0"/>
    <s v="Single"/>
    <x v="0"/>
    <s v="No"/>
    <s v="White"/>
    <d v="2011-10-01T00:00:00"/>
    <d v="2014-04-04T00:00:00"/>
    <s v="career change"/>
    <s v="Voluntarily Terminated"/>
    <x v="1"/>
    <x v="0"/>
    <s v="Elijiah Gray"/>
    <x v="4"/>
    <x v="0"/>
    <s v="Fully Meets"/>
    <n v="4.8"/>
    <n v="5"/>
    <n v="0"/>
    <d v="2014-04-03T00:00:00"/>
    <n v="0"/>
    <n v="5"/>
  </r>
  <r>
    <s v="Ngodup Shari "/>
    <n v="10037"/>
    <n v="0"/>
    <n v="3"/>
    <n v="0"/>
    <x v="0"/>
    <n v="1"/>
    <n v="5"/>
    <n v="4"/>
    <n v="1"/>
    <n v="52984"/>
    <n v="0"/>
    <n v="19"/>
    <x v="0"/>
    <s v="MA"/>
    <n v="1810"/>
    <d v="1967-03-06T00:00:00"/>
    <s v="F"/>
    <n v="56"/>
    <x v="0"/>
    <x v="0"/>
    <s v="Separated"/>
    <x v="0"/>
    <s v="No"/>
    <s v="Black or African American"/>
    <d v="2013-01-04T00:00:00"/>
    <m/>
    <s v="N-A-StillEmployed"/>
    <s v="Active"/>
    <x v="0"/>
    <x v="0"/>
    <s v="Brannon Miller"/>
    <x v="8"/>
    <x v="4"/>
    <s v="Exceeds"/>
    <n v="4"/>
    <n v="3"/>
    <n v="0"/>
    <d v="2019-02-13T00:00:00"/>
    <n v="0"/>
    <n v="12"/>
  </r>
  <r>
    <s v="Desimone Carl "/>
    <n v="10310"/>
    <n v="1"/>
    <n v="1"/>
    <n v="1"/>
    <x v="1"/>
    <n v="1"/>
    <n v="5"/>
    <n v="1"/>
    <n v="0"/>
    <n v="53189"/>
    <n v="0"/>
    <n v="19"/>
    <x v="0"/>
    <s v="MA"/>
    <n v="2061"/>
    <d v="1967-04-19T00:00:00"/>
    <s v="M "/>
    <n v="56"/>
    <x v="0"/>
    <x v="1"/>
    <s v="Married"/>
    <x v="0"/>
    <s v="No"/>
    <s v="White"/>
    <d v="2014-07-07T00:00:00"/>
    <m/>
    <s v="N-A-StillEmployed"/>
    <s v="Active"/>
    <x v="0"/>
    <x v="0"/>
    <s v="Amy Dunn"/>
    <x v="13"/>
    <x v="3"/>
    <s v="PIP"/>
    <n v="1.1200000000000001"/>
    <n v="2"/>
    <n v="0"/>
    <d v="2019-01-31T00:00:00"/>
    <n v="4"/>
    <n v="9"/>
  </r>
  <r>
    <s v="Tippett Jeanette"/>
    <n v="10123"/>
    <n v="0"/>
    <n v="2"/>
    <n v="0"/>
    <x v="0"/>
    <n v="1"/>
    <n v="5"/>
    <n v="3"/>
    <n v="0"/>
    <n v="56339"/>
    <n v="0"/>
    <n v="19"/>
    <x v="0"/>
    <s v="MA"/>
    <n v="2093"/>
    <d v="1967-05-06T00:00:00"/>
    <s v="F"/>
    <n v="56"/>
    <x v="0"/>
    <x v="0"/>
    <s v="Divorced"/>
    <x v="0"/>
    <s v="No"/>
    <s v="Black or African American"/>
    <d v="2013-02-18T00:00:00"/>
    <m/>
    <s v="N-A-StillEmployed"/>
    <s v="Active"/>
    <x v="0"/>
    <x v="0"/>
    <s v="Brannon Miller"/>
    <x v="8"/>
    <x v="3"/>
    <s v="Fully Meets"/>
    <n v="4.21"/>
    <n v="5"/>
    <n v="0"/>
    <d v="2019-01-14T00:00:00"/>
    <n v="0"/>
    <n v="4"/>
  </r>
  <r>
    <s v="Torrence Jack"/>
    <n v="10013"/>
    <n v="0"/>
    <n v="3"/>
    <n v="1"/>
    <x v="0"/>
    <n v="1"/>
    <n v="6"/>
    <n v="4"/>
    <n v="0"/>
    <n v="64397"/>
    <n v="0"/>
    <n v="3"/>
    <x v="4"/>
    <s v="ND"/>
    <n v="58782"/>
    <d v="1968-01-15T00:00:00"/>
    <s v="M "/>
    <n v="55"/>
    <x v="0"/>
    <x v="1"/>
    <s v="Separated"/>
    <x v="0"/>
    <s v="No"/>
    <s v="White"/>
    <d v="2006-09-01T00:00:00"/>
    <m/>
    <s v="N-A-StillEmployed"/>
    <s v="Active"/>
    <x v="0"/>
    <x v="3"/>
    <s v="Lynn Daneault"/>
    <x v="10"/>
    <x v="3"/>
    <s v="Exceeds"/>
    <n v="4.0999999999999996"/>
    <n v="3"/>
    <n v="0"/>
    <d v="2019-04-01T00:00:00"/>
    <n v="0"/>
    <n v="6"/>
  </r>
  <r>
    <s v="Meads Elizabeth"/>
    <n v="10128"/>
    <n v="0"/>
    <n v="0"/>
    <n v="0"/>
    <x v="0"/>
    <n v="5"/>
    <n v="5"/>
    <n v="3"/>
    <n v="1"/>
    <n v="62659"/>
    <n v="1"/>
    <n v="19"/>
    <x v="0"/>
    <s v="MA"/>
    <n v="1760"/>
    <d v="1968-05-30T00:00:00"/>
    <s v="F"/>
    <n v="55"/>
    <x v="0"/>
    <x v="0"/>
    <s v="Single"/>
    <x v="0"/>
    <s v="No"/>
    <s v="Black or African American"/>
    <d v="2012-02-04T00:00:00"/>
    <d v="2016-11-11T00:00:00"/>
    <s v="Another position"/>
    <s v="Voluntarily Terminated"/>
    <x v="1"/>
    <x v="0"/>
    <s v="Kelley Spirea"/>
    <x v="1"/>
    <x v="4"/>
    <s v="Fully Meets"/>
    <n v="4.18"/>
    <n v="4"/>
    <n v="0"/>
    <d v="2016-05-02T00:00:00"/>
    <n v="0"/>
    <n v="17"/>
  </r>
  <r>
    <s v="Saar-Beckles Melinda"/>
    <n v="10295"/>
    <n v="0"/>
    <n v="0"/>
    <n v="0"/>
    <x v="0"/>
    <n v="2"/>
    <n v="5"/>
    <n v="2"/>
    <n v="1"/>
    <n v="47750"/>
    <n v="0"/>
    <n v="19"/>
    <x v="0"/>
    <s v="MA"/>
    <n v="1801"/>
    <d v="1968-06-06T00:00:00"/>
    <s v="F"/>
    <n v="55"/>
    <x v="0"/>
    <x v="0"/>
    <s v="Single"/>
    <x v="0"/>
    <s v="No"/>
    <s v="Black or African American"/>
    <d v="2016-04-07T00:00:00"/>
    <m/>
    <s v="N-A-StillEmployed"/>
    <s v="Active"/>
    <x v="0"/>
    <x v="0"/>
    <s v="Kelley Spirea"/>
    <x v="1"/>
    <x v="4"/>
    <s v="Needs Improvement"/>
    <n v="2.6"/>
    <n v="4"/>
    <n v="0"/>
    <d v="2019-02-18T00:00:00"/>
    <n v="5"/>
    <n v="4"/>
  </r>
  <r>
    <s v="Galia Lisa"/>
    <n v="10273"/>
    <n v="0"/>
    <n v="0"/>
    <n v="0"/>
    <x v="0"/>
    <n v="1"/>
    <n v="3"/>
    <n v="3"/>
    <n v="0"/>
    <n v="65707"/>
    <n v="0"/>
    <n v="14"/>
    <x v="10"/>
    <s v="CT"/>
    <n v="6040"/>
    <d v="1968-06-07T00:00:00"/>
    <s v="F"/>
    <n v="55"/>
    <x v="0"/>
    <x v="0"/>
    <s v="Single"/>
    <x v="0"/>
    <s v="No"/>
    <s v="White"/>
    <d v="2010-01-05T00:00:00"/>
    <m/>
    <s v="N-A-StillEmployed"/>
    <s v="Active"/>
    <x v="0"/>
    <x v="1"/>
    <s v="Eric Dougall"/>
    <x v="15"/>
    <x v="1"/>
    <s v="Fully Meets"/>
    <n v="4.7"/>
    <n v="4"/>
    <n v="5"/>
    <d v="2019-01-02T00:00:00"/>
    <n v="0"/>
    <n v="1"/>
  </r>
  <r>
    <s v="Sparks Taylor  "/>
    <n v="10302"/>
    <n v="1"/>
    <n v="1"/>
    <n v="0"/>
    <x v="1"/>
    <n v="1"/>
    <n v="5"/>
    <n v="1"/>
    <n v="0"/>
    <n v="64021"/>
    <n v="0"/>
    <n v="19"/>
    <x v="0"/>
    <s v="MA"/>
    <n v="2093"/>
    <d v="1968-07-20T00:00:00"/>
    <s v="F"/>
    <n v="54"/>
    <x v="1"/>
    <x v="0"/>
    <s v="Married"/>
    <x v="0"/>
    <s v="No"/>
    <s v="White"/>
    <d v="2012-02-20T00:00:00"/>
    <m/>
    <s v="N-A-StillEmployed"/>
    <s v="Active"/>
    <x v="0"/>
    <x v="0"/>
    <s v="Brannon Miller"/>
    <x v="8"/>
    <x v="3"/>
    <s v="PIP"/>
    <n v="2.4"/>
    <n v="2"/>
    <n v="1"/>
    <d v="2019-02-25T00:00:00"/>
    <n v="6"/>
    <n v="20"/>
  </r>
  <r>
    <s v="Sutwell Barbara"/>
    <n v="10209"/>
    <n v="0"/>
    <n v="0"/>
    <n v="0"/>
    <x v="0"/>
    <n v="1"/>
    <n v="5"/>
    <n v="3"/>
    <n v="0"/>
    <n v="59238"/>
    <n v="0"/>
    <n v="19"/>
    <x v="0"/>
    <s v="MA"/>
    <n v="2718"/>
    <d v="1968-08-15T00:00:00"/>
    <s v="F"/>
    <n v="54"/>
    <x v="1"/>
    <x v="0"/>
    <s v="Single"/>
    <x v="1"/>
    <s v="No"/>
    <s v="Asian"/>
    <d v="2012-05-14T00:00:00"/>
    <m/>
    <s v="N-A-StillEmployed"/>
    <s v="Active"/>
    <x v="0"/>
    <x v="0"/>
    <s v="Elijiah Gray"/>
    <x v="4"/>
    <x v="3"/>
    <s v="Fully Meets"/>
    <n v="3.4"/>
    <n v="5"/>
    <n v="0"/>
    <d v="2019-01-31T00:00:00"/>
    <n v="0"/>
    <n v="13"/>
  </r>
  <r>
    <s v="Vega Vincent"/>
    <n v="10144"/>
    <n v="0"/>
    <n v="2"/>
    <n v="1"/>
    <x v="0"/>
    <n v="1"/>
    <n v="5"/>
    <n v="3"/>
    <n v="0"/>
    <n v="88976"/>
    <n v="0"/>
    <n v="17"/>
    <x v="5"/>
    <s v="MA"/>
    <n v="2169"/>
    <d v="1968-10-10T00:00:00"/>
    <s v="M "/>
    <n v="54"/>
    <x v="1"/>
    <x v="1"/>
    <s v="Divorced"/>
    <x v="0"/>
    <s v="No"/>
    <s v="White"/>
    <d v="2011-01-08T00:00:00"/>
    <m/>
    <s v="N-A-StillEmployed"/>
    <s v="Active"/>
    <x v="0"/>
    <x v="0"/>
    <s v="Janet King"/>
    <x v="7"/>
    <x v="5"/>
    <s v="Fully Meets"/>
    <n v="3.93"/>
    <n v="3"/>
    <n v="0"/>
    <d v="2019-02-27T00:00:00"/>
    <n v="0"/>
    <n v="19"/>
  </r>
  <r>
    <s v="Williams Jacquelyn  "/>
    <n v="10264"/>
    <n v="0"/>
    <n v="0"/>
    <n v="0"/>
    <x v="0"/>
    <n v="5"/>
    <n v="5"/>
    <n v="3"/>
    <n v="1"/>
    <n v="59728"/>
    <n v="1"/>
    <n v="19"/>
    <x v="0"/>
    <s v="MA"/>
    <n v="2109"/>
    <d v="1969-02-10T00:00:00"/>
    <s v="F"/>
    <n v="54"/>
    <x v="1"/>
    <x v="0"/>
    <s v="Single"/>
    <x v="0"/>
    <s v="Yes"/>
    <s v="Black or African American"/>
    <d v="2012-09-01T00:00:00"/>
    <d v="2015-06-27T00:00:00"/>
    <s v="relocation out of area"/>
    <s v="Voluntarily Terminated"/>
    <x v="1"/>
    <x v="0"/>
    <s v="Ketsia Liebig"/>
    <x v="9"/>
    <x v="4"/>
    <s v="Fully Meets"/>
    <n v="4.3"/>
    <n v="4"/>
    <n v="0"/>
    <d v="2014-02-06T00:00:00"/>
    <n v="0"/>
    <n v="16"/>
  </r>
  <r>
    <s v="Kreuger Freddy"/>
    <n v="10165"/>
    <n v="0"/>
    <n v="0"/>
    <n v="1"/>
    <x v="0"/>
    <n v="1"/>
    <n v="6"/>
    <n v="3"/>
    <n v="1"/>
    <n v="71339"/>
    <n v="0"/>
    <n v="3"/>
    <x v="4"/>
    <s v="NY"/>
    <n v="10171"/>
    <d v="1969-02-24T00:00:00"/>
    <s v="M "/>
    <n v="54"/>
    <x v="1"/>
    <x v="1"/>
    <s v="Single"/>
    <x v="0"/>
    <s v="Yes"/>
    <s v="Black or African American"/>
    <d v="2011-07-03T00:00:00"/>
    <m/>
    <s v="N-A-StillEmployed"/>
    <s v="Active"/>
    <x v="0"/>
    <x v="3"/>
    <s v="John Smith"/>
    <x v="6"/>
    <x v="4"/>
    <s v="Fully Meets"/>
    <n v="3.65"/>
    <n v="5"/>
    <n v="0"/>
    <d v="2019-01-17T00:00:00"/>
    <n v="0"/>
    <n v="20"/>
  </r>
  <r>
    <s v="Turpin Jumil"/>
    <n v="10045"/>
    <n v="1"/>
    <n v="1"/>
    <n v="1"/>
    <x v="1"/>
    <n v="1"/>
    <n v="3"/>
    <n v="3"/>
    <n v="0"/>
    <n v="76029"/>
    <n v="0"/>
    <n v="15"/>
    <x v="11"/>
    <s v="MA"/>
    <n v="2343"/>
    <d v="1969-03-31T00:00:00"/>
    <s v="M "/>
    <n v="54"/>
    <x v="1"/>
    <x v="1"/>
    <s v="Married"/>
    <x v="1"/>
    <s v="No"/>
    <s v="White"/>
    <d v="2015-03-30T00:00:00"/>
    <m/>
    <s v="N-A-StillEmployed"/>
    <s v="Active"/>
    <x v="0"/>
    <x v="1"/>
    <s v="Peter Monroe"/>
    <x v="2"/>
    <x v="5"/>
    <s v="Fully Meets"/>
    <n v="5"/>
    <n v="4"/>
    <n v="7"/>
    <d v="2019-01-14T00:00:00"/>
    <n v="0"/>
    <n v="8"/>
  </r>
  <r>
    <s v="Johnston Yen"/>
    <n v="10036"/>
    <n v="0"/>
    <n v="0"/>
    <n v="0"/>
    <x v="0"/>
    <n v="1"/>
    <n v="5"/>
    <n v="4"/>
    <n v="0"/>
    <n v="63322"/>
    <n v="0"/>
    <n v="20"/>
    <x v="1"/>
    <s v="MA"/>
    <n v="2128"/>
    <d v="1969-08-09T00:00:00"/>
    <s v="F"/>
    <n v="53"/>
    <x v="1"/>
    <x v="0"/>
    <s v="Single"/>
    <x v="0"/>
    <s v="No"/>
    <s v="White"/>
    <d v="2014-07-07T00:00:00"/>
    <m/>
    <s v="N-A-StillEmployed"/>
    <s v="Active"/>
    <x v="0"/>
    <x v="0"/>
    <s v="Brannon Miller"/>
    <x v="8"/>
    <x v="1"/>
    <s v="Exceeds"/>
    <n v="4.3"/>
    <n v="3"/>
    <n v="0"/>
    <d v="2019-11-01T00:00:00"/>
    <n v="0"/>
    <n v="1"/>
  </r>
  <r>
    <s v="Guilianno Mike"/>
    <n v="10109"/>
    <n v="0"/>
    <n v="0"/>
    <n v="1"/>
    <x v="0"/>
    <n v="5"/>
    <n v="6"/>
    <n v="3"/>
    <n v="0"/>
    <n v="71707"/>
    <n v="1"/>
    <n v="3"/>
    <x v="4"/>
    <s v="TN"/>
    <n v="37129"/>
    <d v="1969-09-02T00:00:00"/>
    <s v="M "/>
    <n v="53"/>
    <x v="1"/>
    <x v="1"/>
    <s v="Single"/>
    <x v="0"/>
    <s v="No"/>
    <s v="Two or more races"/>
    <d v="2012-07-03T00:00:00"/>
    <d v="2014-10-31T00:00:00"/>
    <s v="relocation out of area"/>
    <s v="Voluntarily Terminated"/>
    <x v="1"/>
    <x v="3"/>
    <s v="John Smith"/>
    <x v="6"/>
    <x v="1"/>
    <s v="Fully Meets"/>
    <n v="4.5"/>
    <n v="5"/>
    <n v="0"/>
    <d v="2013-01-02T00:00:00"/>
    <n v="0"/>
    <n v="20"/>
  </r>
  <r>
    <s v="Gonzalez Cayo"/>
    <n v="10031"/>
    <n v="0"/>
    <n v="2"/>
    <n v="1"/>
    <x v="0"/>
    <n v="1"/>
    <n v="5"/>
    <n v="4"/>
    <n v="1"/>
    <n v="59892"/>
    <n v="0"/>
    <n v="19"/>
    <x v="0"/>
    <s v="MA"/>
    <n v="2108"/>
    <d v="1969-09-29T00:00:00"/>
    <s v="M "/>
    <n v="53"/>
    <x v="1"/>
    <x v="1"/>
    <s v="Divorced"/>
    <x v="0"/>
    <s v="No"/>
    <s v="Black or African American"/>
    <d v="2011-11-07T00:00:00"/>
    <m/>
    <s v="N-A-StillEmployed"/>
    <s v="Active"/>
    <x v="0"/>
    <x v="0"/>
    <s v="Brannon Miller"/>
    <x v="8"/>
    <x v="4"/>
    <s v="Exceeds"/>
    <n v="4.5"/>
    <n v="4"/>
    <n v="0"/>
    <d v="2019-02-18T00:00:00"/>
    <n v="0"/>
    <n v="1"/>
  </r>
  <r>
    <s v="Bugali Josephine "/>
    <n v="10203"/>
    <n v="0"/>
    <n v="3"/>
    <n v="0"/>
    <x v="0"/>
    <n v="3"/>
    <n v="5"/>
    <n v="3"/>
    <n v="1"/>
    <n v="64375"/>
    <n v="0"/>
    <n v="19"/>
    <x v="0"/>
    <s v="MA"/>
    <n v="2043"/>
    <d v="1969-10-30T00:00:00"/>
    <s v="F"/>
    <n v="53"/>
    <x v="1"/>
    <x v="0"/>
    <s v="Separated"/>
    <x v="0"/>
    <s v="No"/>
    <s v="Black or African American"/>
    <d v="2013-11-11T00:00:00"/>
    <m/>
    <s v="N-A-StillEmployed"/>
    <s v="Active"/>
    <x v="0"/>
    <x v="0"/>
    <s v="Kissy Sullivan"/>
    <x v="14"/>
    <x v="4"/>
    <s v="Fully Meets"/>
    <n v="3.5"/>
    <n v="5"/>
    <n v="0"/>
    <d v="2019-01-21T00:00:00"/>
    <n v="0"/>
    <n v="17"/>
  </r>
  <r>
    <s v="Monterro Luisa"/>
    <n v="10025"/>
    <n v="0"/>
    <n v="0"/>
    <n v="0"/>
    <x v="0"/>
    <n v="1"/>
    <n v="5"/>
    <n v="4"/>
    <n v="0"/>
    <n v="72460"/>
    <n v="0"/>
    <n v="20"/>
    <x v="1"/>
    <s v="MA"/>
    <n v="2126"/>
    <d v="1970-04-24T00:00:00"/>
    <s v="F"/>
    <n v="53"/>
    <x v="1"/>
    <x v="0"/>
    <s v="Single"/>
    <x v="0"/>
    <s v="No"/>
    <s v="Black or African American"/>
    <d v="2013-05-13T00:00:00"/>
    <m/>
    <s v="N-A-StillEmployed"/>
    <s v="Active"/>
    <x v="0"/>
    <x v="0"/>
    <s v="Kissy Sullivan"/>
    <x v="14"/>
    <x v="3"/>
    <s v="Exceeds"/>
    <n v="4.7"/>
    <n v="3"/>
    <n v="0"/>
    <d v="2019-01-14T00:00:00"/>
    <n v="0"/>
    <n v="1"/>
  </r>
  <r>
    <s v="Navathe Kurt"/>
    <n v="10079"/>
    <n v="0"/>
    <n v="0"/>
    <n v="1"/>
    <x v="0"/>
    <n v="1"/>
    <n v="3"/>
    <n v="3"/>
    <n v="0"/>
    <n v="87921"/>
    <n v="0"/>
    <n v="22"/>
    <x v="12"/>
    <s v="MA"/>
    <n v="2056"/>
    <d v="1970-04-25T00:00:00"/>
    <s v="M "/>
    <n v="53"/>
    <x v="1"/>
    <x v="1"/>
    <s v="Single"/>
    <x v="0"/>
    <s v="No"/>
    <s v="Asian"/>
    <d v="2017-10-02T00:00:00"/>
    <m/>
    <s v="N-A-StillEmployed"/>
    <s v="Active"/>
    <x v="0"/>
    <x v="1"/>
    <s v="Brian Champaigne"/>
    <x v="16"/>
    <x v="3"/>
    <s v="Fully Meets"/>
    <n v="5"/>
    <n v="3"/>
    <n v="6"/>
    <d v="2019-02-25T00:00:00"/>
    <n v="0"/>
    <n v="17"/>
  </r>
  <r>
    <s v="Gerke Melisa"/>
    <n v="10122"/>
    <n v="0"/>
    <n v="2"/>
    <n v="0"/>
    <x v="0"/>
    <n v="5"/>
    <n v="5"/>
    <n v="3"/>
    <n v="1"/>
    <n v="51505"/>
    <n v="1"/>
    <n v="19"/>
    <x v="0"/>
    <s v="MA"/>
    <n v="2330"/>
    <d v="1970-05-15T00:00:00"/>
    <s v="F"/>
    <n v="53"/>
    <x v="1"/>
    <x v="0"/>
    <s v="Divorced"/>
    <x v="0"/>
    <s v="No"/>
    <s v="Black or African American"/>
    <d v="2011-07-11T00:00:00"/>
    <d v="2016-11-15T00:00:00"/>
    <s v="hours"/>
    <s v="Voluntarily Terminated"/>
    <x v="1"/>
    <x v="0"/>
    <s v="Elijiah Gray"/>
    <x v="4"/>
    <x v="4"/>
    <s v="Fully Meets"/>
    <n v="4.24"/>
    <n v="4"/>
    <n v="0"/>
    <d v="2016-04-29T00:00:00"/>
    <n v="0"/>
    <n v="2"/>
  </r>
  <r>
    <s v="Simard Kramer"/>
    <n v="10178"/>
    <n v="1"/>
    <n v="1"/>
    <n v="1"/>
    <x v="1"/>
    <n v="1"/>
    <n v="3"/>
    <n v="3"/>
    <n v="0"/>
    <n v="87826"/>
    <n v="0"/>
    <n v="9"/>
    <x v="13"/>
    <s v="MA"/>
    <n v="2110"/>
    <d v="1970-08-02T00:00:00"/>
    <s v="M "/>
    <n v="52"/>
    <x v="1"/>
    <x v="1"/>
    <s v="Married"/>
    <x v="0"/>
    <s v="Yes"/>
    <s v="White"/>
    <d v="2015-05-01T00:00:00"/>
    <m/>
    <s v="N-A-StillEmployed"/>
    <s v="Active"/>
    <x v="0"/>
    <x v="1"/>
    <s v="Simon Roup"/>
    <x v="12"/>
    <x v="5"/>
    <s v="Fully Meets"/>
    <n v="3.32"/>
    <n v="3"/>
    <n v="7"/>
    <d v="2019-01-14T00:00:00"/>
    <n v="0"/>
    <n v="16"/>
  </r>
  <r>
    <s v="Kirill Alexandra  "/>
    <n v="10170"/>
    <n v="1"/>
    <n v="1"/>
    <n v="0"/>
    <x v="1"/>
    <n v="5"/>
    <n v="5"/>
    <n v="3"/>
    <n v="0"/>
    <n v="45433"/>
    <n v="1"/>
    <n v="19"/>
    <x v="0"/>
    <s v="MA"/>
    <n v="2127"/>
    <d v="1970-08-10T00:00:00"/>
    <s v="F"/>
    <n v="52"/>
    <x v="1"/>
    <x v="0"/>
    <s v="Married"/>
    <x v="0"/>
    <s v="No"/>
    <s v="White"/>
    <d v="2011-09-26T00:00:00"/>
    <d v="2014-09-01T00:00:00"/>
    <s v="more money"/>
    <s v="Voluntarily Terminated"/>
    <x v="1"/>
    <x v="0"/>
    <s v="Amy Dunn"/>
    <x v="13"/>
    <x v="0"/>
    <s v="Fully Meets"/>
    <n v="3.49"/>
    <n v="4"/>
    <n v="0"/>
    <d v="2013-01-30T00:00:00"/>
    <n v="0"/>
    <n v="6"/>
  </r>
  <r>
    <s v="Dougall Eric"/>
    <n v="10028"/>
    <n v="0"/>
    <n v="0"/>
    <n v="1"/>
    <x v="0"/>
    <n v="1"/>
    <n v="3"/>
    <n v="4"/>
    <n v="0"/>
    <n v="138888"/>
    <n v="0"/>
    <n v="13"/>
    <x v="14"/>
    <s v="MA"/>
    <n v="1886"/>
    <d v="1970-09-07T00:00:00"/>
    <s v="M "/>
    <n v="52"/>
    <x v="1"/>
    <x v="1"/>
    <s v="Single"/>
    <x v="0"/>
    <s v="No"/>
    <s v="Black or African American"/>
    <d v="2014-05-01T00:00:00"/>
    <m/>
    <s v="N-A-StillEmployed"/>
    <s v="Active"/>
    <x v="0"/>
    <x v="1"/>
    <s v="Jennifer Zamora"/>
    <x v="11"/>
    <x v="3"/>
    <s v="Exceeds"/>
    <n v="4.3"/>
    <n v="5"/>
    <n v="5"/>
    <d v="2019-04-01T00:00:00"/>
    <n v="0"/>
    <n v="4"/>
  </r>
  <r>
    <s v="Purinton Janine"/>
    <n v="10262"/>
    <n v="0"/>
    <n v="2"/>
    <n v="0"/>
    <x v="0"/>
    <n v="5"/>
    <n v="5"/>
    <n v="3"/>
    <n v="0"/>
    <n v="46430"/>
    <n v="1"/>
    <n v="19"/>
    <x v="0"/>
    <s v="MA"/>
    <n v="2474"/>
    <d v="1970-09-22T00:00:00"/>
    <s v="F"/>
    <n v="52"/>
    <x v="1"/>
    <x v="0"/>
    <s v="Divorced"/>
    <x v="0"/>
    <s v="No"/>
    <s v="White"/>
    <d v="2012-09-24T00:00:00"/>
    <d v="2013-06-18T00:00:00"/>
    <s v="unhappy"/>
    <s v="Voluntarily Terminated"/>
    <x v="1"/>
    <x v="0"/>
    <s v="Kissy Sullivan"/>
    <x v="14"/>
    <x v="3"/>
    <s v="Fully Meets"/>
    <n v="4.5"/>
    <n v="5"/>
    <n v="0"/>
    <d v="2013-02-04T00:00:00"/>
    <n v="0"/>
    <n v="16"/>
  </r>
  <r>
    <s v="Bozzi Charles"/>
    <n v="10175"/>
    <n v="0"/>
    <n v="0"/>
    <n v="1"/>
    <x v="0"/>
    <n v="5"/>
    <n v="5"/>
    <n v="3"/>
    <n v="0"/>
    <n v="74312"/>
    <n v="1"/>
    <n v="18"/>
    <x v="5"/>
    <s v="MA"/>
    <n v="1901"/>
    <d v="1970-10-03T00:00:00"/>
    <s v="M "/>
    <n v="52"/>
    <x v="1"/>
    <x v="1"/>
    <s v="Single"/>
    <x v="0"/>
    <s v="No"/>
    <s v="Asian"/>
    <d v="2013-09-30T00:00:00"/>
    <d v="2014-07-08T00:00:00"/>
    <s v="retiring"/>
    <s v="Voluntarily Terminated"/>
    <x v="1"/>
    <x v="0"/>
    <s v="Janet King"/>
    <x v="7"/>
    <x v="3"/>
    <s v="Fully Meets"/>
    <n v="3.39"/>
    <n v="3"/>
    <n v="0"/>
    <d v="2014-02-20T00:00:00"/>
    <n v="0"/>
    <n v="14"/>
  </r>
  <r>
    <s v="Beatrice Courtney "/>
    <n v="10055"/>
    <n v="0"/>
    <n v="0"/>
    <n v="0"/>
    <x v="0"/>
    <n v="1"/>
    <n v="5"/>
    <n v="3"/>
    <n v="0"/>
    <n v="59026"/>
    <n v="0"/>
    <n v="19"/>
    <x v="0"/>
    <s v="MA"/>
    <n v="1915"/>
    <d v="1970-10-27T00:00:00"/>
    <s v="F"/>
    <n v="52"/>
    <x v="1"/>
    <x v="0"/>
    <s v="Single"/>
    <x v="1"/>
    <s v="No"/>
    <s v="White"/>
    <d v="2011-04-04T00:00:00"/>
    <m/>
    <s v="N-A-StillEmployed"/>
    <s v="Active"/>
    <x v="0"/>
    <x v="0"/>
    <s v="Elijiah Gray"/>
    <x v="4"/>
    <x v="0"/>
    <s v="Fully Meets"/>
    <n v="5"/>
    <n v="5"/>
    <n v="0"/>
    <d v="2019-01-14T00:00:00"/>
    <n v="0"/>
    <n v="12"/>
  </r>
  <r>
    <s v="Bachiochi Linda"/>
    <n v="10114"/>
    <n v="0"/>
    <n v="0"/>
    <n v="0"/>
    <x v="0"/>
    <n v="3"/>
    <n v="5"/>
    <n v="3"/>
    <n v="1"/>
    <n v="47837"/>
    <n v="0"/>
    <n v="19"/>
    <x v="0"/>
    <s v="MA"/>
    <n v="1902"/>
    <d v="1970-11-02T00:00:00"/>
    <s v="F"/>
    <n v="52"/>
    <x v="1"/>
    <x v="0"/>
    <s v="Single"/>
    <x v="0"/>
    <s v="No"/>
    <s v="Black or African American"/>
    <d v="2009-06-07T00:00:00"/>
    <m/>
    <s v="N-A-StillEmployed"/>
    <s v="Active"/>
    <x v="0"/>
    <x v="0"/>
    <s v="Brannon Miller"/>
    <x v="8"/>
    <x v="4"/>
    <s v="Fully Meets"/>
    <n v="4.46"/>
    <n v="3"/>
    <n v="0"/>
    <d v="2019-01-25T00:00:00"/>
    <n v="0"/>
    <n v="4"/>
  </r>
  <r>
    <s v="Chigurh Anton"/>
    <n v="10200"/>
    <n v="0"/>
    <n v="0"/>
    <n v="1"/>
    <x v="0"/>
    <n v="1"/>
    <n v="6"/>
    <n v="3"/>
    <n v="0"/>
    <n v="66808"/>
    <n v="0"/>
    <n v="3"/>
    <x v="4"/>
    <s v="TX"/>
    <n v="78207"/>
    <d v="1970-11-06T00:00:00"/>
    <s v="M "/>
    <n v="52"/>
    <x v="1"/>
    <x v="1"/>
    <s v="Single"/>
    <x v="1"/>
    <s v="No"/>
    <s v="Black or African American"/>
    <d v="2012-05-14T00:00:00"/>
    <m/>
    <s v="N-A-StillEmployed"/>
    <s v="Active"/>
    <x v="0"/>
    <x v="3"/>
    <s v="Lynn Daneault"/>
    <x v="10"/>
    <x v="5"/>
    <s v="Fully Meets"/>
    <n v="3"/>
    <n v="5"/>
    <n v="0"/>
    <d v="2019-01-19T00:00:00"/>
    <n v="0"/>
    <n v="17"/>
  </r>
  <r>
    <s v="Bernstein Sean"/>
    <n v="10046"/>
    <n v="0"/>
    <n v="0"/>
    <n v="1"/>
    <x v="0"/>
    <n v="1"/>
    <n v="5"/>
    <n v="3"/>
    <n v="0"/>
    <n v="51044"/>
    <n v="0"/>
    <n v="19"/>
    <x v="0"/>
    <s v="MA"/>
    <n v="2072"/>
    <d v="1970-12-22T00:00:00"/>
    <s v="M "/>
    <n v="52"/>
    <x v="1"/>
    <x v="1"/>
    <s v="Single"/>
    <x v="0"/>
    <s v="Yes"/>
    <s v="White"/>
    <d v="2012-02-04T00:00:00"/>
    <m/>
    <s v="N-A-StillEmployed"/>
    <s v="Active"/>
    <x v="0"/>
    <x v="0"/>
    <s v="Amy Dunn"/>
    <x v="13"/>
    <x v="0"/>
    <s v="Fully Meets"/>
    <n v="5"/>
    <n v="3"/>
    <n v="0"/>
    <d v="2019-01-14T00:00:00"/>
    <n v="0"/>
    <n v="13"/>
  </r>
  <r>
    <s v="Gill Whitney  "/>
    <n v="10142"/>
    <n v="0"/>
    <n v="4"/>
    <n v="0"/>
    <x v="0"/>
    <n v="4"/>
    <n v="6"/>
    <n v="3"/>
    <n v="0"/>
    <n v="59370"/>
    <n v="1"/>
    <n v="3"/>
    <x v="4"/>
    <s v="OH"/>
    <n v="43050"/>
    <d v="1971-10-07T00:00:00"/>
    <s v="F"/>
    <n v="51"/>
    <x v="1"/>
    <x v="0"/>
    <s v="Widowed"/>
    <x v="0"/>
    <s v="No"/>
    <s v="Black or African American"/>
    <d v="2014-07-07T00:00:00"/>
    <d v="2015-05-09T00:00:00"/>
    <s v="attendance"/>
    <s v="Terminated for Cause"/>
    <x v="1"/>
    <x v="3"/>
    <s v="John Smith"/>
    <x v="6"/>
    <x v="2"/>
    <s v="Fully Meets"/>
    <n v="3.97"/>
    <n v="4"/>
    <n v="0"/>
    <d v="2014-01-15T00:00:00"/>
    <n v="0"/>
    <n v="7"/>
  </r>
  <r>
    <s v="Goble Taisha"/>
    <n v="10246"/>
    <n v="0"/>
    <n v="0"/>
    <n v="0"/>
    <x v="0"/>
    <n v="4"/>
    <n v="3"/>
    <n v="3"/>
    <n v="0"/>
    <n v="114800"/>
    <n v="1"/>
    <n v="8"/>
    <x v="15"/>
    <s v="MA"/>
    <n v="2127"/>
    <d v="1971-10-23T00:00:00"/>
    <s v="F"/>
    <n v="51"/>
    <x v="1"/>
    <x v="0"/>
    <s v="Single"/>
    <x v="0"/>
    <s v="No"/>
    <s v="White"/>
    <d v="2015-02-16T00:00:00"/>
    <d v="2015-03-15T00:00:00"/>
    <s v="no-call, no-show"/>
    <s v="Terminated for Cause"/>
    <x v="1"/>
    <x v="1"/>
    <s v="Simon Roup"/>
    <x v="12"/>
    <x v="3"/>
    <s v="Fully Meets"/>
    <n v="4.5999999999999996"/>
    <n v="4"/>
    <n v="4"/>
    <d v="2015-01-20T00:00:00"/>
    <n v="0"/>
    <n v="10"/>
  </r>
  <r>
    <s v="Landa Hans"/>
    <n v="10092"/>
    <n v="1"/>
    <n v="1"/>
    <n v="1"/>
    <x v="1"/>
    <n v="4"/>
    <n v="5"/>
    <n v="3"/>
    <n v="0"/>
    <n v="82758"/>
    <n v="1"/>
    <n v="18"/>
    <x v="5"/>
    <s v="MA"/>
    <n v="1890"/>
    <d v="1972-01-07T00:00:00"/>
    <s v="M "/>
    <n v="51"/>
    <x v="1"/>
    <x v="1"/>
    <s v="Married"/>
    <x v="0"/>
    <s v="No"/>
    <s v="White"/>
    <d v="2011-10-01T00:00:00"/>
    <d v="2015-12-12T00:00:00"/>
    <s v="attendance"/>
    <s v="Terminated for Cause"/>
    <x v="1"/>
    <x v="0"/>
    <s v="Janet King"/>
    <x v="7"/>
    <x v="5"/>
    <s v="Fully Meets"/>
    <n v="4.78"/>
    <n v="4"/>
    <n v="0"/>
    <d v="2015-02-15T00:00:00"/>
    <n v="0"/>
    <n v="9"/>
  </r>
  <r>
    <s v="Robertson Peter"/>
    <n v="10224"/>
    <n v="1"/>
    <n v="1"/>
    <n v="1"/>
    <x v="1"/>
    <n v="5"/>
    <n v="5"/>
    <n v="3"/>
    <n v="0"/>
    <n v="55578"/>
    <n v="1"/>
    <n v="20"/>
    <x v="1"/>
    <s v="MA"/>
    <n v="2138"/>
    <d v="1972-03-07T00:00:00"/>
    <s v="M "/>
    <n v="51"/>
    <x v="1"/>
    <x v="1"/>
    <s v="Married"/>
    <x v="0"/>
    <s v="No"/>
    <s v="White"/>
    <d v="2011-05-07T00:00:00"/>
    <d v="2012-08-02T00:00:00"/>
    <s v="Another position"/>
    <s v="Voluntarily Terminated"/>
    <x v="1"/>
    <x v="0"/>
    <s v="Kissy Sullivan"/>
    <x v="14"/>
    <x v="3"/>
    <s v="Fully Meets"/>
    <n v="4.2"/>
    <n v="5"/>
    <n v="0"/>
    <d v="2012-06-01T00:00:00"/>
    <n v="0"/>
    <n v="13"/>
  </r>
  <r>
    <s v="Hendrickson Trina"/>
    <n v="10075"/>
    <n v="0"/>
    <n v="0"/>
    <n v="0"/>
    <x v="0"/>
    <n v="5"/>
    <n v="5"/>
    <n v="3"/>
    <n v="0"/>
    <n v="68099"/>
    <n v="1"/>
    <n v="20"/>
    <x v="1"/>
    <s v="MA"/>
    <n v="2021"/>
    <d v="1972-08-27T00:00:00"/>
    <s v="F"/>
    <n v="50"/>
    <x v="1"/>
    <x v="0"/>
    <s v="Single"/>
    <x v="0"/>
    <s v="No"/>
    <s v="White"/>
    <d v="2011-10-01T00:00:00"/>
    <d v="2013-06-18T00:00:00"/>
    <s v="hours"/>
    <s v="Voluntarily Terminated"/>
    <x v="1"/>
    <x v="0"/>
    <s v="Kelley Spirea"/>
    <x v="1"/>
    <x v="2"/>
    <s v="Fully Meets"/>
    <n v="5"/>
    <n v="3"/>
    <n v="0"/>
    <d v="2013-01-30T00:00:00"/>
    <n v="0"/>
    <n v="15"/>
  </r>
  <r>
    <s v="Champaigne Brian"/>
    <n v="10108"/>
    <n v="1"/>
    <n v="1"/>
    <n v="1"/>
    <x v="1"/>
    <n v="1"/>
    <n v="3"/>
    <n v="3"/>
    <n v="0"/>
    <n v="110929"/>
    <n v="0"/>
    <n v="5"/>
    <x v="16"/>
    <s v="MA"/>
    <n v="2045"/>
    <d v="1972-09-02T00:00:00"/>
    <s v="M "/>
    <n v="50"/>
    <x v="1"/>
    <x v="1"/>
    <s v="Married"/>
    <x v="0"/>
    <s v="No"/>
    <s v="White"/>
    <d v="2016-06-09T00:00:00"/>
    <m/>
    <s v="N-A-StillEmployed"/>
    <s v="Active"/>
    <x v="0"/>
    <x v="1"/>
    <s v="Jennifer Zamora"/>
    <x v="11"/>
    <x v="3"/>
    <s v="Fully Meets"/>
    <n v="4.5"/>
    <n v="5"/>
    <n v="7"/>
    <d v="2019-01-15T00:00:00"/>
    <n v="0"/>
    <n v="8"/>
  </r>
  <r>
    <s v="MacLennan Samuel"/>
    <n v="10191"/>
    <n v="0"/>
    <n v="4"/>
    <n v="1"/>
    <x v="0"/>
    <n v="5"/>
    <n v="5"/>
    <n v="3"/>
    <n v="0"/>
    <n v="52788"/>
    <n v="1"/>
    <n v="19"/>
    <x v="0"/>
    <s v="MA"/>
    <n v="1938"/>
    <d v="1972-09-11T00:00:00"/>
    <s v="M "/>
    <n v="50"/>
    <x v="1"/>
    <x v="1"/>
    <s v="Widowed"/>
    <x v="0"/>
    <s v="No"/>
    <s v="White"/>
    <d v="2012-09-24T00:00:00"/>
    <d v="2017-09-26T00:00:00"/>
    <s v="hours"/>
    <s v="Voluntarily Terminated"/>
    <x v="1"/>
    <x v="0"/>
    <s v="Amy Dunn"/>
    <x v="13"/>
    <x v="3"/>
    <s v="Fully Meets"/>
    <n v="3.08"/>
    <n v="4"/>
    <n v="0"/>
    <d v="2017-01-04T00:00:00"/>
    <n v="0"/>
    <n v="18"/>
  </r>
  <r>
    <s v="Jackson Maryellen"/>
    <n v="10227"/>
    <n v="0"/>
    <n v="0"/>
    <n v="0"/>
    <x v="0"/>
    <n v="1"/>
    <n v="5"/>
    <n v="3"/>
    <n v="0"/>
    <n v="61242"/>
    <n v="0"/>
    <n v="19"/>
    <x v="0"/>
    <s v="MA"/>
    <n v="2081"/>
    <d v="1972-11-09T00:00:00"/>
    <s v="F"/>
    <n v="50"/>
    <x v="1"/>
    <x v="0"/>
    <s v="Single"/>
    <x v="0"/>
    <s v="No"/>
    <s v="Black or African American"/>
    <d v="2012-05-11T00:00:00"/>
    <m/>
    <s v="N-A-StillEmployed"/>
    <s v="Active"/>
    <x v="0"/>
    <x v="0"/>
    <s v="David Stanley"/>
    <x v="17"/>
    <x v="1"/>
    <s v="Fully Meets"/>
    <n v="4.0999999999999996"/>
    <n v="3"/>
    <n v="0"/>
    <d v="2019-01-17T00:00:00"/>
    <n v="0"/>
    <n v="7"/>
  </r>
  <r>
    <s v="Roper Katie"/>
    <n v="10086"/>
    <n v="0"/>
    <n v="0"/>
    <n v="0"/>
    <x v="0"/>
    <n v="1"/>
    <n v="3"/>
    <n v="3"/>
    <n v="0"/>
    <n v="150290"/>
    <n v="0"/>
    <n v="7"/>
    <x v="17"/>
    <s v="MA"/>
    <n v="2056"/>
    <d v="1972-11-21T00:00:00"/>
    <s v="F"/>
    <n v="50"/>
    <x v="1"/>
    <x v="0"/>
    <s v="Single"/>
    <x v="0"/>
    <s v="No"/>
    <s v="Black or African American"/>
    <d v="2017-07-01T00:00:00"/>
    <m/>
    <s v="N-A-StillEmployed"/>
    <s v="Active"/>
    <x v="0"/>
    <x v="1"/>
    <s v="Brian Champaigne"/>
    <x v="16"/>
    <x v="3"/>
    <s v="Fully Meets"/>
    <n v="4.9400000000000004"/>
    <n v="3"/>
    <n v="5"/>
    <d v="2019-06-02T00:00:00"/>
    <n v="0"/>
    <n v="17"/>
  </r>
  <r>
    <s v="Lynch Lindsay"/>
    <n v="10004"/>
    <n v="0"/>
    <n v="0"/>
    <n v="0"/>
    <x v="0"/>
    <n v="5"/>
    <n v="5"/>
    <n v="4"/>
    <n v="1"/>
    <n v="47434"/>
    <n v="1"/>
    <n v="19"/>
    <x v="0"/>
    <s v="MA"/>
    <n v="1844"/>
    <d v="1973-02-14T00:00:00"/>
    <s v="F"/>
    <n v="50"/>
    <x v="1"/>
    <x v="0"/>
    <s v="Single"/>
    <x v="0"/>
    <s v="Yes"/>
    <s v="Black or African American"/>
    <d v="2011-07-11T00:00:00"/>
    <d v="2015-11-14T00:00:00"/>
    <s v="Another position"/>
    <s v="Voluntarily Terminated"/>
    <x v="1"/>
    <x v="0"/>
    <s v="Webster Butler"/>
    <x v="3"/>
    <x v="4"/>
    <s v="Exceeds"/>
    <n v="5"/>
    <n v="4"/>
    <n v="0"/>
    <d v="2015-02-02T00:00:00"/>
    <n v="0"/>
    <n v="17"/>
  </r>
  <r>
    <s v="Squatrito Kristen"/>
    <n v="10030"/>
    <n v="0"/>
    <n v="2"/>
    <n v="0"/>
    <x v="0"/>
    <n v="5"/>
    <n v="5"/>
    <n v="4"/>
    <n v="0"/>
    <n v="62425"/>
    <n v="1"/>
    <n v="19"/>
    <x v="0"/>
    <s v="MA"/>
    <n v="2359"/>
    <d v="1973-03-26T00:00:00"/>
    <s v="F"/>
    <n v="50"/>
    <x v="1"/>
    <x v="0"/>
    <s v="Divorced"/>
    <x v="0"/>
    <s v="No"/>
    <s v="White"/>
    <d v="2013-05-13T00:00:00"/>
    <d v="2015-06-29T00:00:00"/>
    <s v="unhappy"/>
    <s v="Voluntarily Terminated"/>
    <x v="1"/>
    <x v="0"/>
    <s v="David Stanley"/>
    <x v="17"/>
    <x v="1"/>
    <s v="Exceeds"/>
    <n v="4.0999999999999996"/>
    <n v="4"/>
    <n v="0"/>
    <d v="2015-02-03T00:00:00"/>
    <n v="0"/>
    <n v="16"/>
  </r>
  <r>
    <s v="RoupSimon"/>
    <n v="10198"/>
    <n v="0"/>
    <n v="0"/>
    <n v="1"/>
    <x v="0"/>
    <n v="1"/>
    <n v="3"/>
    <n v="3"/>
    <n v="0"/>
    <n v="140920"/>
    <n v="0"/>
    <n v="13"/>
    <x v="6"/>
    <s v="MA"/>
    <n v="2481"/>
    <d v="1973-05-04T00:00:00"/>
    <s v="M "/>
    <n v="50"/>
    <x v="1"/>
    <x v="1"/>
    <s v="Single"/>
    <x v="0"/>
    <s v="No"/>
    <s v="White"/>
    <d v="2013-01-20T00:00:00"/>
    <m/>
    <s v="N-A-StillEmployed"/>
    <s v="Active"/>
    <x v="0"/>
    <x v="1"/>
    <s v="Jennifer Zamora"/>
    <x v="11"/>
    <x v="3"/>
    <s v="Fully Meets"/>
    <n v="3.6"/>
    <n v="5"/>
    <n v="7"/>
    <d v="2019-02-18T00:00:00"/>
    <n v="0"/>
    <n v="13"/>
  </r>
  <r>
    <s v="Roehrich Bianca"/>
    <n v="10149"/>
    <n v="0"/>
    <n v="0"/>
    <n v="0"/>
    <x v="0"/>
    <n v="5"/>
    <n v="3"/>
    <n v="3"/>
    <n v="0"/>
    <n v="120000"/>
    <n v="1"/>
    <n v="29"/>
    <x v="18"/>
    <s v="MA"/>
    <n v="2703"/>
    <d v="1973-05-27T00:00:00"/>
    <s v="F"/>
    <n v="50"/>
    <x v="1"/>
    <x v="0"/>
    <s v="Single"/>
    <x v="0"/>
    <s v="Yes"/>
    <s v="White"/>
    <d v="2015-05-01T00:00:00"/>
    <d v="2018-10-11T00:00:00"/>
    <s v="Another position"/>
    <s v="Voluntarily Terminated"/>
    <x v="1"/>
    <x v="1"/>
    <s v="Simon Roup"/>
    <x v="12"/>
    <x v="1"/>
    <s v="Fully Meets"/>
    <n v="3.88"/>
    <n v="3"/>
    <n v="7"/>
    <d v="2018-02-13T00:00:00"/>
    <n v="0"/>
    <n v="12"/>
  </r>
  <r>
    <s v="Kinsella Kathleen  "/>
    <n v="10166"/>
    <n v="1"/>
    <n v="1"/>
    <n v="0"/>
    <x v="1"/>
    <n v="5"/>
    <n v="5"/>
    <n v="3"/>
    <n v="0"/>
    <n v="54005"/>
    <n v="1"/>
    <n v="19"/>
    <x v="0"/>
    <s v="MA"/>
    <n v="2170"/>
    <d v="1973-08-12T00:00:00"/>
    <s v="F"/>
    <n v="49"/>
    <x v="1"/>
    <x v="0"/>
    <s v="Married"/>
    <x v="0"/>
    <s v="No"/>
    <s v="White"/>
    <d v="2011-09-26T00:00:00"/>
    <d v="2015-04-06T00:00:00"/>
    <s v="more money"/>
    <s v="Voluntarily Terminated"/>
    <x v="1"/>
    <x v="0"/>
    <s v="Webster Butler"/>
    <x v="3"/>
    <x v="0"/>
    <s v="Fully Meets"/>
    <n v="3.6"/>
    <n v="5"/>
    <n v="0"/>
    <d v="2015-01-03T00:00:00"/>
    <n v="0"/>
    <n v="16"/>
  </r>
  <r>
    <s v="Dunne Amy"/>
    <n v="10211"/>
    <n v="1"/>
    <n v="1"/>
    <n v="0"/>
    <x v="1"/>
    <n v="1"/>
    <n v="5"/>
    <n v="3"/>
    <n v="0"/>
    <n v="62514"/>
    <n v="0"/>
    <n v="19"/>
    <x v="0"/>
    <s v="MA"/>
    <n v="1749"/>
    <d v="1973-09-23T00:00:00"/>
    <s v="F"/>
    <n v="49"/>
    <x v="1"/>
    <x v="0"/>
    <s v="Married"/>
    <x v="0"/>
    <s v="No"/>
    <s v="White"/>
    <d v="2010-04-26T00:00:00"/>
    <m/>
    <s v="N-A-StillEmployed"/>
    <s v="Active"/>
    <x v="0"/>
    <x v="0"/>
    <s v="Ketsia Liebig"/>
    <x v="9"/>
    <x v="0"/>
    <s v="Fully Meets"/>
    <n v="2.9"/>
    <n v="3"/>
    <n v="0"/>
    <d v="2019-01-21T00:00:00"/>
    <n v="0"/>
    <n v="6"/>
  </r>
  <r>
    <s v="Dunn Amy  "/>
    <n v="10105"/>
    <n v="0"/>
    <n v="0"/>
    <n v="0"/>
    <x v="0"/>
    <n v="1"/>
    <n v="5"/>
    <n v="3"/>
    <n v="0"/>
    <n v="75188"/>
    <n v="0"/>
    <n v="18"/>
    <x v="5"/>
    <s v="MA"/>
    <n v="1731"/>
    <d v="1973-11-28T00:00:00"/>
    <s v="F"/>
    <n v="49"/>
    <x v="1"/>
    <x v="0"/>
    <s v="Single"/>
    <x v="0"/>
    <s v="No"/>
    <s v="White"/>
    <d v="2014-09-18T00:00:00"/>
    <m/>
    <s v="N-A-StillEmployed"/>
    <s v="Active"/>
    <x v="0"/>
    <x v="0"/>
    <s v="Janet King"/>
    <x v="7"/>
    <x v="0"/>
    <s v="Fully Meets"/>
    <n v="4.5199999999999996"/>
    <n v="4"/>
    <n v="0"/>
    <d v="2019-01-15T00:00:00"/>
    <n v="0"/>
    <n v="4"/>
  </r>
  <r>
    <s v="Rivera Haley  "/>
    <n v="10011"/>
    <n v="1"/>
    <n v="1"/>
    <n v="0"/>
    <x v="1"/>
    <n v="1"/>
    <n v="5"/>
    <n v="4"/>
    <n v="0"/>
    <n v="46738"/>
    <n v="0"/>
    <n v="19"/>
    <x v="0"/>
    <s v="MA"/>
    <n v="2171"/>
    <d v="1973-12-01T00:00:00"/>
    <s v="F"/>
    <n v="49"/>
    <x v="1"/>
    <x v="0"/>
    <s v="Married"/>
    <x v="0"/>
    <s v="No"/>
    <s v="Asian"/>
    <d v="2011-11-28T00:00:00"/>
    <m/>
    <s v="N-A-StillEmployed"/>
    <s v="Active"/>
    <x v="0"/>
    <x v="0"/>
    <s v="Webster Butler"/>
    <x v="18"/>
    <x v="0"/>
    <s v="Exceeds"/>
    <n v="4.3600000000000003"/>
    <n v="5"/>
    <n v="0"/>
    <d v="2019-11-02T00:00:00"/>
    <n v="0"/>
    <n v="16"/>
  </r>
  <r>
    <s v="Soto Julia "/>
    <n v="10119"/>
    <n v="1"/>
    <n v="1"/>
    <n v="0"/>
    <x v="1"/>
    <n v="1"/>
    <n v="3"/>
    <n v="3"/>
    <n v="0"/>
    <n v="66593"/>
    <n v="0"/>
    <n v="14"/>
    <x v="10"/>
    <s v="MA"/>
    <n v="2360"/>
    <d v="1973-12-03T00:00:00"/>
    <s v="F"/>
    <n v="49"/>
    <x v="1"/>
    <x v="0"/>
    <s v="Married"/>
    <x v="0"/>
    <s v="No"/>
    <s v="Black or African American"/>
    <d v="2011-10-06T00:00:00"/>
    <m/>
    <s v="N-A-StillEmployed"/>
    <s v="Active"/>
    <x v="0"/>
    <x v="1"/>
    <s v="Eric Dougall"/>
    <x v="15"/>
    <x v="1"/>
    <s v="Fully Meets"/>
    <n v="4.3"/>
    <n v="3"/>
    <n v="5"/>
    <d v="2019-08-02T00:00:00"/>
    <n v="0"/>
    <n v="19"/>
  </r>
  <r>
    <s v="Moumanil Maliki "/>
    <n v="10120"/>
    <n v="0"/>
    <n v="3"/>
    <n v="1"/>
    <x v="0"/>
    <n v="1"/>
    <n v="5"/>
    <n v="3"/>
    <n v="0"/>
    <n v="74417"/>
    <n v="0"/>
    <n v="20"/>
    <x v="1"/>
    <s v="MA"/>
    <n v="1460"/>
    <d v="1974-01-12T00:00:00"/>
    <s v="M "/>
    <n v="49"/>
    <x v="1"/>
    <x v="1"/>
    <s v="Separated"/>
    <x v="0"/>
    <s v="No"/>
    <s v="Black or African American"/>
    <d v="2013-05-13T00:00:00"/>
    <m/>
    <s v="N-A-StillEmployed"/>
    <s v="Active"/>
    <x v="0"/>
    <x v="0"/>
    <s v="Michael Albert"/>
    <x v="0"/>
    <x v="1"/>
    <s v="Fully Meets"/>
    <n v="4.29"/>
    <n v="5"/>
    <n v="0"/>
    <d v="2019-01-28T00:00:00"/>
    <n v="0"/>
    <n v="11"/>
  </r>
  <r>
    <s v="Harrison Kara"/>
    <n v="10007"/>
    <n v="1"/>
    <n v="1"/>
    <n v="0"/>
    <x v="1"/>
    <n v="1"/>
    <n v="5"/>
    <n v="4"/>
    <n v="0"/>
    <n v="62065"/>
    <n v="0"/>
    <n v="19"/>
    <x v="0"/>
    <s v="MA"/>
    <n v="1886"/>
    <d v="1974-02-05T00:00:00"/>
    <s v="F"/>
    <n v="49"/>
    <x v="1"/>
    <x v="0"/>
    <s v="Married"/>
    <x v="0"/>
    <s v="No"/>
    <s v="White"/>
    <d v="2014-12-05T00:00:00"/>
    <m/>
    <s v="N-A-StillEmployed"/>
    <s v="Active"/>
    <x v="0"/>
    <x v="0"/>
    <s v="Amy Dunn"/>
    <x v="13"/>
    <x v="2"/>
    <s v="Exceeds"/>
    <n v="4.76"/>
    <n v="4"/>
    <n v="0"/>
    <d v="2019-02-15T00:00:00"/>
    <n v="0"/>
    <n v="5"/>
  </r>
  <r>
    <s v="Barbara Thomas"/>
    <n v="10242"/>
    <n v="1"/>
    <n v="1"/>
    <n v="1"/>
    <x v="1"/>
    <n v="5"/>
    <n v="5"/>
    <n v="3"/>
    <n v="1"/>
    <n v="47211"/>
    <n v="1"/>
    <n v="19"/>
    <x v="0"/>
    <s v="MA"/>
    <n v="2062"/>
    <d v="1974-02-21T00:00:00"/>
    <s v="M "/>
    <n v="49"/>
    <x v="1"/>
    <x v="1"/>
    <s v="Married"/>
    <x v="0"/>
    <s v="Yes"/>
    <s v="Black or African American"/>
    <d v="2012-02-04T00:00:00"/>
    <d v="2016-09-19T00:00:00"/>
    <s v="unhappy"/>
    <s v="Voluntarily Terminated"/>
    <x v="1"/>
    <x v="0"/>
    <s v="Kissy Sullivan"/>
    <x v="14"/>
    <x v="4"/>
    <s v="Fully Meets"/>
    <n v="4.2"/>
    <n v="3"/>
    <n v="0"/>
    <d v="2016-06-05T00:00:00"/>
    <n v="0"/>
    <n v="15"/>
  </r>
  <r>
    <s v="Rose Ashley  "/>
    <n v="10054"/>
    <n v="0"/>
    <n v="3"/>
    <n v="0"/>
    <x v="0"/>
    <n v="1"/>
    <n v="5"/>
    <n v="3"/>
    <n v="0"/>
    <n v="60627"/>
    <n v="0"/>
    <n v="19"/>
    <x v="0"/>
    <s v="MA"/>
    <n v="1886"/>
    <d v="1974-05-12T00:00:00"/>
    <s v="F"/>
    <n v="49"/>
    <x v="1"/>
    <x v="0"/>
    <s v="Separated"/>
    <x v="0"/>
    <s v="No"/>
    <s v="White"/>
    <d v="2014-06-01T00:00:00"/>
    <m/>
    <s v="N-A-StillEmployed"/>
    <s v="Active"/>
    <x v="0"/>
    <x v="0"/>
    <s v="David Stanley"/>
    <x v="17"/>
    <x v="6"/>
    <s v="Fully Meets"/>
    <n v="5"/>
    <n v="4"/>
    <n v="0"/>
    <d v="2019-01-31T00:00:00"/>
    <n v="0"/>
    <n v="8"/>
  </r>
  <r>
    <s v="Engdahl Jean"/>
    <n v="10247"/>
    <n v="0"/>
    <n v="0"/>
    <n v="1"/>
    <x v="0"/>
    <n v="1"/>
    <n v="5"/>
    <n v="3"/>
    <n v="0"/>
    <n v="48888"/>
    <n v="0"/>
    <n v="19"/>
    <x v="0"/>
    <s v="MA"/>
    <n v="2026"/>
    <d v="1974-05-31T00:00:00"/>
    <s v="M "/>
    <n v="49"/>
    <x v="1"/>
    <x v="1"/>
    <s v="Single"/>
    <x v="0"/>
    <s v="No"/>
    <s v="White"/>
    <d v="2014-10-11T00:00:00"/>
    <m/>
    <s v="N-A-StillEmployed"/>
    <s v="Active"/>
    <x v="0"/>
    <x v="0"/>
    <s v="Kelley Spirea"/>
    <x v="1"/>
    <x v="1"/>
    <s v="Fully Meets"/>
    <n v="4.7"/>
    <n v="5"/>
    <n v="0"/>
    <d v="2019-02-13T00:00:00"/>
    <n v="0"/>
    <n v="8"/>
  </r>
  <r>
    <s v="Robinson Alain  "/>
    <n v="10047"/>
    <n v="1"/>
    <n v="1"/>
    <n v="1"/>
    <x v="1"/>
    <n v="5"/>
    <n v="5"/>
    <n v="3"/>
    <n v="0"/>
    <n v="50428"/>
    <n v="1"/>
    <n v="19"/>
    <x v="0"/>
    <s v="MA"/>
    <n v="1420"/>
    <d v="1974-07-01T00:00:00"/>
    <s v="M "/>
    <n v="49"/>
    <x v="1"/>
    <x v="1"/>
    <s v="Married"/>
    <x v="0"/>
    <s v="No"/>
    <s v="Black or African American"/>
    <d v="2011-10-01T00:00:00"/>
    <d v="2016-01-26T00:00:00"/>
    <s v="attendance"/>
    <s v="Voluntarily Terminated"/>
    <x v="1"/>
    <x v="0"/>
    <s v="Amy Dunn"/>
    <x v="13"/>
    <x v="3"/>
    <s v="Fully Meets"/>
    <n v="5"/>
    <n v="3"/>
    <n v="0"/>
    <d v="2015-10-01T00:00:00"/>
    <n v="0"/>
    <n v="11"/>
  </r>
  <r>
    <s v="Mangal Debbie"/>
    <n v="10279"/>
    <n v="1"/>
    <n v="1"/>
    <n v="0"/>
    <x v="1"/>
    <n v="1"/>
    <n v="5"/>
    <n v="3"/>
    <n v="0"/>
    <n v="61349"/>
    <n v="0"/>
    <n v="19"/>
    <x v="0"/>
    <s v="MA"/>
    <n v="2451"/>
    <d v="1974-07-11T00:00:00"/>
    <s v="F"/>
    <n v="49"/>
    <x v="1"/>
    <x v="0"/>
    <s v="Married"/>
    <x v="0"/>
    <s v="No"/>
    <s v="White"/>
    <d v="2013-11-11T00:00:00"/>
    <m/>
    <s v="N-A-StillEmployed"/>
    <s v="Active"/>
    <x v="0"/>
    <x v="0"/>
    <s v="Brannon Miller"/>
    <x v="8"/>
    <x v="1"/>
    <s v="Fully Meets"/>
    <n v="4.0999999999999996"/>
    <n v="3"/>
    <n v="0"/>
    <d v="2019-01-22T00:00:00"/>
    <n v="0"/>
    <n v="11"/>
  </r>
  <r>
    <s v="Stansfield Norman"/>
    <n v="10307"/>
    <n v="1"/>
    <n v="1"/>
    <n v="1"/>
    <x v="1"/>
    <n v="1"/>
    <n v="6"/>
    <n v="1"/>
    <n v="0"/>
    <n v="58273"/>
    <n v="0"/>
    <n v="3"/>
    <x v="4"/>
    <s v="NV"/>
    <n v="89139"/>
    <d v="1974-09-05T00:00:00"/>
    <s v="M "/>
    <n v="48"/>
    <x v="1"/>
    <x v="1"/>
    <s v="Married"/>
    <x v="0"/>
    <s v="No"/>
    <s v="White"/>
    <d v="2014-12-05T00:00:00"/>
    <m/>
    <s v="N-A-StillEmployed"/>
    <s v="Active"/>
    <x v="0"/>
    <x v="3"/>
    <s v="Lynn Daneault"/>
    <x v="10"/>
    <x v="6"/>
    <s v="PIP"/>
    <n v="1.81"/>
    <n v="2"/>
    <n v="0"/>
    <d v="2019-01-17T00:00:00"/>
    <n v="3"/>
    <n v="5"/>
  </r>
  <r>
    <s v="Gilles Alex"/>
    <n v="10283"/>
    <n v="1"/>
    <n v="1"/>
    <n v="1"/>
    <x v="1"/>
    <n v="5"/>
    <n v="5"/>
    <n v="2"/>
    <n v="1"/>
    <n v="54933"/>
    <n v="1"/>
    <n v="19"/>
    <x v="0"/>
    <s v="MA"/>
    <n v="2062"/>
    <d v="1974-09-08T00:00:00"/>
    <s v="M "/>
    <n v="48"/>
    <x v="1"/>
    <x v="1"/>
    <s v="Married"/>
    <x v="0"/>
    <s v="No"/>
    <s v="Black or African American"/>
    <d v="2012-02-04T00:00:00"/>
    <d v="2015-06-25T00:00:00"/>
    <s v="military"/>
    <s v="Voluntarily Terminated"/>
    <x v="1"/>
    <x v="0"/>
    <s v="Webster Butler"/>
    <x v="3"/>
    <x v="4"/>
    <s v="Needs Improvement"/>
    <n v="3.97"/>
    <n v="4"/>
    <n v="0"/>
    <d v="2015-01-20T00:00:00"/>
    <n v="3"/>
    <n v="15"/>
  </r>
  <r>
    <s v="Goyal Roxana"/>
    <n v="10256"/>
    <n v="1"/>
    <n v="1"/>
    <n v="0"/>
    <x v="1"/>
    <n v="3"/>
    <n v="5"/>
    <n v="3"/>
    <n v="0"/>
    <n v="49256"/>
    <n v="0"/>
    <n v="19"/>
    <x v="0"/>
    <s v="MA"/>
    <n v="1864"/>
    <d v="1974-09-10T00:00:00"/>
    <s v="F"/>
    <n v="48"/>
    <x v="1"/>
    <x v="0"/>
    <s v="Married"/>
    <x v="0"/>
    <s v="No"/>
    <s v="Asian"/>
    <d v="2013-08-19T00:00:00"/>
    <m/>
    <s v="N-A-StillEmployed"/>
    <s v="Active"/>
    <x v="0"/>
    <x v="0"/>
    <s v="Kissy Sullivan"/>
    <x v="14"/>
    <x v="1"/>
    <s v="Fully Meets"/>
    <n v="4.0999999999999996"/>
    <n v="5"/>
    <n v="0"/>
    <d v="2019-02-15T00:00:00"/>
    <n v="0"/>
    <n v="3"/>
  </r>
  <r>
    <s v="Baczenski Rachael  "/>
    <n v="10252"/>
    <n v="1"/>
    <n v="1"/>
    <n v="0"/>
    <x v="1"/>
    <n v="5"/>
    <n v="5"/>
    <n v="3"/>
    <n v="1"/>
    <n v="54670"/>
    <n v="1"/>
    <n v="19"/>
    <x v="0"/>
    <s v="MA"/>
    <n v="1902"/>
    <d v="1974-12-01T00:00:00"/>
    <s v="F"/>
    <n v="48"/>
    <x v="1"/>
    <x v="0"/>
    <s v="Married"/>
    <x v="0"/>
    <s v="Yes"/>
    <s v="Black or African American"/>
    <d v="2011-10-01T00:00:00"/>
    <d v="2017-12-01T00:00:00"/>
    <s v="Another position"/>
    <s v="Voluntarily Terminated"/>
    <x v="1"/>
    <x v="0"/>
    <s v="David Stanley"/>
    <x v="17"/>
    <x v="4"/>
    <s v="Fully Meets"/>
    <n v="4.2"/>
    <n v="4"/>
    <n v="0"/>
    <d v="2016-01-30T00:00:00"/>
    <n v="0"/>
    <n v="12"/>
  </r>
  <r>
    <s v="Sadki Nore  "/>
    <n v="10260"/>
    <n v="0"/>
    <n v="0"/>
    <n v="1"/>
    <x v="0"/>
    <n v="5"/>
    <n v="5"/>
    <n v="3"/>
    <n v="0"/>
    <n v="46428"/>
    <n v="1"/>
    <n v="19"/>
    <x v="0"/>
    <s v="MA"/>
    <n v="2148"/>
    <d v="1974-12-21T00:00:00"/>
    <s v="M "/>
    <n v="48"/>
    <x v="1"/>
    <x v="1"/>
    <s v="Single"/>
    <x v="0"/>
    <s v="No"/>
    <s v="White"/>
    <d v="2009-05-01T00:00:00"/>
    <d v="2018-07-30T00:00:00"/>
    <s v="relocation out of area"/>
    <s v="Voluntarily Terminated"/>
    <x v="1"/>
    <x v="0"/>
    <s v="Michael Albert"/>
    <x v="0"/>
    <x v="0"/>
    <s v="Fully Meets"/>
    <n v="4.5999999999999996"/>
    <n v="5"/>
    <n v="0"/>
    <d v="2018-05-02T00:00:00"/>
    <n v="0"/>
    <n v="7"/>
  </r>
  <r>
    <s v="Delarge Alex"/>
    <n v="10306"/>
    <n v="0"/>
    <n v="0"/>
    <n v="1"/>
    <x v="0"/>
    <n v="1"/>
    <n v="6"/>
    <n v="1"/>
    <n v="0"/>
    <n v="61568"/>
    <n v="0"/>
    <n v="3"/>
    <x v="4"/>
    <s v="AL"/>
    <n v="36006"/>
    <d v="1975-02-11T00:00:00"/>
    <s v="M "/>
    <n v="48"/>
    <x v="1"/>
    <x v="1"/>
    <s v="Single"/>
    <x v="0"/>
    <s v="No"/>
    <s v="Two or more races"/>
    <d v="2014-09-29T00:00:00"/>
    <m/>
    <s v="N-A-StillEmployed"/>
    <s v="Active"/>
    <x v="0"/>
    <x v="3"/>
    <s v="John Smith"/>
    <x v="6"/>
    <x v="3"/>
    <s v="PIP"/>
    <n v="1.93"/>
    <n v="3"/>
    <n v="0"/>
    <d v="2019-01-30T00:00:00"/>
    <n v="6"/>
    <n v="5"/>
  </r>
  <r>
    <s v="Tavares Desiree  "/>
    <n v="10221"/>
    <n v="1"/>
    <n v="1"/>
    <n v="0"/>
    <x v="1"/>
    <n v="5"/>
    <n v="5"/>
    <n v="3"/>
    <n v="1"/>
    <n v="60754"/>
    <n v="1"/>
    <n v="19"/>
    <x v="0"/>
    <s v="MA"/>
    <n v="1801"/>
    <d v="1975-03-04T00:00:00"/>
    <s v="F"/>
    <n v="48"/>
    <x v="1"/>
    <x v="0"/>
    <s v="Married"/>
    <x v="2"/>
    <s v="No"/>
    <s v="Black or African American"/>
    <d v="2009-04-27T00:00:00"/>
    <d v="2013-01-04T00:00:00"/>
    <s v="Another position"/>
    <s v="Voluntarily Terminated"/>
    <x v="1"/>
    <x v="0"/>
    <s v="Webster Butler"/>
    <x v="3"/>
    <x v="4"/>
    <s v="Fully Meets"/>
    <n v="4.5"/>
    <n v="5"/>
    <n v="0"/>
    <d v="2012-02-15T00:00:00"/>
    <n v="0"/>
    <n v="11"/>
  </r>
  <r>
    <s v="Ait Sidi Karthikeyan   "/>
    <n v="10084"/>
    <n v="1"/>
    <n v="1"/>
    <n v="1"/>
    <x v="1"/>
    <n v="5"/>
    <n v="3"/>
    <n v="3"/>
    <n v="0"/>
    <n v="104437"/>
    <n v="1"/>
    <n v="27"/>
    <x v="19"/>
    <s v="MA"/>
    <n v="2148"/>
    <d v="1975-05-05T00:00:00"/>
    <s v="M "/>
    <n v="48"/>
    <x v="1"/>
    <x v="1"/>
    <s v="Married"/>
    <x v="0"/>
    <s v="No"/>
    <s v="White"/>
    <d v="2015-03-30T00:00:00"/>
    <d v="2016-06-16T00:00:00"/>
    <s v="career change"/>
    <s v="Voluntarily Terminated"/>
    <x v="1"/>
    <x v="1"/>
    <s v="Simon Roup"/>
    <x v="12"/>
    <x v="3"/>
    <s v="Fully Meets"/>
    <n v="4.96"/>
    <n v="3"/>
    <n v="6"/>
    <d v="2016-02-24T00:00:00"/>
    <n v="0"/>
    <n v="17"/>
  </r>
  <r>
    <s v="Forrest Alex"/>
    <n v="10305"/>
    <n v="1"/>
    <n v="1"/>
    <n v="1"/>
    <x v="1"/>
    <n v="1"/>
    <n v="6"/>
    <n v="3"/>
    <n v="0"/>
    <n v="70187"/>
    <n v="1"/>
    <n v="3"/>
    <x v="4"/>
    <s v="MA"/>
    <n v="2330"/>
    <d v="1975-07-07T00:00:00"/>
    <s v="M "/>
    <n v="48"/>
    <x v="1"/>
    <x v="1"/>
    <s v="Married"/>
    <x v="0"/>
    <s v="No"/>
    <s v="White"/>
    <d v="2014-09-29T00:00:00"/>
    <d v="2018-08-19T00:00:00"/>
    <s v="Fatal attraction"/>
    <s v="Terminated for Cause"/>
    <x v="1"/>
    <x v="3"/>
    <s v="Lynn Daneault"/>
    <x v="10"/>
    <x v="5"/>
    <s v="PIP"/>
    <n v="2"/>
    <n v="5"/>
    <n v="0"/>
    <d v="2019-01-28T00:00:00"/>
    <n v="4"/>
    <n v="7"/>
  </r>
  <r>
    <s v="Thibaud Kenneth"/>
    <n v="10268"/>
    <n v="0"/>
    <n v="4"/>
    <n v="1"/>
    <x v="0"/>
    <n v="5"/>
    <n v="5"/>
    <n v="3"/>
    <n v="0"/>
    <n v="67176"/>
    <n v="1"/>
    <n v="20"/>
    <x v="1"/>
    <s v="MA"/>
    <n v="2472"/>
    <d v="1975-09-16T00:00:00"/>
    <s v="M "/>
    <n v="47"/>
    <x v="1"/>
    <x v="1"/>
    <s v="Widowed"/>
    <x v="0"/>
    <s v="No"/>
    <s v="White"/>
    <d v="2007-06-25T00:00:00"/>
    <d v="2010-08-30T00:00:00"/>
    <s v="military"/>
    <s v="Voluntarily Terminated"/>
    <x v="1"/>
    <x v="0"/>
    <s v="Webster Butler"/>
    <x v="3"/>
    <x v="7"/>
    <s v="Fully Meets"/>
    <n v="4.0999999999999996"/>
    <n v="4"/>
    <n v="0"/>
    <d v="2010-07-14T00:00:00"/>
    <n v="0"/>
    <n v="15"/>
  </r>
  <r>
    <s v="Spirea Kelley"/>
    <n v="10090"/>
    <n v="1"/>
    <n v="1"/>
    <n v="0"/>
    <x v="1"/>
    <n v="1"/>
    <n v="5"/>
    <n v="3"/>
    <n v="0"/>
    <n v="65714"/>
    <n v="0"/>
    <n v="18"/>
    <x v="5"/>
    <s v="MA"/>
    <n v="2451"/>
    <d v="1975-09-30T00:00:00"/>
    <s v="F"/>
    <n v="47"/>
    <x v="1"/>
    <x v="0"/>
    <s v="Married"/>
    <x v="0"/>
    <s v="No"/>
    <s v="White"/>
    <d v="2012-02-10T00:00:00"/>
    <m/>
    <s v="N-A-StillEmployed"/>
    <s v="Active"/>
    <x v="0"/>
    <x v="0"/>
    <s v="Janet King"/>
    <x v="7"/>
    <x v="1"/>
    <s v="Fully Meets"/>
    <n v="4.83"/>
    <n v="5"/>
    <n v="0"/>
    <d v="2019-02-14T00:00:00"/>
    <n v="0"/>
    <n v="15"/>
  </r>
  <r>
    <s v="Sewkumar Nori"/>
    <n v="10071"/>
    <n v="0"/>
    <n v="0"/>
    <n v="0"/>
    <x v="0"/>
    <n v="3"/>
    <n v="5"/>
    <n v="3"/>
    <n v="0"/>
    <n v="50923"/>
    <n v="0"/>
    <n v="19"/>
    <x v="0"/>
    <s v="MA"/>
    <n v="2191"/>
    <d v="1975-10-03T00:00:00"/>
    <s v="F"/>
    <n v="47"/>
    <x v="1"/>
    <x v="0"/>
    <s v="Single"/>
    <x v="0"/>
    <s v="No"/>
    <s v="Asian"/>
    <d v="2013-09-30T00:00:00"/>
    <m/>
    <s v="N-A-StillEmployed"/>
    <s v="Active"/>
    <x v="0"/>
    <x v="0"/>
    <s v="Webster Butler"/>
    <x v="18"/>
    <x v="0"/>
    <s v="Fully Meets"/>
    <n v="5"/>
    <n v="5"/>
    <n v="0"/>
    <d v="2019-06-02T00:00:00"/>
    <n v="0"/>
    <n v="14"/>
  </r>
  <r>
    <s v="Lydon Allison"/>
    <n v="10057"/>
    <n v="1"/>
    <n v="1"/>
    <n v="0"/>
    <x v="1"/>
    <n v="3"/>
    <n v="5"/>
    <n v="3"/>
    <n v="0"/>
    <n v="52057"/>
    <n v="0"/>
    <n v="19"/>
    <x v="0"/>
    <s v="MA"/>
    <n v="2122"/>
    <d v="1975-10-22T00:00:00"/>
    <s v="F"/>
    <n v="47"/>
    <x v="1"/>
    <x v="0"/>
    <s v="Married"/>
    <x v="0"/>
    <s v="No"/>
    <s v="Black or African American"/>
    <d v="2015-02-16T00:00:00"/>
    <m/>
    <s v="N-A-StillEmployed"/>
    <s v="Active"/>
    <x v="0"/>
    <x v="0"/>
    <s v="Elijiah Gray"/>
    <x v="4"/>
    <x v="6"/>
    <s v="Fully Meets"/>
    <n v="5"/>
    <n v="3"/>
    <n v="0"/>
    <d v="2019-01-23T00:00:00"/>
    <n v="0"/>
    <n v="6"/>
  </r>
  <r>
    <s v="Corleone Michael"/>
    <n v="10282"/>
    <n v="0"/>
    <n v="2"/>
    <n v="1"/>
    <x v="0"/>
    <n v="1"/>
    <n v="5"/>
    <n v="2"/>
    <n v="0"/>
    <n v="68051"/>
    <n v="0"/>
    <n v="18"/>
    <x v="5"/>
    <s v="MA"/>
    <n v="1803"/>
    <d v="1975-12-17T00:00:00"/>
    <s v="M "/>
    <n v="47"/>
    <x v="1"/>
    <x v="1"/>
    <s v="Divorced"/>
    <x v="0"/>
    <s v="No"/>
    <s v="White"/>
    <d v="2010-07-20T00:00:00"/>
    <m/>
    <s v="N-A-StillEmployed"/>
    <s v="Active"/>
    <x v="0"/>
    <x v="0"/>
    <s v="Janet King"/>
    <x v="7"/>
    <x v="2"/>
    <s v="Needs Improvement"/>
    <n v="4.13"/>
    <n v="2"/>
    <n v="0"/>
    <d v="2019-01-14T00:00:00"/>
    <n v="3"/>
    <n v="3"/>
  </r>
  <r>
    <s v="Keatts Kramer "/>
    <n v="10192"/>
    <n v="0"/>
    <n v="0"/>
    <n v="1"/>
    <x v="0"/>
    <n v="1"/>
    <n v="5"/>
    <n v="3"/>
    <n v="0"/>
    <n v="50482"/>
    <n v="0"/>
    <n v="19"/>
    <x v="0"/>
    <s v="MA"/>
    <n v="1887"/>
    <d v="1976-01-19T00:00:00"/>
    <s v="M "/>
    <n v="47"/>
    <x v="1"/>
    <x v="1"/>
    <s v="Single"/>
    <x v="0"/>
    <s v="No"/>
    <s v="White"/>
    <d v="2013-09-30T00:00:00"/>
    <m/>
    <s v="N-A-StillEmployed"/>
    <s v="Active"/>
    <x v="0"/>
    <x v="0"/>
    <s v="Michael Albert"/>
    <x v="0"/>
    <x v="3"/>
    <s v="Fully Meets"/>
    <n v="3.07"/>
    <n v="4"/>
    <n v="0"/>
    <d v="2019-01-23T00:00:00"/>
    <n v="0"/>
    <n v="10"/>
  </r>
  <r>
    <s v="Moran Patrick"/>
    <n v="10223"/>
    <n v="0"/>
    <n v="0"/>
    <n v="1"/>
    <x v="0"/>
    <n v="3"/>
    <n v="5"/>
    <n v="3"/>
    <n v="1"/>
    <n v="72106"/>
    <n v="0"/>
    <n v="20"/>
    <x v="1"/>
    <s v="MA"/>
    <n v="2127"/>
    <d v="1976-03-12T00:00:00"/>
    <s v="M "/>
    <n v="47"/>
    <x v="1"/>
    <x v="1"/>
    <s v="Single"/>
    <x v="0"/>
    <s v="No"/>
    <s v="Black or African American"/>
    <d v="2012-09-01T00:00:00"/>
    <m/>
    <s v="N-A-StillEmployed"/>
    <s v="Active"/>
    <x v="0"/>
    <x v="0"/>
    <s v="Kelley Spirea"/>
    <x v="1"/>
    <x v="4"/>
    <s v="Fully Meets"/>
    <n v="4.0999999999999996"/>
    <n v="4"/>
    <n v="0"/>
    <d v="2019-01-31T00:00:00"/>
    <n v="0"/>
    <n v="12"/>
  </r>
  <r>
    <s v="Manchester Robyn"/>
    <n v="10077"/>
    <n v="1"/>
    <n v="1"/>
    <n v="0"/>
    <x v="1"/>
    <n v="2"/>
    <n v="5"/>
    <n v="3"/>
    <n v="0"/>
    <n v="62385"/>
    <n v="0"/>
    <n v="20"/>
    <x v="1"/>
    <s v="MA"/>
    <n v="2324"/>
    <d v="1976-08-25T00:00:00"/>
    <s v="F"/>
    <n v="46"/>
    <x v="1"/>
    <x v="0"/>
    <s v="Married"/>
    <x v="0"/>
    <s v="No"/>
    <s v="White"/>
    <d v="2016-11-05T00:00:00"/>
    <m/>
    <s v="N-A-StillEmployed"/>
    <s v="Active"/>
    <x v="0"/>
    <x v="0"/>
    <s v="Webster Butler"/>
    <x v="18"/>
    <x v="1"/>
    <s v="Fully Meets"/>
    <n v="5"/>
    <n v="3"/>
    <n v="0"/>
    <d v="2019-01-21T00:00:00"/>
    <n v="0"/>
    <n v="4"/>
  </r>
  <r>
    <s v="Medeiros Jennifer"/>
    <n v="10068"/>
    <n v="0"/>
    <n v="0"/>
    <n v="0"/>
    <x v="0"/>
    <n v="1"/>
    <n v="5"/>
    <n v="3"/>
    <n v="0"/>
    <n v="55688"/>
    <n v="0"/>
    <n v="19"/>
    <x v="0"/>
    <s v="MA"/>
    <n v="2346"/>
    <d v="1976-09-22T00:00:00"/>
    <s v="F"/>
    <n v="46"/>
    <x v="1"/>
    <x v="0"/>
    <s v="Single"/>
    <x v="0"/>
    <s v="No"/>
    <s v="White"/>
    <d v="2015-03-30T00:00:00"/>
    <m/>
    <s v="N-A-StillEmployed"/>
    <s v="Active"/>
    <x v="0"/>
    <x v="0"/>
    <s v="Michael Albert"/>
    <x v="0"/>
    <x v="2"/>
    <s v="Fully Meets"/>
    <n v="5"/>
    <n v="4"/>
    <n v="0"/>
    <d v="2019-01-21T00:00:00"/>
    <n v="0"/>
    <n v="10"/>
  </r>
  <r>
    <s v="Huynh Ming"/>
    <n v="10160"/>
    <n v="0"/>
    <n v="2"/>
    <n v="0"/>
    <x v="0"/>
    <n v="5"/>
    <n v="5"/>
    <n v="3"/>
    <n v="0"/>
    <n v="68182"/>
    <n v="1"/>
    <n v="20"/>
    <x v="1"/>
    <s v="MA"/>
    <n v="1742"/>
    <d v="1976-09-22T00:00:00"/>
    <s v="F"/>
    <n v="46"/>
    <x v="1"/>
    <x v="0"/>
    <s v="Divorced"/>
    <x v="0"/>
    <s v="No"/>
    <s v="White"/>
    <d v="2011-02-21T00:00:00"/>
    <d v="2013-01-04T00:00:00"/>
    <s v="unhappy"/>
    <s v="Voluntarily Terminated"/>
    <x v="1"/>
    <x v="0"/>
    <s v="Amy Dunn"/>
    <x v="13"/>
    <x v="0"/>
    <s v="Fully Meets"/>
    <n v="3.72"/>
    <n v="3"/>
    <n v="0"/>
    <d v="2013-01-02T00:00:00"/>
    <n v="0"/>
    <n v="18"/>
  </r>
  <r>
    <s v="Walker Roger"/>
    <n v="10190"/>
    <n v="0"/>
    <n v="0"/>
    <n v="1"/>
    <x v="0"/>
    <n v="1"/>
    <n v="5"/>
    <n v="3"/>
    <n v="0"/>
    <n v="66541"/>
    <n v="0"/>
    <n v="20"/>
    <x v="1"/>
    <s v="MA"/>
    <n v="2459"/>
    <d v="1976-10-02T00:00:00"/>
    <s v="M "/>
    <n v="46"/>
    <x v="1"/>
    <x v="1"/>
    <s v="Single"/>
    <x v="0"/>
    <s v="No"/>
    <s v="Black or African American"/>
    <d v="2014-08-18T00:00:00"/>
    <m/>
    <s v="N-A-StillEmployed"/>
    <s v="Active"/>
    <x v="0"/>
    <x v="0"/>
    <s v="Ketsia Liebig"/>
    <x v="9"/>
    <x v="5"/>
    <s v="Fully Meets"/>
    <n v="3.11"/>
    <n v="5"/>
    <n v="0"/>
    <d v="2019-12-02T00:00:00"/>
    <n v="0"/>
    <n v="4"/>
  </r>
  <r>
    <s v="Osturnka Adeel"/>
    <n v="10021"/>
    <n v="1"/>
    <n v="1"/>
    <n v="1"/>
    <x v="1"/>
    <n v="1"/>
    <n v="5"/>
    <n v="4"/>
    <n v="0"/>
    <n v="47414"/>
    <n v="0"/>
    <n v="19"/>
    <x v="0"/>
    <s v="MA"/>
    <n v="2478"/>
    <d v="1976-11-12T00:00:00"/>
    <s v="M "/>
    <n v="46"/>
    <x v="1"/>
    <x v="1"/>
    <s v="Married"/>
    <x v="0"/>
    <s v="No"/>
    <s v="White"/>
    <d v="2013-09-30T00:00:00"/>
    <m/>
    <s v="N-A-StillEmployed"/>
    <s v="Active"/>
    <x v="0"/>
    <x v="0"/>
    <s v="Kelley Spirea"/>
    <x v="1"/>
    <x v="1"/>
    <s v="Exceeds"/>
    <n v="5"/>
    <n v="3"/>
    <n v="0"/>
    <d v="2019-07-02T00:00:00"/>
    <n v="0"/>
    <n v="13"/>
  </r>
  <r>
    <s v="Immediato Walter"/>
    <n v="10289"/>
    <n v="1"/>
    <n v="1"/>
    <n v="1"/>
    <x v="1"/>
    <n v="5"/>
    <n v="5"/>
    <n v="2"/>
    <n v="0"/>
    <n v="83082"/>
    <n v="1"/>
    <n v="18"/>
    <x v="5"/>
    <s v="MA"/>
    <n v="2128"/>
    <d v="1976-11-15T00:00:00"/>
    <s v="M "/>
    <n v="46"/>
    <x v="1"/>
    <x v="1"/>
    <s v="Married"/>
    <x v="0"/>
    <s v="No"/>
    <s v="Asian"/>
    <d v="2011-02-21T00:00:00"/>
    <d v="2012-09-24T00:00:00"/>
    <s v="unhappy"/>
    <s v="Voluntarily Terminated"/>
    <x v="1"/>
    <x v="0"/>
    <s v="Janet King"/>
    <x v="7"/>
    <x v="3"/>
    <s v="Needs Improvement"/>
    <n v="2.34"/>
    <n v="2"/>
    <n v="0"/>
    <d v="2012-12-04T00:00:00"/>
    <n v="3"/>
    <n v="4"/>
  </r>
  <r>
    <s v="Lundy Susan"/>
    <n v="10096"/>
    <n v="0"/>
    <n v="4"/>
    <n v="0"/>
    <x v="0"/>
    <n v="5"/>
    <n v="5"/>
    <n v="3"/>
    <n v="0"/>
    <n v="67237"/>
    <n v="1"/>
    <n v="20"/>
    <x v="1"/>
    <s v="MA"/>
    <n v="2122"/>
    <d v="1976-12-26T00:00:00"/>
    <s v="F"/>
    <n v="46"/>
    <x v="1"/>
    <x v="0"/>
    <s v="Widowed"/>
    <x v="0"/>
    <s v="No"/>
    <s v="White"/>
    <d v="2013-08-07T00:00:00"/>
    <d v="2016-09-15T00:00:00"/>
    <s v="more money"/>
    <s v="Voluntarily Terminated"/>
    <x v="1"/>
    <x v="0"/>
    <s v="Michael Albert"/>
    <x v="0"/>
    <x v="1"/>
    <s v="Fully Meets"/>
    <n v="4.6500000000000004"/>
    <n v="4"/>
    <n v="0"/>
    <d v="2016-10-06T00:00:00"/>
    <n v="0"/>
    <n v="15"/>
  </r>
  <r>
    <s v="Handschiegl Joanne"/>
    <n v="10125"/>
    <n v="1"/>
    <n v="1"/>
    <n v="0"/>
    <x v="1"/>
    <n v="1"/>
    <n v="5"/>
    <n v="3"/>
    <n v="0"/>
    <n v="54828"/>
    <n v="0"/>
    <n v="19"/>
    <x v="0"/>
    <s v="MA"/>
    <n v="2127"/>
    <d v="1977-03-23T00:00:00"/>
    <s v="F"/>
    <n v="46"/>
    <x v="1"/>
    <x v="0"/>
    <s v="Married"/>
    <x v="0"/>
    <s v="No"/>
    <s v="White"/>
    <d v="2011-11-28T00:00:00"/>
    <m/>
    <s v="N-A-StillEmployed"/>
    <s v="Active"/>
    <x v="0"/>
    <x v="0"/>
    <s v="Michael Albert"/>
    <x v="0"/>
    <x v="0"/>
    <s v="Fully Meets"/>
    <n v="4.2"/>
    <n v="4"/>
    <n v="0"/>
    <d v="2019-02-22T00:00:00"/>
    <n v="0"/>
    <n v="13"/>
  </r>
  <r>
    <s v="Cornett Lisa "/>
    <n v="10094"/>
    <n v="1"/>
    <n v="1"/>
    <n v="0"/>
    <x v="1"/>
    <n v="1"/>
    <n v="5"/>
    <n v="3"/>
    <n v="0"/>
    <n v="63381"/>
    <n v="0"/>
    <n v="19"/>
    <x v="0"/>
    <s v="MA"/>
    <n v="2189"/>
    <d v="1977-03-31T00:00:00"/>
    <s v="F"/>
    <n v="46"/>
    <x v="1"/>
    <x v="0"/>
    <s v="Married"/>
    <x v="0"/>
    <s v="Yes"/>
    <s v="White"/>
    <d v="2015-05-01T00:00:00"/>
    <m/>
    <s v="N-A-StillEmployed"/>
    <s v="Active"/>
    <x v="0"/>
    <x v="0"/>
    <s v="Kelley Spirea"/>
    <x v="1"/>
    <x v="3"/>
    <s v="Fully Meets"/>
    <n v="4.7300000000000004"/>
    <n v="5"/>
    <n v="0"/>
    <d v="2019-02-14T00:00:00"/>
    <n v="0"/>
    <n v="6"/>
  </r>
  <r>
    <s v="Anderson Linda  "/>
    <n v="10002"/>
    <n v="0"/>
    <n v="0"/>
    <n v="0"/>
    <x v="0"/>
    <n v="1"/>
    <n v="5"/>
    <n v="4"/>
    <n v="0"/>
    <n v="57568"/>
    <n v="0"/>
    <n v="19"/>
    <x v="0"/>
    <s v="MA"/>
    <n v="1844"/>
    <d v="1977-05-22T00:00:00"/>
    <s v="F"/>
    <n v="46"/>
    <x v="1"/>
    <x v="0"/>
    <s v="Single"/>
    <x v="0"/>
    <s v="No"/>
    <s v="White"/>
    <d v="2012-09-01T00:00:00"/>
    <m/>
    <s v="N-A-StillEmployed"/>
    <s v="Active"/>
    <x v="0"/>
    <x v="0"/>
    <s v="Amy Dunn"/>
    <x v="13"/>
    <x v="1"/>
    <s v="Exceeds"/>
    <n v="5"/>
    <n v="5"/>
    <n v="0"/>
    <d v="2019-07-01T00:00:00"/>
    <n v="0"/>
    <n v="15"/>
  </r>
  <r>
    <s v="Barton Nader"/>
    <n v="10066"/>
    <n v="0"/>
    <n v="2"/>
    <n v="1"/>
    <x v="0"/>
    <n v="5"/>
    <n v="5"/>
    <n v="3"/>
    <n v="0"/>
    <n v="52505"/>
    <n v="1"/>
    <n v="19"/>
    <x v="0"/>
    <s v="MA"/>
    <n v="2747"/>
    <d v="1977-07-15T00:00:00"/>
    <s v="M "/>
    <n v="46"/>
    <x v="1"/>
    <x v="1"/>
    <s v="Divorced"/>
    <x v="0"/>
    <s v="No"/>
    <s v="White"/>
    <d v="2012-09-24T00:00:00"/>
    <d v="2017-06-04T00:00:00"/>
    <s v="Another position"/>
    <s v="Voluntarily Terminated"/>
    <x v="1"/>
    <x v="0"/>
    <s v="Michael Albert"/>
    <x v="0"/>
    <x v="8"/>
    <s v="Fully Meets"/>
    <n v="5"/>
    <n v="5"/>
    <n v="0"/>
    <d v="2017-02-03T00:00:00"/>
    <n v="0"/>
    <n v="1"/>
  </r>
  <r>
    <s v="Newman Richard "/>
    <n v="10063"/>
    <n v="1"/>
    <n v="1"/>
    <n v="1"/>
    <x v="1"/>
    <n v="3"/>
    <n v="5"/>
    <n v="3"/>
    <n v="0"/>
    <n v="48495"/>
    <n v="0"/>
    <n v="19"/>
    <x v="0"/>
    <s v="MA"/>
    <n v="2136"/>
    <d v="1977-08-04T00:00:00"/>
    <s v="M "/>
    <n v="45"/>
    <x v="1"/>
    <x v="1"/>
    <s v="Married"/>
    <x v="0"/>
    <s v="No"/>
    <s v="White"/>
    <d v="2014-12-05T00:00:00"/>
    <m/>
    <s v="N-A-StillEmployed"/>
    <s v="Active"/>
    <x v="0"/>
    <x v="0"/>
    <s v="Ketsia Liebig"/>
    <x v="9"/>
    <x v="1"/>
    <s v="Fully Meets"/>
    <n v="5"/>
    <n v="5"/>
    <n v="0"/>
    <d v="2019-02-18T00:00:00"/>
    <n v="0"/>
    <n v="11"/>
  </r>
  <r>
    <s v="Cockel James"/>
    <n v="10261"/>
    <n v="0"/>
    <n v="0"/>
    <n v="1"/>
    <x v="0"/>
    <n v="1"/>
    <n v="5"/>
    <n v="3"/>
    <n v="0"/>
    <n v="63108"/>
    <n v="0"/>
    <n v="19"/>
    <x v="0"/>
    <s v="MA"/>
    <n v="2452"/>
    <d v="1977-08-09T00:00:00"/>
    <s v="M "/>
    <n v="45"/>
    <x v="1"/>
    <x v="1"/>
    <s v="Single"/>
    <x v="0"/>
    <s v="No"/>
    <s v="White"/>
    <d v="2013-08-07T00:00:00"/>
    <m/>
    <s v="N-A-StillEmployed"/>
    <s v="Active"/>
    <x v="0"/>
    <x v="0"/>
    <s v="David Stanley"/>
    <x v="17"/>
    <x v="5"/>
    <s v="Fully Meets"/>
    <n v="4.4000000000000004"/>
    <n v="5"/>
    <n v="0"/>
    <d v="2019-01-14T00:00:00"/>
    <n v="0"/>
    <n v="3"/>
  </r>
  <r>
    <s v="Burkett Benjamin "/>
    <n v="10181"/>
    <n v="1"/>
    <n v="1"/>
    <n v="1"/>
    <x v="1"/>
    <n v="1"/>
    <n v="5"/>
    <n v="3"/>
    <n v="0"/>
    <n v="62162"/>
    <n v="0"/>
    <n v="20"/>
    <x v="1"/>
    <s v="MA"/>
    <n v="1890"/>
    <d v="1977-08-19T00:00:00"/>
    <s v="M "/>
    <n v="45"/>
    <x v="1"/>
    <x v="1"/>
    <s v="Married"/>
    <x v="0"/>
    <s v="No"/>
    <s v="White"/>
    <d v="2011-04-04T00:00:00"/>
    <m/>
    <s v="N-A-StillEmployed"/>
    <s v="Active"/>
    <x v="0"/>
    <x v="0"/>
    <s v="Ketsia Liebig"/>
    <x v="9"/>
    <x v="3"/>
    <s v="Fully Meets"/>
    <n v="3.25"/>
    <n v="5"/>
    <n v="0"/>
    <d v="2019-01-14T00:00:00"/>
    <n v="0"/>
    <n v="15"/>
  </r>
  <r>
    <s v="Peterson Ebonee  "/>
    <n v="10130"/>
    <n v="1"/>
    <n v="1"/>
    <n v="0"/>
    <x v="1"/>
    <n v="5"/>
    <n v="5"/>
    <n v="3"/>
    <n v="0"/>
    <n v="74669"/>
    <n v="1"/>
    <n v="18"/>
    <x v="5"/>
    <s v="MA"/>
    <n v="2030"/>
    <d v="1977-09-05T00:00:00"/>
    <s v="F"/>
    <n v="45"/>
    <x v="1"/>
    <x v="0"/>
    <s v="Married"/>
    <x v="0"/>
    <s v="No"/>
    <s v="White"/>
    <d v="2010-10-25T00:00:00"/>
    <d v="2016-05-18T00:00:00"/>
    <s v="Another position"/>
    <s v="Voluntarily Terminated"/>
    <x v="1"/>
    <x v="0"/>
    <s v="Janet King"/>
    <x v="7"/>
    <x v="3"/>
    <s v="Fully Meets"/>
    <n v="4.16"/>
    <n v="5"/>
    <n v="0"/>
    <d v="2015-05-03T00:00:00"/>
    <n v="0"/>
    <n v="6"/>
  </r>
  <r>
    <s v="Knapp Bradley  J"/>
    <n v="10208"/>
    <n v="0"/>
    <n v="0"/>
    <n v="1"/>
    <x v="0"/>
    <n v="1"/>
    <n v="5"/>
    <n v="3"/>
    <n v="0"/>
    <n v="46654"/>
    <n v="0"/>
    <n v="19"/>
    <x v="0"/>
    <s v="MA"/>
    <n v="1721"/>
    <d v="1977-10-11T00:00:00"/>
    <s v="M "/>
    <n v="45"/>
    <x v="1"/>
    <x v="1"/>
    <s v="Single"/>
    <x v="0"/>
    <s v="No"/>
    <s v="Black or African American"/>
    <d v="2014-02-17T00:00:00"/>
    <m/>
    <s v="N-A-StillEmployed"/>
    <s v="Active"/>
    <x v="0"/>
    <x v="0"/>
    <s v="Ketsia Liebig"/>
    <x v="9"/>
    <x v="1"/>
    <s v="Fully Meets"/>
    <n v="3.1"/>
    <n v="3"/>
    <n v="0"/>
    <d v="2019-06-02T00:00:00"/>
    <n v="0"/>
    <n v="3"/>
  </r>
  <r>
    <s v="DeGweck  James"/>
    <n v="10070"/>
    <n v="1"/>
    <n v="1"/>
    <n v="1"/>
    <x v="1"/>
    <n v="5"/>
    <n v="5"/>
    <n v="3"/>
    <n v="0"/>
    <n v="55722"/>
    <n v="1"/>
    <n v="19"/>
    <x v="0"/>
    <s v="MA"/>
    <n v="1810"/>
    <d v="1977-10-31T00:00:00"/>
    <s v="M "/>
    <n v="45"/>
    <x v="1"/>
    <x v="1"/>
    <s v="Married"/>
    <x v="0"/>
    <s v="No"/>
    <s v="White"/>
    <d v="2011-05-16T00:00:00"/>
    <d v="2016-08-06T00:00:00"/>
    <s v="unhappy"/>
    <s v="Voluntarily Terminated"/>
    <x v="1"/>
    <x v="0"/>
    <s v="Webster Butler"/>
    <x v="3"/>
    <x v="3"/>
    <s v="Fully Meets"/>
    <n v="5"/>
    <n v="4"/>
    <n v="0"/>
    <d v="2016-02-04T00:00:00"/>
    <n v="0"/>
    <n v="14"/>
  </r>
  <r>
    <s v="Maurice Shana"/>
    <n v="10053"/>
    <n v="1"/>
    <n v="1"/>
    <n v="0"/>
    <x v="1"/>
    <n v="1"/>
    <n v="5"/>
    <n v="3"/>
    <n v="0"/>
    <n v="54132"/>
    <n v="0"/>
    <n v="19"/>
    <x v="0"/>
    <s v="MA"/>
    <n v="2330"/>
    <d v="1977-11-22T00:00:00"/>
    <s v="F"/>
    <n v="45"/>
    <x v="1"/>
    <x v="0"/>
    <s v="Married"/>
    <x v="0"/>
    <s v="No"/>
    <s v="White"/>
    <d v="2011-05-31T00:00:00"/>
    <m/>
    <s v="N-A-StillEmployed"/>
    <s v="Active"/>
    <x v="0"/>
    <x v="0"/>
    <s v="David Stanley"/>
    <x v="17"/>
    <x v="3"/>
    <s v="Fully Meets"/>
    <n v="5"/>
    <n v="4"/>
    <n v="0"/>
    <d v="2019-10-01T00:00:00"/>
    <n v="0"/>
    <n v="8"/>
  </r>
  <r>
    <s v="Warfield Sarah"/>
    <n v="10127"/>
    <n v="0"/>
    <n v="4"/>
    <n v="0"/>
    <x v="0"/>
    <n v="1"/>
    <n v="3"/>
    <n v="3"/>
    <n v="0"/>
    <n v="107226"/>
    <n v="0"/>
    <n v="28"/>
    <x v="2"/>
    <s v="MA"/>
    <n v="2453"/>
    <d v="1978-02-05T00:00:00"/>
    <s v="F"/>
    <n v="45"/>
    <x v="1"/>
    <x v="0"/>
    <s v="Widowed"/>
    <x v="0"/>
    <s v="No"/>
    <s v="Asian"/>
    <d v="2015-03-30T00:00:00"/>
    <m/>
    <s v="N-A-StillEmployed"/>
    <s v="Active"/>
    <x v="0"/>
    <x v="1"/>
    <s v="Peter Monroe"/>
    <x v="2"/>
    <x v="5"/>
    <s v="Fully Meets"/>
    <n v="4.2"/>
    <n v="4"/>
    <n v="8"/>
    <d v="2019-05-02T00:00:00"/>
    <n v="0"/>
    <n v="7"/>
  </r>
  <r>
    <s v="DiNocco Lily "/>
    <n v="10284"/>
    <n v="1"/>
    <n v="1"/>
    <n v="0"/>
    <x v="1"/>
    <n v="1"/>
    <n v="5"/>
    <n v="2"/>
    <n v="0"/>
    <n v="61584"/>
    <n v="0"/>
    <n v="19"/>
    <x v="0"/>
    <s v="MA"/>
    <n v="2351"/>
    <d v="1978-02-12T00:00:00"/>
    <s v="F"/>
    <n v="45"/>
    <x v="1"/>
    <x v="0"/>
    <s v="Married"/>
    <x v="0"/>
    <s v="No"/>
    <s v="Black or African American"/>
    <d v="2013-07-01T00:00:00"/>
    <m/>
    <s v="N-A-StillEmployed"/>
    <s v="Active"/>
    <x v="0"/>
    <x v="0"/>
    <s v="Brannon Miller"/>
    <x v="8"/>
    <x v="3"/>
    <s v="Needs Improvement"/>
    <n v="3.88"/>
    <n v="4"/>
    <n v="0"/>
    <d v="2019-01-18T00:00:00"/>
    <n v="0"/>
    <n v="6"/>
  </r>
  <r>
    <s v="Sullivan Kissy "/>
    <n v="10158"/>
    <n v="1"/>
    <n v="1"/>
    <n v="0"/>
    <x v="1"/>
    <n v="1"/>
    <n v="5"/>
    <n v="3"/>
    <n v="0"/>
    <n v="63682"/>
    <n v="0"/>
    <n v="18"/>
    <x v="5"/>
    <s v="MA"/>
    <n v="1776"/>
    <d v="1978-03-28T00:00:00"/>
    <s v="F"/>
    <n v="45"/>
    <x v="1"/>
    <x v="0"/>
    <s v="Married"/>
    <x v="0"/>
    <s v="No"/>
    <s v="Black or African American"/>
    <d v="2009-08-01T00:00:00"/>
    <m/>
    <s v="N-A-StillEmployed"/>
    <s v="Active"/>
    <x v="0"/>
    <x v="0"/>
    <s v="Janet King"/>
    <x v="7"/>
    <x v="3"/>
    <s v="Fully Meets"/>
    <n v="3.73"/>
    <n v="4"/>
    <n v="0"/>
    <d v="2019-01-24T00:00:00"/>
    <n v="0"/>
    <n v="12"/>
  </r>
  <r>
    <s v="Darson Jene'ya "/>
    <n v="10056"/>
    <n v="1"/>
    <n v="1"/>
    <n v="0"/>
    <x v="1"/>
    <n v="1"/>
    <n v="5"/>
    <n v="3"/>
    <n v="0"/>
    <n v="57583"/>
    <n v="0"/>
    <n v="19"/>
    <x v="0"/>
    <s v="MA"/>
    <n v="2110"/>
    <d v="1978-05-11T00:00:00"/>
    <s v="F"/>
    <n v="45"/>
    <x v="1"/>
    <x v="0"/>
    <s v="Married"/>
    <x v="0"/>
    <s v="No"/>
    <s v="White"/>
    <d v="2012-02-07T00:00:00"/>
    <m/>
    <s v="N-A-StillEmployed"/>
    <s v="Active"/>
    <x v="0"/>
    <x v="0"/>
    <s v="Elijiah Gray"/>
    <x v="4"/>
    <x v="3"/>
    <s v="Fully Meets"/>
    <n v="5"/>
    <n v="3"/>
    <n v="0"/>
    <d v="2019-02-25T00:00:00"/>
    <n v="0"/>
    <n v="1"/>
  </r>
  <r>
    <s v="Zima Colleen"/>
    <n v="10271"/>
    <n v="0"/>
    <n v="4"/>
    <n v="0"/>
    <x v="0"/>
    <n v="1"/>
    <n v="5"/>
    <n v="3"/>
    <n v="0"/>
    <n v="45046"/>
    <n v="0"/>
    <n v="19"/>
    <x v="0"/>
    <s v="MA"/>
    <n v="1730"/>
    <d v="1978-08-17T00:00:00"/>
    <s v="F"/>
    <n v="44"/>
    <x v="1"/>
    <x v="0"/>
    <s v="Widowed"/>
    <x v="0"/>
    <s v="No"/>
    <s v="Asian"/>
    <d v="2014-09-29T00:00:00"/>
    <m/>
    <s v="N-A-StillEmployed"/>
    <s v="Active"/>
    <x v="0"/>
    <x v="0"/>
    <s v="David Stanley"/>
    <x v="17"/>
    <x v="1"/>
    <s v="Fully Meets"/>
    <n v="4.5"/>
    <n v="5"/>
    <n v="0"/>
    <d v="2019-01-30T00:00:00"/>
    <n v="0"/>
    <n v="2"/>
  </r>
  <r>
    <s v="England Rex"/>
    <n v="10235"/>
    <n v="1"/>
    <n v="1"/>
    <n v="1"/>
    <x v="1"/>
    <n v="1"/>
    <n v="5"/>
    <n v="3"/>
    <n v="0"/>
    <n v="54285"/>
    <n v="0"/>
    <n v="19"/>
    <x v="0"/>
    <s v="MA"/>
    <n v="2045"/>
    <d v="1978-08-25T00:00:00"/>
    <s v="M "/>
    <n v="44"/>
    <x v="1"/>
    <x v="1"/>
    <s v="Married"/>
    <x v="0"/>
    <s v="No"/>
    <s v="White"/>
    <d v="2014-03-31T00:00:00"/>
    <m/>
    <s v="N-A-StillEmployed"/>
    <s v="Active"/>
    <x v="0"/>
    <x v="0"/>
    <s v="Kelley Spirea"/>
    <x v="1"/>
    <x v="5"/>
    <s v="Fully Meets"/>
    <n v="4.2"/>
    <n v="3"/>
    <n v="0"/>
    <d v="2019-11-01T00:00:00"/>
    <n v="0"/>
    <n v="3"/>
  </r>
  <r>
    <s v="Faller Megan "/>
    <n v="10263"/>
    <n v="1"/>
    <n v="1"/>
    <n v="0"/>
    <x v="1"/>
    <n v="1"/>
    <n v="5"/>
    <n v="3"/>
    <n v="0"/>
    <n v="71776"/>
    <n v="0"/>
    <n v="20"/>
    <x v="1"/>
    <s v="MA"/>
    <n v="1824"/>
    <d v="1978-09-22T00:00:00"/>
    <s v="F"/>
    <n v="44"/>
    <x v="1"/>
    <x v="0"/>
    <s v="Married"/>
    <x v="0"/>
    <s v="No"/>
    <s v="Black or African American"/>
    <d v="2014-07-07T00:00:00"/>
    <m/>
    <s v="N-A-StillEmployed"/>
    <s v="Active"/>
    <x v="0"/>
    <x v="0"/>
    <s v="Elijiah Gray"/>
    <x v="4"/>
    <x v="1"/>
    <s v="Fully Meets"/>
    <n v="4.4000000000000004"/>
    <n v="5"/>
    <n v="0"/>
    <d v="2019-02-22T00:00:00"/>
    <n v="0"/>
    <n v="17"/>
  </r>
  <r>
    <s v="Close Phil"/>
    <n v="10269"/>
    <n v="1"/>
    <n v="1"/>
    <n v="1"/>
    <x v="1"/>
    <n v="5"/>
    <n v="5"/>
    <n v="3"/>
    <n v="0"/>
    <n v="59369"/>
    <n v="1"/>
    <n v="20"/>
    <x v="1"/>
    <s v="MA"/>
    <n v="2169"/>
    <d v="1978-11-25T00:00:00"/>
    <s v="M "/>
    <n v="44"/>
    <x v="1"/>
    <x v="1"/>
    <s v="Married"/>
    <x v="0"/>
    <s v="No"/>
    <s v="White"/>
    <d v="2010-08-30T00:00:00"/>
    <d v="2011-09-26T00:00:00"/>
    <s v="career change"/>
    <s v="Voluntarily Terminated"/>
    <x v="1"/>
    <x v="0"/>
    <s v="David Stanley"/>
    <x v="17"/>
    <x v="3"/>
    <s v="Fully Meets"/>
    <n v="4.2"/>
    <n v="4"/>
    <n v="0"/>
    <d v="2011-04-05T00:00:00"/>
    <n v="0"/>
    <n v="6"/>
  </r>
  <r>
    <s v="Panjwani Nina"/>
    <n v="10148"/>
    <n v="1"/>
    <n v="1"/>
    <n v="0"/>
    <x v="1"/>
    <n v="5"/>
    <n v="5"/>
    <n v="3"/>
    <n v="0"/>
    <n v="63515"/>
    <n v="1"/>
    <n v="19"/>
    <x v="0"/>
    <s v="MA"/>
    <n v="2351"/>
    <d v="1979-01-05T00:00:00"/>
    <s v="F"/>
    <n v="44"/>
    <x v="1"/>
    <x v="0"/>
    <s v="Married"/>
    <x v="0"/>
    <s v="No"/>
    <s v="White"/>
    <d v="2011-07-02T00:00:00"/>
    <d v="2014-12-01T00:00:00"/>
    <s v="Another position"/>
    <s v="Voluntarily Terminated"/>
    <x v="1"/>
    <x v="0"/>
    <s v="Elijiah Gray"/>
    <x v="4"/>
    <x v="0"/>
    <s v="Fully Meets"/>
    <n v="3.89"/>
    <n v="4"/>
    <n v="0"/>
    <d v="2013-04-03T00:00:00"/>
    <n v="0"/>
    <n v="7"/>
  </r>
  <r>
    <s v="Leach Dallas"/>
    <n v="10087"/>
    <n v="0"/>
    <n v="0"/>
    <n v="0"/>
    <x v="0"/>
    <n v="5"/>
    <n v="5"/>
    <n v="3"/>
    <n v="0"/>
    <n v="63676"/>
    <n v="1"/>
    <n v="19"/>
    <x v="0"/>
    <s v="MA"/>
    <n v="1810"/>
    <d v="1979-01-17T00:00:00"/>
    <s v="F"/>
    <n v="44"/>
    <x v="1"/>
    <x v="0"/>
    <s v="Single"/>
    <x v="0"/>
    <s v="No"/>
    <s v="Asian"/>
    <d v="2011-09-26T00:00:00"/>
    <d v="2018-08-19T00:00:00"/>
    <s v="return to school"/>
    <s v="Voluntarily Terminated"/>
    <x v="1"/>
    <x v="0"/>
    <s v="Kissy Sullivan"/>
    <x v="14"/>
    <x v="2"/>
    <s v="Fully Meets"/>
    <n v="4.88"/>
    <n v="3"/>
    <n v="0"/>
    <d v="2017-02-07T00:00:00"/>
    <n v="0"/>
    <n v="17"/>
  </r>
  <r>
    <s v="Patronick Lucas"/>
    <n v="10005"/>
    <n v="0"/>
    <n v="0"/>
    <n v="1"/>
    <x v="0"/>
    <n v="5"/>
    <n v="4"/>
    <n v="4"/>
    <n v="1"/>
    <n v="108987"/>
    <n v="1"/>
    <n v="24"/>
    <x v="20"/>
    <s v="MA"/>
    <n v="1844"/>
    <d v="1979-02-20T00:00:00"/>
    <s v="M "/>
    <n v="44"/>
    <x v="1"/>
    <x v="1"/>
    <s v="Single"/>
    <x v="0"/>
    <s v="No"/>
    <s v="Black or African American"/>
    <d v="2011-07-11T00:00:00"/>
    <d v="2015-07-09T00:00:00"/>
    <s v="Another position"/>
    <s v="Voluntarily Terminated"/>
    <x v="1"/>
    <x v="4"/>
    <s v="Alex Sweetwater"/>
    <x v="19"/>
    <x v="4"/>
    <s v="Exceeds"/>
    <n v="5"/>
    <n v="5"/>
    <n v="3"/>
    <d v="2015-08-16T00:00:00"/>
    <n v="0"/>
    <n v="13"/>
  </r>
  <r>
    <s v="Zhou Julia"/>
    <n v="10043"/>
    <n v="0"/>
    <n v="0"/>
    <n v="0"/>
    <x v="0"/>
    <n v="1"/>
    <n v="3"/>
    <n v="3"/>
    <n v="0"/>
    <n v="89292"/>
    <n v="0"/>
    <n v="9"/>
    <x v="13"/>
    <s v="MA"/>
    <n v="2148"/>
    <d v="1979-02-24T00:00:00"/>
    <s v="F"/>
    <n v="44"/>
    <x v="1"/>
    <x v="0"/>
    <s v="Single"/>
    <x v="0"/>
    <s v="No"/>
    <s v="White"/>
    <d v="2015-03-30T00:00:00"/>
    <m/>
    <s v="N-A-StillEmployed"/>
    <s v="Active"/>
    <x v="0"/>
    <x v="1"/>
    <s v="Simon Roup"/>
    <x v="12"/>
    <x v="5"/>
    <s v="Fully Meets"/>
    <n v="5"/>
    <n v="3"/>
    <n v="5"/>
    <d v="2019-01-02T00:00:00"/>
    <n v="0"/>
    <n v="11"/>
  </r>
  <r>
    <s v="Linden Mathew"/>
    <n v="10137"/>
    <n v="1"/>
    <n v="1"/>
    <n v="1"/>
    <x v="1"/>
    <n v="3"/>
    <n v="5"/>
    <n v="3"/>
    <n v="0"/>
    <n v="63450"/>
    <n v="0"/>
    <n v="20"/>
    <x v="1"/>
    <s v="MA"/>
    <n v="1770"/>
    <d v="1979-03-19T00:00:00"/>
    <s v="M "/>
    <n v="44"/>
    <x v="1"/>
    <x v="1"/>
    <s v="Married"/>
    <x v="0"/>
    <s v="No"/>
    <s v="White"/>
    <d v="2013-08-07T00:00:00"/>
    <m/>
    <s v="N-A-StillEmployed"/>
    <s v="Active"/>
    <x v="0"/>
    <x v="0"/>
    <s v="Kelley Spirea"/>
    <x v="1"/>
    <x v="1"/>
    <s v="Fully Meets"/>
    <n v="4"/>
    <n v="3"/>
    <n v="0"/>
    <d v="2019-02-18T00:00:00"/>
    <n v="0"/>
    <n v="7"/>
  </r>
  <r>
    <s v="Morway Tanya"/>
    <n v="10151"/>
    <n v="1"/>
    <n v="1"/>
    <n v="0"/>
    <x v="1"/>
    <n v="1"/>
    <n v="3"/>
    <n v="3"/>
    <n v="0"/>
    <n v="52599"/>
    <n v="0"/>
    <n v="15"/>
    <x v="11"/>
    <s v="MA"/>
    <n v="2048"/>
    <d v="1979-04-04T00:00:00"/>
    <s v="F"/>
    <n v="44"/>
    <x v="1"/>
    <x v="0"/>
    <s v="Married"/>
    <x v="0"/>
    <s v="No"/>
    <s v="White"/>
    <d v="2015-02-16T00:00:00"/>
    <m/>
    <s v="N-A-StillEmployed"/>
    <s v="Active"/>
    <x v="0"/>
    <x v="1"/>
    <s v="Peter Monroe"/>
    <x v="2"/>
    <x v="2"/>
    <s v="Fully Meets"/>
    <n v="3.81"/>
    <n v="3"/>
    <n v="6"/>
    <d v="2019-11-02T00:00:00"/>
    <n v="0"/>
    <n v="6"/>
  </r>
  <r>
    <s v="Foster-Baker Amy"/>
    <n v="10080"/>
    <n v="1"/>
    <n v="1"/>
    <n v="0"/>
    <x v="1"/>
    <n v="1"/>
    <n v="1"/>
    <n v="3"/>
    <n v="0"/>
    <n v="99351"/>
    <n v="0"/>
    <n v="26"/>
    <x v="21"/>
    <s v="MA"/>
    <n v="2050"/>
    <d v="1979-04-16T00:00:00"/>
    <s v="F"/>
    <n v="44"/>
    <x v="1"/>
    <x v="0"/>
    <s v="Married"/>
    <x v="0"/>
    <s v="No"/>
    <s v="White"/>
    <d v="2009-05-01T00:00:00"/>
    <m/>
    <s v="N-A-StillEmployed"/>
    <s v="Active"/>
    <x v="0"/>
    <x v="5"/>
    <s v="Board of Directors"/>
    <x v="5"/>
    <x v="7"/>
    <s v="Fully Meets"/>
    <n v="5"/>
    <n v="3"/>
    <n v="2"/>
    <d v="2019-08-02T00:00:00"/>
    <n v="0"/>
    <n v="3"/>
  </r>
  <r>
    <s v="Del Bosque Keyla"/>
    <n v="10155"/>
    <n v="0"/>
    <n v="0"/>
    <n v="0"/>
    <x v="0"/>
    <n v="1"/>
    <n v="4"/>
    <n v="3"/>
    <n v="0"/>
    <n v="101199"/>
    <n v="0"/>
    <n v="24"/>
    <x v="20"/>
    <s v="MA"/>
    <n v="2176"/>
    <d v="1979-05-07T00:00:00"/>
    <s v="F"/>
    <n v="44"/>
    <x v="1"/>
    <x v="0"/>
    <s v="Single"/>
    <x v="0"/>
    <s v="No"/>
    <s v="Black or African American"/>
    <d v="2012-09-01T00:00:00"/>
    <m/>
    <s v="N-A-StillEmployed"/>
    <s v="Active"/>
    <x v="0"/>
    <x v="4"/>
    <s v="Alex Sweetwater"/>
    <x v="19"/>
    <x v="2"/>
    <s v="Fully Meets"/>
    <n v="3.79"/>
    <n v="5"/>
    <n v="5"/>
    <d v="2019-01-25T00:00:00"/>
    <n v="0"/>
    <n v="8"/>
  </r>
  <r>
    <s v="Gordon David"/>
    <n v="10051"/>
    <n v="1"/>
    <n v="1"/>
    <n v="1"/>
    <x v="1"/>
    <n v="1"/>
    <n v="5"/>
    <n v="3"/>
    <n v="0"/>
    <n v="48285"/>
    <n v="0"/>
    <n v="19"/>
    <x v="0"/>
    <s v="MA"/>
    <n v="2169"/>
    <d v="1979-05-21T00:00:00"/>
    <s v="M "/>
    <n v="44"/>
    <x v="1"/>
    <x v="1"/>
    <s v="Married"/>
    <x v="0"/>
    <s v="No"/>
    <s v="White"/>
    <d v="2012-02-07T00:00:00"/>
    <m/>
    <s v="N-A-StillEmployed"/>
    <s v="Active"/>
    <x v="0"/>
    <x v="0"/>
    <s v="David Stanley"/>
    <x v="17"/>
    <x v="1"/>
    <s v="Fully Meets"/>
    <n v="5"/>
    <n v="3"/>
    <n v="0"/>
    <d v="2019-01-14T00:00:00"/>
    <n v="0"/>
    <n v="2"/>
  </r>
  <r>
    <s v="Andreola Colby"/>
    <n v="10194"/>
    <n v="0"/>
    <n v="0"/>
    <n v="0"/>
    <x v="0"/>
    <n v="1"/>
    <n v="4"/>
    <n v="3"/>
    <n v="0"/>
    <n v="95660"/>
    <n v="0"/>
    <n v="24"/>
    <x v="20"/>
    <s v="MA"/>
    <n v="2110"/>
    <d v="1979-05-24T00:00:00"/>
    <s v="F"/>
    <n v="44"/>
    <x v="1"/>
    <x v="0"/>
    <s v="Single"/>
    <x v="0"/>
    <s v="No"/>
    <s v="White"/>
    <d v="2014-10-11T00:00:00"/>
    <m/>
    <s v="N-A-StillEmployed"/>
    <s v="Active"/>
    <x v="0"/>
    <x v="4"/>
    <s v="Alex Sweetwater"/>
    <x v="19"/>
    <x v="1"/>
    <s v="Fully Meets"/>
    <n v="3.04"/>
    <n v="3"/>
    <n v="4"/>
    <d v="2019-02-01T00:00:00"/>
    <n v="0"/>
    <n v="19"/>
  </r>
  <r>
    <s v="Becker Scott"/>
    <n v="10277"/>
    <n v="0"/>
    <n v="0"/>
    <n v="1"/>
    <x v="0"/>
    <n v="3"/>
    <n v="5"/>
    <n v="3"/>
    <n v="0"/>
    <n v="53250"/>
    <n v="0"/>
    <n v="19"/>
    <x v="0"/>
    <s v="MA"/>
    <n v="2452"/>
    <d v="1979-06-04T00:00:00"/>
    <s v="M "/>
    <n v="44"/>
    <x v="1"/>
    <x v="1"/>
    <s v="Single"/>
    <x v="0"/>
    <s v="No"/>
    <s v="Asian"/>
    <d v="2013-08-07T00:00:00"/>
    <m/>
    <s v="N-A-StillEmployed"/>
    <s v="Active"/>
    <x v="0"/>
    <x v="0"/>
    <s v="Webster Butler"/>
    <x v="18"/>
    <x v="1"/>
    <s v="Fully Meets"/>
    <n v="4.2"/>
    <n v="4"/>
    <n v="0"/>
    <d v="2019-11-01T00:00:00"/>
    <n v="0"/>
    <n v="13"/>
  </r>
  <r>
    <s v="Langford Lindsey"/>
    <n v="10106"/>
    <n v="0"/>
    <n v="2"/>
    <n v="0"/>
    <x v="0"/>
    <n v="5"/>
    <n v="5"/>
    <n v="3"/>
    <n v="0"/>
    <n v="66074"/>
    <n v="1"/>
    <n v="20"/>
    <x v="1"/>
    <s v="MA"/>
    <n v="2090"/>
    <d v="1979-07-25T00:00:00"/>
    <s v="F"/>
    <n v="43"/>
    <x v="1"/>
    <x v="0"/>
    <s v="Divorced"/>
    <x v="0"/>
    <s v="No"/>
    <s v="Asian"/>
    <d v="2013-07-01T00:00:00"/>
    <d v="2014-03-31T00:00:00"/>
    <s v="Another position"/>
    <s v="Voluntarily Terminated"/>
    <x v="1"/>
    <x v="0"/>
    <s v="David Stanley"/>
    <x v="17"/>
    <x v="3"/>
    <s v="Fully Meets"/>
    <n v="4.5199999999999996"/>
    <n v="3"/>
    <n v="0"/>
    <d v="2014-02-20T00:00:00"/>
    <n v="0"/>
    <n v="20"/>
  </r>
  <r>
    <s v="Zamora Jennifer"/>
    <n v="10010"/>
    <n v="0"/>
    <n v="0"/>
    <n v="0"/>
    <x v="0"/>
    <n v="1"/>
    <n v="3"/>
    <n v="4"/>
    <n v="0"/>
    <n v="220450"/>
    <n v="0"/>
    <n v="6"/>
    <x v="22"/>
    <s v="MA"/>
    <n v="2067"/>
    <d v="1979-08-30T00:00:00"/>
    <s v="F"/>
    <n v="43"/>
    <x v="1"/>
    <x v="0"/>
    <s v="Single"/>
    <x v="0"/>
    <s v="No"/>
    <s v="White"/>
    <d v="2010-10-04T00:00:00"/>
    <m/>
    <s v="N-A-StillEmployed"/>
    <s v="Active"/>
    <x v="0"/>
    <x v="1"/>
    <s v="Janet King"/>
    <x v="7"/>
    <x v="5"/>
    <s v="Exceeds"/>
    <n v="4.5999999999999996"/>
    <n v="5"/>
    <n v="6"/>
    <d v="2019-02-21T00:00:00"/>
    <n v="0"/>
    <n v="16"/>
  </r>
  <r>
    <s v="Davis Daniel"/>
    <n v="10143"/>
    <n v="0"/>
    <n v="0"/>
    <n v="1"/>
    <x v="0"/>
    <n v="1"/>
    <n v="5"/>
    <n v="3"/>
    <n v="0"/>
    <n v="56294"/>
    <n v="0"/>
    <n v="20"/>
    <x v="1"/>
    <s v="MA"/>
    <n v="2458"/>
    <d v="1979-09-14T00:00:00"/>
    <s v="M "/>
    <n v="43"/>
    <x v="1"/>
    <x v="1"/>
    <s v="Single"/>
    <x v="1"/>
    <s v="No"/>
    <s v="Two or more races"/>
    <d v="2011-07-11T00:00:00"/>
    <m/>
    <s v="N-A-StillEmployed"/>
    <s v="Active"/>
    <x v="0"/>
    <x v="0"/>
    <s v="Kissy Sullivan"/>
    <x v="14"/>
    <x v="1"/>
    <s v="Fully Meets"/>
    <n v="3.96"/>
    <n v="4"/>
    <n v="0"/>
    <d v="2019-02-27T00:00:00"/>
    <n v="0"/>
    <n v="6"/>
  </r>
  <r>
    <s v="Petingill Shana  "/>
    <n v="10217"/>
    <n v="1"/>
    <n v="1"/>
    <n v="0"/>
    <x v="1"/>
    <n v="1"/>
    <n v="5"/>
    <n v="3"/>
    <n v="0"/>
    <n v="74226"/>
    <n v="0"/>
    <n v="20"/>
    <x v="1"/>
    <s v="MA"/>
    <n v="2050"/>
    <d v="1979-10-03T00:00:00"/>
    <s v="F"/>
    <n v="43"/>
    <x v="1"/>
    <x v="0"/>
    <s v="Married"/>
    <x v="1"/>
    <s v="No"/>
    <s v="Asian"/>
    <d v="2012-02-04T00:00:00"/>
    <m/>
    <s v="N-A-StillEmployed"/>
    <s v="Active"/>
    <x v="0"/>
    <x v="0"/>
    <s v="Brannon Miller"/>
    <x v="8"/>
    <x v="1"/>
    <s v="Fully Meets"/>
    <n v="4.3"/>
    <n v="3"/>
    <n v="0"/>
    <d v="2019-01-14T00:00:00"/>
    <n v="0"/>
    <n v="14"/>
  </r>
  <r>
    <s v="Owad Clinton"/>
    <n v="10281"/>
    <n v="0"/>
    <n v="0"/>
    <n v="1"/>
    <x v="0"/>
    <n v="1"/>
    <n v="5"/>
    <n v="2"/>
    <n v="0"/>
    <n v="53060"/>
    <n v="0"/>
    <n v="19"/>
    <x v="0"/>
    <s v="MA"/>
    <n v="1760"/>
    <d v="1979-11-24T00:00:00"/>
    <s v="M "/>
    <n v="43"/>
    <x v="1"/>
    <x v="1"/>
    <s v="Single"/>
    <x v="0"/>
    <s v="No"/>
    <s v="Black or African American"/>
    <d v="2014-02-17T00:00:00"/>
    <m/>
    <s v="N-A-StillEmployed"/>
    <s v="Active"/>
    <x v="0"/>
    <x v="0"/>
    <s v="Michael Albert"/>
    <x v="0"/>
    <x v="1"/>
    <s v="Needs Improvement"/>
    <n v="4.25"/>
    <n v="3"/>
    <n v="0"/>
    <d v="2019-04-02T00:00:00"/>
    <n v="4"/>
    <n v="6"/>
  </r>
  <r>
    <s v="Khemmich Bartholemew"/>
    <n v="10231"/>
    <n v="0"/>
    <n v="0"/>
    <n v="1"/>
    <x v="0"/>
    <n v="1"/>
    <n v="6"/>
    <n v="3"/>
    <n v="0"/>
    <n v="65310"/>
    <n v="0"/>
    <n v="3"/>
    <x v="4"/>
    <s v="CO"/>
    <n v="80820"/>
    <d v="1979-11-27T00:00:00"/>
    <s v="M "/>
    <n v="43"/>
    <x v="1"/>
    <x v="1"/>
    <s v="Single"/>
    <x v="0"/>
    <s v="No"/>
    <s v="White"/>
    <d v="2013-08-19T00:00:00"/>
    <m/>
    <s v="N-A-StillEmployed"/>
    <s v="Active"/>
    <x v="0"/>
    <x v="3"/>
    <s v="Lynn Daneault"/>
    <x v="10"/>
    <x v="3"/>
    <s v="Fully Meets"/>
    <n v="4.3"/>
    <n v="5"/>
    <n v="0"/>
    <d v="2019-01-22T00:00:00"/>
    <n v="0"/>
    <n v="13"/>
  </r>
  <r>
    <s v="Chan Lin"/>
    <n v="10210"/>
    <n v="0"/>
    <n v="0"/>
    <n v="0"/>
    <x v="0"/>
    <n v="1"/>
    <n v="5"/>
    <n v="3"/>
    <n v="0"/>
    <n v="54237"/>
    <n v="0"/>
    <n v="19"/>
    <x v="0"/>
    <s v="MA"/>
    <n v="2170"/>
    <d v="1979-12-02T00:00:00"/>
    <s v="F"/>
    <n v="43"/>
    <x v="1"/>
    <x v="0"/>
    <s v="Single"/>
    <x v="0"/>
    <s v="No"/>
    <s v="White"/>
    <d v="2014-12-05T00:00:00"/>
    <m/>
    <s v="N-A-StillEmployed"/>
    <s v="Active"/>
    <x v="0"/>
    <x v="0"/>
    <s v="Elijiah Gray"/>
    <x v="4"/>
    <x v="3"/>
    <s v="Fully Meets"/>
    <n v="3.3"/>
    <n v="4"/>
    <n v="0"/>
    <d v="2019-02-19T00:00:00"/>
    <n v="0"/>
    <n v="11"/>
  </r>
  <r>
    <s v="Cole Spencer"/>
    <n v="10292"/>
    <n v="0"/>
    <n v="0"/>
    <n v="1"/>
    <x v="0"/>
    <n v="4"/>
    <n v="5"/>
    <n v="2"/>
    <n v="0"/>
    <n v="59144"/>
    <n v="1"/>
    <n v="19"/>
    <x v="0"/>
    <s v="MA"/>
    <n v="1880"/>
    <d v="1979-12-08T00:00:00"/>
    <s v="M "/>
    <n v="43"/>
    <x v="1"/>
    <x v="1"/>
    <s v="Single"/>
    <x v="0"/>
    <s v="No"/>
    <s v="Black or African American"/>
    <d v="2011-11-07T00:00:00"/>
    <d v="2016-09-23T00:00:00"/>
    <s v="performance"/>
    <s v="Terminated for Cause"/>
    <x v="1"/>
    <x v="0"/>
    <s v="Kissy Sullivan"/>
    <x v="14"/>
    <x v="1"/>
    <s v="Needs Improvement"/>
    <n v="2"/>
    <n v="3"/>
    <n v="0"/>
    <d v="2016-01-05T00:00:00"/>
    <n v="5"/>
    <n v="16"/>
  </r>
  <r>
    <s v="Kretschmer John"/>
    <n v="10176"/>
    <n v="1"/>
    <n v="1"/>
    <n v="1"/>
    <x v="1"/>
    <n v="1"/>
    <n v="5"/>
    <n v="3"/>
    <n v="0"/>
    <n v="63973"/>
    <n v="0"/>
    <n v="19"/>
    <x v="0"/>
    <s v="MA"/>
    <n v="1801"/>
    <d v="1980-02-02T00:00:00"/>
    <s v="M "/>
    <n v="43"/>
    <x v="1"/>
    <x v="1"/>
    <s v="Married"/>
    <x v="0"/>
    <s v="No"/>
    <s v="Asian"/>
    <d v="2011-10-01T00:00:00"/>
    <m/>
    <s v="N-A-StillEmployed"/>
    <s v="Active"/>
    <x v="0"/>
    <x v="0"/>
    <s v="Brannon Miller"/>
    <x v="8"/>
    <x v="3"/>
    <s v="Fully Meets"/>
    <n v="3.38"/>
    <n v="3"/>
    <n v="0"/>
    <d v="2019-01-21T00:00:00"/>
    <n v="0"/>
    <n v="17"/>
  </r>
  <r>
    <s v="Burke Joelle"/>
    <n v="10107"/>
    <n v="0"/>
    <n v="0"/>
    <n v="0"/>
    <x v="0"/>
    <n v="1"/>
    <n v="5"/>
    <n v="3"/>
    <n v="0"/>
    <n v="63763"/>
    <n v="0"/>
    <n v="20"/>
    <x v="1"/>
    <s v="MA"/>
    <n v="2148"/>
    <d v="1980-02-03T00:00:00"/>
    <s v="F"/>
    <n v="43"/>
    <x v="1"/>
    <x v="0"/>
    <s v="Single"/>
    <x v="0"/>
    <s v="No"/>
    <s v="Black or African American"/>
    <d v="2012-05-03T00:00:00"/>
    <m/>
    <s v="N-A-StillEmployed"/>
    <s v="Active"/>
    <x v="0"/>
    <x v="0"/>
    <s v="Amy Dunn"/>
    <x v="13"/>
    <x v="5"/>
    <s v="Fully Meets"/>
    <n v="4.51"/>
    <n v="4"/>
    <n v="0"/>
    <d v="2019-02-21T00:00:00"/>
    <n v="0"/>
    <n v="3"/>
  </r>
  <r>
    <s v="Wallace Theresa"/>
    <n v="10293"/>
    <n v="0"/>
    <n v="0"/>
    <n v="0"/>
    <x v="0"/>
    <n v="5"/>
    <n v="5"/>
    <n v="2"/>
    <n v="0"/>
    <n v="50274"/>
    <n v="1"/>
    <n v="19"/>
    <x v="0"/>
    <s v="MA"/>
    <n v="1887"/>
    <d v="1980-02-08T00:00:00"/>
    <s v="F"/>
    <n v="43"/>
    <x v="1"/>
    <x v="0"/>
    <s v="Single"/>
    <x v="0"/>
    <s v="No"/>
    <s v="White"/>
    <d v="2012-08-13T00:00:00"/>
    <d v="2015-01-09T00:00:00"/>
    <s v="career change"/>
    <s v="Voluntarily Terminated"/>
    <x v="1"/>
    <x v="0"/>
    <s v="Elijiah Gray"/>
    <x v="4"/>
    <x v="2"/>
    <s v="Needs Improvement"/>
    <n v="2.5"/>
    <n v="3"/>
    <n v="0"/>
    <d v="2014-05-09T00:00:00"/>
    <n v="6"/>
    <n v="13"/>
  </r>
  <r>
    <s v="Myers Michael"/>
    <n v="10216"/>
    <n v="0"/>
    <n v="0"/>
    <n v="1"/>
    <x v="0"/>
    <n v="1"/>
    <n v="5"/>
    <n v="3"/>
    <n v="0"/>
    <n v="57575"/>
    <n v="0"/>
    <n v="19"/>
    <x v="0"/>
    <s v="MA"/>
    <n v="1550"/>
    <d v="1980-04-18T00:00:00"/>
    <s v="M "/>
    <n v="43"/>
    <x v="1"/>
    <x v="1"/>
    <s v="Single"/>
    <x v="0"/>
    <s v="No"/>
    <s v="Asian"/>
    <d v="2013-08-07T00:00:00"/>
    <m/>
    <s v="N-A-StillEmployed"/>
    <s v="Active"/>
    <x v="0"/>
    <x v="0"/>
    <s v="Kissy Sullivan"/>
    <x v="14"/>
    <x v="1"/>
    <s v="Fully Meets"/>
    <n v="4.0999999999999996"/>
    <n v="4"/>
    <n v="0"/>
    <d v="2019-01-22T00:00:00"/>
    <n v="0"/>
    <n v="13"/>
  </r>
  <r>
    <s v="Foss Jason"/>
    <n v="10015"/>
    <n v="0"/>
    <n v="0"/>
    <n v="1"/>
    <x v="0"/>
    <n v="1"/>
    <n v="3"/>
    <n v="4"/>
    <n v="0"/>
    <n v="178000"/>
    <n v="0"/>
    <n v="12"/>
    <x v="23"/>
    <s v="MA"/>
    <n v="1460"/>
    <d v="1980-05-07T00:00:00"/>
    <s v="M "/>
    <n v="43"/>
    <x v="1"/>
    <x v="1"/>
    <s v="Single"/>
    <x v="0"/>
    <s v="No"/>
    <s v="Black or African American"/>
    <d v="2011-04-15T00:00:00"/>
    <m/>
    <s v="N-A-StillEmployed"/>
    <s v="Active"/>
    <x v="0"/>
    <x v="1"/>
    <s v="Jennifer Zamora"/>
    <x v="11"/>
    <x v="3"/>
    <s v="Exceeds"/>
    <n v="5"/>
    <n v="5"/>
    <n v="5"/>
    <d v="2019-07-01T00:00:00"/>
    <n v="0"/>
    <n v="15"/>
  </r>
  <r>
    <s v="Girifalco Evelyn"/>
    <n v="10018"/>
    <n v="0"/>
    <n v="0"/>
    <n v="0"/>
    <x v="0"/>
    <n v="1"/>
    <n v="5"/>
    <n v="4"/>
    <n v="0"/>
    <n v="57815"/>
    <n v="0"/>
    <n v="19"/>
    <x v="0"/>
    <s v="MA"/>
    <n v="2451"/>
    <d v="1980-08-05T00:00:00"/>
    <s v="F"/>
    <n v="42"/>
    <x v="1"/>
    <x v="0"/>
    <s v="Single"/>
    <x v="0"/>
    <s v="Yes"/>
    <s v="Two or more races"/>
    <d v="2014-09-29T00:00:00"/>
    <m/>
    <s v="N-A-StillEmployed"/>
    <s v="Active"/>
    <x v="0"/>
    <x v="0"/>
    <s v="Amy Dunn"/>
    <x v="13"/>
    <x v="3"/>
    <s v="Exceeds"/>
    <n v="3.9"/>
    <n v="4"/>
    <n v="0"/>
    <d v="2019-07-02T00:00:00"/>
    <n v="0"/>
    <n v="3"/>
  </r>
  <r>
    <s v="Clukey Elijian"/>
    <n v="10029"/>
    <n v="1"/>
    <n v="1"/>
    <n v="1"/>
    <x v="1"/>
    <n v="2"/>
    <n v="5"/>
    <n v="4"/>
    <n v="0"/>
    <n v="50373"/>
    <n v="0"/>
    <n v="19"/>
    <x v="0"/>
    <s v="MA"/>
    <n v="2134"/>
    <d v="1980-08-26T00:00:00"/>
    <s v="M "/>
    <n v="42"/>
    <x v="1"/>
    <x v="1"/>
    <s v="Married"/>
    <x v="0"/>
    <s v="No"/>
    <s v="White"/>
    <d v="2016-06-07T00:00:00"/>
    <m/>
    <s v="N-A-StillEmployed"/>
    <s v="Active"/>
    <x v="0"/>
    <x v="0"/>
    <s v="Brannon Miller"/>
    <x v="8"/>
    <x v="5"/>
    <s v="Exceeds"/>
    <n v="4.0999999999999996"/>
    <n v="4"/>
    <n v="0"/>
    <d v="2019-02-28T00:00:00"/>
    <n v="0"/>
    <n v="5"/>
  </r>
  <r>
    <s v="O'hare Lynn"/>
    <n v="10303"/>
    <n v="0"/>
    <n v="0"/>
    <n v="0"/>
    <x v="0"/>
    <n v="4"/>
    <n v="5"/>
    <n v="1"/>
    <n v="0"/>
    <n v="52674"/>
    <n v="1"/>
    <n v="19"/>
    <x v="0"/>
    <s v="MA"/>
    <n v="2152"/>
    <d v="1980-09-30T00:00:00"/>
    <s v="F"/>
    <n v="42"/>
    <x v="1"/>
    <x v="0"/>
    <s v="Single"/>
    <x v="0"/>
    <s v="No"/>
    <s v="Two or more races"/>
    <d v="2014-03-31T00:00:00"/>
    <d v="2018-01-05T00:00:00"/>
    <s v="performance"/>
    <s v="Terminated for Cause"/>
    <x v="1"/>
    <x v="0"/>
    <s v="Kissy Sullivan"/>
    <x v="14"/>
    <x v="1"/>
    <s v="PIP"/>
    <n v="2.33"/>
    <n v="2"/>
    <n v="0"/>
    <d v="2018-09-03T00:00:00"/>
    <n v="6"/>
    <n v="3"/>
  </r>
  <r>
    <s v="Rachael Maggie"/>
    <n v="10239"/>
    <n v="1"/>
    <n v="1"/>
    <n v="0"/>
    <x v="1"/>
    <n v="1"/>
    <n v="3"/>
    <n v="3"/>
    <n v="0"/>
    <n v="95920"/>
    <n v="0"/>
    <n v="4"/>
    <x v="24"/>
    <s v="MA"/>
    <n v="2110"/>
    <d v="1980-12-05T00:00:00"/>
    <s v="F"/>
    <n v="42"/>
    <x v="1"/>
    <x v="0"/>
    <s v="Married"/>
    <x v="0"/>
    <s v="No"/>
    <s v="Black or African American"/>
    <d v="2016-02-10T00:00:00"/>
    <m/>
    <s v="N-A-StillEmployed"/>
    <s v="Active"/>
    <x v="0"/>
    <x v="1"/>
    <s v="Brian Champaigne"/>
    <x v="16"/>
    <x v="3"/>
    <s v="Fully Meets"/>
    <n v="4.4000000000000004"/>
    <n v="4"/>
    <n v="6"/>
    <d v="2019-06-02T00:00:00"/>
    <n v="0"/>
    <n v="10"/>
  </r>
  <r>
    <s v="Fitzpatrick Michael  J"/>
    <n v="10093"/>
    <n v="0"/>
    <n v="0"/>
    <n v="1"/>
    <x v="0"/>
    <n v="5"/>
    <n v="5"/>
    <n v="3"/>
    <n v="0"/>
    <n v="72609"/>
    <n v="1"/>
    <n v="20"/>
    <x v="1"/>
    <s v="MA"/>
    <n v="2143"/>
    <d v="1981-01-10T00:00:00"/>
    <s v="M "/>
    <n v="42"/>
    <x v="1"/>
    <x v="1"/>
    <s v="Single"/>
    <x v="0"/>
    <s v="Yes"/>
    <s v="White"/>
    <d v="2011-05-16T00:00:00"/>
    <d v="2013-06-24T00:00:00"/>
    <s v="hours"/>
    <s v="Voluntarily Terminated"/>
    <x v="1"/>
    <x v="0"/>
    <s v="Amy Dunn"/>
    <x v="13"/>
    <x v="0"/>
    <s v="Fully Meets"/>
    <n v="4.76"/>
    <n v="5"/>
    <n v="0"/>
    <d v="2013-05-04T00:00:00"/>
    <n v="0"/>
    <n v="20"/>
  </r>
  <r>
    <s v="Fidelia  Libby"/>
    <n v="10049"/>
    <n v="1"/>
    <n v="1"/>
    <n v="0"/>
    <x v="1"/>
    <n v="1"/>
    <n v="5"/>
    <n v="3"/>
    <n v="0"/>
    <n v="58530"/>
    <n v="0"/>
    <n v="19"/>
    <x v="0"/>
    <s v="MA"/>
    <n v="2155"/>
    <d v="1981-03-16T00:00:00"/>
    <s v="F"/>
    <n v="42"/>
    <x v="1"/>
    <x v="0"/>
    <s v="Married"/>
    <x v="0"/>
    <s v="No"/>
    <s v="White"/>
    <d v="2012-09-01T00:00:00"/>
    <m/>
    <s v="N-A-StillEmployed"/>
    <s v="Active"/>
    <x v="0"/>
    <x v="0"/>
    <s v="Brannon Miller"/>
    <x v="8"/>
    <x v="0"/>
    <s v="Fully Meets"/>
    <n v="5"/>
    <n v="5"/>
    <n v="0"/>
    <d v="2019-01-29T00:00:00"/>
    <n v="0"/>
    <n v="19"/>
  </r>
  <r>
    <s v="Linares Marilyn "/>
    <n v="10186"/>
    <n v="1"/>
    <n v="1"/>
    <n v="0"/>
    <x v="1"/>
    <n v="5"/>
    <n v="5"/>
    <n v="3"/>
    <n v="0"/>
    <n v="52624"/>
    <n v="1"/>
    <n v="19"/>
    <x v="0"/>
    <s v="MA"/>
    <n v="1886"/>
    <d v="1981-03-26T00:00:00"/>
    <s v="F"/>
    <n v="42"/>
    <x v="1"/>
    <x v="0"/>
    <s v="Married"/>
    <x v="0"/>
    <s v="No"/>
    <s v="White"/>
    <d v="2011-05-07T00:00:00"/>
    <d v="2018-09-26T00:00:00"/>
    <s v="unhappy"/>
    <s v="Voluntarily Terminated"/>
    <x v="1"/>
    <x v="0"/>
    <s v="Michael Albert"/>
    <x v="0"/>
    <x v="3"/>
    <s v="Fully Meets"/>
    <n v="3.18"/>
    <n v="4"/>
    <n v="0"/>
    <d v="2018-02-03T00:00:00"/>
    <n v="0"/>
    <n v="16"/>
  </r>
  <r>
    <s v="Shepard Anita "/>
    <n v="10179"/>
    <n v="1"/>
    <n v="1"/>
    <n v="0"/>
    <x v="1"/>
    <n v="1"/>
    <n v="3"/>
    <n v="3"/>
    <n v="0"/>
    <n v="50750"/>
    <n v="0"/>
    <n v="15"/>
    <x v="11"/>
    <s v="MA"/>
    <n v="1773"/>
    <d v="1981-04-14T00:00:00"/>
    <s v="F"/>
    <n v="42"/>
    <x v="1"/>
    <x v="0"/>
    <s v="Married"/>
    <x v="0"/>
    <s v="No"/>
    <s v="White"/>
    <d v="2014-09-30T00:00:00"/>
    <m/>
    <s v="N-A-StillEmployed"/>
    <s v="Active"/>
    <x v="0"/>
    <x v="1"/>
    <s v="Peter Monroe"/>
    <x v="2"/>
    <x v="1"/>
    <s v="Fully Meets"/>
    <n v="3.31"/>
    <n v="3"/>
    <n v="6"/>
    <d v="2019-07-01T00:00:00"/>
    <n v="0"/>
    <n v="7"/>
  </r>
  <r>
    <s v="Gonzalez Maria"/>
    <n v="10101"/>
    <n v="0"/>
    <n v="3"/>
    <n v="0"/>
    <x v="0"/>
    <n v="1"/>
    <n v="3"/>
    <n v="3"/>
    <n v="0"/>
    <n v="61242"/>
    <n v="0"/>
    <n v="14"/>
    <x v="10"/>
    <s v="MA"/>
    <n v="2472"/>
    <d v="1981-04-16T00:00:00"/>
    <s v="F"/>
    <n v="42"/>
    <x v="1"/>
    <x v="0"/>
    <s v="Separated"/>
    <x v="0"/>
    <s v="Yes"/>
    <s v="White"/>
    <d v="2015-05-01T00:00:00"/>
    <m/>
    <s v="N-A-StillEmployed"/>
    <s v="Active"/>
    <x v="0"/>
    <x v="1"/>
    <s v="Peter Monroe"/>
    <x v="2"/>
    <x v="5"/>
    <s v="Fully Meets"/>
    <n v="4.6100000000000003"/>
    <n v="4"/>
    <n v="5"/>
    <d v="2019-01-28T00:00:00"/>
    <n v="0"/>
    <n v="11"/>
  </r>
  <r>
    <s v="Roberson May"/>
    <n v="10230"/>
    <n v="0"/>
    <n v="2"/>
    <n v="0"/>
    <x v="0"/>
    <n v="5"/>
    <n v="5"/>
    <n v="3"/>
    <n v="0"/>
    <n v="64971"/>
    <n v="1"/>
    <n v="20"/>
    <x v="1"/>
    <s v="MA"/>
    <n v="1902"/>
    <d v="1981-05-09T00:00:00"/>
    <s v="F"/>
    <n v="42"/>
    <x v="1"/>
    <x v="0"/>
    <s v="Divorced"/>
    <x v="1"/>
    <s v="No"/>
    <s v="Black or African American"/>
    <d v="2011-09-26T00:00:00"/>
    <d v="2011-10-22T00:00:00"/>
    <s v="return to school"/>
    <s v="Voluntarily Terminated"/>
    <x v="1"/>
    <x v="0"/>
    <s v="David Stanley"/>
    <x v="17"/>
    <x v="0"/>
    <s v="Fully Meets"/>
    <n v="4.5"/>
    <n v="4"/>
    <n v="0"/>
    <d v="2011-10-22T00:00:00"/>
    <n v="0"/>
    <n v="10"/>
  </r>
  <r>
    <s v="Wang Charlie"/>
    <n v="10172"/>
    <n v="0"/>
    <n v="0"/>
    <n v="1"/>
    <x v="0"/>
    <n v="1"/>
    <n v="3"/>
    <n v="3"/>
    <n v="0"/>
    <n v="84903"/>
    <n v="0"/>
    <n v="22"/>
    <x v="12"/>
    <s v="MA"/>
    <n v="1887"/>
    <d v="1981-08-07T00:00:00"/>
    <s v="M "/>
    <n v="41"/>
    <x v="1"/>
    <x v="1"/>
    <s v="Single"/>
    <x v="0"/>
    <s v="No"/>
    <s v="Asian"/>
    <d v="2017-02-15T00:00:00"/>
    <m/>
    <s v="N-A-StillEmployed"/>
    <s v="Active"/>
    <x v="0"/>
    <x v="1"/>
    <s v="Brian Champaigne"/>
    <x v="16"/>
    <x v="3"/>
    <s v="Fully Meets"/>
    <n v="3.42"/>
    <n v="4"/>
    <n v="7"/>
    <d v="2019-04-01T00:00:00"/>
    <n v="0"/>
    <n v="17"/>
  </r>
  <r>
    <s v="Cloninger Jennifer"/>
    <n v="10275"/>
    <n v="1"/>
    <n v="1"/>
    <n v="0"/>
    <x v="1"/>
    <n v="5"/>
    <n v="5"/>
    <n v="3"/>
    <n v="0"/>
    <n v="64066"/>
    <n v="1"/>
    <n v="20"/>
    <x v="1"/>
    <s v="MA"/>
    <n v="1752"/>
    <d v="1981-08-31T00:00:00"/>
    <s v="F"/>
    <n v="41"/>
    <x v="1"/>
    <x v="0"/>
    <s v="Married"/>
    <x v="0"/>
    <s v="No"/>
    <s v="White"/>
    <d v="2011-05-16T00:00:00"/>
    <d v="2013-07-01T00:00:00"/>
    <s v="unhappy"/>
    <s v="Voluntarily Terminated"/>
    <x v="1"/>
    <x v="0"/>
    <s v="Brannon Miller"/>
    <x v="8"/>
    <x v="0"/>
    <s v="Fully Meets"/>
    <n v="4.2"/>
    <n v="5"/>
    <n v="0"/>
    <d v="2012-03-05T00:00:00"/>
    <n v="0"/>
    <n v="9"/>
  </r>
  <r>
    <s v="Miller Brannon"/>
    <n v="10116"/>
    <n v="0"/>
    <n v="0"/>
    <n v="1"/>
    <x v="0"/>
    <n v="1"/>
    <n v="5"/>
    <n v="3"/>
    <n v="0"/>
    <n v="83667"/>
    <n v="0"/>
    <n v="18"/>
    <x v="5"/>
    <s v="MA"/>
    <n v="2045"/>
    <d v="1981-10-08T00:00:00"/>
    <s v="M "/>
    <n v="41"/>
    <x v="1"/>
    <x v="1"/>
    <s v="Single"/>
    <x v="0"/>
    <s v="Yes"/>
    <s v="Hispanic"/>
    <d v="2012-08-16T00:00:00"/>
    <m/>
    <s v="N-A-StillEmployed"/>
    <s v="Active"/>
    <x v="0"/>
    <x v="0"/>
    <s v="Janet King"/>
    <x v="7"/>
    <x v="3"/>
    <s v="Fully Meets"/>
    <n v="4.37"/>
    <n v="3"/>
    <n v="0"/>
    <d v="2019-01-14T00:00:00"/>
    <n v="0"/>
    <n v="2"/>
  </r>
  <r>
    <s v="Bates Norman"/>
    <n v="10061"/>
    <n v="0"/>
    <n v="0"/>
    <n v="1"/>
    <x v="0"/>
    <n v="4"/>
    <n v="5"/>
    <n v="3"/>
    <n v="0"/>
    <n v="57834"/>
    <n v="1"/>
    <n v="19"/>
    <x v="0"/>
    <s v="MA"/>
    <n v="2050"/>
    <d v="1981-10-18T00:00:00"/>
    <s v="M "/>
    <n v="41"/>
    <x v="1"/>
    <x v="1"/>
    <s v="Single"/>
    <x v="0"/>
    <s v="No"/>
    <s v="White"/>
    <d v="2011-02-21T00:00:00"/>
    <d v="2017-04-08T00:00:00"/>
    <s v="attendance"/>
    <s v="Terminated for Cause"/>
    <x v="1"/>
    <x v="0"/>
    <s v="Kelley Spirea"/>
    <x v="1"/>
    <x v="0"/>
    <s v="Fully Meets"/>
    <n v="5"/>
    <n v="4"/>
    <n v="0"/>
    <d v="2017-05-04T00:00:00"/>
    <n v="0"/>
    <n v="20"/>
  </r>
  <r>
    <s v="Liebig Ketsia"/>
    <n v="10017"/>
    <n v="1"/>
    <n v="1"/>
    <n v="0"/>
    <x v="1"/>
    <n v="1"/>
    <n v="5"/>
    <n v="4"/>
    <n v="0"/>
    <n v="77915"/>
    <n v="0"/>
    <n v="18"/>
    <x v="5"/>
    <s v="MA"/>
    <n v="2110"/>
    <d v="1981-10-26T00:00:00"/>
    <s v="F"/>
    <n v="41"/>
    <x v="1"/>
    <x v="0"/>
    <s v="Married"/>
    <x v="0"/>
    <s v="No"/>
    <s v="White"/>
    <d v="2013-09-30T00:00:00"/>
    <m/>
    <s v="N-A-StillEmployed"/>
    <s v="Active"/>
    <x v="0"/>
    <x v="0"/>
    <s v="Janet King"/>
    <x v="7"/>
    <x v="6"/>
    <s v="Exceeds"/>
    <n v="4.0999999999999996"/>
    <n v="3"/>
    <n v="0"/>
    <d v="2019-01-21T00:00:00"/>
    <n v="0"/>
    <n v="11"/>
  </r>
  <r>
    <s v="Gray Elijiah  "/>
    <n v="10098"/>
    <n v="0"/>
    <n v="2"/>
    <n v="1"/>
    <x v="0"/>
    <n v="1"/>
    <n v="5"/>
    <n v="3"/>
    <n v="0"/>
    <n v="62957"/>
    <n v="0"/>
    <n v="18"/>
    <x v="5"/>
    <s v="MA"/>
    <n v="1752"/>
    <d v="1981-11-07T00:00:00"/>
    <s v="M "/>
    <n v="41"/>
    <x v="1"/>
    <x v="1"/>
    <s v="Divorced"/>
    <x v="0"/>
    <s v="No"/>
    <s v="White"/>
    <d v="2015-02-06T00:00:00"/>
    <m/>
    <s v="N-A-StillEmployed"/>
    <s v="Active"/>
    <x v="0"/>
    <x v="0"/>
    <s v="Janet King"/>
    <x v="7"/>
    <x v="5"/>
    <s v="Fully Meets"/>
    <n v="4.63"/>
    <n v="3"/>
    <n v="0"/>
    <d v="2019-04-01T00:00:00"/>
    <n v="0"/>
    <n v="2"/>
  </r>
  <r>
    <s v="Roby Lori "/>
    <n v="10162"/>
    <n v="1"/>
    <n v="1"/>
    <n v="0"/>
    <x v="1"/>
    <n v="1"/>
    <n v="3"/>
    <n v="3"/>
    <n v="0"/>
    <n v="89883"/>
    <n v="0"/>
    <n v="9"/>
    <x v="13"/>
    <s v="MA"/>
    <n v="1886"/>
    <d v="1981-11-10T00:00:00"/>
    <s v="F"/>
    <n v="41"/>
    <x v="1"/>
    <x v="0"/>
    <s v="Married"/>
    <x v="0"/>
    <s v="No"/>
    <s v="White"/>
    <d v="2015-02-16T00:00:00"/>
    <m/>
    <s v="N-A-StillEmployed"/>
    <s v="Active"/>
    <x v="0"/>
    <x v="1"/>
    <s v="Simon Roup"/>
    <x v="12"/>
    <x v="5"/>
    <s v="Fully Meets"/>
    <n v="3.69"/>
    <n v="5"/>
    <n v="6"/>
    <d v="2019-02-14T00:00:00"/>
    <n v="0"/>
    <n v="15"/>
  </r>
  <r>
    <s v="Pitt Brad "/>
    <n v="10164"/>
    <n v="0"/>
    <n v="0"/>
    <n v="1"/>
    <x v="0"/>
    <n v="1"/>
    <n v="5"/>
    <n v="3"/>
    <n v="0"/>
    <n v="47001"/>
    <n v="0"/>
    <n v="19"/>
    <x v="0"/>
    <s v="MA"/>
    <n v="2451"/>
    <d v="1981-11-23T00:00:00"/>
    <s v="M "/>
    <n v="41"/>
    <x v="1"/>
    <x v="1"/>
    <s v="Single"/>
    <x v="0"/>
    <s v="No"/>
    <s v="White"/>
    <d v="2007-05-11T00:00:00"/>
    <m/>
    <s v="N-A-StillEmployed"/>
    <s v="Active"/>
    <x v="0"/>
    <x v="0"/>
    <s v="David Stanley"/>
    <x v="17"/>
    <x v="0"/>
    <s v="Fully Meets"/>
    <n v="3.66"/>
    <n v="3"/>
    <n v="0"/>
    <d v="2019-02-25T00:00:00"/>
    <n v="0"/>
    <n v="15"/>
  </r>
  <r>
    <s v="Lecter Hannibal"/>
    <n v="10251"/>
    <n v="1"/>
    <n v="1"/>
    <n v="1"/>
    <x v="1"/>
    <n v="1"/>
    <n v="5"/>
    <n v="3"/>
    <n v="0"/>
    <n v="64738"/>
    <n v="0"/>
    <n v="19"/>
    <x v="0"/>
    <s v="MA"/>
    <n v="1776"/>
    <d v="1982-02-09T00:00:00"/>
    <s v="M "/>
    <n v="41"/>
    <x v="1"/>
    <x v="1"/>
    <s v="Married"/>
    <x v="0"/>
    <s v="No"/>
    <s v="Asian"/>
    <d v="2012-05-14T00:00:00"/>
    <m/>
    <s v="N-A-StillEmployed"/>
    <s v="Active"/>
    <x v="0"/>
    <x v="0"/>
    <s v="Elijiah Gray"/>
    <x v="4"/>
    <x v="0"/>
    <s v="Fully Meets"/>
    <n v="4.0999999999999996"/>
    <n v="3"/>
    <n v="0"/>
    <d v="2019-02-22T00:00:00"/>
    <n v="0"/>
    <n v="10"/>
  </r>
  <r>
    <s v="Lunquist Lisa"/>
    <n v="10035"/>
    <n v="0"/>
    <n v="0"/>
    <n v="0"/>
    <x v="0"/>
    <n v="1"/>
    <n v="5"/>
    <n v="4"/>
    <n v="0"/>
    <n v="73330"/>
    <n v="0"/>
    <n v="20"/>
    <x v="1"/>
    <s v="MA"/>
    <n v="2324"/>
    <d v="1982-03-28T00:00:00"/>
    <s v="F"/>
    <n v="41"/>
    <x v="1"/>
    <x v="0"/>
    <s v="Single"/>
    <x v="0"/>
    <s v="No"/>
    <s v="Black or African American"/>
    <d v="2013-08-19T00:00:00"/>
    <m/>
    <s v="N-A-StillEmployed"/>
    <s v="Active"/>
    <x v="0"/>
    <x v="0"/>
    <s v="Elijiah Gray"/>
    <x v="4"/>
    <x v="3"/>
    <s v="Exceeds"/>
    <n v="4.2"/>
    <n v="4"/>
    <n v="0"/>
    <d v="2019-12-02T00:00:00"/>
    <n v="0"/>
    <n v="19"/>
  </r>
  <r>
    <s v="Ybarra Catherine "/>
    <n v="10301"/>
    <n v="0"/>
    <n v="0"/>
    <n v="0"/>
    <x v="0"/>
    <n v="5"/>
    <n v="5"/>
    <n v="1"/>
    <n v="0"/>
    <n v="48513"/>
    <n v="1"/>
    <n v="19"/>
    <x v="0"/>
    <s v="MA"/>
    <n v="2458"/>
    <d v="1982-04-05T00:00:00"/>
    <s v="F"/>
    <n v="41"/>
    <x v="1"/>
    <x v="0"/>
    <s v="Single"/>
    <x v="0"/>
    <s v="No"/>
    <s v="Asian"/>
    <d v="2008-02-09T00:00:00"/>
    <d v="2015-09-29T00:00:00"/>
    <s v="Another position"/>
    <s v="Voluntarily Terminated"/>
    <x v="1"/>
    <x v="0"/>
    <s v="Brannon Miller"/>
    <x v="8"/>
    <x v="0"/>
    <s v="PIP"/>
    <n v="3.2"/>
    <n v="2"/>
    <n v="0"/>
    <d v="2015-02-09T00:00:00"/>
    <n v="5"/>
    <n v="4"/>
  </r>
  <r>
    <s v="Ozark Travis"/>
    <n v="10041"/>
    <n v="0"/>
    <n v="0"/>
    <n v="1"/>
    <x v="0"/>
    <n v="1"/>
    <n v="6"/>
    <n v="3"/>
    <n v="0"/>
    <n v="68829"/>
    <n v="0"/>
    <n v="3"/>
    <x v="4"/>
    <s v="NC"/>
    <n v="27229"/>
    <d v="1982-05-19T00:00:00"/>
    <s v="M "/>
    <n v="41"/>
    <x v="1"/>
    <x v="1"/>
    <s v="Single"/>
    <x v="0"/>
    <s v="No"/>
    <s v="White"/>
    <d v="2015-05-01T00:00:00"/>
    <m/>
    <s v="N-A-StillEmployed"/>
    <s v="Active"/>
    <x v="0"/>
    <x v="3"/>
    <s v="John Smith"/>
    <x v="6"/>
    <x v="6"/>
    <s v="Fully Meets"/>
    <n v="5"/>
    <n v="5"/>
    <n v="0"/>
    <d v="2019-01-14T00:00:00"/>
    <n v="0"/>
    <n v="18"/>
  </r>
  <r>
    <s v="Sullivan Timothy"/>
    <n v="10117"/>
    <n v="1"/>
    <n v="1"/>
    <n v="1"/>
    <x v="1"/>
    <n v="1"/>
    <n v="5"/>
    <n v="3"/>
    <n v="0"/>
    <n v="63025"/>
    <n v="0"/>
    <n v="19"/>
    <x v="0"/>
    <s v="MA"/>
    <n v="2747"/>
    <d v="1982-07-10T00:00:00"/>
    <s v="M "/>
    <n v="41"/>
    <x v="1"/>
    <x v="1"/>
    <s v="Married"/>
    <x v="0"/>
    <s v="Yes"/>
    <s v="White"/>
    <d v="2015-05-01T00:00:00"/>
    <m/>
    <s v="N-A-StillEmployed"/>
    <s v="Active"/>
    <x v="0"/>
    <x v="0"/>
    <s v="Michael Albert"/>
    <x v="0"/>
    <x v="0"/>
    <s v="Fully Meets"/>
    <n v="4.3600000000000003"/>
    <n v="5"/>
    <n v="0"/>
    <d v="2019-01-24T00:00:00"/>
    <n v="0"/>
    <n v="10"/>
  </r>
  <r>
    <s v="Rhoads Thomas"/>
    <n v="10058"/>
    <n v="0"/>
    <n v="2"/>
    <n v="1"/>
    <x v="0"/>
    <n v="5"/>
    <n v="5"/>
    <n v="3"/>
    <n v="0"/>
    <n v="45115"/>
    <n v="1"/>
    <n v="19"/>
    <x v="0"/>
    <s v="MA"/>
    <n v="2176"/>
    <d v="1982-07-22T00:00:00"/>
    <s v="M "/>
    <n v="40"/>
    <x v="1"/>
    <x v="1"/>
    <s v="Divorced"/>
    <x v="0"/>
    <s v="Yes"/>
    <s v="White"/>
    <d v="2011-05-16T00:00:00"/>
    <d v="2016-01-15T00:00:00"/>
    <s v="retiring"/>
    <s v="Voluntarily Terminated"/>
    <x v="1"/>
    <x v="0"/>
    <s v="Elijiah Gray"/>
    <x v="4"/>
    <x v="1"/>
    <s v="Fully Meets"/>
    <n v="5"/>
    <n v="4"/>
    <n v="0"/>
    <d v="2015-03-30T00:00:00"/>
    <n v="0"/>
    <n v="11"/>
  </r>
  <r>
    <s v="StanfordBarbara  M"/>
    <n v="10278"/>
    <n v="0"/>
    <n v="2"/>
    <n v="0"/>
    <x v="0"/>
    <n v="1"/>
    <n v="5"/>
    <n v="3"/>
    <n v="0"/>
    <n v="47961"/>
    <n v="0"/>
    <n v="19"/>
    <x v="0"/>
    <s v="MA"/>
    <n v="2050"/>
    <d v="1982-08-25T00:00:00"/>
    <s v="F"/>
    <n v="40"/>
    <x v="1"/>
    <x v="0"/>
    <s v="Divorced"/>
    <x v="0"/>
    <s v="No"/>
    <s v="Two or more races"/>
    <d v="2011-10-01T00:00:00"/>
    <m/>
    <s v="N-A-StillEmployed"/>
    <s v="Active"/>
    <x v="0"/>
    <x v="0"/>
    <s v="Kissy Sullivan"/>
    <x v="14"/>
    <x v="0"/>
    <s v="Fully Meets"/>
    <n v="4.0999999999999996"/>
    <n v="4"/>
    <n v="0"/>
    <d v="2019-07-02T00:00:00"/>
    <n v="0"/>
    <n v="9"/>
  </r>
  <r>
    <s v="Dickinson Geoff "/>
    <n v="10276"/>
    <n v="0"/>
    <n v="0"/>
    <n v="1"/>
    <x v="0"/>
    <n v="1"/>
    <n v="5"/>
    <n v="3"/>
    <n v="0"/>
    <n v="51259"/>
    <n v="0"/>
    <n v="19"/>
    <x v="0"/>
    <s v="MA"/>
    <n v="2180"/>
    <d v="1982-11-15T00:00:00"/>
    <s v="M "/>
    <n v="40"/>
    <x v="1"/>
    <x v="1"/>
    <s v="Single"/>
    <x v="0"/>
    <s v="No"/>
    <s v="White"/>
    <d v="2014-12-05T00:00:00"/>
    <m/>
    <s v="N-A-StillEmployed"/>
    <s v="Active"/>
    <x v="0"/>
    <x v="0"/>
    <s v="Ketsia Liebig"/>
    <x v="9"/>
    <x v="3"/>
    <s v="Fully Meets"/>
    <n v="4.3"/>
    <n v="4"/>
    <n v="0"/>
    <d v="2019-02-19T00:00:00"/>
    <n v="0"/>
    <n v="1"/>
  </r>
  <r>
    <s v="Carey Michael  "/>
    <n v="10115"/>
    <n v="0"/>
    <n v="0"/>
    <n v="1"/>
    <x v="0"/>
    <n v="1"/>
    <n v="5"/>
    <n v="3"/>
    <n v="0"/>
    <n v="52846"/>
    <n v="0"/>
    <n v="19"/>
    <x v="0"/>
    <s v="MA"/>
    <n v="1701"/>
    <d v="1983-02-02T00:00:00"/>
    <s v="M "/>
    <n v="40"/>
    <x v="1"/>
    <x v="1"/>
    <s v="Single"/>
    <x v="0"/>
    <s v="No"/>
    <s v="Black or African American"/>
    <d v="2014-03-31T00:00:00"/>
    <m/>
    <s v="N-A-StillEmployed"/>
    <s v="Active"/>
    <x v="0"/>
    <x v="0"/>
    <s v="Kelley Spirea"/>
    <x v="1"/>
    <x v="1"/>
    <s v="Fully Meets"/>
    <n v="4.43"/>
    <n v="3"/>
    <n v="0"/>
    <d v="2019-01-02T00:00:00"/>
    <n v="0"/>
    <n v="14"/>
  </r>
  <r>
    <s v="Estremera Miguel"/>
    <n v="10280"/>
    <n v="0"/>
    <n v="0"/>
    <n v="1"/>
    <x v="0"/>
    <n v="4"/>
    <n v="5"/>
    <n v="2"/>
    <n v="0"/>
    <n v="60340"/>
    <n v="1"/>
    <n v="19"/>
    <x v="0"/>
    <s v="MA"/>
    <n v="2129"/>
    <d v="1983-02-09T00:00:00"/>
    <s v="M "/>
    <n v="40"/>
    <x v="1"/>
    <x v="1"/>
    <s v="Single"/>
    <x v="0"/>
    <s v="No"/>
    <s v="White"/>
    <d v="2012-02-04T00:00:00"/>
    <d v="2018-09-27T00:00:00"/>
    <s v="attendance"/>
    <s v="Terminated for Cause"/>
    <x v="1"/>
    <x v="0"/>
    <s v="Michael Albert"/>
    <x v="0"/>
    <x v="0"/>
    <s v="Needs Improvement"/>
    <n v="5"/>
    <n v="4"/>
    <n v="0"/>
    <d v="2018-12-04T00:00:00"/>
    <n v="5"/>
    <n v="16"/>
  </r>
  <r>
    <s v="Gaul Barbara"/>
    <n v="10257"/>
    <n v="0"/>
    <n v="0"/>
    <n v="0"/>
    <x v="0"/>
    <n v="1"/>
    <n v="5"/>
    <n v="3"/>
    <n v="0"/>
    <n v="53171"/>
    <n v="0"/>
    <n v="19"/>
    <x v="0"/>
    <s v="MA"/>
    <n v="2121"/>
    <d v="1983-02-12T00:00:00"/>
    <s v="F"/>
    <n v="40"/>
    <x v="1"/>
    <x v="0"/>
    <s v="Single"/>
    <x v="0"/>
    <s v="Yes"/>
    <s v="Black or African American"/>
    <d v="2011-05-16T00:00:00"/>
    <m/>
    <s v="N-A-StillEmployed"/>
    <s v="Active"/>
    <x v="0"/>
    <x v="0"/>
    <s v="Kelley Spirea"/>
    <x v="1"/>
    <x v="1"/>
    <s v="Fully Meets"/>
    <n v="4.2"/>
    <n v="4"/>
    <n v="0"/>
    <d v="2019-02-26T00:00:00"/>
    <n v="0"/>
    <n v="12"/>
  </r>
  <r>
    <s v="Athwal Sam"/>
    <n v="10062"/>
    <n v="0"/>
    <n v="4"/>
    <n v="1"/>
    <x v="0"/>
    <n v="1"/>
    <n v="5"/>
    <n v="3"/>
    <n v="0"/>
    <n v="59365"/>
    <n v="0"/>
    <n v="19"/>
    <x v="0"/>
    <s v="MA"/>
    <n v="2199"/>
    <d v="1983-02-18T00:00:00"/>
    <s v="M "/>
    <n v="40"/>
    <x v="1"/>
    <x v="1"/>
    <s v="Widowed"/>
    <x v="0"/>
    <s v="No"/>
    <s v="White"/>
    <d v="2013-09-30T00:00:00"/>
    <m/>
    <s v="N-A-StillEmployed"/>
    <s v="Active"/>
    <x v="0"/>
    <x v="0"/>
    <s v="Ketsia Liebig"/>
    <x v="9"/>
    <x v="5"/>
    <s v="Fully Meets"/>
    <n v="5"/>
    <n v="4"/>
    <n v="0"/>
    <d v="2019-02-25T00:00:00"/>
    <n v="0"/>
    <n v="19"/>
  </r>
  <r>
    <s v="Corleone Vito"/>
    <n v="10019"/>
    <n v="0"/>
    <n v="0"/>
    <n v="1"/>
    <x v="0"/>
    <n v="1"/>
    <n v="5"/>
    <n v="4"/>
    <n v="0"/>
    <n v="170500"/>
    <n v="0"/>
    <n v="10"/>
    <x v="25"/>
    <s v="MA"/>
    <n v="2030"/>
    <d v="1983-03-19T00:00:00"/>
    <s v="M "/>
    <n v="40"/>
    <x v="1"/>
    <x v="1"/>
    <s v="Single"/>
    <x v="0"/>
    <s v="No"/>
    <s v="Black or African American"/>
    <d v="2009-05-01T00:00:00"/>
    <m/>
    <s v="N-A-StillEmployed"/>
    <s v="Active"/>
    <x v="0"/>
    <x v="0"/>
    <s v="Janet King"/>
    <x v="7"/>
    <x v="3"/>
    <s v="Exceeds"/>
    <n v="3.7"/>
    <n v="5"/>
    <n v="0"/>
    <d v="2019-04-02T00:00:00"/>
    <n v="0"/>
    <n v="15"/>
  </r>
  <r>
    <s v="Ndzi Horia"/>
    <n v="10185"/>
    <n v="1"/>
    <n v="1"/>
    <n v="1"/>
    <x v="1"/>
    <n v="5"/>
    <n v="5"/>
    <n v="3"/>
    <n v="0"/>
    <n v="46664"/>
    <n v="1"/>
    <n v="19"/>
    <x v="0"/>
    <s v="MA"/>
    <n v="2421"/>
    <d v="1983-03-28T00:00:00"/>
    <s v="M "/>
    <n v="40"/>
    <x v="1"/>
    <x v="1"/>
    <s v="Married"/>
    <x v="0"/>
    <s v="No"/>
    <s v="White"/>
    <d v="2013-01-04T00:00:00"/>
    <d v="2016-05-25T00:00:00"/>
    <s v="more money"/>
    <s v="Voluntarily Terminated"/>
    <x v="1"/>
    <x v="0"/>
    <s v="Amy Dunn"/>
    <x v="13"/>
    <x v="5"/>
    <s v="Fully Meets"/>
    <n v="3.18"/>
    <n v="3"/>
    <n v="0"/>
    <d v="2016-06-03T00:00:00"/>
    <n v="0"/>
    <n v="10"/>
  </r>
  <r>
    <s v="DeVito Tommy"/>
    <n v="10197"/>
    <n v="0"/>
    <n v="0"/>
    <n v="1"/>
    <x v="0"/>
    <n v="1"/>
    <n v="3"/>
    <n v="3"/>
    <n v="0"/>
    <n v="96820"/>
    <n v="0"/>
    <n v="4"/>
    <x v="24"/>
    <s v="MA"/>
    <n v="2045"/>
    <d v="1983-04-09T00:00:00"/>
    <s v="M "/>
    <n v="40"/>
    <x v="1"/>
    <x v="1"/>
    <s v="Single"/>
    <x v="0"/>
    <s v="No"/>
    <s v="White"/>
    <d v="2017-02-15T00:00:00"/>
    <m/>
    <s v="N-A-StillEmployed"/>
    <s v="Active"/>
    <x v="0"/>
    <x v="1"/>
    <s v="Brian Champaigne"/>
    <x v="16"/>
    <x v="3"/>
    <s v="Fully Meets"/>
    <n v="3.01"/>
    <n v="5"/>
    <n v="7"/>
    <d v="2019-01-23T00:00:00"/>
    <n v="0"/>
    <n v="15"/>
  </r>
  <r>
    <s v="Trang Mei"/>
    <n v="10287"/>
    <n v="0"/>
    <n v="0"/>
    <n v="0"/>
    <x v="0"/>
    <n v="1"/>
    <n v="5"/>
    <n v="2"/>
    <n v="0"/>
    <n v="63025"/>
    <n v="0"/>
    <n v="19"/>
    <x v="0"/>
    <s v="MA"/>
    <n v="2021"/>
    <d v="1983-05-16T00:00:00"/>
    <s v="F"/>
    <n v="40"/>
    <x v="1"/>
    <x v="0"/>
    <s v="Single"/>
    <x v="0"/>
    <s v="No"/>
    <s v="White"/>
    <d v="2014-02-17T00:00:00"/>
    <m/>
    <s v="N-A-StillEmployed"/>
    <s v="Active"/>
    <x v="0"/>
    <x v="0"/>
    <s v="David Stanley"/>
    <x v="17"/>
    <x v="1"/>
    <s v="Needs Improvement"/>
    <n v="2.44"/>
    <n v="5"/>
    <n v="0"/>
    <d v="2019-11-02T00:00:00"/>
    <n v="4"/>
    <n v="18"/>
  </r>
  <r>
    <s v="Gross Paula"/>
    <n v="10059"/>
    <n v="0"/>
    <n v="2"/>
    <n v="0"/>
    <x v="0"/>
    <n v="5"/>
    <n v="5"/>
    <n v="3"/>
    <n v="0"/>
    <n v="63813"/>
    <n v="1"/>
    <n v="19"/>
    <x v="0"/>
    <s v="MA"/>
    <n v="2176"/>
    <d v="1983-05-21T00:00:00"/>
    <s v="F"/>
    <n v="40"/>
    <x v="1"/>
    <x v="0"/>
    <s v="Divorced"/>
    <x v="0"/>
    <s v="No"/>
    <s v="White"/>
    <d v="2011-02-21T00:00:00"/>
    <d v="2014-11-01T00:00:00"/>
    <s v="more money"/>
    <s v="Voluntarily Terminated"/>
    <x v="1"/>
    <x v="0"/>
    <s v="Kelley Spirea"/>
    <x v="1"/>
    <x v="2"/>
    <s v="Fully Meets"/>
    <n v="5"/>
    <n v="5"/>
    <n v="0"/>
    <d v="2013-03-06T00:00:00"/>
    <n v="0"/>
    <n v="17"/>
  </r>
  <r>
    <s v="Szabo Andrew"/>
    <n v="10024"/>
    <n v="0"/>
    <n v="0"/>
    <n v="1"/>
    <x v="0"/>
    <n v="1"/>
    <n v="4"/>
    <n v="4"/>
    <n v="0"/>
    <n v="92989"/>
    <n v="0"/>
    <n v="24"/>
    <x v="20"/>
    <s v="MA"/>
    <n v="2140"/>
    <d v="1983-06-05T00:00:00"/>
    <s v="M "/>
    <n v="40"/>
    <x v="1"/>
    <x v="1"/>
    <s v="Single"/>
    <x v="0"/>
    <s v="No"/>
    <s v="White"/>
    <d v="2014-07-07T00:00:00"/>
    <m/>
    <s v="N-A-StillEmployed"/>
    <s v="Active"/>
    <x v="0"/>
    <x v="4"/>
    <s v="Alex Sweetwater"/>
    <x v="19"/>
    <x v="1"/>
    <s v="Exceeds"/>
    <n v="4.5"/>
    <n v="5"/>
    <n v="5"/>
    <d v="2019-02-18T00:00:00"/>
    <n v="0"/>
    <n v="1"/>
  </r>
  <r>
    <s v="True Edward"/>
    <n v="10102"/>
    <n v="0"/>
    <n v="0"/>
    <n v="1"/>
    <x v="0"/>
    <n v="5"/>
    <n v="4"/>
    <n v="3"/>
    <n v="1"/>
    <n v="100416"/>
    <n v="1"/>
    <n v="24"/>
    <x v="20"/>
    <s v="MA"/>
    <n v="2451"/>
    <d v="1983-06-14T00:00:00"/>
    <s v="M "/>
    <n v="40"/>
    <x v="1"/>
    <x v="1"/>
    <s v="Single"/>
    <x v="2"/>
    <s v="No"/>
    <s v="Black or African American"/>
    <d v="2013-02-18T00:00:00"/>
    <d v="2018-04-15T00:00:00"/>
    <s v="medical issues"/>
    <s v="Voluntarily Terminated"/>
    <x v="1"/>
    <x v="4"/>
    <s v="Alex Sweetwater"/>
    <x v="19"/>
    <x v="4"/>
    <s v="Fully Meets"/>
    <n v="4.5999999999999996"/>
    <n v="3"/>
    <n v="4"/>
    <d v="2017-12-02T00:00:00"/>
    <n v="0"/>
    <n v="9"/>
  </r>
  <r>
    <s v="Barone Francesco  A"/>
    <n v="10265"/>
    <n v="0"/>
    <n v="0"/>
    <n v="1"/>
    <x v="0"/>
    <n v="1"/>
    <n v="5"/>
    <n v="3"/>
    <n v="0"/>
    <n v="58709"/>
    <n v="0"/>
    <n v="19"/>
    <x v="0"/>
    <s v="MA"/>
    <n v="1810"/>
    <d v="1983-07-20T00:00:00"/>
    <s v="M "/>
    <n v="39"/>
    <x v="1"/>
    <x v="1"/>
    <s v="Single"/>
    <x v="0"/>
    <s v="No"/>
    <s v="Two or more races"/>
    <d v="2012-02-20T00:00:00"/>
    <m/>
    <s v="N-A-StillEmployed"/>
    <s v="Active"/>
    <x v="0"/>
    <x v="0"/>
    <s v="Kelley Spirea"/>
    <x v="1"/>
    <x v="0"/>
    <s v="Fully Meets"/>
    <n v="4.5999999999999996"/>
    <n v="4"/>
    <n v="0"/>
    <d v="2019-02-14T00:00:00"/>
    <n v="0"/>
    <n v="7"/>
  </r>
  <r>
    <s v="Buccheri Joseph  "/>
    <n v="10184"/>
    <n v="0"/>
    <n v="0"/>
    <n v="1"/>
    <x v="0"/>
    <n v="1"/>
    <n v="5"/>
    <n v="3"/>
    <n v="0"/>
    <n v="65288"/>
    <n v="0"/>
    <n v="20"/>
    <x v="1"/>
    <s v="MA"/>
    <n v="1013"/>
    <d v="1983-07-28T00:00:00"/>
    <s v="M "/>
    <n v="39"/>
    <x v="1"/>
    <x v="1"/>
    <s v="Single"/>
    <x v="0"/>
    <s v="No"/>
    <s v="White"/>
    <d v="2014-09-29T00:00:00"/>
    <m/>
    <s v="N-A-StillEmployed"/>
    <s v="Active"/>
    <x v="0"/>
    <x v="0"/>
    <s v="Webster Butler"/>
    <x v="18"/>
    <x v="0"/>
    <s v="Fully Meets"/>
    <n v="3.19"/>
    <n v="3"/>
    <n v="0"/>
    <d v="2019-01-02T00:00:00"/>
    <n v="0"/>
    <n v="9"/>
  </r>
  <r>
    <s v="Wilkes Annie"/>
    <n v="10204"/>
    <n v="0"/>
    <n v="2"/>
    <n v="0"/>
    <x v="0"/>
    <n v="5"/>
    <n v="5"/>
    <n v="3"/>
    <n v="0"/>
    <n v="58062"/>
    <n v="1"/>
    <n v="19"/>
    <x v="0"/>
    <s v="MA"/>
    <n v="1876"/>
    <d v="1983-07-30T00:00:00"/>
    <s v="F"/>
    <n v="39"/>
    <x v="1"/>
    <x v="0"/>
    <s v="Divorced"/>
    <x v="0"/>
    <s v="No"/>
    <s v="White"/>
    <d v="2011-10-01T00:00:00"/>
    <d v="2012-05-14T00:00:00"/>
    <s v="Another position"/>
    <s v="Voluntarily Terminated"/>
    <x v="1"/>
    <x v="0"/>
    <s v="Ketsia Liebig"/>
    <x v="9"/>
    <x v="0"/>
    <s v="Fully Meets"/>
    <n v="3.6"/>
    <n v="5"/>
    <n v="0"/>
    <d v="2011-06-02T00:00:00"/>
    <n v="0"/>
    <n v="9"/>
  </r>
  <r>
    <s v="Foreman Tanya"/>
    <n v="10163"/>
    <n v="1"/>
    <n v="1"/>
    <n v="0"/>
    <x v="1"/>
    <n v="5"/>
    <n v="5"/>
    <n v="3"/>
    <n v="0"/>
    <n v="55965"/>
    <n v="1"/>
    <n v="20"/>
    <x v="1"/>
    <s v="MA"/>
    <n v="2170"/>
    <d v="1983-08-11T00:00:00"/>
    <s v="F"/>
    <n v="39"/>
    <x v="1"/>
    <x v="0"/>
    <s v="Married"/>
    <x v="0"/>
    <s v="No"/>
    <s v="White"/>
    <d v="2011-04-04T00:00:00"/>
    <d v="2013-09-01T00:00:00"/>
    <s v="career change"/>
    <s v="Voluntarily Terminated"/>
    <x v="1"/>
    <x v="0"/>
    <s v="Ketsia Liebig"/>
    <x v="9"/>
    <x v="0"/>
    <s v="Fully Meets"/>
    <n v="3.66"/>
    <n v="3"/>
    <n v="0"/>
    <d v="2012-07-01T00:00:00"/>
    <n v="0"/>
    <n v="6"/>
  </r>
  <r>
    <s v="Gosciminski Phylicia  "/>
    <n v="10218"/>
    <n v="0"/>
    <n v="3"/>
    <n v="0"/>
    <x v="0"/>
    <n v="3"/>
    <n v="5"/>
    <n v="3"/>
    <n v="0"/>
    <n v="66149"/>
    <n v="0"/>
    <n v="20"/>
    <x v="1"/>
    <s v="MA"/>
    <n v="1824"/>
    <d v="1983-08-12T00:00:00"/>
    <s v="F"/>
    <n v="39"/>
    <x v="1"/>
    <x v="0"/>
    <s v="Separated"/>
    <x v="0"/>
    <s v="No"/>
    <s v="American Indian or Alaska Native"/>
    <d v="2013-09-30T00:00:00"/>
    <m/>
    <s v="N-A-StillEmployed"/>
    <s v="Active"/>
    <x v="0"/>
    <x v="0"/>
    <s v="Kissy Sullivan"/>
    <x v="14"/>
    <x v="0"/>
    <s v="Fully Meets"/>
    <n v="4.4000000000000004"/>
    <n v="5"/>
    <n v="0"/>
    <d v="2019-02-21T00:00:00"/>
    <n v="0"/>
    <n v="1"/>
  </r>
  <r>
    <s v="Chang Donovan  E"/>
    <n v="10154"/>
    <n v="0"/>
    <n v="0"/>
    <n v="1"/>
    <x v="0"/>
    <n v="1"/>
    <n v="5"/>
    <n v="3"/>
    <n v="0"/>
    <n v="60380"/>
    <n v="0"/>
    <n v="19"/>
    <x v="0"/>
    <s v="MA"/>
    <n v="1845"/>
    <d v="1983-08-24T00:00:00"/>
    <s v="M "/>
    <n v="39"/>
    <x v="1"/>
    <x v="1"/>
    <s v="Single"/>
    <x v="0"/>
    <s v="No"/>
    <s v="White"/>
    <d v="2013-08-07T00:00:00"/>
    <m/>
    <s v="N-A-StillEmployed"/>
    <s v="Active"/>
    <x v="0"/>
    <x v="0"/>
    <s v="Webster Butler"/>
    <x v="18"/>
    <x v="1"/>
    <s v="Fully Meets"/>
    <n v="3.8"/>
    <n v="5"/>
    <n v="0"/>
    <d v="2019-01-14T00:00:00"/>
    <n v="0"/>
    <n v="4"/>
  </r>
  <r>
    <s v="Chivukula Enola"/>
    <n v="10240"/>
    <n v="0"/>
    <n v="0"/>
    <n v="0"/>
    <x v="0"/>
    <n v="5"/>
    <n v="5"/>
    <n v="3"/>
    <n v="0"/>
    <n v="64786"/>
    <n v="1"/>
    <n v="19"/>
    <x v="0"/>
    <s v="MA"/>
    <n v="1775"/>
    <d v="1983-08-27T00:00:00"/>
    <s v="F"/>
    <n v="39"/>
    <x v="1"/>
    <x v="0"/>
    <s v="Single"/>
    <x v="0"/>
    <s v="No"/>
    <s v="White"/>
    <d v="2011-06-27T00:00:00"/>
    <d v="2015-11-15T00:00:00"/>
    <s v="relocation out of area"/>
    <s v="Voluntarily Terminated"/>
    <x v="1"/>
    <x v="0"/>
    <s v="Amy Dunn"/>
    <x v="13"/>
    <x v="3"/>
    <s v="Fully Meets"/>
    <n v="4.3"/>
    <n v="4"/>
    <n v="0"/>
    <d v="2015-10-03T00:00:00"/>
    <n v="0"/>
    <n v="3"/>
  </r>
  <r>
    <s v="Soze Keyser"/>
    <n v="10180"/>
    <n v="1"/>
    <n v="1"/>
    <n v="1"/>
    <x v="1"/>
    <n v="2"/>
    <n v="3"/>
    <n v="3"/>
    <n v="0"/>
    <n v="87565"/>
    <n v="0"/>
    <n v="28"/>
    <x v="2"/>
    <s v="MA"/>
    <n v="1545"/>
    <d v="1983-09-02T00:00:00"/>
    <s v="M "/>
    <n v="39"/>
    <x v="1"/>
    <x v="1"/>
    <s v="Married"/>
    <x v="0"/>
    <s v="No"/>
    <s v="Asian"/>
    <d v="2016-06-30T00:00:00"/>
    <m/>
    <s v="N-A-StillEmployed"/>
    <s v="Active"/>
    <x v="0"/>
    <x v="1"/>
    <s v="Peter Monroe"/>
    <x v="2"/>
    <x v="1"/>
    <s v="Fully Meets"/>
    <n v="3.27"/>
    <n v="4"/>
    <n v="5"/>
    <d v="2019-01-14T00:00:00"/>
    <n v="0"/>
    <n v="13"/>
  </r>
  <r>
    <s v="Candie Calvin"/>
    <n v="10001"/>
    <n v="0"/>
    <n v="0"/>
    <n v="1"/>
    <x v="0"/>
    <n v="1"/>
    <n v="5"/>
    <n v="4"/>
    <n v="0"/>
    <n v="72640"/>
    <n v="0"/>
    <n v="18"/>
    <x v="5"/>
    <s v="MA"/>
    <n v="2169"/>
    <d v="1983-09-08T00:00:00"/>
    <s v="M "/>
    <n v="39"/>
    <x v="1"/>
    <x v="1"/>
    <s v="Single"/>
    <x v="0"/>
    <s v="No"/>
    <s v="White"/>
    <d v="2016-01-28T00:00:00"/>
    <m/>
    <s v="N-A-StillEmployed"/>
    <s v="Active"/>
    <x v="0"/>
    <x v="0"/>
    <s v="Janet King"/>
    <x v="7"/>
    <x v="3"/>
    <s v="Exceeds"/>
    <n v="5"/>
    <n v="3"/>
    <n v="0"/>
    <d v="2019-02-22T00:00:00"/>
    <n v="0"/>
    <n v="14"/>
  </r>
  <r>
    <s v="Adinolfi Wilson  K"/>
    <n v="10026"/>
    <n v="0"/>
    <n v="0"/>
    <n v="1"/>
    <x v="0"/>
    <n v="1"/>
    <n v="5"/>
    <n v="4"/>
    <n v="0"/>
    <n v="62506"/>
    <n v="0"/>
    <n v="19"/>
    <x v="0"/>
    <s v="MA"/>
    <n v="1960"/>
    <d v="1983-10-07T00:00:00"/>
    <s v="M "/>
    <n v="39"/>
    <x v="1"/>
    <x v="1"/>
    <s v="Single"/>
    <x v="0"/>
    <s v="No"/>
    <s v="White"/>
    <d v="2011-05-07T00:00:00"/>
    <m/>
    <s v="N-A-StillEmployed"/>
    <s v="Active"/>
    <x v="0"/>
    <x v="0"/>
    <s v="Michael Albert"/>
    <x v="0"/>
    <x v="1"/>
    <s v="Exceeds"/>
    <n v="4.5999999999999996"/>
    <n v="5"/>
    <n v="0"/>
    <d v="2019-01-17T00:00:00"/>
    <n v="0"/>
    <n v="1"/>
  </r>
  <r>
    <s v="McKinzie Jac"/>
    <n v="10202"/>
    <n v="1"/>
    <n v="1"/>
    <n v="1"/>
    <x v="1"/>
    <n v="2"/>
    <n v="6"/>
    <n v="3"/>
    <n v="0"/>
    <n v="63291"/>
    <n v="0"/>
    <n v="3"/>
    <x v="4"/>
    <s v="TX"/>
    <n v="78789"/>
    <d v="1984-01-07T00:00:00"/>
    <s v="M "/>
    <n v="39"/>
    <x v="1"/>
    <x v="1"/>
    <s v="Married"/>
    <x v="0"/>
    <s v="No"/>
    <s v="Two or more races"/>
    <d v="2016-06-07T00:00:00"/>
    <m/>
    <s v="N-A-StillEmployed"/>
    <s v="Active"/>
    <x v="0"/>
    <x v="3"/>
    <s v="Lynn Daneault"/>
    <x v="10"/>
    <x v="6"/>
    <s v="Fully Meets"/>
    <n v="3.4"/>
    <n v="4"/>
    <n v="0"/>
    <d v="2019-01-29T00:00:00"/>
    <n v="0"/>
    <n v="7"/>
  </r>
  <r>
    <s v="Homberger Adrienne  J"/>
    <n v="10195"/>
    <n v="1"/>
    <n v="1"/>
    <n v="0"/>
    <x v="1"/>
    <n v="5"/>
    <n v="5"/>
    <n v="3"/>
    <n v="0"/>
    <n v="63478"/>
    <n v="1"/>
    <n v="20"/>
    <x v="1"/>
    <s v="MA"/>
    <n v="2445"/>
    <d v="1984-02-16T00:00:00"/>
    <s v="F"/>
    <n v="39"/>
    <x v="1"/>
    <x v="0"/>
    <s v="Married"/>
    <x v="2"/>
    <s v="No"/>
    <s v="White"/>
    <d v="2011-08-15T00:00:00"/>
    <d v="2012-07-04T00:00:00"/>
    <s v="relocation out of area"/>
    <s v="Voluntarily Terminated"/>
    <x v="1"/>
    <x v="0"/>
    <s v="Michael Albert"/>
    <x v="20"/>
    <x v="3"/>
    <s v="Fully Meets"/>
    <n v="3.03"/>
    <n v="5"/>
    <n v="0"/>
    <d v="2012-05-03T00:00:00"/>
    <n v="0"/>
    <n v="16"/>
  </r>
  <r>
    <s v="Horton Jayne"/>
    <n v="10112"/>
    <n v="0"/>
    <n v="0"/>
    <n v="0"/>
    <x v="0"/>
    <n v="1"/>
    <n v="3"/>
    <n v="3"/>
    <n v="0"/>
    <n v="97999"/>
    <n v="0"/>
    <n v="8"/>
    <x v="15"/>
    <s v="MA"/>
    <n v="2493"/>
    <d v="1984-02-21T00:00:00"/>
    <s v="F"/>
    <n v="39"/>
    <x v="1"/>
    <x v="0"/>
    <s v="Single"/>
    <x v="0"/>
    <s v="No"/>
    <s v="White"/>
    <d v="2015-03-30T00:00:00"/>
    <m/>
    <s v="N-A-StillEmployed"/>
    <s v="Active"/>
    <x v="0"/>
    <x v="1"/>
    <s v="Simon Roup"/>
    <x v="12"/>
    <x v="3"/>
    <s v="Fully Meets"/>
    <n v="4.4800000000000004"/>
    <n v="5"/>
    <n v="6"/>
    <d v="2019-03-01T00:00:00"/>
    <n v="0"/>
    <n v="4"/>
  </r>
  <r>
    <s v="Heitzman Anthony"/>
    <n v="10129"/>
    <n v="0"/>
    <n v="0"/>
    <n v="1"/>
    <x v="0"/>
    <n v="1"/>
    <n v="5"/>
    <n v="3"/>
    <n v="0"/>
    <n v="46998"/>
    <n v="0"/>
    <n v="19"/>
    <x v="0"/>
    <s v="MA"/>
    <n v="2149"/>
    <d v="1984-04-01T00:00:00"/>
    <s v="M "/>
    <n v="39"/>
    <x v="1"/>
    <x v="1"/>
    <s v="Single"/>
    <x v="0"/>
    <s v="No"/>
    <s v="White"/>
    <d v="2012-08-13T00:00:00"/>
    <m/>
    <s v="N-A-StillEmployed"/>
    <s v="Active"/>
    <x v="0"/>
    <x v="0"/>
    <s v="Ketsia Liebig"/>
    <x v="9"/>
    <x v="0"/>
    <s v="Fully Meets"/>
    <n v="4.17"/>
    <n v="4"/>
    <n v="0"/>
    <d v="2019-11-02T00:00:00"/>
    <n v="0"/>
    <n v="1"/>
  </r>
  <r>
    <s v="LaRotonda William  "/>
    <n v="10038"/>
    <n v="0"/>
    <n v="2"/>
    <n v="1"/>
    <x v="0"/>
    <n v="1"/>
    <n v="1"/>
    <n v="3"/>
    <n v="0"/>
    <n v="64520"/>
    <n v="0"/>
    <n v="1"/>
    <x v="26"/>
    <s v="MA"/>
    <n v="1460"/>
    <d v="1984-04-26T00:00:00"/>
    <s v="M "/>
    <n v="39"/>
    <x v="1"/>
    <x v="1"/>
    <s v="Divorced"/>
    <x v="0"/>
    <s v="No"/>
    <s v="Black or African American"/>
    <d v="2014-06-01T00:00:00"/>
    <m/>
    <s v="N-A-StillEmployed"/>
    <s v="Active"/>
    <x v="0"/>
    <x v="5"/>
    <s v="Brandon R. LeBlanc"/>
    <x v="21"/>
    <x v="6"/>
    <s v="Fully Meets"/>
    <n v="5"/>
    <n v="4"/>
    <n v="4"/>
    <d v="2019-01-17T00:00:00"/>
    <n v="0"/>
    <n v="3"/>
  </r>
  <r>
    <s v="Pearson Randall"/>
    <n v="10259"/>
    <n v="1"/>
    <n v="1"/>
    <n v="1"/>
    <x v="1"/>
    <n v="5"/>
    <n v="3"/>
    <n v="3"/>
    <n v="0"/>
    <n v="93093"/>
    <n v="1"/>
    <n v="9"/>
    <x v="13"/>
    <s v="MA"/>
    <n v="2747"/>
    <d v="1984-05-09T00:00:00"/>
    <s v="M "/>
    <n v="39"/>
    <x v="1"/>
    <x v="1"/>
    <s v="Married"/>
    <x v="0"/>
    <s v="No"/>
    <s v="White"/>
    <d v="2014-01-12T00:00:00"/>
    <d v="2016-01-05T00:00:00"/>
    <s v="performance"/>
    <s v="Voluntarily Terminated"/>
    <x v="1"/>
    <x v="1"/>
    <s v="Simon Roup"/>
    <x v="12"/>
    <x v="5"/>
    <s v="Fully Meets"/>
    <n v="4.7"/>
    <n v="4"/>
    <n v="5"/>
    <d v="2016-01-16T00:00:00"/>
    <n v="0"/>
    <n v="19"/>
  </r>
  <r>
    <s v="Quinn Sean"/>
    <n v="10131"/>
    <n v="1"/>
    <n v="1"/>
    <n v="1"/>
    <x v="1"/>
    <n v="5"/>
    <n v="1"/>
    <n v="3"/>
    <n v="1"/>
    <n v="83363"/>
    <n v="1"/>
    <n v="23"/>
    <x v="20"/>
    <s v="MA"/>
    <n v="2045"/>
    <d v="1984-06-11T00:00:00"/>
    <s v="M "/>
    <n v="39"/>
    <x v="1"/>
    <x v="1"/>
    <s v="Married"/>
    <x v="1"/>
    <s v="No"/>
    <s v="Black or African American"/>
    <d v="2011-02-21T00:00:00"/>
    <d v="2015-08-15T00:00:00"/>
    <s v="career change"/>
    <s v="Voluntarily Terminated"/>
    <x v="1"/>
    <x v="4"/>
    <s v="Janet King"/>
    <x v="7"/>
    <x v="4"/>
    <s v="Fully Meets"/>
    <n v="4.1500000000000004"/>
    <n v="4"/>
    <n v="0"/>
    <d v="2014-04-19T00:00:00"/>
    <n v="0"/>
    <n v="4"/>
  </r>
  <r>
    <s v="Motlagh  Dawn"/>
    <n v="10254"/>
    <n v="0"/>
    <n v="2"/>
    <n v="0"/>
    <x v="0"/>
    <n v="1"/>
    <n v="5"/>
    <n v="3"/>
    <n v="0"/>
    <n v="63430"/>
    <n v="0"/>
    <n v="19"/>
    <x v="0"/>
    <s v="MA"/>
    <n v="2453"/>
    <d v="1984-07-07T00:00:00"/>
    <s v="F"/>
    <n v="39"/>
    <x v="1"/>
    <x v="0"/>
    <s v="Divorced"/>
    <x v="0"/>
    <s v="No"/>
    <s v="White"/>
    <d v="2013-01-04T00:00:00"/>
    <m/>
    <s v="N-A-StillEmployed"/>
    <s v="Active"/>
    <x v="0"/>
    <x v="0"/>
    <s v="Elijiah Gray"/>
    <x v="4"/>
    <x v="1"/>
    <s v="Fully Meets"/>
    <n v="4.4000000000000004"/>
    <n v="4"/>
    <n v="0"/>
    <d v="2019-01-17T00:00:00"/>
    <n v="0"/>
    <n v="18"/>
  </r>
  <r>
    <s v="Nguyen Lei-Ming"/>
    <n v="10206"/>
    <n v="0"/>
    <n v="0"/>
    <n v="0"/>
    <x v="0"/>
    <n v="1"/>
    <n v="5"/>
    <n v="3"/>
    <n v="0"/>
    <n v="62061"/>
    <n v="0"/>
    <n v="19"/>
    <x v="0"/>
    <s v="MA"/>
    <n v="2132"/>
    <d v="1984-07-07T00:00:00"/>
    <s v="F"/>
    <n v="39"/>
    <x v="1"/>
    <x v="0"/>
    <s v="Single"/>
    <x v="0"/>
    <s v="No"/>
    <s v="White"/>
    <d v="2013-08-07T00:00:00"/>
    <m/>
    <s v="N-A-StillEmployed"/>
    <s v="Active"/>
    <x v="0"/>
    <x v="0"/>
    <s v="David Stanley"/>
    <x v="17"/>
    <x v="1"/>
    <s v="Fully Meets"/>
    <n v="3.6"/>
    <n v="5"/>
    <n v="0"/>
    <d v="2019-02-01T00:00:00"/>
    <n v="0"/>
    <n v="4"/>
  </r>
  <r>
    <s v="Smith John"/>
    <n v="10291"/>
    <n v="0"/>
    <n v="2"/>
    <n v="1"/>
    <x v="0"/>
    <n v="1"/>
    <n v="6"/>
    <n v="2"/>
    <n v="1"/>
    <n v="72992"/>
    <n v="0"/>
    <n v="21"/>
    <x v="27"/>
    <s v="MA"/>
    <n v="1886"/>
    <d v="1984-08-16T00:00:00"/>
    <s v="M "/>
    <n v="38"/>
    <x v="1"/>
    <x v="1"/>
    <s v="Divorced"/>
    <x v="0"/>
    <s v="No"/>
    <s v="Black or African American"/>
    <d v="2014-05-18T00:00:00"/>
    <m/>
    <s v="N-A-StillEmployed"/>
    <s v="Active"/>
    <x v="0"/>
    <x v="3"/>
    <s v="Debra Houlihan"/>
    <x v="22"/>
    <x v="4"/>
    <s v="Needs Improvement"/>
    <n v="2.4"/>
    <n v="4"/>
    <n v="0"/>
    <d v="2019-01-16T00:00:00"/>
    <n v="2"/>
    <n v="16"/>
  </r>
  <r>
    <s v="Latif Mohammed"/>
    <n v="10249"/>
    <n v="1"/>
    <n v="1"/>
    <n v="1"/>
    <x v="1"/>
    <n v="5"/>
    <n v="5"/>
    <n v="3"/>
    <n v="0"/>
    <n v="61962"/>
    <n v="1"/>
    <n v="20"/>
    <x v="1"/>
    <s v="MA"/>
    <n v="2126"/>
    <d v="1984-09-05T00:00:00"/>
    <s v="M "/>
    <n v="38"/>
    <x v="1"/>
    <x v="1"/>
    <s v="Married"/>
    <x v="0"/>
    <s v="No"/>
    <s v="White"/>
    <d v="2012-02-04T00:00:00"/>
    <d v="2013-04-15T00:00:00"/>
    <s v="more money"/>
    <s v="Voluntarily Terminated"/>
    <x v="1"/>
    <x v="0"/>
    <s v="Kissy Sullivan"/>
    <x v="14"/>
    <x v="0"/>
    <s v="Fully Meets"/>
    <n v="4.9000000000000004"/>
    <n v="3"/>
    <n v="0"/>
    <d v="2013-02-20T00:00:00"/>
    <n v="0"/>
    <n v="20"/>
  </r>
  <r>
    <s v="Petrowsky Thelma"/>
    <n v="10016"/>
    <n v="1"/>
    <n v="1"/>
    <n v="0"/>
    <x v="1"/>
    <n v="1"/>
    <n v="3"/>
    <n v="4"/>
    <n v="0"/>
    <n v="93554"/>
    <n v="0"/>
    <n v="9"/>
    <x v="13"/>
    <s v="MA"/>
    <n v="1886"/>
    <d v="1984-09-16T00:00:00"/>
    <s v="F"/>
    <n v="38"/>
    <x v="1"/>
    <x v="0"/>
    <s v="Married"/>
    <x v="0"/>
    <s v="No"/>
    <s v="Black or African American"/>
    <d v="2014-10-11T00:00:00"/>
    <m/>
    <s v="N-A-StillEmployed"/>
    <s v="Active"/>
    <x v="0"/>
    <x v="1"/>
    <s v="Simon Roup"/>
    <x v="12"/>
    <x v="5"/>
    <s v="Exceeds"/>
    <n v="4.5999999999999996"/>
    <n v="5"/>
    <n v="7"/>
    <d v="2019-04-01T00:00:00"/>
    <n v="0"/>
    <n v="16"/>
  </r>
  <r>
    <s v="LeBlanc Brandon  R"/>
    <n v="10134"/>
    <n v="1"/>
    <n v="1"/>
    <n v="1"/>
    <x v="1"/>
    <n v="1"/>
    <n v="1"/>
    <n v="3"/>
    <n v="0"/>
    <n v="93046"/>
    <n v="0"/>
    <n v="23"/>
    <x v="28"/>
    <s v="MA"/>
    <n v="1460"/>
    <d v="1984-10-06T00:00:00"/>
    <s v="M "/>
    <n v="38"/>
    <x v="1"/>
    <x v="1"/>
    <s v="Married"/>
    <x v="0"/>
    <s v="No"/>
    <s v="White"/>
    <d v="2016-05-01T00:00:00"/>
    <m/>
    <s v="N-A-StillEmployed"/>
    <s v="Active"/>
    <x v="0"/>
    <x v="5"/>
    <s v="Janet King"/>
    <x v="7"/>
    <x v="2"/>
    <s v="Fully Meets"/>
    <n v="4.0999999999999996"/>
    <n v="4"/>
    <n v="0"/>
    <d v="2019-01-28T00:00:00"/>
    <n v="0"/>
    <n v="20"/>
  </r>
  <r>
    <s v="Power Morissa"/>
    <n v="10187"/>
    <n v="0"/>
    <n v="2"/>
    <n v="0"/>
    <x v="0"/>
    <n v="5"/>
    <n v="5"/>
    <n v="3"/>
    <n v="0"/>
    <n v="46799"/>
    <n v="1"/>
    <n v="19"/>
    <x v="0"/>
    <s v="MA"/>
    <n v="1742"/>
    <d v="1984-10-15T00:00:00"/>
    <s v="F"/>
    <n v="38"/>
    <x v="1"/>
    <x v="0"/>
    <s v="Divorced"/>
    <x v="1"/>
    <s v="No"/>
    <s v="Asian"/>
    <d v="2011-05-16T00:00:00"/>
    <d v="2018-04-06T00:00:00"/>
    <s v="Another position"/>
    <s v="Voluntarily Terminated"/>
    <x v="1"/>
    <x v="0"/>
    <s v="Kissy Sullivan"/>
    <x v="14"/>
    <x v="0"/>
    <s v="Fully Meets"/>
    <n v="3.17"/>
    <n v="4"/>
    <n v="0"/>
    <d v="2018-02-04T00:00:00"/>
    <n v="0"/>
    <n v="14"/>
  </r>
  <r>
    <s v="Hunts Julissa"/>
    <n v="10201"/>
    <n v="0"/>
    <n v="0"/>
    <n v="0"/>
    <x v="0"/>
    <n v="2"/>
    <n v="5"/>
    <n v="3"/>
    <n v="0"/>
    <n v="69340"/>
    <n v="0"/>
    <n v="20"/>
    <x v="1"/>
    <s v="MA"/>
    <n v="2021"/>
    <d v="1984-11-03T00:00:00"/>
    <s v="F"/>
    <n v="38"/>
    <x v="1"/>
    <x v="0"/>
    <s v="Single"/>
    <x v="0"/>
    <s v="No"/>
    <s v="White"/>
    <d v="2016-06-06T00:00:00"/>
    <m/>
    <s v="N-A-StillEmployed"/>
    <s v="Active"/>
    <x v="0"/>
    <x v="0"/>
    <s v="Elijiah Gray"/>
    <x v="4"/>
    <x v="1"/>
    <s v="Fully Meets"/>
    <n v="3"/>
    <n v="5"/>
    <n v="0"/>
    <d v="2019-01-18T00:00:00"/>
    <n v="0"/>
    <n v="4"/>
  </r>
  <r>
    <s v="Rarrick Quinn"/>
    <n v="10152"/>
    <n v="0"/>
    <n v="2"/>
    <n v="1"/>
    <x v="0"/>
    <n v="5"/>
    <n v="5"/>
    <n v="3"/>
    <n v="0"/>
    <n v="61729"/>
    <n v="1"/>
    <n v="19"/>
    <x v="0"/>
    <s v="MA"/>
    <n v="2478"/>
    <d v="1984-12-31T00:00:00"/>
    <s v="M "/>
    <n v="38"/>
    <x v="1"/>
    <x v="1"/>
    <s v="Divorced"/>
    <x v="0"/>
    <s v="No"/>
    <s v="White"/>
    <d v="2011-09-26T00:00:00"/>
    <d v="2018-07-04T00:00:00"/>
    <s v="more money"/>
    <s v="Voluntarily Terminated"/>
    <x v="1"/>
    <x v="0"/>
    <s v="Michael Albert"/>
    <x v="0"/>
    <x v="3"/>
    <s v="Fully Meets"/>
    <n v="3.8"/>
    <n v="5"/>
    <n v="0"/>
    <d v="2018-04-02T00:00:00"/>
    <n v="0"/>
    <n v="19"/>
  </r>
  <r>
    <s v="Robinson Elias"/>
    <n v="10020"/>
    <n v="0"/>
    <n v="4"/>
    <n v="1"/>
    <x v="0"/>
    <n v="1"/>
    <n v="5"/>
    <n v="4"/>
    <n v="0"/>
    <n v="63353"/>
    <n v="0"/>
    <n v="19"/>
    <x v="0"/>
    <s v="MA"/>
    <n v="1730"/>
    <d v="1985-01-28T00:00:00"/>
    <s v="M "/>
    <n v="38"/>
    <x v="1"/>
    <x v="1"/>
    <s v="Widowed"/>
    <x v="0"/>
    <s v="No"/>
    <s v="White"/>
    <d v="2013-08-07T00:00:00"/>
    <m/>
    <s v="N-A-StillEmployed"/>
    <s v="Active"/>
    <x v="0"/>
    <x v="0"/>
    <s v="Brannon Miller"/>
    <x v="8"/>
    <x v="5"/>
    <s v="Exceeds"/>
    <n v="3.6"/>
    <n v="5"/>
    <n v="0"/>
    <d v="2019-11-02T00:00:00"/>
    <n v="0"/>
    <n v="4"/>
  </r>
  <r>
    <s v="Stoica Rick"/>
    <n v="10266"/>
    <n v="1"/>
    <n v="1"/>
    <n v="1"/>
    <x v="1"/>
    <n v="1"/>
    <n v="5"/>
    <n v="3"/>
    <n v="0"/>
    <n v="61355"/>
    <n v="0"/>
    <n v="19"/>
    <x v="0"/>
    <s v="MA"/>
    <n v="2301"/>
    <d v="1985-03-14T00:00:00"/>
    <s v="M "/>
    <n v="38"/>
    <x v="1"/>
    <x v="1"/>
    <s v="Married"/>
    <x v="0"/>
    <s v="No"/>
    <s v="Asian"/>
    <d v="2014-02-17T00:00:00"/>
    <m/>
    <s v="N-A-StillEmployed"/>
    <s v="Active"/>
    <x v="0"/>
    <x v="0"/>
    <s v="Kelley Spirea"/>
    <x v="1"/>
    <x v="1"/>
    <s v="Fully Meets"/>
    <n v="4.7"/>
    <n v="3"/>
    <n v="0"/>
    <d v="2019-11-01T00:00:00"/>
    <n v="0"/>
    <n v="4"/>
  </r>
  <r>
    <s v="Trzeciak Cybil"/>
    <n v="10270"/>
    <n v="0"/>
    <n v="0"/>
    <n v="0"/>
    <x v="0"/>
    <n v="5"/>
    <n v="5"/>
    <n v="3"/>
    <n v="0"/>
    <n v="74813"/>
    <n v="1"/>
    <n v="20"/>
    <x v="1"/>
    <s v="MA"/>
    <n v="1778"/>
    <d v="1985-03-15T00:00:00"/>
    <s v="F"/>
    <n v="38"/>
    <x v="1"/>
    <x v="0"/>
    <s v="Single"/>
    <x v="0"/>
    <s v="No"/>
    <s v="White"/>
    <d v="2011-10-01T00:00:00"/>
    <d v="2014-02-07T00:00:00"/>
    <s v="unhappy"/>
    <s v="Voluntarily Terminated"/>
    <x v="1"/>
    <x v="0"/>
    <s v="Amy Dunn"/>
    <x v="13"/>
    <x v="1"/>
    <s v="Fully Meets"/>
    <n v="4.4000000000000004"/>
    <n v="3"/>
    <n v="0"/>
    <d v="2014-05-01T00:00:00"/>
    <n v="0"/>
    <n v="5"/>
  </r>
  <r>
    <s v="Wolk Hang  T"/>
    <n v="10174"/>
    <n v="0"/>
    <n v="0"/>
    <n v="0"/>
    <x v="0"/>
    <n v="1"/>
    <n v="5"/>
    <n v="3"/>
    <n v="0"/>
    <n v="60446"/>
    <n v="0"/>
    <n v="20"/>
    <x v="1"/>
    <s v="MA"/>
    <n v="2302"/>
    <d v="1985-04-20T00:00:00"/>
    <s v="F"/>
    <n v="38"/>
    <x v="1"/>
    <x v="0"/>
    <s v="Single"/>
    <x v="0"/>
    <s v="No"/>
    <s v="White"/>
    <d v="2014-09-29T00:00:00"/>
    <m/>
    <s v="N-A-StillEmployed"/>
    <s v="Active"/>
    <x v="0"/>
    <x v="0"/>
    <s v="David Stanley"/>
    <x v="17"/>
    <x v="1"/>
    <s v="Fully Meets"/>
    <n v="3.4"/>
    <n v="4"/>
    <n v="0"/>
    <d v="2019-02-21T00:00:00"/>
    <n v="0"/>
    <n v="14"/>
  </r>
  <r>
    <s v="Clayton Rick"/>
    <n v="10220"/>
    <n v="0"/>
    <n v="0"/>
    <n v="1"/>
    <x v="0"/>
    <n v="1"/>
    <n v="3"/>
    <n v="3"/>
    <n v="0"/>
    <n v="68678"/>
    <n v="0"/>
    <n v="14"/>
    <x v="10"/>
    <s v="MA"/>
    <n v="2170"/>
    <d v="1985-05-09T00:00:00"/>
    <s v="M "/>
    <n v="38"/>
    <x v="1"/>
    <x v="1"/>
    <s v="Single"/>
    <x v="0"/>
    <s v="No"/>
    <s v="White"/>
    <d v="2012-05-09T00:00:00"/>
    <m/>
    <s v="N-A-StillEmployed"/>
    <s v="Active"/>
    <x v="0"/>
    <x v="1"/>
    <s v="Eric Dougall"/>
    <x v="15"/>
    <x v="3"/>
    <s v="Fully Meets"/>
    <n v="4.7"/>
    <n v="3"/>
    <n v="6"/>
    <d v="2019-02-27T00:00:00"/>
    <n v="0"/>
    <n v="2"/>
  </r>
  <r>
    <s v="Von Massenbach Anna"/>
    <n v="10183"/>
    <n v="0"/>
    <n v="0"/>
    <n v="0"/>
    <x v="0"/>
    <n v="2"/>
    <n v="5"/>
    <n v="3"/>
    <n v="0"/>
    <n v="62068"/>
    <n v="0"/>
    <n v="19"/>
    <x v="0"/>
    <s v="MA"/>
    <n v="2124"/>
    <d v="1985-06-04T00:00:00"/>
    <s v="F"/>
    <n v="38"/>
    <x v="1"/>
    <x v="0"/>
    <s v="Single"/>
    <x v="0"/>
    <s v="No"/>
    <s v="White"/>
    <d v="2015-05-07T00:00:00"/>
    <m/>
    <s v="N-A-StillEmployed"/>
    <s v="Active"/>
    <x v="0"/>
    <x v="0"/>
    <s v="Michael Albert"/>
    <x v="0"/>
    <x v="1"/>
    <s v="Fully Meets"/>
    <n v="3.21"/>
    <n v="3"/>
    <n v="0"/>
    <d v="2019-01-29T00:00:00"/>
    <n v="0"/>
    <n v="7"/>
  </r>
  <r>
    <s v="Miller Ned"/>
    <n v="10298"/>
    <n v="0"/>
    <n v="0"/>
    <n v="1"/>
    <x v="0"/>
    <n v="5"/>
    <n v="5"/>
    <n v="1"/>
    <n v="0"/>
    <n v="55800"/>
    <n v="1"/>
    <n v="20"/>
    <x v="1"/>
    <s v="MA"/>
    <n v="2472"/>
    <d v="1985-06-29T00:00:00"/>
    <s v="M "/>
    <n v="38"/>
    <x v="1"/>
    <x v="1"/>
    <s v="Single"/>
    <x v="0"/>
    <s v="No"/>
    <s v="White"/>
    <d v="2011-08-15T00:00:00"/>
    <d v="2014-04-09T00:00:00"/>
    <s v="unhappy"/>
    <s v="Voluntarily Terminated"/>
    <x v="1"/>
    <x v="0"/>
    <s v="Brannon Miller"/>
    <x v="8"/>
    <x v="1"/>
    <s v="PIP"/>
    <n v="3"/>
    <n v="2"/>
    <n v="0"/>
    <d v="2013-01-14T00:00:00"/>
    <n v="6"/>
    <n v="6"/>
  </r>
  <r>
    <s v="Robinson Cherly"/>
    <n v="10285"/>
    <n v="1"/>
    <n v="1"/>
    <n v="0"/>
    <x v="1"/>
    <n v="4"/>
    <n v="5"/>
    <n v="2"/>
    <n v="0"/>
    <n v="61422"/>
    <n v="1"/>
    <n v="19"/>
    <x v="0"/>
    <s v="MA"/>
    <n v="1460"/>
    <d v="1985-07-01T00:00:00"/>
    <s v="F"/>
    <n v="38"/>
    <x v="1"/>
    <x v="0"/>
    <s v="Married"/>
    <x v="0"/>
    <s v="No"/>
    <s v="White"/>
    <d v="2011-10-01T00:00:00"/>
    <d v="2016-05-17T00:00:00"/>
    <s v="attendance"/>
    <s v="Terminated for Cause"/>
    <x v="1"/>
    <x v="0"/>
    <s v="Ketsia Liebig"/>
    <x v="9"/>
    <x v="3"/>
    <s v="Needs Improvement"/>
    <n v="3.6"/>
    <n v="3"/>
    <n v="0"/>
    <d v="2016-05-04T00:00:00"/>
    <n v="4"/>
    <n v="16"/>
  </r>
  <r>
    <s v="Shields Seffi"/>
    <n v="10091"/>
    <n v="1"/>
    <n v="1"/>
    <n v="0"/>
    <x v="1"/>
    <n v="1"/>
    <n v="5"/>
    <n v="3"/>
    <n v="0"/>
    <n v="52087"/>
    <n v="0"/>
    <n v="19"/>
    <x v="0"/>
    <s v="MA"/>
    <n v="2149"/>
    <d v="1985-08-24T00:00:00"/>
    <s v="F"/>
    <n v="37"/>
    <x v="1"/>
    <x v="0"/>
    <s v="Married"/>
    <x v="0"/>
    <s v="No"/>
    <s v="White"/>
    <d v="2013-08-19T00:00:00"/>
    <m/>
    <s v="N-A-StillEmployed"/>
    <s v="Active"/>
    <x v="0"/>
    <x v="0"/>
    <s v="Amy Dunn"/>
    <x v="13"/>
    <x v="1"/>
    <s v="Fully Meets"/>
    <n v="4.8099999999999996"/>
    <n v="4"/>
    <n v="0"/>
    <d v="2019-02-15T00:00:00"/>
    <n v="0"/>
    <n v="15"/>
  </r>
  <r>
    <s v="Garcia Raul"/>
    <n v="10111"/>
    <n v="0"/>
    <n v="0"/>
    <n v="1"/>
    <x v="0"/>
    <n v="1"/>
    <n v="5"/>
    <n v="3"/>
    <n v="0"/>
    <n v="52249"/>
    <n v="0"/>
    <n v="19"/>
    <x v="0"/>
    <s v="MA"/>
    <n v="1905"/>
    <d v="1985-09-15T00:00:00"/>
    <s v="M "/>
    <n v="37"/>
    <x v="1"/>
    <x v="1"/>
    <s v="Single"/>
    <x v="0"/>
    <s v="Yes"/>
    <s v="White"/>
    <d v="2015-03-30T00:00:00"/>
    <m/>
    <s v="N-A-StillEmployed"/>
    <s v="Active"/>
    <x v="0"/>
    <x v="0"/>
    <s v="David Stanley"/>
    <x v="17"/>
    <x v="5"/>
    <s v="Fully Meets"/>
    <n v="4.5"/>
    <n v="3"/>
    <n v="0"/>
    <d v="2019-02-18T00:00:00"/>
    <n v="0"/>
    <n v="5"/>
  </r>
  <r>
    <s v="Howard Estelle"/>
    <n v="10182"/>
    <n v="1"/>
    <n v="1"/>
    <n v="0"/>
    <x v="1"/>
    <n v="1"/>
    <n v="1"/>
    <n v="3"/>
    <n v="0"/>
    <n v="49920"/>
    <n v="1"/>
    <n v="2"/>
    <x v="29"/>
    <s v="MA"/>
    <n v="2170"/>
    <d v="1985-09-16T00:00:00"/>
    <s v="F"/>
    <n v="37"/>
    <x v="1"/>
    <x v="0"/>
    <s v="Married"/>
    <x v="0"/>
    <s v="No"/>
    <s v="Black or African American"/>
    <d v="2015-02-16T00:00:00"/>
    <d v="2015-04-15T00:00:00"/>
    <s v="no-call, no-show"/>
    <s v="Terminated for Cause"/>
    <x v="1"/>
    <x v="5"/>
    <s v="Brandon R. LeBlanc"/>
    <x v="21"/>
    <x v="3"/>
    <s v="Fully Meets"/>
    <n v="3.24"/>
    <n v="3"/>
    <n v="4"/>
    <d v="2015-04-15T00:00:00"/>
    <n v="0"/>
    <n v="6"/>
  </r>
  <r>
    <s v="Woodson Jason"/>
    <n v="10135"/>
    <n v="0"/>
    <n v="0"/>
    <n v="1"/>
    <x v="0"/>
    <n v="1"/>
    <n v="5"/>
    <n v="3"/>
    <n v="0"/>
    <n v="65893"/>
    <n v="0"/>
    <n v="20"/>
    <x v="1"/>
    <s v="MA"/>
    <n v="1810"/>
    <d v="1985-11-05T00:00:00"/>
    <s v="M "/>
    <n v="37"/>
    <x v="1"/>
    <x v="1"/>
    <s v="Single"/>
    <x v="0"/>
    <s v="No"/>
    <s v="White"/>
    <d v="2014-07-07T00:00:00"/>
    <m/>
    <s v="N-A-StillEmployed"/>
    <s v="Active"/>
    <x v="0"/>
    <x v="0"/>
    <s v="Kissy Sullivan"/>
    <x v="14"/>
    <x v="1"/>
    <s v="Fully Meets"/>
    <n v="4.07"/>
    <n v="4"/>
    <n v="0"/>
    <d v="2019-02-28T00:00:00"/>
    <n v="0"/>
    <n v="13"/>
  </r>
  <r>
    <s v="Nowlan Kristie"/>
    <n v="10104"/>
    <n v="0"/>
    <n v="0"/>
    <n v="0"/>
    <x v="0"/>
    <n v="1"/>
    <n v="5"/>
    <n v="3"/>
    <n v="0"/>
    <n v="66738"/>
    <n v="0"/>
    <n v="20"/>
    <x v="1"/>
    <s v="MA"/>
    <n v="1040"/>
    <d v="1985-11-23T00:00:00"/>
    <s v="F"/>
    <n v="37"/>
    <x v="1"/>
    <x v="0"/>
    <s v="Single"/>
    <x v="0"/>
    <s v="No"/>
    <s v="White"/>
    <d v="2014-10-11T00:00:00"/>
    <m/>
    <s v="N-A-StillEmployed"/>
    <s v="Active"/>
    <x v="0"/>
    <x v="0"/>
    <s v="Elijiah Gray"/>
    <x v="4"/>
    <x v="3"/>
    <s v="Fully Meets"/>
    <n v="4.53"/>
    <n v="5"/>
    <n v="0"/>
    <d v="2019-01-16T00:00:00"/>
    <n v="0"/>
    <n v="5"/>
  </r>
  <r>
    <s v="Steans Tyrone  "/>
    <n v="10147"/>
    <n v="0"/>
    <n v="0"/>
    <n v="1"/>
    <x v="0"/>
    <n v="1"/>
    <n v="1"/>
    <n v="3"/>
    <n v="0"/>
    <n v="63003"/>
    <n v="0"/>
    <n v="1"/>
    <x v="26"/>
    <s v="MA"/>
    <n v="2703"/>
    <d v="1986-01-09T00:00:00"/>
    <s v="M "/>
    <n v="37"/>
    <x v="1"/>
    <x v="1"/>
    <s v="Single"/>
    <x v="0"/>
    <s v="No"/>
    <s v="White"/>
    <d v="2014-09-29T00:00:00"/>
    <m/>
    <s v="N-A-StillEmployed"/>
    <s v="Active"/>
    <x v="0"/>
    <x v="5"/>
    <s v="Brandon R. LeBlanc"/>
    <x v="21"/>
    <x v="3"/>
    <s v="Fully Meets"/>
    <n v="3.9"/>
    <n v="5"/>
    <n v="5"/>
    <d v="2019-01-18T00:00:00"/>
    <n v="0"/>
    <n v="9"/>
  </r>
  <r>
    <s v="Volk Colleen"/>
    <n v="10022"/>
    <n v="1"/>
    <n v="1"/>
    <n v="0"/>
    <x v="1"/>
    <n v="4"/>
    <n v="5"/>
    <n v="4"/>
    <n v="0"/>
    <n v="49773"/>
    <n v="1"/>
    <n v="19"/>
    <x v="0"/>
    <s v="MA"/>
    <n v="2747"/>
    <d v="1986-03-06T00:00:00"/>
    <s v="F"/>
    <n v="37"/>
    <x v="1"/>
    <x v="0"/>
    <s v="Married"/>
    <x v="0"/>
    <s v="No"/>
    <s v="White"/>
    <d v="2011-09-26T00:00:00"/>
    <d v="2016-08-02T00:00:00"/>
    <s v="gross misconduct"/>
    <s v="Terminated for Cause"/>
    <x v="1"/>
    <x v="0"/>
    <s v="Kelley Spirea"/>
    <x v="1"/>
    <x v="0"/>
    <s v="Exceeds"/>
    <n v="4.3"/>
    <n v="5"/>
    <n v="0"/>
    <d v="2015-01-02T00:00:00"/>
    <n v="0"/>
    <n v="18"/>
  </r>
  <r>
    <s v="Becker Renee"/>
    <n v="10245"/>
    <n v="0"/>
    <n v="0"/>
    <n v="0"/>
    <x v="0"/>
    <n v="4"/>
    <n v="3"/>
    <n v="3"/>
    <n v="0"/>
    <n v="110000"/>
    <n v="1"/>
    <n v="8"/>
    <x v="15"/>
    <s v="MA"/>
    <n v="2026"/>
    <d v="1986-04-04T00:00:00"/>
    <s v="F"/>
    <n v="37"/>
    <x v="1"/>
    <x v="0"/>
    <s v="Single"/>
    <x v="0"/>
    <s v="Yes"/>
    <s v="White"/>
    <d v="2014-07-07T00:00:00"/>
    <d v="2015-12-09T00:00:00"/>
    <s v="performance"/>
    <s v="Terminated for Cause"/>
    <x v="1"/>
    <x v="1"/>
    <s v="Simon Roup"/>
    <x v="12"/>
    <x v="0"/>
    <s v="Fully Meets"/>
    <n v="4.5"/>
    <n v="4"/>
    <n v="5"/>
    <d v="2015-01-15T00:00:00"/>
    <n v="0"/>
    <n v="8"/>
  </r>
  <r>
    <s v="Jung Judy  "/>
    <n v="10138"/>
    <n v="1"/>
    <n v="1"/>
    <n v="0"/>
    <x v="1"/>
    <n v="5"/>
    <n v="5"/>
    <n v="3"/>
    <n v="0"/>
    <n v="61154"/>
    <n v="1"/>
    <n v="19"/>
    <x v="0"/>
    <s v="MA"/>
    <n v="2446"/>
    <d v="1986-04-17T00:00:00"/>
    <s v="F"/>
    <n v="37"/>
    <x v="1"/>
    <x v="0"/>
    <s v="Married"/>
    <x v="0"/>
    <s v="No"/>
    <s v="Black or African American"/>
    <d v="2011-10-01T00:00:00"/>
    <d v="2016-01-04T00:00:00"/>
    <s v="unhappy"/>
    <s v="Voluntarily Terminated"/>
    <x v="1"/>
    <x v="0"/>
    <s v="Elijiah Gray"/>
    <x v="4"/>
    <x v="2"/>
    <s v="Fully Meets"/>
    <n v="4"/>
    <n v="4"/>
    <n v="0"/>
    <d v="2016-03-02T00:00:00"/>
    <n v="0"/>
    <n v="4"/>
  </r>
  <r>
    <s v="Lajiri  Jyoti"/>
    <n v="10113"/>
    <n v="1"/>
    <n v="1"/>
    <n v="1"/>
    <x v="1"/>
    <n v="3"/>
    <n v="3"/>
    <n v="3"/>
    <n v="0"/>
    <n v="93206"/>
    <n v="0"/>
    <n v="28"/>
    <x v="2"/>
    <s v="MA"/>
    <n v="2169"/>
    <d v="1986-04-23T00:00:00"/>
    <s v="M "/>
    <n v="37"/>
    <x v="1"/>
    <x v="1"/>
    <s v="Married"/>
    <x v="0"/>
    <s v="No"/>
    <s v="White"/>
    <d v="2014-10-11T00:00:00"/>
    <m/>
    <s v="N-A-StillEmployed"/>
    <s v="Active"/>
    <x v="0"/>
    <x v="1"/>
    <s v="Peter Monroe"/>
    <x v="2"/>
    <x v="5"/>
    <s v="Fully Meets"/>
    <n v="4.46"/>
    <n v="5"/>
    <n v="6"/>
    <d v="2019-07-01T00:00:00"/>
    <n v="0"/>
    <n v="7"/>
  </r>
  <r>
    <s v="Sahoo Adil"/>
    <n v="10233"/>
    <n v="1"/>
    <n v="1"/>
    <n v="1"/>
    <x v="1"/>
    <n v="1"/>
    <n v="5"/>
    <n v="3"/>
    <n v="0"/>
    <n v="57975"/>
    <n v="0"/>
    <n v="20"/>
    <x v="1"/>
    <s v="MA"/>
    <n v="2062"/>
    <d v="1986-04-26T00:00:00"/>
    <s v="M "/>
    <n v="37"/>
    <x v="1"/>
    <x v="1"/>
    <s v="Married"/>
    <x v="0"/>
    <s v="No"/>
    <s v="White"/>
    <d v="2010-08-30T00:00:00"/>
    <m/>
    <s v="N-A-StillEmployed"/>
    <s v="Active"/>
    <x v="0"/>
    <x v="0"/>
    <s v="Kelley Spirea"/>
    <x v="1"/>
    <x v="2"/>
    <s v="Fully Meets"/>
    <n v="4.0999999999999996"/>
    <n v="3"/>
    <n v="0"/>
    <d v="2019-10-01T00:00:00"/>
    <n v="0"/>
    <n v="13"/>
  </r>
  <r>
    <s v="Monroe Peter"/>
    <n v="10288"/>
    <n v="1"/>
    <n v="1"/>
    <n v="1"/>
    <x v="1"/>
    <n v="1"/>
    <n v="3"/>
    <n v="2"/>
    <n v="1"/>
    <n v="157000"/>
    <n v="0"/>
    <n v="13"/>
    <x v="30"/>
    <s v="MA"/>
    <n v="2134"/>
    <d v="1986-05-10T00:00:00"/>
    <s v="M "/>
    <n v="37"/>
    <x v="1"/>
    <x v="1"/>
    <s v="Married"/>
    <x v="1"/>
    <s v="Yes"/>
    <s v="Black or African American"/>
    <d v="2012-02-15T00:00:00"/>
    <m/>
    <s v="N-A-StillEmployed"/>
    <s v="Active"/>
    <x v="0"/>
    <x v="1"/>
    <s v="Jennifer Zamora"/>
    <x v="11"/>
    <x v="4"/>
    <s v="Needs Improvement"/>
    <n v="2.39"/>
    <n v="3"/>
    <n v="6"/>
    <d v="2019-02-22T00:00:00"/>
    <n v="4"/>
    <n v="13"/>
  </r>
  <r>
    <s v="Good Susan"/>
    <n v="10237"/>
    <n v="1"/>
    <n v="1"/>
    <n v="0"/>
    <x v="1"/>
    <n v="3"/>
    <n v="5"/>
    <n v="3"/>
    <n v="0"/>
    <n v="66825"/>
    <n v="0"/>
    <n v="20"/>
    <x v="1"/>
    <s v="MA"/>
    <n v="1886"/>
    <d v="1986-05-25T00:00:00"/>
    <s v="F"/>
    <n v="37"/>
    <x v="1"/>
    <x v="0"/>
    <s v="Married"/>
    <x v="0"/>
    <s v="No"/>
    <s v="White"/>
    <d v="2014-12-05T00:00:00"/>
    <m/>
    <s v="N-A-StillEmployed"/>
    <s v="Active"/>
    <x v="0"/>
    <x v="0"/>
    <s v="David Stanley"/>
    <x v="17"/>
    <x v="1"/>
    <s v="Fully Meets"/>
    <n v="4.5999999999999996"/>
    <n v="3"/>
    <n v="0"/>
    <d v="2019-07-02T00:00:00"/>
    <n v="0"/>
    <n v="20"/>
  </r>
  <r>
    <s v="Carr Claudia  N"/>
    <n v="10082"/>
    <n v="0"/>
    <n v="0"/>
    <n v="0"/>
    <x v="0"/>
    <n v="2"/>
    <n v="3"/>
    <n v="3"/>
    <n v="0"/>
    <n v="100031"/>
    <n v="0"/>
    <n v="27"/>
    <x v="19"/>
    <s v="MA"/>
    <n v="1886"/>
    <d v="1986-06-06T00:00:00"/>
    <s v="F"/>
    <n v="37"/>
    <x v="1"/>
    <x v="0"/>
    <s v="Single"/>
    <x v="0"/>
    <s v="No"/>
    <s v="Black or African American"/>
    <d v="2016-06-30T00:00:00"/>
    <m/>
    <s v="N-A-StillEmployed"/>
    <s v="Active"/>
    <x v="0"/>
    <x v="1"/>
    <s v="Simon Roup"/>
    <x v="12"/>
    <x v="1"/>
    <s v="Fully Meets"/>
    <n v="5"/>
    <n v="5"/>
    <n v="6"/>
    <d v="2019-02-18T00:00:00"/>
    <n v="0"/>
    <n v="7"/>
  </r>
  <r>
    <s v="Jeannite Tayana"/>
    <n v="10009"/>
    <n v="0"/>
    <n v="2"/>
    <n v="0"/>
    <x v="0"/>
    <n v="1"/>
    <n v="5"/>
    <n v="4"/>
    <n v="0"/>
    <n v="60724"/>
    <n v="0"/>
    <n v="20"/>
    <x v="1"/>
    <s v="MA"/>
    <n v="1821"/>
    <d v="1986-06-11T00:00:00"/>
    <s v="F"/>
    <n v="37"/>
    <x v="1"/>
    <x v="0"/>
    <s v="Divorced"/>
    <x v="0"/>
    <s v="No"/>
    <s v="American Indian or Alaska Native"/>
    <d v="2011-05-07T00:00:00"/>
    <m/>
    <s v="N-A-StillEmployed"/>
    <s v="Active"/>
    <x v="0"/>
    <x v="0"/>
    <s v="Ketsia Liebig"/>
    <x v="9"/>
    <x v="1"/>
    <s v="Exceeds"/>
    <n v="4.5999999999999996"/>
    <n v="4"/>
    <n v="0"/>
    <d v="2019-02-25T00:00:00"/>
    <n v="0"/>
    <n v="11"/>
  </r>
  <r>
    <s v="Mahoney Lauren  "/>
    <n v="10219"/>
    <n v="0"/>
    <n v="0"/>
    <n v="0"/>
    <x v="0"/>
    <n v="1"/>
    <n v="5"/>
    <n v="3"/>
    <n v="0"/>
    <n v="45395"/>
    <n v="0"/>
    <n v="19"/>
    <x v="0"/>
    <s v="MA"/>
    <n v="2189"/>
    <d v="1986-07-07T00:00:00"/>
    <s v="F"/>
    <n v="37"/>
    <x v="1"/>
    <x v="0"/>
    <s v="Single"/>
    <x v="0"/>
    <s v="No"/>
    <s v="White"/>
    <d v="2014-06-01T00:00:00"/>
    <m/>
    <s v="N-A-StillEmployed"/>
    <s v="Active"/>
    <x v="0"/>
    <x v="0"/>
    <s v="Ketsia Liebig"/>
    <x v="9"/>
    <x v="1"/>
    <s v="Fully Meets"/>
    <n v="4.5999999999999996"/>
    <n v="4"/>
    <n v="0"/>
    <d v="2019-02-26T00:00:00"/>
    <n v="0"/>
    <n v="14"/>
  </r>
  <r>
    <s v="Voldemort Lord"/>
    <n v="10118"/>
    <n v="1"/>
    <n v="1"/>
    <n v="1"/>
    <x v="1"/>
    <n v="4"/>
    <n v="3"/>
    <n v="3"/>
    <n v="0"/>
    <n v="113999"/>
    <n v="1"/>
    <n v="8"/>
    <x v="15"/>
    <s v="MA"/>
    <n v="1960"/>
    <d v="1986-07-08T00:00:00"/>
    <s v="M "/>
    <n v="37"/>
    <x v="1"/>
    <x v="1"/>
    <s v="Married"/>
    <x v="0"/>
    <s v="No"/>
    <s v="Black or African American"/>
    <d v="2015-02-16T00:00:00"/>
    <d v="2017-02-22T00:00:00"/>
    <s v="no-call, no-show"/>
    <s v="Terminated for Cause"/>
    <x v="1"/>
    <x v="1"/>
    <s v="Simon Roup"/>
    <x v="12"/>
    <x v="5"/>
    <s v="Fully Meets"/>
    <n v="4.33"/>
    <n v="3"/>
    <n v="7"/>
    <d v="2017-02-15T00:00:00"/>
    <n v="0"/>
    <n v="9"/>
  </r>
  <r>
    <s v="Dobrin Denisa  S"/>
    <n v="10207"/>
    <n v="0"/>
    <n v="0"/>
    <n v="0"/>
    <x v="0"/>
    <n v="1"/>
    <n v="5"/>
    <n v="3"/>
    <n v="0"/>
    <n v="46335"/>
    <n v="0"/>
    <n v="19"/>
    <x v="0"/>
    <s v="MA"/>
    <n v="2125"/>
    <d v="1986-07-10T00:00:00"/>
    <s v="F"/>
    <n v="37"/>
    <x v="1"/>
    <x v="0"/>
    <s v="Single"/>
    <x v="0"/>
    <s v="Yes"/>
    <s v="White"/>
    <d v="2012-02-04T00:00:00"/>
    <m/>
    <s v="N-A-StillEmployed"/>
    <s v="Active"/>
    <x v="0"/>
    <x v="0"/>
    <s v="David Stanley"/>
    <x v="17"/>
    <x v="2"/>
    <s v="Fully Meets"/>
    <n v="3.4"/>
    <n v="5"/>
    <n v="0"/>
    <d v="2019-02-19T00:00:00"/>
    <n v="0"/>
    <n v="15"/>
  </r>
  <r>
    <s v="Johnson Noelle "/>
    <n v="10156"/>
    <n v="1"/>
    <n v="1"/>
    <n v="0"/>
    <x v="1"/>
    <n v="3"/>
    <n v="3"/>
    <n v="3"/>
    <n v="0"/>
    <n v="105700"/>
    <n v="0"/>
    <n v="8"/>
    <x v="15"/>
    <s v="MA"/>
    <n v="2301"/>
    <d v="1986-07-11T00:00:00"/>
    <s v="F"/>
    <n v="37"/>
    <x v="1"/>
    <x v="0"/>
    <s v="Married"/>
    <x v="0"/>
    <s v="No"/>
    <s v="Asian"/>
    <d v="2015-05-01T00:00:00"/>
    <m/>
    <s v="N-A-StillEmployed"/>
    <s v="Active"/>
    <x v="0"/>
    <x v="1"/>
    <s v="Simon Roup"/>
    <x v="12"/>
    <x v="3"/>
    <s v="Fully Meets"/>
    <n v="3.75"/>
    <n v="3"/>
    <n v="5"/>
    <d v="2019-11-02T00:00:00"/>
    <n v="0"/>
    <n v="2"/>
  </r>
  <r>
    <s v="Perry Shakira"/>
    <n v="10171"/>
    <n v="0"/>
    <n v="0"/>
    <n v="0"/>
    <x v="0"/>
    <n v="5"/>
    <n v="5"/>
    <n v="3"/>
    <n v="0"/>
    <n v="45998"/>
    <n v="1"/>
    <n v="19"/>
    <x v="0"/>
    <s v="MA"/>
    <n v="2176"/>
    <d v="1986-07-20T00:00:00"/>
    <s v="F"/>
    <n v="36"/>
    <x v="1"/>
    <x v="0"/>
    <s v="Single"/>
    <x v="0"/>
    <s v="No"/>
    <s v="White"/>
    <d v="2011-05-16T00:00:00"/>
    <d v="2015-10-25T00:00:00"/>
    <s v="medical issues"/>
    <s v="Voluntarily Terminated"/>
    <x v="1"/>
    <x v="0"/>
    <s v="Amy Dunn"/>
    <x v="13"/>
    <x v="1"/>
    <s v="Fully Meets"/>
    <n v="3.45"/>
    <n v="4"/>
    <n v="0"/>
    <d v="2014-05-13T00:00:00"/>
    <n v="0"/>
    <n v="5"/>
  </r>
  <r>
    <s v="Saada Adell"/>
    <n v="10126"/>
    <n v="1"/>
    <n v="1"/>
    <n v="0"/>
    <x v="1"/>
    <n v="1"/>
    <n v="4"/>
    <n v="3"/>
    <n v="0"/>
    <n v="86214"/>
    <n v="0"/>
    <n v="24"/>
    <x v="20"/>
    <s v="MA"/>
    <n v="2132"/>
    <d v="1986-07-24T00:00:00"/>
    <s v="F"/>
    <n v="36"/>
    <x v="1"/>
    <x v="0"/>
    <s v="Married"/>
    <x v="0"/>
    <s v="No"/>
    <s v="White"/>
    <d v="2012-05-11T00:00:00"/>
    <m/>
    <s v="N-A-StillEmployed"/>
    <s v="Active"/>
    <x v="0"/>
    <x v="4"/>
    <s v="Alex Sweetwater"/>
    <x v="19"/>
    <x v="3"/>
    <s v="Fully Meets"/>
    <n v="4.2"/>
    <n v="3"/>
    <n v="6"/>
    <d v="2019-02-13T00:00:00"/>
    <n v="0"/>
    <n v="2"/>
  </r>
  <r>
    <s v="Peters Lauren"/>
    <n v="10032"/>
    <n v="1"/>
    <n v="1"/>
    <n v="0"/>
    <x v="1"/>
    <n v="5"/>
    <n v="5"/>
    <n v="4"/>
    <n v="0"/>
    <n v="57954"/>
    <n v="1"/>
    <n v="20"/>
    <x v="1"/>
    <s v="MA"/>
    <n v="1886"/>
    <d v="1986-08-17T00:00:00"/>
    <s v="F"/>
    <n v="36"/>
    <x v="1"/>
    <x v="0"/>
    <s v="Married"/>
    <x v="0"/>
    <s v="No"/>
    <s v="White"/>
    <d v="2011-05-16T00:00:00"/>
    <d v="2013-04-02T00:00:00"/>
    <s v="more money"/>
    <s v="Voluntarily Terminated"/>
    <x v="1"/>
    <x v="0"/>
    <s v="Ketsia Liebig"/>
    <x v="9"/>
    <x v="3"/>
    <s v="Exceeds"/>
    <n v="4.2"/>
    <n v="5"/>
    <n v="0"/>
    <d v="2013-10-01T00:00:00"/>
    <n v="0"/>
    <n v="12"/>
  </r>
  <r>
    <s v="Costello Frank"/>
    <n v="10193"/>
    <n v="1"/>
    <n v="1"/>
    <n v="1"/>
    <x v="1"/>
    <n v="1"/>
    <n v="3"/>
    <n v="3"/>
    <n v="0"/>
    <n v="83552"/>
    <n v="0"/>
    <n v="9"/>
    <x v="13"/>
    <s v="MA"/>
    <n v="1810"/>
    <d v="1986-08-26T00:00:00"/>
    <s v="M "/>
    <n v="36"/>
    <x v="1"/>
    <x v="1"/>
    <s v="Married"/>
    <x v="0"/>
    <s v="No"/>
    <s v="White"/>
    <d v="2015-03-30T00:00:00"/>
    <m/>
    <s v="N-A-StillEmployed"/>
    <s v="Active"/>
    <x v="0"/>
    <x v="1"/>
    <s v="Simon Roup"/>
    <x v="12"/>
    <x v="3"/>
    <s v="Fully Meets"/>
    <n v="3.04"/>
    <n v="3"/>
    <n v="6"/>
    <d v="2019-01-22T00:00:00"/>
    <n v="0"/>
    <n v="2"/>
  </r>
  <r>
    <s v="Langton Enrico"/>
    <n v="10052"/>
    <n v="1"/>
    <n v="1"/>
    <n v="1"/>
    <x v="1"/>
    <n v="1"/>
    <n v="5"/>
    <n v="3"/>
    <n v="0"/>
    <n v="46120"/>
    <n v="0"/>
    <n v="19"/>
    <x v="0"/>
    <s v="MA"/>
    <n v="2048"/>
    <d v="1986-09-12T00:00:00"/>
    <s v="M "/>
    <n v="36"/>
    <x v="1"/>
    <x v="1"/>
    <s v="Married"/>
    <x v="0"/>
    <s v="No"/>
    <s v="White"/>
    <d v="2012-09-07T00:00:00"/>
    <m/>
    <s v="N-A-StillEmployed"/>
    <s v="Active"/>
    <x v="0"/>
    <x v="0"/>
    <s v="David Stanley"/>
    <x v="17"/>
    <x v="1"/>
    <s v="Fully Meets"/>
    <n v="5"/>
    <n v="5"/>
    <n v="0"/>
    <d v="2019-04-02T00:00:00"/>
    <n v="0"/>
    <n v="13"/>
  </r>
  <r>
    <s v="Hudson Jane"/>
    <n v="10248"/>
    <n v="0"/>
    <n v="0"/>
    <n v="0"/>
    <x v="0"/>
    <n v="1"/>
    <n v="5"/>
    <n v="3"/>
    <n v="0"/>
    <n v="55425"/>
    <n v="0"/>
    <n v="19"/>
    <x v="0"/>
    <s v="MA"/>
    <n v="2176"/>
    <d v="1986-10-06T00:00:00"/>
    <s v="F"/>
    <n v="36"/>
    <x v="1"/>
    <x v="0"/>
    <s v="Single"/>
    <x v="0"/>
    <s v="No"/>
    <s v="White"/>
    <d v="2012-02-20T00:00:00"/>
    <m/>
    <s v="N-A-StillEmployed"/>
    <s v="Active"/>
    <x v="0"/>
    <x v="0"/>
    <s v="Ketsia Liebig"/>
    <x v="9"/>
    <x v="1"/>
    <s v="Fully Meets"/>
    <n v="4.8"/>
    <n v="4"/>
    <n v="0"/>
    <d v="2019-07-01T00:00:00"/>
    <n v="0"/>
    <n v="4"/>
  </r>
  <r>
    <s v="Mancuso Karen"/>
    <n v="10073"/>
    <n v="1"/>
    <n v="1"/>
    <n v="0"/>
    <x v="1"/>
    <n v="5"/>
    <n v="5"/>
    <n v="3"/>
    <n v="0"/>
    <n v="68407"/>
    <n v="1"/>
    <n v="20"/>
    <x v="1"/>
    <s v="MA"/>
    <n v="2176"/>
    <d v="1986-10-12T00:00:00"/>
    <s v="F"/>
    <n v="36"/>
    <x v="1"/>
    <x v="0"/>
    <s v="Married"/>
    <x v="0"/>
    <s v="No"/>
    <s v="Two or more races"/>
    <d v="2011-05-07T00:00:00"/>
    <d v="2012-08-19T00:00:00"/>
    <s v="Another position"/>
    <s v="Voluntarily Terminated"/>
    <x v="1"/>
    <x v="0"/>
    <s v="Amy Dunn"/>
    <x v="13"/>
    <x v="1"/>
    <s v="Fully Meets"/>
    <n v="5"/>
    <n v="4"/>
    <n v="0"/>
    <d v="2012-02-07T00:00:00"/>
    <n v="0"/>
    <n v="16"/>
  </r>
  <r>
    <s v="Veera Abdellah "/>
    <n v="10014"/>
    <n v="0"/>
    <n v="2"/>
    <n v="1"/>
    <x v="0"/>
    <n v="5"/>
    <n v="5"/>
    <n v="4"/>
    <n v="0"/>
    <n v="58523"/>
    <n v="1"/>
    <n v="19"/>
    <x v="0"/>
    <s v="MA"/>
    <n v="2171"/>
    <d v="1987-01-31T00:00:00"/>
    <s v="M "/>
    <n v="36"/>
    <x v="1"/>
    <x v="1"/>
    <s v="Divorced"/>
    <x v="0"/>
    <s v="No"/>
    <s v="White"/>
    <d v="2012-08-13T00:00:00"/>
    <d v="2016-05-02T00:00:00"/>
    <s v="maternity leave - did not return"/>
    <s v="Voluntarily Terminated"/>
    <x v="1"/>
    <x v="0"/>
    <s v="Kissy Sullivan"/>
    <x v="14"/>
    <x v="1"/>
    <s v="Exceeds"/>
    <n v="4.5"/>
    <n v="5"/>
    <n v="0"/>
    <d v="2016-01-02T00:00:00"/>
    <n v="0"/>
    <n v="15"/>
  </r>
  <r>
    <s v="Rossetti Bruno"/>
    <n v="10065"/>
    <n v="0"/>
    <n v="0"/>
    <n v="1"/>
    <x v="0"/>
    <n v="5"/>
    <n v="5"/>
    <n v="3"/>
    <n v="0"/>
    <n v="53180"/>
    <n v="1"/>
    <n v="19"/>
    <x v="0"/>
    <s v="MA"/>
    <n v="2155"/>
    <d v="1987-03-18T00:00:00"/>
    <s v="M "/>
    <n v="36"/>
    <x v="1"/>
    <x v="1"/>
    <s v="Single"/>
    <x v="0"/>
    <s v="No"/>
    <s v="White"/>
    <d v="2011-04-04T00:00:00"/>
    <d v="2018-08-13T00:00:00"/>
    <s v="Another position"/>
    <s v="Voluntarily Terminated"/>
    <x v="1"/>
    <x v="0"/>
    <s v="Kissy Sullivan"/>
    <x v="14"/>
    <x v="0"/>
    <s v="Fully Meets"/>
    <n v="5"/>
    <n v="5"/>
    <n v="0"/>
    <d v="2018-02-07T00:00:00"/>
    <n v="0"/>
    <n v="4"/>
  </r>
  <r>
    <s v="Boutwell Bonalyn"/>
    <n v="10081"/>
    <n v="1"/>
    <n v="1"/>
    <n v="0"/>
    <x v="1"/>
    <n v="1"/>
    <n v="1"/>
    <n v="3"/>
    <n v="1"/>
    <n v="106367"/>
    <n v="0"/>
    <n v="26"/>
    <x v="21"/>
    <s v="MA"/>
    <n v="2468"/>
    <d v="1987-04-04T00:00:00"/>
    <s v="F"/>
    <n v="36"/>
    <x v="1"/>
    <x v="0"/>
    <s v="Married"/>
    <x v="0"/>
    <s v="No"/>
    <s v="Black or African American"/>
    <d v="2015-02-16T00:00:00"/>
    <m/>
    <s v="N-A-StillEmployed"/>
    <s v="Active"/>
    <x v="0"/>
    <x v="5"/>
    <s v="Brandon R. LeBlanc"/>
    <x v="23"/>
    <x v="4"/>
    <s v="Fully Meets"/>
    <n v="5"/>
    <n v="4"/>
    <n v="3"/>
    <d v="2019-02-18T00:00:00"/>
    <n v="0"/>
    <n v="4"/>
  </r>
  <r>
    <s v="Carabbio Judith"/>
    <n v="10085"/>
    <n v="0"/>
    <n v="0"/>
    <n v="0"/>
    <x v="0"/>
    <n v="1"/>
    <n v="4"/>
    <n v="3"/>
    <n v="0"/>
    <n v="93396"/>
    <n v="0"/>
    <n v="24"/>
    <x v="20"/>
    <s v="MA"/>
    <n v="2132"/>
    <d v="1987-05-04T00:00:00"/>
    <s v="F"/>
    <n v="36"/>
    <x v="1"/>
    <x v="0"/>
    <s v="Single"/>
    <x v="0"/>
    <s v="No"/>
    <s v="White"/>
    <d v="2013-11-11T00:00:00"/>
    <m/>
    <s v="N-A-StillEmployed"/>
    <s v="Active"/>
    <x v="0"/>
    <x v="4"/>
    <s v="Alex Sweetwater"/>
    <x v="19"/>
    <x v="3"/>
    <s v="Fully Meets"/>
    <n v="4.96"/>
    <n v="4"/>
    <n v="6"/>
    <d v="2019-01-30T00:00:00"/>
    <n v="0"/>
    <n v="3"/>
  </r>
  <r>
    <s v="Dietrich Jenna  "/>
    <n v="10304"/>
    <n v="0"/>
    <n v="0"/>
    <n v="0"/>
    <x v="0"/>
    <n v="1"/>
    <n v="6"/>
    <n v="1"/>
    <n v="0"/>
    <n v="59231"/>
    <n v="0"/>
    <n v="3"/>
    <x v="4"/>
    <s v="WA"/>
    <n v="98052"/>
    <d v="1987-05-14T00:00:00"/>
    <s v="F"/>
    <n v="36"/>
    <x v="1"/>
    <x v="0"/>
    <s v="Single"/>
    <x v="0"/>
    <s v="Yes"/>
    <s v="White"/>
    <d v="2012-02-20T00:00:00"/>
    <m/>
    <s v="N-A-StillEmployed"/>
    <s v="Active"/>
    <x v="0"/>
    <x v="3"/>
    <s v="John Smith"/>
    <x v="6"/>
    <x v="6"/>
    <s v="PIP"/>
    <n v="2.2999999999999998"/>
    <n v="1"/>
    <n v="0"/>
    <d v="2019-01-29T00:00:00"/>
    <n v="2"/>
    <n v="17"/>
  </r>
  <r>
    <s v="Exantus Susan"/>
    <n v="10290"/>
    <n v="1"/>
    <n v="1"/>
    <n v="0"/>
    <x v="1"/>
    <n v="4"/>
    <n v="4"/>
    <n v="2"/>
    <n v="0"/>
    <n v="99280"/>
    <n v="1"/>
    <n v="24"/>
    <x v="20"/>
    <s v="MA"/>
    <n v="1749"/>
    <d v="1987-05-15T00:00:00"/>
    <s v="F"/>
    <n v="36"/>
    <x v="1"/>
    <x v="0"/>
    <s v="Married"/>
    <x v="0"/>
    <s v="No"/>
    <s v="Black or African American"/>
    <d v="2011-02-05T00:00:00"/>
    <d v="2013-05-06T00:00:00"/>
    <s v="attendance"/>
    <s v="Terminated for Cause"/>
    <x v="1"/>
    <x v="4"/>
    <s v="Alex Sweetwater"/>
    <x v="19"/>
    <x v="3"/>
    <s v="Needs Improvement"/>
    <n v="2.1"/>
    <n v="5"/>
    <n v="4"/>
    <d v="2012-10-08T00:00:00"/>
    <n v="4"/>
    <n v="19"/>
  </r>
  <r>
    <s v="Carthy B'rigit"/>
    <n v="10076"/>
    <n v="0"/>
    <n v="0"/>
    <n v="0"/>
    <x v="0"/>
    <n v="1"/>
    <n v="5"/>
    <n v="3"/>
    <n v="0"/>
    <n v="55315"/>
    <n v="0"/>
    <n v="20"/>
    <x v="1"/>
    <s v="MA"/>
    <n v="2149"/>
    <d v="1987-05-21T00:00:00"/>
    <s v="F"/>
    <n v="36"/>
    <x v="1"/>
    <x v="0"/>
    <s v="Single"/>
    <x v="0"/>
    <s v="No"/>
    <s v="Black or African American"/>
    <d v="2015-03-30T00:00:00"/>
    <m/>
    <s v="N-A-StillEmployed"/>
    <s v="Active"/>
    <x v="0"/>
    <x v="0"/>
    <s v="Ketsia Liebig"/>
    <x v="9"/>
    <x v="1"/>
    <s v="Fully Meets"/>
    <n v="5"/>
    <n v="5"/>
    <n v="0"/>
    <d v="2019-07-02T00:00:00"/>
    <n v="0"/>
    <n v="16"/>
  </r>
  <r>
    <s v="Whittier Scott"/>
    <n v="10072"/>
    <n v="0"/>
    <n v="0"/>
    <n v="1"/>
    <x v="0"/>
    <n v="5"/>
    <n v="5"/>
    <n v="3"/>
    <n v="0"/>
    <n v="58371"/>
    <n v="1"/>
    <n v="19"/>
    <x v="0"/>
    <s v="MA"/>
    <n v="2030"/>
    <d v="1987-05-24T00:00:00"/>
    <s v="M "/>
    <n v="36"/>
    <x v="1"/>
    <x v="1"/>
    <s v="Single"/>
    <x v="0"/>
    <s v="Yes"/>
    <s v="White"/>
    <d v="2011-10-01T00:00:00"/>
    <d v="2014-05-15T00:00:00"/>
    <s v="hours"/>
    <s v="Voluntarily Terminated"/>
    <x v="1"/>
    <x v="0"/>
    <s v="Webster Butler"/>
    <x v="3"/>
    <x v="1"/>
    <s v="Fully Meets"/>
    <n v="5"/>
    <n v="5"/>
    <n v="0"/>
    <d v="2014-05-15T00:00:00"/>
    <n v="0"/>
    <n v="11"/>
  </r>
  <r>
    <s v="Le Binh"/>
    <n v="10232"/>
    <n v="0"/>
    <n v="0"/>
    <n v="0"/>
    <x v="0"/>
    <n v="1"/>
    <n v="3"/>
    <n v="3"/>
    <n v="0"/>
    <n v="81584"/>
    <n v="0"/>
    <n v="22"/>
    <x v="12"/>
    <s v="MA"/>
    <n v="1886"/>
    <d v="1987-06-14T00:00:00"/>
    <s v="F"/>
    <n v="36"/>
    <x v="1"/>
    <x v="0"/>
    <s v="Single"/>
    <x v="0"/>
    <s v="No"/>
    <s v="Asian"/>
    <d v="2016-02-10T00:00:00"/>
    <m/>
    <s v="N-A-StillEmployed"/>
    <s v="Active"/>
    <x v="0"/>
    <x v="1"/>
    <s v="Brian Champaigne"/>
    <x v="16"/>
    <x v="3"/>
    <s v="Fully Meets"/>
    <n v="4.0999999999999996"/>
    <n v="5"/>
    <n v="7"/>
    <d v="2019-08-01T00:00:00"/>
    <n v="0"/>
    <n v="2"/>
  </r>
  <r>
    <s v="Smith Leigh Ann"/>
    <n v="10153"/>
    <n v="1"/>
    <n v="1"/>
    <n v="0"/>
    <x v="1"/>
    <n v="5"/>
    <n v="1"/>
    <n v="3"/>
    <n v="1"/>
    <n v="55000"/>
    <n v="1"/>
    <n v="2"/>
    <x v="29"/>
    <s v="MA"/>
    <n v="1844"/>
    <d v="1987-06-14T00:00:00"/>
    <s v="F"/>
    <n v="36"/>
    <x v="1"/>
    <x v="0"/>
    <s v="Married"/>
    <x v="0"/>
    <s v="No"/>
    <s v="Black or African American"/>
    <d v="2011-09-26T00:00:00"/>
    <d v="2013-09-25T00:00:00"/>
    <s v="career change"/>
    <s v="Voluntarily Terminated"/>
    <x v="1"/>
    <x v="5"/>
    <s v="Brandon R. LeBlanc"/>
    <x v="21"/>
    <x v="4"/>
    <s v="Fully Meets"/>
    <n v="3.8"/>
    <n v="4"/>
    <n v="4"/>
    <d v="2013-08-15T00:00:00"/>
    <n v="0"/>
    <n v="17"/>
  </r>
  <r>
    <s v="Fett Boba"/>
    <n v="10309"/>
    <n v="0"/>
    <n v="0"/>
    <n v="1"/>
    <x v="0"/>
    <n v="1"/>
    <n v="3"/>
    <n v="1"/>
    <n v="0"/>
    <n v="53366"/>
    <n v="0"/>
    <n v="15"/>
    <x v="11"/>
    <s v="MA"/>
    <n v="2138"/>
    <d v="1987-06-18T00:00:00"/>
    <s v="M "/>
    <n v="36"/>
    <x v="1"/>
    <x v="1"/>
    <s v="Single"/>
    <x v="0"/>
    <s v="No"/>
    <s v="White"/>
    <d v="2015-03-30T00:00:00"/>
    <m/>
    <s v="N-A-StillEmployed"/>
    <s v="Active"/>
    <x v="0"/>
    <x v="1"/>
    <s v="Peter Monroe"/>
    <x v="2"/>
    <x v="1"/>
    <s v="PIP"/>
    <n v="1.2"/>
    <n v="3"/>
    <n v="6"/>
    <d v="2019-04-02T00:00:00"/>
    <n v="3"/>
    <n v="2"/>
  </r>
  <r>
    <s v="Mckenna Sandy"/>
    <n v="10145"/>
    <n v="1"/>
    <n v="1"/>
    <n v="0"/>
    <x v="1"/>
    <n v="1"/>
    <n v="5"/>
    <n v="3"/>
    <n v="0"/>
    <n v="62810"/>
    <n v="0"/>
    <n v="19"/>
    <x v="0"/>
    <s v="MA"/>
    <n v="2184"/>
    <d v="1987-07-01T00:00:00"/>
    <s v="F"/>
    <n v="36"/>
    <x v="1"/>
    <x v="0"/>
    <s v="Married"/>
    <x v="0"/>
    <s v="No"/>
    <s v="Black or African American"/>
    <d v="2013-07-01T00:00:00"/>
    <m/>
    <s v="N-A-StillEmployed"/>
    <s v="Active"/>
    <x v="0"/>
    <x v="0"/>
    <s v="Kissy Sullivan"/>
    <x v="14"/>
    <x v="2"/>
    <s v="Fully Meets"/>
    <n v="3.93"/>
    <n v="3"/>
    <n v="0"/>
    <d v="2019-01-30T00:00:00"/>
    <n v="0"/>
    <n v="20"/>
  </r>
  <r>
    <s v="Martin Sandra"/>
    <n v="10110"/>
    <n v="0"/>
    <n v="0"/>
    <n v="0"/>
    <x v="0"/>
    <n v="1"/>
    <n v="4"/>
    <n v="3"/>
    <n v="0"/>
    <n v="105688"/>
    <n v="0"/>
    <n v="24"/>
    <x v="20"/>
    <s v="MA"/>
    <n v="2135"/>
    <d v="1987-07-11T00:00:00"/>
    <s v="F"/>
    <n v="36"/>
    <x v="1"/>
    <x v="0"/>
    <s v="Single"/>
    <x v="0"/>
    <s v="No"/>
    <s v="Asian"/>
    <d v="2013-11-11T00:00:00"/>
    <m/>
    <s v="N-A-StillEmployed"/>
    <s v="Active"/>
    <x v="0"/>
    <x v="4"/>
    <s v="Alex Sweetwater"/>
    <x v="19"/>
    <x v="0"/>
    <s v="Fully Meets"/>
    <n v="4.5"/>
    <n v="5"/>
    <n v="4"/>
    <d v="2019-01-14T00:00:00"/>
    <n v="0"/>
    <n v="14"/>
  </r>
  <r>
    <s v="Fancett Nicole"/>
    <n v="10136"/>
    <n v="0"/>
    <n v="0"/>
    <n v="0"/>
    <x v="0"/>
    <n v="1"/>
    <n v="5"/>
    <n v="3"/>
    <n v="0"/>
    <n v="65902"/>
    <n v="0"/>
    <n v="20"/>
    <x v="1"/>
    <s v="MA"/>
    <n v="2324"/>
    <d v="1987-09-27T00:00:00"/>
    <s v="F"/>
    <n v="35"/>
    <x v="1"/>
    <x v="0"/>
    <s v="Single"/>
    <x v="0"/>
    <s v="No"/>
    <s v="Black or African American"/>
    <d v="2014-02-17T00:00:00"/>
    <m/>
    <s v="N-A-StillEmployed"/>
    <s v="Active"/>
    <x v="0"/>
    <x v="0"/>
    <s v="Webster Butler"/>
    <x v="18"/>
    <x v="1"/>
    <s v="Fully Meets"/>
    <n v="4"/>
    <n v="4"/>
    <n v="0"/>
    <d v="2019-07-01T00:00:00"/>
    <n v="0"/>
    <n v="7"/>
  </r>
  <r>
    <s v="Crimmings   Jean"/>
    <n v="10132"/>
    <n v="0"/>
    <n v="0"/>
    <n v="0"/>
    <x v="0"/>
    <n v="2"/>
    <n v="5"/>
    <n v="3"/>
    <n v="0"/>
    <n v="56149"/>
    <n v="0"/>
    <n v="19"/>
    <x v="0"/>
    <s v="MA"/>
    <n v="1821"/>
    <d v="1987-10-04T00:00:00"/>
    <s v="F"/>
    <n v="35"/>
    <x v="1"/>
    <x v="0"/>
    <s v="Single"/>
    <x v="0"/>
    <s v="No"/>
    <s v="White"/>
    <d v="2016-06-07T00:00:00"/>
    <m/>
    <s v="N-A-StillEmployed"/>
    <s v="Active"/>
    <x v="0"/>
    <x v="0"/>
    <s v="Michael Albert"/>
    <x v="0"/>
    <x v="1"/>
    <s v="Fully Meets"/>
    <n v="4.12"/>
    <n v="5"/>
    <n v="0"/>
    <d v="2019-01-28T00:00:00"/>
    <n v="0"/>
    <n v="15"/>
  </r>
  <r>
    <s v="Tannen Biff"/>
    <n v="10173"/>
    <n v="1"/>
    <n v="1"/>
    <n v="1"/>
    <x v="1"/>
    <n v="1"/>
    <n v="3"/>
    <n v="3"/>
    <n v="0"/>
    <n v="90100"/>
    <n v="0"/>
    <n v="4"/>
    <x v="24"/>
    <s v="MA"/>
    <n v="2134"/>
    <d v="1987-10-24T00:00:00"/>
    <s v="M "/>
    <n v="35"/>
    <x v="1"/>
    <x v="1"/>
    <s v="Married"/>
    <x v="0"/>
    <s v="No"/>
    <s v="White"/>
    <d v="2017-04-20T00:00:00"/>
    <m/>
    <s v="N-A-StillEmployed"/>
    <s v="Active"/>
    <x v="0"/>
    <x v="1"/>
    <s v="Brian Champaigne"/>
    <x v="16"/>
    <x v="3"/>
    <s v="Fully Meets"/>
    <n v="3.4"/>
    <n v="3"/>
    <n v="6"/>
    <d v="2019-02-01T00:00:00"/>
    <n v="0"/>
    <n v="14"/>
  </r>
  <r>
    <s v="Brown Mia"/>
    <n v="10238"/>
    <n v="1"/>
    <n v="1"/>
    <n v="0"/>
    <x v="1"/>
    <n v="1"/>
    <n v="1"/>
    <n v="3"/>
    <n v="1"/>
    <n v="63000"/>
    <n v="0"/>
    <n v="1"/>
    <x v="26"/>
    <s v="MA"/>
    <n v="1450"/>
    <d v="1987-11-24T00:00:00"/>
    <s v="F"/>
    <n v="35"/>
    <x v="1"/>
    <x v="0"/>
    <s v="Married"/>
    <x v="0"/>
    <s v="No"/>
    <s v="Black or African American"/>
    <d v="2008-10-27T00:00:00"/>
    <m/>
    <s v="N-A-StillEmployed"/>
    <s v="Active"/>
    <x v="0"/>
    <x v="5"/>
    <s v="Brandon R. LeBlanc"/>
    <x v="21"/>
    <x v="4"/>
    <s v="Fully Meets"/>
    <n v="4.5"/>
    <n v="2"/>
    <n v="6"/>
    <d v="2019-01-15T00:00:00"/>
    <n v="0"/>
    <n v="14"/>
  </r>
  <r>
    <s v="Sloan Constance"/>
    <n v="10095"/>
    <n v="0"/>
    <n v="0"/>
    <n v="0"/>
    <x v="0"/>
    <n v="5"/>
    <n v="5"/>
    <n v="3"/>
    <n v="0"/>
    <n v="63878"/>
    <n v="1"/>
    <n v="20"/>
    <x v="1"/>
    <s v="MA"/>
    <n v="1851"/>
    <d v="1987-11-25T00:00:00"/>
    <s v="F"/>
    <n v="35"/>
    <x v="1"/>
    <x v="0"/>
    <s v="Single"/>
    <x v="0"/>
    <s v="No"/>
    <s v="White"/>
    <d v="2009-10-26T00:00:00"/>
    <d v="2015-08-04T00:00:00"/>
    <s v="maternity leave - did not return"/>
    <s v="Voluntarily Terminated"/>
    <x v="1"/>
    <x v="0"/>
    <s v="Michael Albert"/>
    <x v="0"/>
    <x v="2"/>
    <s v="Fully Meets"/>
    <n v="4.68"/>
    <n v="4"/>
    <n v="0"/>
    <d v="2015-02-04T00:00:00"/>
    <n v="0"/>
    <n v="20"/>
  </r>
  <r>
    <s v="Salter Jason"/>
    <n v="10229"/>
    <n v="0"/>
    <n v="2"/>
    <n v="1"/>
    <x v="0"/>
    <n v="5"/>
    <n v="3"/>
    <n v="3"/>
    <n v="0"/>
    <n v="88527"/>
    <n v="1"/>
    <n v="9"/>
    <x v="31"/>
    <s v="MA"/>
    <n v="2452"/>
    <d v="1987-12-17T00:00:00"/>
    <s v="M "/>
    <n v="35"/>
    <x v="1"/>
    <x v="1"/>
    <s v="Divorced"/>
    <x v="0"/>
    <s v="No"/>
    <s v="Black or African American"/>
    <d v="2015-05-01T00:00:00"/>
    <d v="2015-10-31T00:00:00"/>
    <s v="hours"/>
    <s v="Voluntarily Terminated"/>
    <x v="1"/>
    <x v="1"/>
    <s v="Simon Roup"/>
    <x v="12"/>
    <x v="1"/>
    <s v="Fully Meets"/>
    <n v="4.2"/>
    <n v="3"/>
    <n v="5"/>
    <d v="2015-04-20T00:00:00"/>
    <n v="0"/>
    <n v="2"/>
  </r>
  <r>
    <s v="Smith Martin"/>
    <n v="10286"/>
    <n v="0"/>
    <n v="0"/>
    <n v="1"/>
    <x v="0"/>
    <n v="5"/>
    <n v="5"/>
    <n v="2"/>
    <n v="0"/>
    <n v="53564"/>
    <n v="1"/>
    <n v="19"/>
    <x v="0"/>
    <s v="MA"/>
    <n v="2458"/>
    <d v="1988-03-17T00:00:00"/>
    <s v="M "/>
    <n v="35"/>
    <x v="1"/>
    <x v="1"/>
    <s v="Single"/>
    <x v="0"/>
    <s v="No"/>
    <s v="Black or African American"/>
    <d v="2011-10-01T00:00:00"/>
    <d v="2017-12-28T00:00:00"/>
    <s v="career change"/>
    <s v="Voluntarily Terminated"/>
    <x v="1"/>
    <x v="0"/>
    <s v="Webster Butler"/>
    <x v="3"/>
    <x v="0"/>
    <s v="Needs Improvement"/>
    <n v="3.54"/>
    <n v="5"/>
    <n v="0"/>
    <d v="2017-06-04T00:00:00"/>
    <n v="4"/>
    <n v="15"/>
  </r>
  <r>
    <s v="Barbossa Hector"/>
    <n v="10012"/>
    <n v="0"/>
    <n v="2"/>
    <n v="1"/>
    <x v="0"/>
    <n v="1"/>
    <n v="3"/>
    <n v="4"/>
    <n v="1"/>
    <n v="92328"/>
    <n v="0"/>
    <n v="9"/>
    <x v="13"/>
    <s v="TX"/>
    <n v="78230"/>
    <d v="1988-04-07T00:00:00"/>
    <s v="M "/>
    <n v="35"/>
    <x v="1"/>
    <x v="1"/>
    <s v="Divorced"/>
    <x v="0"/>
    <s v="No"/>
    <s v="Black or African American"/>
    <d v="2014-10-11T00:00:00"/>
    <m/>
    <s v="N-A-StillEmployed"/>
    <s v="Active"/>
    <x v="0"/>
    <x v="1"/>
    <s v="Simon Roup"/>
    <x v="12"/>
    <x v="4"/>
    <s v="Exceeds"/>
    <n v="4.28"/>
    <n v="4"/>
    <n v="5"/>
    <d v="2019-02-25T00:00:00"/>
    <n v="0"/>
    <n v="9"/>
  </r>
  <r>
    <s v="Dee Randy"/>
    <n v="10311"/>
    <n v="1"/>
    <n v="1"/>
    <n v="1"/>
    <x v="1"/>
    <n v="1"/>
    <n v="6"/>
    <n v="1"/>
    <n v="0"/>
    <n v="56991"/>
    <n v="0"/>
    <n v="19"/>
    <x v="0"/>
    <s v="MA"/>
    <n v="2138"/>
    <d v="1988-04-15T00:00:00"/>
    <s v="M "/>
    <n v="35"/>
    <x v="1"/>
    <x v="1"/>
    <s v="Married"/>
    <x v="0"/>
    <s v="No"/>
    <s v="White"/>
    <d v="2018-09-07T00:00:00"/>
    <m/>
    <s v="N-A-StillEmployed"/>
    <s v="Active"/>
    <x v="0"/>
    <x v="0"/>
    <s v="Brannon Miller"/>
    <x v="8"/>
    <x v="3"/>
    <s v="Fully Meets"/>
    <n v="4.3"/>
    <n v="4"/>
    <n v="3"/>
    <d v="2019-01-31T00:00:00"/>
    <n v="2"/>
    <n v="2"/>
  </r>
  <r>
    <s v="Tredinnick Neville "/>
    <n v="10044"/>
    <n v="1"/>
    <n v="1"/>
    <n v="1"/>
    <x v="1"/>
    <n v="5"/>
    <n v="3"/>
    <n v="3"/>
    <n v="0"/>
    <n v="75281"/>
    <n v="1"/>
    <n v="15"/>
    <x v="11"/>
    <s v="MA"/>
    <n v="1420"/>
    <d v="1988-05-05T00:00:00"/>
    <s v="M "/>
    <n v="35"/>
    <x v="1"/>
    <x v="1"/>
    <s v="Married"/>
    <x v="0"/>
    <s v="No"/>
    <s v="White"/>
    <d v="2015-05-01T00:00:00"/>
    <d v="2016-12-02T00:00:00"/>
    <s v="medical issues"/>
    <s v="Voluntarily Terminated"/>
    <x v="1"/>
    <x v="1"/>
    <s v="Peter Monroe"/>
    <x v="2"/>
    <x v="2"/>
    <s v="Fully Meets"/>
    <n v="5"/>
    <n v="3"/>
    <n v="5"/>
    <d v="2015-04-15T00:00:00"/>
    <n v="0"/>
    <n v="11"/>
  </r>
  <r>
    <s v="Lindsay Leonara "/>
    <n v="10008"/>
    <n v="0"/>
    <n v="0"/>
    <n v="0"/>
    <x v="0"/>
    <n v="1"/>
    <n v="3"/>
    <n v="4"/>
    <n v="1"/>
    <n v="51777"/>
    <n v="0"/>
    <n v="14"/>
    <x v="10"/>
    <s v="CT"/>
    <n v="6070"/>
    <d v="1988-05-10T00:00:00"/>
    <s v="F"/>
    <n v="35"/>
    <x v="1"/>
    <x v="0"/>
    <s v="Single"/>
    <x v="0"/>
    <s v="Yes"/>
    <s v="Black or African American"/>
    <d v="2011-01-21T00:00:00"/>
    <m/>
    <s v="N-A-StillEmployed"/>
    <s v="Active"/>
    <x v="0"/>
    <x v="1"/>
    <s v="Eric Dougall"/>
    <x v="15"/>
    <x v="4"/>
    <s v="Exceeds"/>
    <n v="4.6399999999999997"/>
    <n v="4"/>
    <n v="5"/>
    <d v="2019-01-25T00:00:00"/>
    <n v="0"/>
    <n v="14"/>
  </r>
  <r>
    <s v="Singh Nan "/>
    <n v="10039"/>
    <n v="0"/>
    <n v="0"/>
    <n v="0"/>
    <x v="0"/>
    <n v="1"/>
    <n v="1"/>
    <n v="3"/>
    <n v="0"/>
    <n v="51920"/>
    <n v="0"/>
    <n v="2"/>
    <x v="29"/>
    <s v="MA"/>
    <n v="2330"/>
    <d v="1988-05-19T00:00:00"/>
    <s v="F"/>
    <n v="35"/>
    <x v="1"/>
    <x v="0"/>
    <s v="Single"/>
    <x v="0"/>
    <s v="No"/>
    <s v="White"/>
    <d v="2015-01-05T00:00:00"/>
    <m/>
    <s v="N-A-StillEmployed"/>
    <s v="Active"/>
    <x v="0"/>
    <x v="5"/>
    <s v="Brandon R. LeBlanc"/>
    <x v="21"/>
    <x v="6"/>
    <s v="Fully Meets"/>
    <n v="5"/>
    <n v="3"/>
    <n v="5"/>
    <d v="2019-01-15T00:00:00"/>
    <n v="0"/>
    <n v="2"/>
  </r>
  <r>
    <s v="Cierpiszewski Caroline  "/>
    <n v="10168"/>
    <n v="0"/>
    <n v="0"/>
    <n v="0"/>
    <x v="0"/>
    <n v="1"/>
    <n v="5"/>
    <n v="3"/>
    <n v="0"/>
    <n v="64816"/>
    <n v="0"/>
    <n v="19"/>
    <x v="0"/>
    <s v="MA"/>
    <n v="2044"/>
    <d v="1988-05-31T00:00:00"/>
    <s v="F"/>
    <n v="35"/>
    <x v="1"/>
    <x v="0"/>
    <s v="Single"/>
    <x v="2"/>
    <s v="No"/>
    <s v="Black or African American"/>
    <d v="2011-03-10T00:00:00"/>
    <m/>
    <s v="N-A-StillEmployed"/>
    <s v="Active"/>
    <x v="0"/>
    <x v="0"/>
    <s v="Ketsia Liebig"/>
    <x v="9"/>
    <x v="3"/>
    <s v="Fully Meets"/>
    <n v="3.58"/>
    <n v="5"/>
    <n v="0"/>
    <d v="2019-01-30T00:00:00"/>
    <n v="0"/>
    <n v="3"/>
  </r>
  <r>
    <s v="Pham Hong"/>
    <n v="10050"/>
    <n v="1"/>
    <n v="1"/>
    <n v="1"/>
    <x v="1"/>
    <n v="5"/>
    <n v="5"/>
    <n v="3"/>
    <n v="0"/>
    <n v="64724"/>
    <n v="1"/>
    <n v="19"/>
    <x v="0"/>
    <s v="MA"/>
    <n v="2451"/>
    <d v="1988-06-03T00:00:00"/>
    <s v="M "/>
    <n v="35"/>
    <x v="1"/>
    <x v="1"/>
    <s v="Married"/>
    <x v="0"/>
    <s v="No"/>
    <s v="Asian"/>
    <d v="2011-05-07T00:00:00"/>
    <d v="2012-11-30T00:00:00"/>
    <s v="more money"/>
    <s v="Voluntarily Terminated"/>
    <x v="1"/>
    <x v="0"/>
    <s v="Brannon Miller"/>
    <x v="8"/>
    <x v="0"/>
    <s v="Fully Meets"/>
    <n v="5"/>
    <n v="3"/>
    <n v="0"/>
    <d v="2012-02-20T00:00:00"/>
    <n v="0"/>
    <n v="13"/>
  </r>
  <r>
    <s v="Bacong Alejandro "/>
    <n v="10250"/>
    <n v="0"/>
    <n v="2"/>
    <n v="1"/>
    <x v="0"/>
    <n v="1"/>
    <n v="3"/>
    <n v="3"/>
    <n v="0"/>
    <n v="50178"/>
    <n v="0"/>
    <n v="14"/>
    <x v="10"/>
    <s v="MA"/>
    <n v="1886"/>
    <d v="1988-07-01T00:00:00"/>
    <s v="M "/>
    <n v="35"/>
    <x v="1"/>
    <x v="1"/>
    <s v="Divorced"/>
    <x v="0"/>
    <s v="No"/>
    <s v="White"/>
    <d v="2015-05-01T00:00:00"/>
    <m/>
    <s v="N-A-StillEmployed"/>
    <s v="Active"/>
    <x v="0"/>
    <x v="1"/>
    <s v="Peter Monroe"/>
    <x v="2"/>
    <x v="3"/>
    <s v="Fully Meets"/>
    <n v="5"/>
    <n v="5"/>
    <n v="6"/>
    <d v="2019-02-18T00:00:00"/>
    <n v="0"/>
    <n v="16"/>
  </r>
  <r>
    <s v="Dolan Linda"/>
    <n v="10133"/>
    <n v="1"/>
    <n v="1"/>
    <n v="0"/>
    <x v="1"/>
    <n v="1"/>
    <n v="3"/>
    <n v="3"/>
    <n v="0"/>
    <n v="70621"/>
    <n v="0"/>
    <n v="14"/>
    <x v="10"/>
    <s v="MA"/>
    <n v="2119"/>
    <d v="1988-07-18T00:00:00"/>
    <s v="F"/>
    <n v="34"/>
    <x v="1"/>
    <x v="0"/>
    <s v="Married"/>
    <x v="0"/>
    <s v="No"/>
    <s v="White"/>
    <d v="2015-05-01T00:00:00"/>
    <m/>
    <s v="N-A-StillEmployed"/>
    <s v="Active"/>
    <x v="0"/>
    <x v="1"/>
    <s v="Peter Monroe"/>
    <x v="2"/>
    <x v="5"/>
    <s v="Fully Meets"/>
    <n v="4.1100000000000003"/>
    <n v="4"/>
    <n v="6"/>
    <d v="2019-02-25T00:00:00"/>
    <n v="0"/>
    <n v="16"/>
  </r>
  <r>
    <s v="Driver Elle"/>
    <n v="10006"/>
    <n v="0"/>
    <n v="0"/>
    <n v="0"/>
    <x v="0"/>
    <n v="1"/>
    <n v="6"/>
    <n v="4"/>
    <n v="0"/>
    <n v="74241"/>
    <n v="0"/>
    <n v="3"/>
    <x v="4"/>
    <s v="CA"/>
    <n v="90007"/>
    <d v="1988-08-11T00:00:00"/>
    <s v="F"/>
    <n v="34"/>
    <x v="1"/>
    <x v="0"/>
    <s v="Single"/>
    <x v="0"/>
    <s v="No"/>
    <s v="White"/>
    <d v="2011-10-01T00:00:00"/>
    <m/>
    <s v="N-A-StillEmployed"/>
    <s v="Active"/>
    <x v="0"/>
    <x v="3"/>
    <s v="Lynn Daneault"/>
    <x v="10"/>
    <x v="3"/>
    <s v="Exceeds"/>
    <n v="4.7699999999999996"/>
    <n v="5"/>
    <n v="0"/>
    <d v="2019-01-27T00:00:00"/>
    <n v="0"/>
    <n v="14"/>
  </r>
  <r>
    <s v="Potts Xana"/>
    <n v="10124"/>
    <n v="1"/>
    <n v="1"/>
    <n v="0"/>
    <x v="1"/>
    <n v="1"/>
    <n v="6"/>
    <n v="3"/>
    <n v="0"/>
    <n v="61844"/>
    <n v="0"/>
    <n v="3"/>
    <x v="4"/>
    <s v="KY"/>
    <n v="40220"/>
    <d v="1988-08-29T00:00:00"/>
    <s v="F"/>
    <n v="34"/>
    <x v="1"/>
    <x v="0"/>
    <s v="Married"/>
    <x v="0"/>
    <s v="No"/>
    <s v="Black or African American"/>
    <d v="2012-09-01T00:00:00"/>
    <m/>
    <s v="N-A-StillEmployed"/>
    <s v="Active"/>
    <x v="0"/>
    <x v="3"/>
    <s v="Lynn Daneault"/>
    <x v="10"/>
    <x v="6"/>
    <s v="Fully Meets"/>
    <n v="4.2"/>
    <n v="5"/>
    <n v="0"/>
    <d v="2019-01-02T00:00:00"/>
    <n v="0"/>
    <n v="9"/>
  </r>
  <r>
    <s v="Hitchcock Alfred"/>
    <n v="10167"/>
    <n v="1"/>
    <n v="1"/>
    <n v="1"/>
    <x v="1"/>
    <n v="1"/>
    <n v="6"/>
    <n v="3"/>
    <n v="0"/>
    <n v="70545"/>
    <n v="0"/>
    <n v="3"/>
    <x v="4"/>
    <s v="NH"/>
    <n v="3062"/>
    <d v="1988-09-14T00:00:00"/>
    <s v="M "/>
    <n v="34"/>
    <x v="1"/>
    <x v="1"/>
    <s v="Married"/>
    <x v="0"/>
    <s v="No"/>
    <s v="American Indian or Alaska Native"/>
    <d v="2014-08-18T00:00:00"/>
    <m/>
    <s v="N-A-StillEmployed"/>
    <s v="Active"/>
    <x v="0"/>
    <x v="3"/>
    <s v="John Smith"/>
    <x v="6"/>
    <x v="3"/>
    <s v="Fully Meets"/>
    <n v="3.6"/>
    <n v="5"/>
    <n v="0"/>
    <d v="2019-01-30T00:00:00"/>
    <n v="0"/>
    <n v="9"/>
  </r>
  <r>
    <s v="Akinkuolie Sarah"/>
    <n v="10196"/>
    <n v="1"/>
    <n v="1"/>
    <n v="0"/>
    <x v="1"/>
    <n v="5"/>
    <n v="5"/>
    <n v="3"/>
    <n v="0"/>
    <n v="64955"/>
    <n v="1"/>
    <n v="20"/>
    <x v="1"/>
    <s v="MA"/>
    <n v="1810"/>
    <d v="1988-09-19T00:00:00"/>
    <s v="F"/>
    <n v="34"/>
    <x v="1"/>
    <x v="0"/>
    <s v="Married"/>
    <x v="0"/>
    <s v="No"/>
    <s v="White"/>
    <d v="2011-05-07T00:00:00"/>
    <d v="2012-09-24T00:00:00"/>
    <s v="hours"/>
    <s v="Voluntarily Terminated"/>
    <x v="1"/>
    <x v="0"/>
    <s v="Kissy Sullivan"/>
    <x v="14"/>
    <x v="1"/>
    <s v="Fully Meets"/>
    <n v="3.02"/>
    <n v="3"/>
    <n v="0"/>
    <d v="2012-05-15T00:00:00"/>
    <n v="0"/>
    <n v="3"/>
  </r>
  <r>
    <s v="AlagbeTrina"/>
    <n v="10088"/>
    <n v="1"/>
    <n v="1"/>
    <n v="0"/>
    <x v="1"/>
    <n v="1"/>
    <n v="5"/>
    <n v="3"/>
    <n v="0"/>
    <n v="64991"/>
    <n v="0"/>
    <n v="19"/>
    <x v="0"/>
    <s v="MA"/>
    <n v="1886"/>
    <d v="1988-09-27T00:00:00"/>
    <s v="F"/>
    <n v="34"/>
    <x v="1"/>
    <x v="0"/>
    <s v="Married"/>
    <x v="0"/>
    <s v="No"/>
    <s v="White"/>
    <d v="2008-07-01T00:00:00"/>
    <m/>
    <s v="N-A-StillEmployed"/>
    <s v="Active"/>
    <x v="0"/>
    <x v="0"/>
    <s v="Elijiah Gray"/>
    <x v="4"/>
    <x v="3"/>
    <s v="Fully Meets"/>
    <n v="4.84"/>
    <n v="5"/>
    <n v="0"/>
    <d v="2019-03-01T00:00:00"/>
    <n v="0"/>
    <n v="15"/>
  </r>
  <r>
    <s v="Sander Kamrin"/>
    <n v="10169"/>
    <n v="1"/>
    <n v="1"/>
    <n v="0"/>
    <x v="1"/>
    <n v="1"/>
    <n v="5"/>
    <n v="3"/>
    <n v="0"/>
    <n v="56147"/>
    <n v="0"/>
    <n v="19"/>
    <x v="0"/>
    <s v="MA"/>
    <n v="2154"/>
    <d v="1988-10-07T00:00:00"/>
    <s v="F"/>
    <n v="34"/>
    <x v="1"/>
    <x v="0"/>
    <s v="Married"/>
    <x v="0"/>
    <s v="No"/>
    <s v="Black or African American"/>
    <d v="2014-09-29T00:00:00"/>
    <m/>
    <s v="N-A-StillEmployed"/>
    <s v="Active"/>
    <x v="0"/>
    <x v="0"/>
    <s v="Elijiah Gray"/>
    <x v="4"/>
    <x v="1"/>
    <s v="Fully Meets"/>
    <n v="3.51"/>
    <n v="3"/>
    <n v="0"/>
    <d v="2019-02-18T00:00:00"/>
    <n v="0"/>
    <n v="2"/>
  </r>
  <r>
    <s v="Hankard Earnest"/>
    <n v="10074"/>
    <n v="0"/>
    <n v="0"/>
    <n v="1"/>
    <x v="0"/>
    <n v="1"/>
    <n v="5"/>
    <n v="3"/>
    <n v="0"/>
    <n v="64246"/>
    <n v="0"/>
    <n v="20"/>
    <x v="1"/>
    <s v="MA"/>
    <n v="2155"/>
    <d v="1988-10-08T00:00:00"/>
    <s v="M "/>
    <n v="34"/>
    <x v="1"/>
    <x v="1"/>
    <s v="Single"/>
    <x v="0"/>
    <s v="Yes"/>
    <s v="White"/>
    <d v="2013-11-11T00:00:00"/>
    <m/>
    <s v="N-A-StillEmployed"/>
    <s v="Active"/>
    <x v="0"/>
    <x v="0"/>
    <s v="Kelley Spirea"/>
    <x v="1"/>
    <x v="1"/>
    <s v="Fully Meets"/>
    <n v="5"/>
    <n v="3"/>
    <n v="0"/>
    <d v="2019-08-01T00:00:00"/>
    <n v="0"/>
    <n v="20"/>
  </r>
  <r>
    <s v="Leruth Giovanni"/>
    <n v="10103"/>
    <n v="0"/>
    <n v="3"/>
    <n v="1"/>
    <x v="0"/>
    <n v="1"/>
    <n v="6"/>
    <n v="3"/>
    <n v="0"/>
    <n v="70468"/>
    <n v="0"/>
    <n v="3"/>
    <x v="4"/>
    <s v="UT"/>
    <n v="84111"/>
    <d v="1988-12-27T00:00:00"/>
    <s v="M "/>
    <n v="34"/>
    <x v="1"/>
    <x v="1"/>
    <s v="Separated"/>
    <x v="0"/>
    <s v="No"/>
    <s v="Black or African American"/>
    <d v="2012-04-30T00:00:00"/>
    <m/>
    <s v="N-A-StillEmployed"/>
    <s v="Active"/>
    <x v="0"/>
    <x v="3"/>
    <s v="John Smith"/>
    <x v="6"/>
    <x v="6"/>
    <s v="Fully Meets"/>
    <n v="4.53"/>
    <n v="3"/>
    <n v="0"/>
    <d v="2019-01-29T00:00:00"/>
    <n v="0"/>
    <n v="16"/>
  </r>
  <r>
    <s v="Billis Helen"/>
    <n v="10003"/>
    <n v="1"/>
    <n v="1"/>
    <n v="0"/>
    <x v="1"/>
    <n v="1"/>
    <n v="5"/>
    <n v="4"/>
    <n v="0"/>
    <n v="62910"/>
    <n v="0"/>
    <n v="19"/>
    <x v="0"/>
    <s v="MA"/>
    <n v="2031"/>
    <d v="1989-01-09T00:00:00"/>
    <s v="F"/>
    <n v="34"/>
    <x v="1"/>
    <x v="0"/>
    <s v="Married"/>
    <x v="0"/>
    <s v="No"/>
    <s v="White"/>
    <d v="2014-07-07T00:00:00"/>
    <m/>
    <s v="N-A-StillEmployed"/>
    <s v="Active"/>
    <x v="0"/>
    <x v="0"/>
    <s v="Brannon Miller"/>
    <x v="8"/>
    <x v="3"/>
    <s v="Exceeds"/>
    <n v="5"/>
    <n v="3"/>
    <n v="0"/>
    <d v="2019-02-27T00:00:00"/>
    <n v="0"/>
    <n v="19"/>
  </r>
  <r>
    <s v="Ndzi Colombui"/>
    <n v="10215"/>
    <n v="0"/>
    <n v="0"/>
    <n v="1"/>
    <x v="0"/>
    <n v="5"/>
    <n v="5"/>
    <n v="3"/>
    <n v="1"/>
    <n v="50470"/>
    <n v="1"/>
    <n v="19"/>
    <x v="0"/>
    <s v="MA"/>
    <n v="2110"/>
    <d v="1989-02-05T00:00:00"/>
    <s v="M "/>
    <n v="34"/>
    <x v="1"/>
    <x v="1"/>
    <s v="Single"/>
    <x v="0"/>
    <s v="No"/>
    <s v="Black or African American"/>
    <d v="2011-09-26T00:00:00"/>
    <d v="2014-04-04T00:00:00"/>
    <s v="return to school"/>
    <s v="Voluntarily Terminated"/>
    <x v="1"/>
    <x v="0"/>
    <s v="Webster Butler"/>
    <x v="3"/>
    <x v="4"/>
    <s v="Fully Meets"/>
    <n v="4.3"/>
    <n v="3"/>
    <n v="0"/>
    <d v="2013-02-03T00:00:00"/>
    <n v="0"/>
    <n v="19"/>
  </r>
  <r>
    <s v="Nguyen Dheepa"/>
    <n v="10042"/>
    <n v="0"/>
    <n v="0"/>
    <n v="0"/>
    <x v="0"/>
    <n v="1"/>
    <n v="6"/>
    <n v="3"/>
    <n v="0"/>
    <n v="63695"/>
    <n v="0"/>
    <n v="3"/>
    <x v="4"/>
    <s v="GA"/>
    <n v="30428"/>
    <d v="1989-03-31T00:00:00"/>
    <s v="F"/>
    <n v="34"/>
    <x v="1"/>
    <x v="0"/>
    <s v="Single"/>
    <x v="0"/>
    <s v="No"/>
    <s v="Two or more races"/>
    <d v="2013-08-07T00:00:00"/>
    <m/>
    <s v="N-A-StillEmployed"/>
    <s v="Active"/>
    <x v="0"/>
    <x v="3"/>
    <s v="Lynn Daneault"/>
    <x v="10"/>
    <x v="3"/>
    <s v="Fully Meets"/>
    <n v="5"/>
    <n v="5"/>
    <n v="0"/>
    <d v="2019-01-25T00:00:00"/>
    <n v="0"/>
    <n v="2"/>
  </r>
  <r>
    <s v="Evensen April"/>
    <n v="10296"/>
    <n v="0"/>
    <n v="0"/>
    <n v="0"/>
    <x v="0"/>
    <n v="4"/>
    <n v="5"/>
    <n v="2"/>
    <n v="0"/>
    <n v="59124"/>
    <n v="1"/>
    <n v="19"/>
    <x v="0"/>
    <s v="MA"/>
    <n v="2458"/>
    <d v="1989-06-05T00:00:00"/>
    <s v="F"/>
    <n v="34"/>
    <x v="1"/>
    <x v="0"/>
    <s v="Single"/>
    <x v="0"/>
    <s v="No"/>
    <s v="White"/>
    <d v="2014-02-17T00:00:00"/>
    <d v="2018-02-25T00:00:00"/>
    <s v="no-call, no-show"/>
    <s v="Terminated for Cause"/>
    <x v="1"/>
    <x v="0"/>
    <s v="Elijiah Gray"/>
    <x v="4"/>
    <x v="0"/>
    <s v="Needs Improvement"/>
    <n v="2.2999999999999998"/>
    <n v="3"/>
    <n v="0"/>
    <d v="2017-01-15T00:00:00"/>
    <n v="5"/>
    <n v="19"/>
  </r>
  <r>
    <s v="Gruber Hans"/>
    <n v="10234"/>
    <n v="1"/>
    <n v="1"/>
    <n v="1"/>
    <x v="1"/>
    <n v="1"/>
    <n v="3"/>
    <n v="3"/>
    <n v="0"/>
    <n v="99020"/>
    <n v="0"/>
    <n v="4"/>
    <x v="24"/>
    <s v="MA"/>
    <n v="2134"/>
    <d v="1989-06-30T00:00:00"/>
    <s v="M "/>
    <n v="34"/>
    <x v="1"/>
    <x v="1"/>
    <s v="Married"/>
    <x v="0"/>
    <s v="No"/>
    <s v="Black or African American"/>
    <d v="2017-04-20T00:00:00"/>
    <m/>
    <s v="N-A-StillEmployed"/>
    <s v="Active"/>
    <x v="0"/>
    <x v="1"/>
    <s v="Brian Champaigne"/>
    <x v="16"/>
    <x v="3"/>
    <s v="Fully Meets"/>
    <n v="4.2"/>
    <n v="5"/>
    <n v="5"/>
    <d v="2019-01-28T00:00:00"/>
    <n v="0"/>
    <n v="8"/>
  </r>
  <r>
    <s v="Pelletier Ermine"/>
    <n v="10297"/>
    <n v="1"/>
    <n v="1"/>
    <n v="0"/>
    <x v="1"/>
    <n v="5"/>
    <n v="5"/>
    <n v="2"/>
    <n v="0"/>
    <n v="60270"/>
    <n v="1"/>
    <n v="20"/>
    <x v="1"/>
    <s v="MA"/>
    <n v="2472"/>
    <d v="1989-07-18T00:00:00"/>
    <s v="F"/>
    <n v="33"/>
    <x v="1"/>
    <x v="0"/>
    <s v="Married"/>
    <x v="0"/>
    <s v="No"/>
    <s v="Asian"/>
    <d v="2011-05-07T00:00:00"/>
    <d v="2015-09-15T00:00:00"/>
    <s v="unhappy"/>
    <s v="Voluntarily Terminated"/>
    <x v="1"/>
    <x v="0"/>
    <s v="Amy Dunn"/>
    <x v="13"/>
    <x v="2"/>
    <s v="Needs Improvement"/>
    <n v="2.4"/>
    <n v="5"/>
    <n v="0"/>
    <d v="2015-06-02T00:00:00"/>
    <n v="5"/>
    <n v="2"/>
  </r>
  <r>
    <s v="Anderson Carol "/>
    <n v="10069"/>
    <n v="0"/>
    <n v="2"/>
    <n v="0"/>
    <x v="0"/>
    <n v="5"/>
    <n v="5"/>
    <n v="3"/>
    <n v="0"/>
    <n v="50825"/>
    <n v="1"/>
    <n v="19"/>
    <x v="0"/>
    <s v="MA"/>
    <n v="2169"/>
    <d v="1989-08-09T00:00:00"/>
    <s v="F"/>
    <n v="33"/>
    <x v="1"/>
    <x v="0"/>
    <s v="Divorced"/>
    <x v="0"/>
    <s v="No"/>
    <s v="White"/>
    <d v="2011-11-07T00:00:00"/>
    <d v="2016-06-09T00:00:00"/>
    <s v="return to school"/>
    <s v="Voluntarily Terminated"/>
    <x v="1"/>
    <x v="0"/>
    <s v="Webster Butler"/>
    <x v="3"/>
    <x v="0"/>
    <s v="Fully Meets"/>
    <n v="5"/>
    <n v="4"/>
    <n v="0"/>
    <d v="2016-01-02T00:00:00"/>
    <n v="0"/>
    <n v="2"/>
  </r>
  <r>
    <s v="Erilus Angela"/>
    <n v="10299"/>
    <n v="0"/>
    <n v="3"/>
    <n v="0"/>
    <x v="0"/>
    <n v="1"/>
    <n v="5"/>
    <n v="1"/>
    <n v="0"/>
    <n v="56847"/>
    <n v="0"/>
    <n v="20"/>
    <x v="1"/>
    <s v="MA"/>
    <n v="2133"/>
    <d v="1989-08-25T00:00:00"/>
    <s v="F"/>
    <n v="33"/>
    <x v="1"/>
    <x v="0"/>
    <s v="Separated"/>
    <x v="0"/>
    <s v="No"/>
    <s v="White"/>
    <d v="2014-07-07T00:00:00"/>
    <m/>
    <s v="N-A-StillEmployed"/>
    <s v="Active"/>
    <x v="0"/>
    <x v="0"/>
    <s v="Michael Albert"/>
    <x v="0"/>
    <x v="3"/>
    <s v="PIP"/>
    <n v="3"/>
    <n v="1"/>
    <n v="0"/>
    <d v="2019-02-25T00:00:00"/>
    <n v="2"/>
    <n v="5"/>
  </r>
  <r>
    <s v="Givens Myriam"/>
    <n v="10255"/>
    <n v="0"/>
    <n v="0"/>
    <n v="0"/>
    <x v="0"/>
    <n v="1"/>
    <n v="6"/>
    <n v="3"/>
    <n v="0"/>
    <n v="61555"/>
    <n v="0"/>
    <n v="3"/>
    <x v="4"/>
    <s v="IN"/>
    <n v="46204"/>
    <d v="1989-09-22T00:00:00"/>
    <s v="F"/>
    <n v="33"/>
    <x v="1"/>
    <x v="0"/>
    <s v="Single"/>
    <x v="0"/>
    <s v="No"/>
    <s v="White"/>
    <d v="2015-02-16T00:00:00"/>
    <m/>
    <s v="N-A-StillEmployed"/>
    <s v="Active"/>
    <x v="0"/>
    <x v="3"/>
    <s v="Lynn Daneault"/>
    <x v="10"/>
    <x v="3"/>
    <s v="Fully Meets"/>
    <n v="4.5"/>
    <n v="5"/>
    <n v="0"/>
    <d v="2019-01-25T00:00:00"/>
    <n v="0"/>
    <n v="20"/>
  </r>
  <r>
    <s v="Fernandes Nilson  "/>
    <n v="10308"/>
    <n v="1"/>
    <n v="1"/>
    <n v="1"/>
    <x v="1"/>
    <n v="1"/>
    <n v="5"/>
    <n v="1"/>
    <n v="0"/>
    <n v="64057"/>
    <n v="0"/>
    <n v="19"/>
    <x v="0"/>
    <s v="MA"/>
    <n v="2132"/>
    <d v="1989-10-18T00:00:00"/>
    <s v="M "/>
    <n v="33"/>
    <x v="1"/>
    <x v="1"/>
    <s v="Married"/>
    <x v="0"/>
    <s v="No"/>
    <s v="White"/>
    <d v="2015-11-05T00:00:00"/>
    <m/>
    <s v="N-A-StillEmployed"/>
    <s v="Active"/>
    <x v="0"/>
    <x v="0"/>
    <s v="Amy Dunn"/>
    <x v="13"/>
    <x v="3"/>
    <s v="PIP"/>
    <n v="1.56"/>
    <n v="5"/>
    <n v="0"/>
    <d v="2019-03-01T00:00:00"/>
    <n v="6"/>
    <n v="15"/>
  </r>
  <r>
    <s v="Villanueva Noah"/>
    <n v="10253"/>
    <n v="0"/>
    <n v="0"/>
    <n v="1"/>
    <x v="0"/>
    <n v="1"/>
    <n v="6"/>
    <n v="3"/>
    <n v="0"/>
    <n v="55875"/>
    <n v="0"/>
    <n v="3"/>
    <x v="4"/>
    <s v="ME"/>
    <n v="4063"/>
    <d v="1989-11-07T00:00:00"/>
    <s v="M "/>
    <n v="33"/>
    <x v="1"/>
    <x v="1"/>
    <s v="Single"/>
    <x v="0"/>
    <s v="No"/>
    <s v="Asian"/>
    <d v="2012-05-03T00:00:00"/>
    <m/>
    <s v="N-A-StillEmployed"/>
    <s v="Active"/>
    <x v="0"/>
    <x v="3"/>
    <s v="John Smith"/>
    <x v="6"/>
    <x v="6"/>
    <s v="Fully Meets"/>
    <n v="4.5"/>
    <n v="4"/>
    <n v="0"/>
    <d v="2019-01-18T00:00:00"/>
    <n v="0"/>
    <n v="11"/>
  </r>
  <r>
    <s v="Kampew Donysha"/>
    <n v="10244"/>
    <n v="0"/>
    <n v="0"/>
    <n v="0"/>
    <x v="0"/>
    <n v="5"/>
    <n v="6"/>
    <n v="3"/>
    <n v="0"/>
    <n v="68999"/>
    <n v="1"/>
    <n v="21"/>
    <x v="27"/>
    <s v="PA"/>
    <n v="19444"/>
    <d v="1989-11-11T00:00:00"/>
    <s v="F"/>
    <n v="33"/>
    <x v="1"/>
    <x v="0"/>
    <s v="Single"/>
    <x v="0"/>
    <s v="No"/>
    <s v="White"/>
    <d v="2011-07-11T00:00:00"/>
    <d v="2014-04-24T00:00:00"/>
    <s v="maternity leave - did not return"/>
    <s v="Voluntarily Terminated"/>
    <x v="1"/>
    <x v="3"/>
    <s v="Debra Houlihan"/>
    <x v="22"/>
    <x v="0"/>
    <s v="Fully Meets"/>
    <n v="4.5"/>
    <n v="5"/>
    <n v="0"/>
    <d v="2013-03-30T00:00:00"/>
    <n v="0"/>
    <n v="2"/>
  </r>
  <r>
    <s v="Goeth Amon"/>
    <n v="10228"/>
    <n v="1"/>
    <n v="1"/>
    <n v="1"/>
    <x v="1"/>
    <n v="1"/>
    <n v="3"/>
    <n v="3"/>
    <n v="0"/>
    <n v="74679"/>
    <n v="0"/>
    <n v="14"/>
    <x v="10"/>
    <s v="MA"/>
    <n v="2135"/>
    <d v="1989-11-24T00:00:00"/>
    <s v="M "/>
    <n v="33"/>
    <x v="1"/>
    <x v="1"/>
    <s v="Married"/>
    <x v="0"/>
    <s v="Yes"/>
    <s v="White"/>
    <d v="2015-03-30T00:00:00"/>
    <m/>
    <s v="N-A-StillEmployed"/>
    <s v="Active"/>
    <x v="0"/>
    <x v="1"/>
    <s v="Peter Monroe"/>
    <x v="2"/>
    <x v="1"/>
    <s v="Fully Meets"/>
    <n v="4.3"/>
    <n v="5"/>
    <n v="7"/>
    <d v="2019-10-01T00:00:00"/>
    <n v="0"/>
    <n v="20"/>
  </r>
  <r>
    <s v="Strong Caitrin"/>
    <n v="10241"/>
    <n v="1"/>
    <n v="1"/>
    <n v="0"/>
    <x v="1"/>
    <n v="1"/>
    <n v="6"/>
    <n v="3"/>
    <n v="0"/>
    <n v="60120"/>
    <n v="0"/>
    <n v="3"/>
    <x v="4"/>
    <s v="MT"/>
    <n v="59102"/>
    <d v="1989-12-05T00:00:00"/>
    <s v="F"/>
    <n v="33"/>
    <x v="1"/>
    <x v="0"/>
    <s v="Married"/>
    <x v="0"/>
    <s v="No"/>
    <s v="Black or African American"/>
    <d v="2010-09-27T00:00:00"/>
    <m/>
    <s v="N-A-StillEmployed"/>
    <s v="Active"/>
    <x v="0"/>
    <x v="3"/>
    <s v="John Smith"/>
    <x v="6"/>
    <x v="3"/>
    <s v="Fully Meets"/>
    <n v="4.0999999999999996"/>
    <n v="4"/>
    <n v="0"/>
    <d v="2019-01-31T00:00:00"/>
    <n v="0"/>
    <n v="18"/>
  </r>
  <r>
    <s v="Gentry Mildred"/>
    <n v="10159"/>
    <n v="1"/>
    <n v="1"/>
    <n v="0"/>
    <x v="1"/>
    <n v="1"/>
    <n v="5"/>
    <n v="3"/>
    <n v="0"/>
    <n v="51337"/>
    <n v="0"/>
    <n v="19"/>
    <x v="0"/>
    <s v="MA"/>
    <n v="2145"/>
    <d v="1990-01-10T00:00:00"/>
    <s v="F"/>
    <n v="33"/>
    <x v="1"/>
    <x v="0"/>
    <s v="Married"/>
    <x v="0"/>
    <s v="No"/>
    <s v="Black or African American"/>
    <d v="2015-03-30T00:00:00"/>
    <m/>
    <s v="N-A-StillEmployed"/>
    <s v="Active"/>
    <x v="0"/>
    <x v="0"/>
    <s v="Michael Albert"/>
    <x v="0"/>
    <x v="1"/>
    <s v="Fully Meets"/>
    <n v="3.73"/>
    <n v="3"/>
    <n v="0"/>
    <d v="2019-01-16T00:00:00"/>
    <n v="0"/>
    <n v="19"/>
  </r>
  <r>
    <s v="Daneault Lynn"/>
    <n v="10099"/>
    <n v="0"/>
    <n v="0"/>
    <n v="0"/>
    <x v="0"/>
    <n v="1"/>
    <n v="6"/>
    <n v="3"/>
    <n v="0"/>
    <n v="65729"/>
    <n v="0"/>
    <n v="21"/>
    <x v="27"/>
    <s v="VT"/>
    <n v="5473"/>
    <d v="1990-04-19T00:00:00"/>
    <s v="F"/>
    <n v="33"/>
    <x v="1"/>
    <x v="0"/>
    <s v="Single"/>
    <x v="0"/>
    <s v="No"/>
    <s v="White"/>
    <d v="2014-05-05T00:00:00"/>
    <m/>
    <s v="N-A-StillEmployed"/>
    <s v="Active"/>
    <x v="0"/>
    <x v="3"/>
    <s v="Debra Houlihan"/>
    <x v="22"/>
    <x v="3"/>
    <s v="Fully Meets"/>
    <n v="4.62"/>
    <n v="4"/>
    <n v="0"/>
    <d v="2019-01-24T00:00:00"/>
    <n v="0"/>
    <n v="8"/>
  </r>
  <r>
    <s v="Brill Donna"/>
    <n v="10177"/>
    <n v="1"/>
    <n v="1"/>
    <n v="0"/>
    <x v="1"/>
    <n v="5"/>
    <n v="5"/>
    <n v="3"/>
    <n v="0"/>
    <n v="53492"/>
    <n v="1"/>
    <n v="19"/>
    <x v="0"/>
    <s v="MA"/>
    <n v="1701"/>
    <d v="1990-08-24T00:00:00"/>
    <s v="F"/>
    <n v="32"/>
    <x v="1"/>
    <x v="0"/>
    <s v="Married"/>
    <x v="0"/>
    <s v="No"/>
    <s v="White"/>
    <d v="2012-02-04T00:00:00"/>
    <d v="2013-06-15T00:00:00"/>
    <s v="Another position"/>
    <s v="Voluntarily Terminated"/>
    <x v="1"/>
    <x v="0"/>
    <s v="David Stanley"/>
    <x v="17"/>
    <x v="0"/>
    <s v="Fully Meets"/>
    <n v="3.35"/>
    <n v="4"/>
    <n v="0"/>
    <d v="2013-04-03T00:00:00"/>
    <n v="0"/>
    <n v="6"/>
  </r>
  <r>
    <s v="Blount Dianna"/>
    <n v="10294"/>
    <n v="0"/>
    <n v="0"/>
    <n v="0"/>
    <x v="0"/>
    <n v="1"/>
    <n v="5"/>
    <n v="2"/>
    <n v="0"/>
    <n v="66441"/>
    <n v="0"/>
    <n v="20"/>
    <x v="1"/>
    <s v="MA"/>
    <n v="2171"/>
    <d v="1990-09-21T00:00:00"/>
    <s v="F"/>
    <n v="32"/>
    <x v="1"/>
    <x v="0"/>
    <s v="Single"/>
    <x v="0"/>
    <s v="No"/>
    <s v="White"/>
    <d v="2011-04-04T00:00:00"/>
    <m/>
    <s v="N-A-StillEmployed"/>
    <s v="Active"/>
    <x v="0"/>
    <x v="0"/>
    <s v="Michael Albert"/>
    <x v="0"/>
    <x v="2"/>
    <s v="Needs Improvement"/>
    <n v="2"/>
    <n v="3"/>
    <n v="0"/>
    <d v="2019-02-27T00:00:00"/>
    <n v="2"/>
    <n v="3"/>
  </r>
  <r>
    <s v="Onque Jasmine"/>
    <n v="10121"/>
    <n v="0"/>
    <n v="0"/>
    <n v="0"/>
    <x v="0"/>
    <n v="1"/>
    <n v="6"/>
    <n v="3"/>
    <n v="0"/>
    <n v="63051"/>
    <n v="0"/>
    <n v="3"/>
    <x v="4"/>
    <s v="FL"/>
    <n v="33174"/>
    <d v="1990-11-05T00:00:00"/>
    <s v="F"/>
    <n v="32"/>
    <x v="1"/>
    <x v="0"/>
    <s v="Single"/>
    <x v="0"/>
    <s v="Yes"/>
    <s v="White"/>
    <d v="2013-09-30T00:00:00"/>
    <m/>
    <s v="N-A-StillEmployed"/>
    <s v="Active"/>
    <x v="0"/>
    <x v="3"/>
    <s v="Lynn Daneault"/>
    <x v="10"/>
    <x v="3"/>
    <s v="Fully Meets"/>
    <n v="4.28"/>
    <n v="3"/>
    <n v="0"/>
    <d v="2019-01-25T00:00:00"/>
    <n v="0"/>
    <n v="1"/>
  </r>
  <r>
    <s v="Ivey Rose "/>
    <n v="10139"/>
    <n v="0"/>
    <n v="0"/>
    <n v="0"/>
    <x v="0"/>
    <n v="1"/>
    <n v="5"/>
    <n v="3"/>
    <n v="0"/>
    <n v="51908"/>
    <n v="0"/>
    <n v="19"/>
    <x v="0"/>
    <s v="MA"/>
    <n v="1775"/>
    <d v="1991-01-28T00:00:00"/>
    <s v="F"/>
    <n v="32"/>
    <x v="1"/>
    <x v="0"/>
    <s v="Single"/>
    <x v="0"/>
    <s v="No"/>
    <s v="White"/>
    <d v="2013-08-19T00:00:00"/>
    <m/>
    <s v="N-A-StillEmployed"/>
    <s v="Active"/>
    <x v="0"/>
    <x v="0"/>
    <s v="Brannon Miller"/>
    <x v="8"/>
    <x v="3"/>
    <s v="Fully Meets"/>
    <n v="3.99"/>
    <n v="3"/>
    <n v="0"/>
    <d v="2019-01-14T00:00:00"/>
    <n v="0"/>
    <n v="14"/>
  </r>
  <r>
    <s v="Eaton Marianne"/>
    <n v="10064"/>
    <n v="1"/>
    <n v="1"/>
    <n v="0"/>
    <x v="1"/>
    <n v="5"/>
    <n v="5"/>
    <n v="3"/>
    <n v="0"/>
    <n v="60070"/>
    <n v="1"/>
    <n v="19"/>
    <x v="0"/>
    <s v="MA"/>
    <n v="2343"/>
    <d v="1991-05-09T00:00:00"/>
    <s v="F"/>
    <n v="32"/>
    <x v="1"/>
    <x v="0"/>
    <s v="Married"/>
    <x v="0"/>
    <s v="No"/>
    <s v="White"/>
    <d v="2011-04-04T00:00:00"/>
    <d v="2017-06-06T00:00:00"/>
    <s v="military"/>
    <s v="Voluntarily Terminated"/>
    <x v="1"/>
    <x v="0"/>
    <s v="Kissy Sullivan"/>
    <x v="14"/>
    <x v="0"/>
    <s v="Fully Meets"/>
    <n v="5"/>
    <n v="3"/>
    <n v="0"/>
    <d v="2017-09-04T00:00:00"/>
    <n v="0"/>
    <n v="7"/>
  </r>
  <r>
    <s v="ValentinJackie"/>
    <n v="10205"/>
    <n v="1"/>
    <n v="1"/>
    <n v="0"/>
    <x v="1"/>
    <n v="1"/>
    <n v="6"/>
    <n v="3"/>
    <n v="0"/>
    <n v="57859"/>
    <n v="0"/>
    <n v="3"/>
    <x v="4"/>
    <s v="AZ"/>
    <n v="85006"/>
    <d v="1991-05-23T00:00:00"/>
    <s v="F"/>
    <n v="32"/>
    <x v="1"/>
    <x v="0"/>
    <s v="Married"/>
    <x v="0"/>
    <s v="No"/>
    <s v="Two or more races"/>
    <d v="2011-05-07T00:00:00"/>
    <m/>
    <s v="N-A-StillEmployed"/>
    <s v="Active"/>
    <x v="0"/>
    <x v="3"/>
    <s v="John Smith"/>
    <x v="6"/>
    <x v="3"/>
    <s v="Fully Meets"/>
    <n v="2.81"/>
    <n v="3"/>
    <n v="0"/>
    <d v="2019-01-17T00:00:00"/>
    <n v="0"/>
    <n v="16"/>
  </r>
  <r>
    <s v="Gold Shenice  "/>
    <n v="10243"/>
    <n v="0"/>
    <n v="0"/>
    <n v="0"/>
    <x v="0"/>
    <n v="1"/>
    <n v="5"/>
    <n v="3"/>
    <n v="0"/>
    <n v="53018"/>
    <n v="0"/>
    <n v="19"/>
    <x v="0"/>
    <s v="MA"/>
    <n v="2451"/>
    <d v="1992-06-18T00:00:00"/>
    <s v="F"/>
    <n v="31"/>
    <x v="1"/>
    <x v="0"/>
    <s v="Single"/>
    <x v="0"/>
    <s v="Yes"/>
    <s v="White"/>
    <d v="2013-11-11T00:00:00"/>
    <m/>
    <s v="N-A-StillEmployed"/>
    <s v="Active"/>
    <x v="0"/>
    <x v="0"/>
    <s v="Ketsia Liebig"/>
    <x v="9"/>
    <x v="3"/>
    <s v="Fully Meets"/>
    <n v="4.3"/>
    <n v="5"/>
    <n v="0"/>
    <d v="2019-02-18T00:00:00"/>
    <n v="0"/>
    <n v="7"/>
  </r>
  <r>
    <s v="Hutter Rosalie"/>
    <n v="10214"/>
    <n v="0"/>
    <n v="3"/>
    <n v="0"/>
    <x v="0"/>
    <n v="2"/>
    <n v="5"/>
    <n v="3"/>
    <n v="0"/>
    <n v="64995"/>
    <n v="0"/>
    <n v="20"/>
    <x v="1"/>
    <s v="MA"/>
    <n v="2351"/>
    <d v="1992-07-05T00:00:00"/>
    <s v="F"/>
    <n v="31"/>
    <x v="1"/>
    <x v="0"/>
    <s v="Separated"/>
    <x v="0"/>
    <s v="No"/>
    <s v="White"/>
    <d v="2015-05-06T00:00:00"/>
    <m/>
    <s v="N-A-StillEmployed"/>
    <s v="Active"/>
    <x v="0"/>
    <x v="0"/>
    <s v="Webster Butler"/>
    <x v="18"/>
    <x v="3"/>
    <s v="Fully Meets"/>
    <n v="4.5"/>
    <n v="3"/>
    <n v="0"/>
    <d v="2019-02-14T00:00:00"/>
    <n v="0"/>
    <n v="6"/>
  </r>
  <r>
    <s v="Monkfish Erasumus"/>
    <n v="10213"/>
    <n v="1"/>
    <n v="1"/>
    <n v="1"/>
    <x v="1"/>
    <n v="1"/>
    <n v="5"/>
    <n v="3"/>
    <n v="0"/>
    <n v="58207"/>
    <n v="0"/>
    <n v="20"/>
    <x v="1"/>
    <s v="MA"/>
    <n v="1450"/>
    <d v="1992-08-17T00:00:00"/>
    <s v="M "/>
    <n v="30"/>
    <x v="1"/>
    <x v="1"/>
    <s v="Married"/>
    <x v="0"/>
    <s v="No"/>
    <s v="White"/>
    <d v="2011-07-11T00:00:00"/>
    <m/>
    <s v="N-A-StillEmployed"/>
    <s v="Active"/>
    <x v="0"/>
    <x v="0"/>
    <s v="David Stanley"/>
    <x v="17"/>
    <x v="1"/>
    <s v="Fully Meets"/>
    <n v="3.7"/>
    <n v="3"/>
    <n v="0"/>
    <d v="2019-08-01T00:00:00"/>
    <n v="0"/>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D5C68-D65E-49AB-BA39-AF02ED9D6730}" name="PivotTable40"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9" firstHeaderRow="1" firstDataRow="1" firstDataCol="0"/>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E10DB-DD23-4C68-B5CA-5BCBAD20CA77}" name="PivotTable39"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3:C147" firstHeaderRow="1" firstDataRow="1" firstDataCol="1"/>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4">
        <item x="1"/>
        <item x="2"/>
        <item x="0"/>
        <item t="default"/>
      </items>
    </pivotField>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rowFields count="1">
    <field x="22"/>
  </rowFields>
  <rowItems count="4">
    <i>
      <x/>
    </i>
    <i>
      <x v="1"/>
    </i>
    <i>
      <x v="2"/>
    </i>
    <i t="grand">
      <x/>
    </i>
  </rowItems>
  <colItems count="1">
    <i/>
  </colItems>
  <dataFields count="1">
    <dataField name="Count of CitizenDesc" fld="22"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2" count="1" selected="0">
            <x v="0"/>
          </reference>
        </references>
      </pivotArea>
    </chartFormat>
    <chartFormat chart="2" format="7">
      <pivotArea type="data" outline="0" fieldPosition="0">
        <references count="2">
          <reference field="4294967294" count="1" selected="0">
            <x v="0"/>
          </reference>
          <reference field="22" count="1" selected="0">
            <x v="1"/>
          </reference>
        </references>
      </pivotArea>
    </chartFormat>
    <chartFormat chart="2" format="8">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FF359-CA1E-4AF9-A292-818AABBB1B99}" name="PivotTable32"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28:C138" firstHeaderRow="1" firstDataRow="1" firstDataCol="1"/>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axis="axisRow" dataField="1" showAll="0">
      <items count="10">
        <item x="2"/>
        <item x="4"/>
        <item x="5"/>
        <item x="0"/>
        <item x="3"/>
        <item x="1"/>
        <item x="8"/>
        <item x="7"/>
        <item x="6"/>
        <item t="default"/>
      </items>
    </pivotField>
    <pivotField showAll="0"/>
    <pivotField showAll="0"/>
    <pivotField showAll="0"/>
    <pivotField showAll="0"/>
    <pivotField numFmtId="14" showAll="0"/>
    <pivotField showAll="0"/>
    <pivotField showAll="0"/>
  </pivotFields>
  <rowFields count="1">
    <field x="33"/>
  </rowFields>
  <rowItems count="10">
    <i>
      <x/>
    </i>
    <i>
      <x v="1"/>
    </i>
    <i>
      <x v="2"/>
    </i>
    <i>
      <x v="3"/>
    </i>
    <i>
      <x v="4"/>
    </i>
    <i>
      <x v="5"/>
    </i>
    <i>
      <x v="6"/>
    </i>
    <i>
      <x v="7"/>
    </i>
    <i>
      <x v="8"/>
    </i>
    <i t="grand">
      <x/>
    </i>
  </rowItems>
  <colItems count="1">
    <i/>
  </colItems>
  <dataFields count="1">
    <dataField name="Count of RecruitmentSource" fld="33" subtotal="count"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8543A-1319-4E66-89EF-AFA2719D7C17}" name="PivotTable31"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8:D125" firstHeaderRow="1" firstDataRow="1" firstDataCol="0"/>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52D35-E38E-4C33-98C2-D49B1774F77D}" name="PivotTable30"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B48" firstHeaderRow="1" firstDataRow="1" firstDataCol="1"/>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rowFields count="1">
    <field x="19"/>
  </rowFields>
  <rowItems count="3">
    <i>
      <x/>
    </i>
    <i>
      <x v="1"/>
    </i>
    <i t="grand">
      <x/>
    </i>
  </rowItems>
  <colItems count="1">
    <i/>
  </colItems>
  <dataFields count="1">
    <dataField name="Count of age brackets" fld="19" subtotal="count"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9" count="1" selected="0">
            <x v="0"/>
          </reference>
        </references>
      </pivotArea>
    </chartFormat>
    <chartFormat chart="4" format="4">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F65FB1-9B1E-4CC8-A404-9233FB17D590}" name="PivotTable29"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2" firstHeaderRow="1" firstDataRow="1" firstDataCol="1"/>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numFmtId="14" showAll="0"/>
    <pivotField showAll="0"/>
    <pivotField showAll="0"/>
    <pivotField showAll="0"/>
    <pivotField axis="axisRow" dataField="1" showAll="0">
      <items count="3">
        <item x="0"/>
        <item x="1"/>
        <item t="default"/>
      </items>
    </pivotField>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rowFields count="1">
    <field x="29"/>
  </rowFields>
  <rowItems count="3">
    <i>
      <x/>
    </i>
    <i>
      <x v="1"/>
    </i>
    <i t="grand">
      <x/>
    </i>
  </rowItems>
  <colItems count="1">
    <i/>
  </colItems>
  <dataFields count="1">
    <dataField name="Count of employee status" fld="2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937B6B-51FE-4B6B-B49E-AC2FB6514A46}" name="PivotTable28"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6" firstHeaderRow="1" firstDataRow="1" firstDataCol="1"/>
  <pivotFields count="41">
    <pivotField showAll="0"/>
    <pivotField showAll="0"/>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pivotField axis="axisRow" showAll="0">
      <items count="33">
        <item x="26"/>
        <item x="29"/>
        <item x="4"/>
        <item x="24"/>
        <item x="16"/>
        <item x="22"/>
        <item x="13"/>
        <item x="31"/>
        <item x="17"/>
        <item x="15"/>
        <item x="25"/>
        <item x="8"/>
        <item x="7"/>
        <item x="23"/>
        <item x="6"/>
        <item x="30"/>
        <item x="14"/>
        <item x="10"/>
        <item x="11"/>
        <item x="3"/>
        <item x="18"/>
        <item x="5"/>
        <item x="0"/>
        <item x="1"/>
        <item x="27"/>
        <item x="12"/>
        <item x="28"/>
        <item x="20"/>
        <item x="9"/>
        <item x="21"/>
        <item x="19"/>
        <item x="2"/>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items count="7">
        <item x="5"/>
        <item x="2"/>
        <item x="1"/>
        <item x="0"/>
        <item x="3"/>
        <item x="4"/>
        <item t="default"/>
      </items>
    </pivotField>
    <pivotField showAll="0"/>
    <pivotField showAll="0">
      <items count="25">
        <item x="21"/>
        <item x="7"/>
        <item x="23"/>
        <item x="12"/>
        <item x="11"/>
        <item x="15"/>
        <item x="2"/>
        <item x="18"/>
        <item x="5"/>
        <item x="19"/>
        <item x="13"/>
        <item x="8"/>
        <item x="16"/>
        <item x="17"/>
        <item x="22"/>
        <item x="4"/>
        <item x="6"/>
        <item x="1"/>
        <item x="9"/>
        <item x="14"/>
        <item x="10"/>
        <item x="0"/>
        <item x="20"/>
        <item x="3"/>
        <item t="default"/>
      </items>
    </pivotField>
    <pivotField showAll="0"/>
    <pivotField showAll="0"/>
    <pivotField showAll="0"/>
    <pivotField showAll="0"/>
    <pivotField showAll="0"/>
    <pivotField numFmtId="14" showAll="0"/>
    <pivotField showAll="0"/>
    <pivotField showAll="0"/>
  </pivotFields>
  <rowFields count="1">
    <field x="1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Average of Salary" fld="10" subtotal="average" baseField="1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43BE5813-ED8D-4CA7-84FB-C1C848492312}" sourceName="Married">
  <pivotTables>
    <pivotTable tabId="41" name="PivotTable40"/>
    <pivotTable tabId="41" name="PivotTable28"/>
    <pivotTable tabId="41" name="PivotTable29"/>
    <pivotTable tabId="41" name="PivotTable30"/>
    <pivotTable tabId="41" name="PivotTable31"/>
    <pivotTable tabId="41" name="PivotTable32"/>
    <pivotTable tabId="41" name="PivotTable39"/>
  </pivotTables>
  <data>
    <tabular pivotCacheId="18425377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2" xr10:uid="{2D901331-42B6-4CA9-97B7-AFF72C51DDE3}" sourceName="sex2">
  <pivotTables>
    <pivotTable tabId="41" name="PivotTable40"/>
    <pivotTable tabId="41" name="PivotTable28"/>
    <pivotTable tabId="41" name="PivotTable29"/>
    <pivotTable tabId="41" name="PivotTable30"/>
    <pivotTable tabId="41" name="PivotTable31"/>
    <pivotTable tabId="41" name="PivotTable32"/>
    <pivotTable tabId="41" name="PivotTable39"/>
  </pivotTables>
  <data>
    <tabular pivotCacheId="184253777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83C6BB0-DA4B-4847-BA2F-A4A292F09C69}" sourceName="Department">
  <pivotTables>
    <pivotTable tabId="41" name="PivotTable40"/>
    <pivotTable tabId="41" name="PivotTable28"/>
    <pivotTable tabId="41" name="PivotTable29"/>
    <pivotTable tabId="41" name="PivotTable30"/>
    <pivotTable tabId="41" name="PivotTable31"/>
    <pivotTable tabId="41" name="PivotTable32"/>
    <pivotTable tabId="41" name="PivotTable39"/>
  </pivotTables>
  <data>
    <tabular pivotCacheId="1842537779">
      <items count="6">
        <i x="5" s="1"/>
        <i x="2"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ID" xr10:uid="{31FB4C82-BD9D-4553-8AC3-B8B63EE2F9FE}" sourceName="ManagerID">
  <pivotTables>
    <pivotTable tabId="41" name="PivotTable31"/>
    <pivotTable tabId="41" name="PivotTable28"/>
    <pivotTable tabId="41" name="PivotTable29"/>
    <pivotTable tabId="41" name="PivotTable30"/>
    <pivotTable tabId="41" name="PivotTable32"/>
    <pivotTable tabId="41" name="PivotTable39"/>
    <pivotTable tabId="41" name="PivotTable40"/>
  </pivotTables>
  <data>
    <tabular pivotCacheId="1842537779">
      <items count="24">
        <i x="21" s="1"/>
        <i x="7" s="1"/>
        <i x="23" s="1"/>
        <i x="12" s="1"/>
        <i x="11" s="1"/>
        <i x="15" s="1"/>
        <i x="2" s="1"/>
        <i x="18" s="1"/>
        <i x="5" s="1"/>
        <i x="19" s="1"/>
        <i x="13" s="1"/>
        <i x="8" s="1"/>
        <i x="16" s="1"/>
        <i x="17" s="1"/>
        <i x="22" s="1"/>
        <i x="4" s="1"/>
        <i x="6" s="1"/>
        <i x="1" s="1"/>
        <i x="9" s="1"/>
        <i x="14" s="1"/>
        <i x="10" s="1"/>
        <i x="0" s="1"/>
        <i x="2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5629CAAC-21B3-4FB0-9A25-EF9CA921F1C9}" cache="Slicer_Married" caption="Married" rowHeight="234950"/>
  <slicer name="sex2" xr10:uid="{E1A4CD1E-35A9-40BC-92EF-3BE0A2DC71C4}" cache="Slicer_sex2" caption="sex2" rowHeight="234950"/>
  <slicer name="Department" xr10:uid="{E6E753E8-1F03-4D2A-8124-D75F76CE219D}" cache="Slicer_Department" caption="Department" rowHeight="234950"/>
  <slicer name="ManagerID" xr10:uid="{997E5169-4EAC-4981-B3EC-B3B1299ED984}" cache="Slicer_ManagerID" caption="Manager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8B5076-0382-4B59-9D5D-FC309E47A15A}" name="Table2" displayName="Table2" ref="A1:AO312" totalsRowShown="0" headerRowDxfId="4" dataDxfId="5">
  <autoFilter ref="A1:AO312" xr:uid="{00000000-0009-0000-0000-000000000000}"/>
  <tableColumns count="41">
    <tableColumn id="1" xr3:uid="{F47CF0EB-D671-4A48-86F0-9B92D3392F8B}" name="Employee_Name" dataDxfId="42"/>
    <tableColumn id="2" xr3:uid="{4BF0D077-15F6-42E7-BFB0-884B713A304C}" name="EmpID" dataDxfId="41"/>
    <tableColumn id="3" xr3:uid="{32B57284-5361-4594-8364-B20CBD82A73A}" name="MarriedID" dataDxfId="40"/>
    <tableColumn id="4" xr3:uid="{AA0F8072-7486-455B-A8BE-DBAA0341649E}" name="MaritalStatusID" dataDxfId="39"/>
    <tableColumn id="5" xr3:uid="{115248F0-C1F4-4988-A4B6-0EF9E414A948}" name="GenderID" dataDxfId="38"/>
    <tableColumn id="6" xr3:uid="{A2B04FE6-E81A-425D-86A4-D00A8FC70D2A}" name="Married" dataDxfId="37">
      <calculatedColumnFormula>IF(C2=0,"Unmarried","Married")</calculatedColumnFormula>
    </tableColumn>
    <tableColumn id="7" xr3:uid="{CA4CA11A-0693-4D88-B8E3-B3699146502D}" name="EmpStatusID" dataDxfId="36"/>
    <tableColumn id="8" xr3:uid="{9C33B306-3E54-4DF3-836D-54BEBE43E1E6}" name="DeptID" dataDxfId="35"/>
    <tableColumn id="9" xr3:uid="{48411432-48EC-4F04-84E4-56ED38C3E069}" name="PerfScoreID" dataDxfId="34"/>
    <tableColumn id="10" xr3:uid="{37D4DDF6-6114-410F-8C43-369DD2CEC1A7}" name="FromDiversityJobFairID" dataDxfId="33"/>
    <tableColumn id="11" xr3:uid="{7F59D5CF-3C58-41A4-84B7-0EAB631AFB4A}" name="Salary" dataDxfId="32"/>
    <tableColumn id="12" xr3:uid="{0C169D27-080F-462B-AFC7-3536639CC9B8}" name="Termd" dataDxfId="31"/>
    <tableColumn id="13" xr3:uid="{2FDC3F85-1BE4-4C2F-B339-28B36C530154}" name="PositionID" dataDxfId="30"/>
    <tableColumn id="14" xr3:uid="{8D9156FA-6470-4ABA-A508-3528414B9D33}" name="Position" dataDxfId="29"/>
    <tableColumn id="15" xr3:uid="{2DF051B4-FBA4-4FDF-8131-100488E95DE5}" name="State" dataDxfId="28"/>
    <tableColumn id="16" xr3:uid="{0FB566AD-407C-44A3-849F-E67C833C9E69}" name="Zip" dataDxfId="2"/>
    <tableColumn id="17" xr3:uid="{3BB14D59-B2BA-4847-AC55-8A1E98222237}" name="DOB" dataDxfId="0"/>
    <tableColumn id="18" xr3:uid="{13F4BA09-06D7-41C8-8EEE-D99740F50B34}" name="Sex" dataDxfId="1"/>
    <tableColumn id="19" xr3:uid="{9589EA11-6C0F-464D-81DC-AA6CB176AD76}" name="age" dataDxfId="27">
      <calculatedColumnFormula>DATEDIF(Q2,TODAY( ),"Y")</calculatedColumnFormula>
    </tableColumn>
    <tableColumn id="20" xr3:uid="{BBA63DA4-518D-443E-B947-0218E4BD451C}" name="age brackets" dataDxfId="26">
      <calculatedColumnFormula>IF(S2&gt;54,"Old Age",IF(S2&gt;=31,"Middle Age",IF(S2&lt;=30,"young age","Invalid")))</calculatedColumnFormula>
    </tableColumn>
    <tableColumn id="21" xr3:uid="{27D5BB48-BEC0-4965-B3C1-94D129EEE9E6}" name="sex2" dataDxfId="25">
      <calculatedColumnFormula>IF(R2="f","Female","male")</calculatedColumnFormula>
    </tableColumn>
    <tableColumn id="22" xr3:uid="{7EC38AAD-73E7-4C76-86C3-9492FC18CF0A}" name="MaritalDesc" dataDxfId="24"/>
    <tableColumn id="23" xr3:uid="{640E66DA-2BB2-4BA1-ADF9-9AC6B8EC2372}" name="CitizenDesc" dataDxfId="23"/>
    <tableColumn id="24" xr3:uid="{F640BE5F-7B3C-48F6-9D02-6BFDCC2A3A92}" name="HispanicLatino" dataDxfId="22"/>
    <tableColumn id="25" xr3:uid="{765EE44F-7323-4771-838E-F6ADB5DFACDA}" name="RaceDesc" dataDxfId="21"/>
    <tableColumn id="26" xr3:uid="{CB61E2BB-D282-4C47-A481-DA1EBCB85AD4}" name="DateofHire" dataDxfId="20"/>
    <tableColumn id="27" xr3:uid="{382BEF1A-2939-4B38-B52B-B3638C3E5EF2}" name="DateofTermination" dataDxfId="19"/>
    <tableColumn id="28" xr3:uid="{6E9E07F0-15EA-41FD-806D-02896786BC90}" name="TermReason" dataDxfId="18"/>
    <tableColumn id="29" xr3:uid="{E1789362-F438-4905-AB5E-C89F9C23CAD2}" name="EmploymentStatus" dataDxfId="17"/>
    <tableColumn id="41" xr3:uid="{D0CB7C5F-73F9-4E71-A0F0-26F4A3BE9177}" name="employee status" dataDxfId="3">
      <calculatedColumnFormula>IF(Table2[[#This Row],[EmploymentStatus]]="active","active","inactive")</calculatedColumnFormula>
    </tableColumn>
    <tableColumn id="30" xr3:uid="{91442B9C-E57D-4CAD-8DCB-B1ABB93CEB1B}" name="Department" dataDxfId="16"/>
    <tableColumn id="31" xr3:uid="{10A9942B-DF10-4F5F-BAE7-6B7B12BB20FF}" name="ManagerName" dataDxfId="15"/>
    <tableColumn id="32" xr3:uid="{B71BC373-1F87-4581-965C-74D875526AA2}" name="ManagerID" dataDxfId="14"/>
    <tableColumn id="33" xr3:uid="{B5690AEB-153C-4380-B287-73F70E5D8296}" name="RecruitmentSource" dataDxfId="13"/>
    <tableColumn id="34" xr3:uid="{C5B3F037-B5BA-4D44-A6AC-D0E1CF8E6DBB}" name="PerformanceScore" dataDxfId="12"/>
    <tableColumn id="35" xr3:uid="{5230B291-8B8B-4270-A342-8B6EA3EE7E7F}" name="EngagementSurvey" dataDxfId="11"/>
    <tableColumn id="36" xr3:uid="{B6562DB1-8563-4974-9F16-0629CDF66996}" name="EmpSatisfaction" dataDxfId="10"/>
    <tableColumn id="37" xr3:uid="{E8B8CF51-9674-48C3-8E55-2674A5C07600}" name="SpecialProjectsCount" dataDxfId="9"/>
    <tableColumn id="38" xr3:uid="{E251C43A-2719-45A6-8CCA-FD7DB90D3B92}" name="LastPerformanceReview_Date" dataDxfId="8"/>
    <tableColumn id="39" xr3:uid="{11A61385-E3A7-479F-8089-2C5C19BFEB9D}" name="DaysLateLast30" dataDxfId="7"/>
    <tableColumn id="40" xr3:uid="{2E0C9320-4067-478E-B420-76842BC6B04E}" name="Absenc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12"/>
  <sheetViews>
    <sheetView topLeftCell="F1" zoomScale="87" workbookViewId="0">
      <selection activeCell="T1" sqref="T1"/>
    </sheetView>
  </sheetViews>
  <sheetFormatPr defaultRowHeight="14.4" x14ac:dyDescent="0.3"/>
  <cols>
    <col min="1" max="1" width="47.33203125" style="2" customWidth="1"/>
    <col min="2" max="2" width="22.88671875" style="2" hidden="1" customWidth="1"/>
    <col min="3" max="3" width="24.6640625" style="2" hidden="1" customWidth="1"/>
    <col min="4" max="4" width="34.77734375" style="2" hidden="1" customWidth="1"/>
    <col min="5" max="5" width="15.44140625" style="2" hidden="1" customWidth="1"/>
    <col min="6" max="6" width="9.5546875" style="2" customWidth="1"/>
    <col min="7" max="7" width="11.33203125" style="2" hidden="1" customWidth="1"/>
    <col min="8" max="8" width="6.6640625" style="2" hidden="1" customWidth="1"/>
    <col min="9" max="9" width="10.6640625" style="2" hidden="1" customWidth="1"/>
    <col min="10" max="10" width="20" style="2" hidden="1" customWidth="1"/>
    <col min="11" max="11" width="8" style="2" customWidth="1"/>
    <col min="12" max="12" width="6.21875" style="2" hidden="1" customWidth="1"/>
    <col min="13" max="13" width="9.33203125" style="2" hidden="1" customWidth="1"/>
    <col min="14" max="14" width="26.33203125" style="2" customWidth="1"/>
    <col min="15" max="15" width="7.21875" style="2" customWidth="1"/>
    <col min="16" max="16" width="6" style="2" hidden="1" customWidth="1"/>
    <col min="17" max="17" width="20.77734375" style="5" hidden="1" customWidth="1"/>
    <col min="18" max="18" width="3.77734375" style="2" hidden="1" customWidth="1"/>
    <col min="19" max="19" width="17" style="2" hidden="1" customWidth="1"/>
    <col min="20" max="20" width="17" style="2" customWidth="1"/>
    <col min="21" max="21" width="13.5546875" style="2" customWidth="1"/>
    <col min="22" max="22" width="12.77734375" style="2" hidden="1" customWidth="1"/>
    <col min="23" max="23" width="16.109375" style="2" bestFit="1" customWidth="1"/>
    <col min="24" max="24" width="15.109375" style="2" hidden="1" customWidth="1"/>
    <col min="25" max="25" width="28.21875" style="2" bestFit="1" customWidth="1"/>
    <col min="26" max="26" width="16.77734375" style="3" bestFit="1" customWidth="1"/>
    <col min="27" max="27" width="18.77734375" style="3" hidden="1" customWidth="1"/>
    <col min="28" max="28" width="26.77734375" style="2" hidden="1" customWidth="1"/>
    <col min="29" max="29" width="19.77734375" style="2" hidden="1" customWidth="1"/>
    <col min="30" max="30" width="18.44140625" style="2" bestFit="1" customWidth="1"/>
    <col min="31" max="31" width="16.88671875" style="2" bestFit="1" customWidth="1"/>
    <col min="32" max="32" width="10" style="2" hidden="1" customWidth="1"/>
    <col min="33" max="33" width="20.77734375" style="2" bestFit="1" customWidth="1"/>
    <col min="34" max="34" width="18.44140625" style="2" customWidth="1"/>
    <col min="35" max="35" width="19.21875" style="2" customWidth="1"/>
    <col min="36" max="36" width="16.44140625" style="2" customWidth="1"/>
    <col min="37" max="37" width="20.6640625" style="2" customWidth="1"/>
    <col min="38" max="38" width="28" style="6" customWidth="1"/>
    <col min="39" max="39" width="15.77734375" style="2" customWidth="1"/>
    <col min="40" max="40" width="10.77734375" style="2" customWidth="1"/>
    <col min="41" max="16384" width="8.88671875" style="2"/>
  </cols>
  <sheetData>
    <row r="1" spans="1:41" s="19" customFormat="1" x14ac:dyDescent="0.3">
      <c r="A1" s="19" t="s">
        <v>0</v>
      </c>
      <c r="B1" s="19" t="s">
        <v>1</v>
      </c>
      <c r="C1" s="19" t="s">
        <v>2</v>
      </c>
      <c r="D1" s="19" t="s">
        <v>3</v>
      </c>
      <c r="E1" s="19" t="s">
        <v>4</v>
      </c>
      <c r="F1" s="19" t="s">
        <v>51</v>
      </c>
      <c r="G1" s="1" t="s">
        <v>5</v>
      </c>
      <c r="H1" s="1" t="s">
        <v>6</v>
      </c>
      <c r="I1" s="1" t="s">
        <v>7</v>
      </c>
      <c r="J1" s="1" t="s">
        <v>8</v>
      </c>
      <c r="K1" s="19" t="s">
        <v>9</v>
      </c>
      <c r="L1" s="1" t="s">
        <v>10</v>
      </c>
      <c r="M1" s="1" t="s">
        <v>11</v>
      </c>
      <c r="N1" s="19" t="s">
        <v>12</v>
      </c>
      <c r="O1" s="19" t="s">
        <v>13</v>
      </c>
      <c r="P1" s="1" t="s">
        <v>14</v>
      </c>
      <c r="Q1" s="23" t="s">
        <v>15</v>
      </c>
      <c r="R1" s="1" t="s">
        <v>16</v>
      </c>
      <c r="S1" s="19" t="s">
        <v>495</v>
      </c>
      <c r="T1" s="19" t="s">
        <v>496</v>
      </c>
      <c r="U1" s="19" t="s">
        <v>505</v>
      </c>
      <c r="V1" s="19" t="s">
        <v>17</v>
      </c>
      <c r="W1" s="19" t="s">
        <v>18</v>
      </c>
      <c r="X1" s="19" t="s">
        <v>19</v>
      </c>
      <c r="Y1" s="19" t="s">
        <v>20</v>
      </c>
      <c r="Z1" s="21" t="s">
        <v>21</v>
      </c>
      <c r="AA1" s="21" t="s">
        <v>22</v>
      </c>
      <c r="AB1" s="19" t="s">
        <v>23</v>
      </c>
      <c r="AC1" s="19" t="s">
        <v>24</v>
      </c>
      <c r="AD1" s="19" t="s">
        <v>506</v>
      </c>
      <c r="AE1" s="19" t="s">
        <v>25</v>
      </c>
      <c r="AF1" s="19" t="s">
        <v>26</v>
      </c>
      <c r="AG1" s="19" t="s">
        <v>27</v>
      </c>
      <c r="AH1" s="19" t="s">
        <v>28</v>
      </c>
      <c r="AI1" s="19" t="s">
        <v>29</v>
      </c>
      <c r="AJ1" s="19" t="s">
        <v>30</v>
      </c>
      <c r="AK1" s="19" t="s">
        <v>31</v>
      </c>
      <c r="AL1" s="19" t="s">
        <v>32</v>
      </c>
      <c r="AM1" s="20" t="s">
        <v>33</v>
      </c>
      <c r="AN1" s="19" t="s">
        <v>34</v>
      </c>
      <c r="AO1" s="19" t="s">
        <v>35</v>
      </c>
    </row>
    <row r="2" spans="1:41" x14ac:dyDescent="0.3">
      <c r="A2" s="2" t="s">
        <v>152</v>
      </c>
      <c r="B2" s="2">
        <v>10067</v>
      </c>
      <c r="C2" s="2">
        <v>0</v>
      </c>
      <c r="D2" s="2">
        <v>0</v>
      </c>
      <c r="E2" s="2">
        <v>0</v>
      </c>
      <c r="F2" s="2" t="str">
        <f>IF(C2=0,"Unmarried","Married")</f>
        <v>Unmarried</v>
      </c>
      <c r="G2" s="2">
        <v>1</v>
      </c>
      <c r="H2" s="2">
        <v>5</v>
      </c>
      <c r="I2" s="2">
        <v>3</v>
      </c>
      <c r="J2" s="2">
        <v>0</v>
      </c>
      <c r="K2" s="2">
        <v>61656</v>
      </c>
      <c r="L2" s="2">
        <v>0</v>
      </c>
      <c r="M2" s="2">
        <v>19</v>
      </c>
      <c r="N2" s="2" t="s">
        <v>37</v>
      </c>
      <c r="O2" s="2" t="s">
        <v>38</v>
      </c>
      <c r="P2" s="2">
        <v>2763</v>
      </c>
      <c r="Q2" s="3">
        <v>18660</v>
      </c>
      <c r="R2" s="2" t="s">
        <v>59</v>
      </c>
      <c r="S2" s="2">
        <f ca="1">DATEDIF(Q2,TODAY( ),"Y")</f>
        <v>72</v>
      </c>
      <c r="T2" s="2" t="str">
        <f ca="1">IF(S2&gt;54,"Old Age",IF(S2&gt;=31,"Middle Age",IF(S2&lt;=30,"young age","Invalid")))</f>
        <v>Old Age</v>
      </c>
      <c r="U2" s="2" t="str">
        <f>IF(R2="f","Female","male")</f>
        <v>Female</v>
      </c>
      <c r="V2" s="2" t="s">
        <v>40</v>
      </c>
      <c r="W2" s="2" t="s">
        <v>41</v>
      </c>
      <c r="X2" s="2" t="s">
        <v>42</v>
      </c>
      <c r="Y2" s="2" t="s">
        <v>43</v>
      </c>
      <c r="Z2" s="4">
        <v>41911</v>
      </c>
      <c r="AA2" s="2"/>
      <c r="AB2" s="2" t="s">
        <v>486</v>
      </c>
      <c r="AC2" s="2" t="s">
        <v>44</v>
      </c>
      <c r="AD2" s="2" t="str">
        <f>IF(Table2[[#This Row],[EmploymentStatus]]="active","active","inactive")</f>
        <v>active</v>
      </c>
      <c r="AE2" s="2" t="s">
        <v>45</v>
      </c>
      <c r="AF2" s="2" t="s">
        <v>46</v>
      </c>
      <c r="AG2" s="2">
        <v>22</v>
      </c>
      <c r="AH2" s="2" t="s">
        <v>68</v>
      </c>
      <c r="AI2" s="2" t="s">
        <v>56</v>
      </c>
      <c r="AJ2" s="2">
        <v>5</v>
      </c>
      <c r="AK2" s="2">
        <v>4</v>
      </c>
      <c r="AL2" s="2">
        <v>0</v>
      </c>
      <c r="AM2" s="6">
        <v>43801</v>
      </c>
      <c r="AN2" s="2">
        <v>0</v>
      </c>
      <c r="AO2" s="2">
        <v>11</v>
      </c>
    </row>
    <row r="3" spans="1:41" x14ac:dyDescent="0.3">
      <c r="A3" s="2" t="s">
        <v>190</v>
      </c>
      <c r="B3" s="2">
        <v>10100</v>
      </c>
      <c r="C3" s="2">
        <v>0</v>
      </c>
      <c r="D3" s="2">
        <v>3</v>
      </c>
      <c r="E3" s="2">
        <v>0</v>
      </c>
      <c r="F3" s="2" t="str">
        <f>IF(C3=0,"Unmarried","Married")</f>
        <v>Unmarried</v>
      </c>
      <c r="G3" s="2">
        <v>5</v>
      </c>
      <c r="H3" s="2">
        <v>5</v>
      </c>
      <c r="I3" s="2">
        <v>3</v>
      </c>
      <c r="J3" s="2">
        <v>0</v>
      </c>
      <c r="K3" s="2">
        <v>58275</v>
      </c>
      <c r="L3" s="2">
        <v>1</v>
      </c>
      <c r="M3" s="2">
        <v>20</v>
      </c>
      <c r="N3" s="2" t="s">
        <v>58</v>
      </c>
      <c r="O3" s="2" t="s">
        <v>38</v>
      </c>
      <c r="P3" s="2">
        <v>2343</v>
      </c>
      <c r="Q3" s="3">
        <v>18684</v>
      </c>
      <c r="R3" s="2" t="s">
        <v>59</v>
      </c>
      <c r="S3" s="2">
        <f ca="1">DATEDIF(Q3,TODAY( ),"Y")</f>
        <v>72</v>
      </c>
      <c r="T3" s="2" t="str">
        <f t="shared" ref="T3:T24" ca="1" si="0">IF(S3&gt;54,"Old Age",IF(S3&gt;=31,"Middle Age",IF(S3&lt;=30,"young age","Invalid")))</f>
        <v>Old Age</v>
      </c>
      <c r="U3" s="2" t="str">
        <f>IF(R3="f","Female","male")</f>
        <v>Female</v>
      </c>
      <c r="V3" s="2" t="s">
        <v>135</v>
      </c>
      <c r="W3" s="2" t="s">
        <v>41</v>
      </c>
      <c r="X3" s="2" t="s">
        <v>42</v>
      </c>
      <c r="Y3" s="2" t="s">
        <v>80</v>
      </c>
      <c r="Z3" s="4">
        <v>40637</v>
      </c>
      <c r="AA3" s="3">
        <v>42105</v>
      </c>
      <c r="AB3" s="2" t="s">
        <v>191</v>
      </c>
      <c r="AC3" s="2" t="s">
        <v>53</v>
      </c>
      <c r="AD3" s="2" t="str">
        <f>IF(Table2[[#This Row],[EmploymentStatus]]="active","active","inactive")</f>
        <v>inactive</v>
      </c>
      <c r="AE3" s="2" t="s">
        <v>45</v>
      </c>
      <c r="AF3" s="2" t="s">
        <v>97</v>
      </c>
      <c r="AG3" s="2">
        <v>18</v>
      </c>
      <c r="AH3" s="2" t="s">
        <v>68</v>
      </c>
      <c r="AI3" s="2" t="s">
        <v>56</v>
      </c>
      <c r="AJ3" s="2">
        <v>4.62</v>
      </c>
      <c r="AK3" s="2">
        <v>5</v>
      </c>
      <c r="AL3" s="2">
        <v>0</v>
      </c>
      <c r="AM3" s="6">
        <v>42160</v>
      </c>
      <c r="AN3" s="2">
        <v>0</v>
      </c>
      <c r="AO3" s="2">
        <v>1</v>
      </c>
    </row>
    <row r="4" spans="1:41" x14ac:dyDescent="0.3">
      <c r="A4" s="2" t="s">
        <v>181</v>
      </c>
      <c r="B4" s="2">
        <v>10212</v>
      </c>
      <c r="C4" s="2">
        <v>1</v>
      </c>
      <c r="D4" s="2">
        <v>1</v>
      </c>
      <c r="E4" s="2">
        <v>0</v>
      </c>
      <c r="F4" s="2" t="str">
        <f>IF(C4=0,"Unmarried","Married")</f>
        <v>Married</v>
      </c>
      <c r="G4" s="2">
        <v>3</v>
      </c>
      <c r="H4" s="2">
        <v>3</v>
      </c>
      <c r="I4" s="2">
        <v>3</v>
      </c>
      <c r="J4" s="2">
        <v>0</v>
      </c>
      <c r="K4" s="2">
        <v>85028</v>
      </c>
      <c r="L4" s="2">
        <v>0</v>
      </c>
      <c r="M4" s="2">
        <v>28</v>
      </c>
      <c r="N4" s="2" t="s">
        <v>177</v>
      </c>
      <c r="O4" s="2" t="s">
        <v>120</v>
      </c>
      <c r="P4" s="2">
        <v>6033</v>
      </c>
      <c r="Q4" s="3">
        <v>19011</v>
      </c>
      <c r="R4" s="2" t="s">
        <v>59</v>
      </c>
      <c r="S4" s="2">
        <f ca="1">DATEDIF(Q4,TODAY( ),"Y")</f>
        <v>71</v>
      </c>
      <c r="T4" s="2" t="str">
        <f t="shared" ca="1" si="0"/>
        <v>Old Age</v>
      </c>
      <c r="U4" s="2" t="str">
        <f>IF(R4="f","Female","male")</f>
        <v>Female</v>
      </c>
      <c r="V4" s="2" t="s">
        <v>51</v>
      </c>
      <c r="W4" s="2" t="s">
        <v>41</v>
      </c>
      <c r="X4" s="2" t="s">
        <v>42</v>
      </c>
      <c r="Y4" s="2" t="s">
        <v>43</v>
      </c>
      <c r="Z4" s="4">
        <v>41923</v>
      </c>
      <c r="AA4" s="2"/>
      <c r="AB4" s="2" t="s">
        <v>486</v>
      </c>
      <c r="AC4" s="2" t="s">
        <v>44</v>
      </c>
      <c r="AD4" s="2" t="str">
        <f>IF(Table2[[#This Row],[EmploymentStatus]]="active","active","inactive")</f>
        <v>active</v>
      </c>
      <c r="AE4" s="2" t="s">
        <v>487</v>
      </c>
      <c r="AF4" s="2" t="s">
        <v>85</v>
      </c>
      <c r="AG4" s="2">
        <v>7</v>
      </c>
      <c r="AH4" s="2" t="s">
        <v>47</v>
      </c>
      <c r="AI4" s="2" t="s">
        <v>56</v>
      </c>
      <c r="AJ4" s="2">
        <v>3.1</v>
      </c>
      <c r="AK4" s="2">
        <v>5</v>
      </c>
      <c r="AL4" s="2">
        <v>8</v>
      </c>
      <c r="AM4" s="6">
        <v>43801</v>
      </c>
      <c r="AN4" s="2">
        <v>0</v>
      </c>
      <c r="AO4" s="2">
        <v>19</v>
      </c>
    </row>
    <row r="5" spans="1:41" x14ac:dyDescent="0.3">
      <c r="A5" s="2" t="s">
        <v>265</v>
      </c>
      <c r="B5" s="2">
        <v>10097</v>
      </c>
      <c r="C5" s="2">
        <v>0</v>
      </c>
      <c r="D5" s="2">
        <v>0</v>
      </c>
      <c r="E5" s="2">
        <v>0</v>
      </c>
      <c r="F5" s="2" t="str">
        <f>IF(C5=0,"Unmarried","Married")</f>
        <v>Unmarried</v>
      </c>
      <c r="G5" s="2">
        <v>5</v>
      </c>
      <c r="H5" s="2">
        <v>5</v>
      </c>
      <c r="I5" s="2">
        <v>3</v>
      </c>
      <c r="J5" s="2">
        <v>0</v>
      </c>
      <c r="K5" s="2">
        <v>52177</v>
      </c>
      <c r="L5" s="2">
        <v>1</v>
      </c>
      <c r="M5" s="2">
        <v>19</v>
      </c>
      <c r="N5" s="2" t="s">
        <v>37</v>
      </c>
      <c r="O5" s="2" t="s">
        <v>38</v>
      </c>
      <c r="P5" s="2">
        <v>2324</v>
      </c>
      <c r="Q5" s="3">
        <v>19224</v>
      </c>
      <c r="R5" s="2" t="s">
        <v>59</v>
      </c>
      <c r="S5" s="2">
        <f ca="1">DATEDIF(Q5,TODAY( ),"Y")</f>
        <v>70</v>
      </c>
      <c r="T5" s="2" t="str">
        <f t="shared" ca="1" si="0"/>
        <v>Old Age</v>
      </c>
      <c r="U5" s="2" t="str">
        <f>IF(R5="f","Female","male")</f>
        <v>Female</v>
      </c>
      <c r="V5" s="2" t="s">
        <v>40</v>
      </c>
      <c r="W5" s="2" t="s">
        <v>41</v>
      </c>
      <c r="X5" s="2" t="s">
        <v>42</v>
      </c>
      <c r="Y5" s="2" t="s">
        <v>43</v>
      </c>
      <c r="Z5" s="4">
        <v>41153</v>
      </c>
      <c r="AA5" s="2" t="s">
        <v>491</v>
      </c>
      <c r="AB5" s="2" t="s">
        <v>128</v>
      </c>
      <c r="AC5" s="2" t="s">
        <v>53</v>
      </c>
      <c r="AD5" s="2" t="str">
        <f>IF(Table2[[#This Row],[EmploymentStatus]]="active","active","inactive")</f>
        <v>inactive</v>
      </c>
      <c r="AE5" s="2" t="s">
        <v>45</v>
      </c>
      <c r="AF5" s="2" t="s">
        <v>67</v>
      </c>
      <c r="AG5" s="2">
        <v>39</v>
      </c>
      <c r="AH5" s="2" t="s">
        <v>115</v>
      </c>
      <c r="AI5" s="2" t="s">
        <v>56</v>
      </c>
      <c r="AJ5" s="2">
        <v>4.6399999999999997</v>
      </c>
      <c r="AK5" s="2">
        <v>4</v>
      </c>
      <c r="AL5" s="2">
        <v>0</v>
      </c>
      <c r="AM5" s="6">
        <v>42040</v>
      </c>
      <c r="AN5" s="2">
        <v>0</v>
      </c>
      <c r="AO5" s="2">
        <v>8</v>
      </c>
    </row>
    <row r="6" spans="1:41" x14ac:dyDescent="0.3">
      <c r="A6" s="2" t="s">
        <v>364</v>
      </c>
      <c r="B6" s="2">
        <v>10078</v>
      </c>
      <c r="C6" s="2">
        <v>1</v>
      </c>
      <c r="D6" s="2">
        <v>1</v>
      </c>
      <c r="E6" s="2">
        <v>0</v>
      </c>
      <c r="F6" s="2" t="str">
        <f>IF(C6=0,"Unmarried","Married")</f>
        <v>Married</v>
      </c>
      <c r="G6" s="2">
        <v>5</v>
      </c>
      <c r="H6" s="2">
        <v>5</v>
      </c>
      <c r="I6" s="2">
        <v>3</v>
      </c>
      <c r="J6" s="2">
        <v>0</v>
      </c>
      <c r="K6" s="2">
        <v>71966</v>
      </c>
      <c r="L6" s="2">
        <v>1</v>
      </c>
      <c r="M6" s="2">
        <v>20</v>
      </c>
      <c r="N6" s="2" t="s">
        <v>58</v>
      </c>
      <c r="O6" s="2" t="s">
        <v>38</v>
      </c>
      <c r="P6" s="2">
        <v>2492</v>
      </c>
      <c r="Q6" s="3">
        <v>19300</v>
      </c>
      <c r="R6" s="2" t="s">
        <v>59</v>
      </c>
      <c r="S6" s="2">
        <f ca="1">DATEDIF(Q6,TODAY( ),"Y")</f>
        <v>70</v>
      </c>
      <c r="T6" s="2" t="str">
        <f t="shared" ca="1" si="0"/>
        <v>Old Age</v>
      </c>
      <c r="U6" s="2" t="str">
        <f>IF(R6="f","Female","male")</f>
        <v>Female</v>
      </c>
      <c r="V6" s="2" t="s">
        <v>51</v>
      </c>
      <c r="W6" s="2" t="s">
        <v>41</v>
      </c>
      <c r="X6" s="2" t="s">
        <v>42</v>
      </c>
      <c r="Y6" s="2" t="s">
        <v>110</v>
      </c>
      <c r="Z6" s="4">
        <v>41043</v>
      </c>
      <c r="AA6" s="2" t="s">
        <v>489</v>
      </c>
      <c r="AB6" s="2" t="s">
        <v>91</v>
      </c>
      <c r="AC6" s="2" t="s">
        <v>53</v>
      </c>
      <c r="AD6" s="2" t="str">
        <f>IF(Table2[[#This Row],[EmploymentStatus]]="active","active","inactive")</f>
        <v>inactive</v>
      </c>
      <c r="AE6" s="2" t="s">
        <v>45</v>
      </c>
      <c r="AF6" s="2" t="s">
        <v>67</v>
      </c>
      <c r="AG6" s="2">
        <v>39</v>
      </c>
      <c r="AH6" s="2" t="s">
        <v>47</v>
      </c>
      <c r="AI6" s="2" t="s">
        <v>56</v>
      </c>
      <c r="AJ6" s="2">
        <v>5</v>
      </c>
      <c r="AK6" s="2">
        <v>3</v>
      </c>
      <c r="AL6" s="2">
        <v>0</v>
      </c>
      <c r="AM6" s="6">
        <v>41312</v>
      </c>
      <c r="AN6" s="2">
        <v>0</v>
      </c>
      <c r="AO6" s="2">
        <v>17</v>
      </c>
    </row>
    <row r="7" spans="1:41" x14ac:dyDescent="0.3">
      <c r="A7" s="2" t="s">
        <v>446</v>
      </c>
      <c r="B7" s="2">
        <v>10146</v>
      </c>
      <c r="C7" s="2">
        <v>1</v>
      </c>
      <c r="D7" s="2">
        <v>1</v>
      </c>
      <c r="E7" s="2">
        <v>0</v>
      </c>
      <c r="F7" s="2" t="str">
        <f>IF(C7=0,"Unmarried","Married")</f>
        <v>Married</v>
      </c>
      <c r="G7" s="2">
        <v>5</v>
      </c>
      <c r="H7" s="2">
        <v>5</v>
      </c>
      <c r="I7" s="2">
        <v>3</v>
      </c>
      <c r="J7" s="2">
        <v>0</v>
      </c>
      <c r="K7" s="2">
        <v>72202</v>
      </c>
      <c r="L7" s="2">
        <v>1</v>
      </c>
      <c r="M7" s="2">
        <v>20</v>
      </c>
      <c r="N7" s="2" t="s">
        <v>58</v>
      </c>
      <c r="O7" s="2" t="s">
        <v>38</v>
      </c>
      <c r="P7" s="2">
        <v>2129</v>
      </c>
      <c r="Q7" s="3">
        <v>19503</v>
      </c>
      <c r="R7" s="2" t="s">
        <v>59</v>
      </c>
      <c r="S7" s="2">
        <f ca="1">DATEDIF(Q7,TODAY( ),"Y")</f>
        <v>70</v>
      </c>
      <c r="T7" s="2" t="str">
        <f t="shared" ca="1" si="0"/>
        <v>Old Age</v>
      </c>
      <c r="U7" s="2" t="str">
        <f>IF(R7="f","Female","male")</f>
        <v>Female</v>
      </c>
      <c r="V7" s="2" t="s">
        <v>51</v>
      </c>
      <c r="W7" s="2" t="s">
        <v>41</v>
      </c>
      <c r="X7" s="2" t="s">
        <v>42</v>
      </c>
      <c r="Y7" s="2" t="s">
        <v>43</v>
      </c>
      <c r="Z7" s="4">
        <v>40679</v>
      </c>
      <c r="AA7" s="3">
        <v>42954</v>
      </c>
      <c r="AB7" s="2" t="s">
        <v>88</v>
      </c>
      <c r="AC7" s="2" t="s">
        <v>53</v>
      </c>
      <c r="AD7" s="2" t="str">
        <f>IF(Table2[[#This Row],[EmploymentStatus]]="active","active","inactive")</f>
        <v>inactive</v>
      </c>
      <c r="AE7" s="2" t="s">
        <v>45</v>
      </c>
      <c r="AF7" s="2" t="s">
        <v>63</v>
      </c>
      <c r="AG7" s="2">
        <v>16</v>
      </c>
      <c r="AH7" s="2" t="s">
        <v>68</v>
      </c>
      <c r="AI7" s="2" t="s">
        <v>56</v>
      </c>
      <c r="AJ7" s="2">
        <v>3.93</v>
      </c>
      <c r="AK7" s="2">
        <v>3</v>
      </c>
      <c r="AL7" s="2">
        <v>0</v>
      </c>
      <c r="AM7" s="6">
        <v>42843</v>
      </c>
      <c r="AN7" s="2">
        <v>0</v>
      </c>
      <c r="AO7" s="2">
        <v>3</v>
      </c>
    </row>
    <row r="8" spans="1:41" x14ac:dyDescent="0.3">
      <c r="A8" s="2" t="s">
        <v>298</v>
      </c>
      <c r="B8" s="2">
        <v>10089</v>
      </c>
      <c r="C8" s="2">
        <v>1</v>
      </c>
      <c r="D8" s="2">
        <v>1</v>
      </c>
      <c r="E8" s="2">
        <v>0</v>
      </c>
      <c r="F8" s="2" t="str">
        <f>IF(C8=0,"Unmarried","Married")</f>
        <v>Married</v>
      </c>
      <c r="G8" s="2">
        <v>1</v>
      </c>
      <c r="H8" s="2">
        <v>2</v>
      </c>
      <c r="I8" s="2">
        <v>3</v>
      </c>
      <c r="J8" s="2">
        <v>0</v>
      </c>
      <c r="K8" s="2">
        <v>250000</v>
      </c>
      <c r="L8" s="2">
        <v>0</v>
      </c>
      <c r="M8" s="2">
        <v>16</v>
      </c>
      <c r="N8" s="2" t="s">
        <v>299</v>
      </c>
      <c r="O8" s="2" t="s">
        <v>38</v>
      </c>
      <c r="P8" s="2">
        <v>1902</v>
      </c>
      <c r="Q8" s="3">
        <v>19988</v>
      </c>
      <c r="R8" s="2" t="s">
        <v>59</v>
      </c>
      <c r="S8" s="2">
        <f ca="1">DATEDIF(Q8,TODAY( ),"Y")</f>
        <v>68</v>
      </c>
      <c r="T8" s="2" t="str">
        <f t="shared" ca="1" si="0"/>
        <v>Old Age</v>
      </c>
      <c r="U8" s="2" t="str">
        <f>IF(R8="f","Female","male")</f>
        <v>Female</v>
      </c>
      <c r="V8" s="2" t="s">
        <v>51</v>
      </c>
      <c r="W8" s="2" t="s">
        <v>41</v>
      </c>
      <c r="X8" s="2" t="s">
        <v>87</v>
      </c>
      <c r="Y8" s="2" t="s">
        <v>43</v>
      </c>
      <c r="Z8" s="4">
        <v>40946</v>
      </c>
      <c r="AA8" s="2"/>
      <c r="AB8" s="2" t="s">
        <v>486</v>
      </c>
      <c r="AC8" s="2" t="s">
        <v>44</v>
      </c>
      <c r="AD8" s="2" t="str">
        <f>IF(Table2[[#This Row],[EmploymentStatus]]="active","active","inactive")</f>
        <v>active</v>
      </c>
      <c r="AE8" s="2" t="s">
        <v>300</v>
      </c>
      <c r="AF8" s="2" t="s">
        <v>233</v>
      </c>
      <c r="AG8" s="2">
        <v>9</v>
      </c>
      <c r="AH8" s="2" t="s">
        <v>55</v>
      </c>
      <c r="AI8" s="2" t="s">
        <v>56</v>
      </c>
      <c r="AJ8" s="2">
        <v>4.83</v>
      </c>
      <c r="AK8" s="2">
        <v>3</v>
      </c>
      <c r="AL8" s="2">
        <v>0</v>
      </c>
      <c r="AM8" s="6">
        <v>43482</v>
      </c>
      <c r="AN8" s="2">
        <v>0</v>
      </c>
      <c r="AO8" s="2">
        <v>10</v>
      </c>
    </row>
    <row r="9" spans="1:41" x14ac:dyDescent="0.3">
      <c r="A9" s="2" t="s">
        <v>392</v>
      </c>
      <c r="B9" s="2">
        <v>10140</v>
      </c>
      <c r="C9" s="2">
        <v>1</v>
      </c>
      <c r="D9" s="2">
        <v>1</v>
      </c>
      <c r="E9" s="2">
        <v>1</v>
      </c>
      <c r="F9" s="2" t="str">
        <f>IF(C9=0,"Unmarried","Married")</f>
        <v>Married</v>
      </c>
      <c r="G9" s="2">
        <v>1</v>
      </c>
      <c r="H9" s="2">
        <v>6</v>
      </c>
      <c r="I9" s="2">
        <v>3</v>
      </c>
      <c r="J9" s="2">
        <v>0</v>
      </c>
      <c r="K9" s="2">
        <v>61809</v>
      </c>
      <c r="L9" s="2">
        <v>0</v>
      </c>
      <c r="M9" s="2">
        <v>3</v>
      </c>
      <c r="N9" s="2" t="s">
        <v>137</v>
      </c>
      <c r="O9" s="2" t="s">
        <v>393</v>
      </c>
      <c r="P9" s="2">
        <v>83706</v>
      </c>
      <c r="Q9" s="3">
        <v>20068</v>
      </c>
      <c r="R9" s="2" t="s">
        <v>39</v>
      </c>
      <c r="S9" s="2">
        <f ca="1">DATEDIF(Q9,TODAY( ),"Y")</f>
        <v>68</v>
      </c>
      <c r="T9" s="2" t="str">
        <f t="shared" ca="1" si="0"/>
        <v>Old Age</v>
      </c>
      <c r="U9" s="2" t="str">
        <f>IF(R9="f","Female","male")</f>
        <v>male</v>
      </c>
      <c r="V9" s="2" t="s">
        <v>51</v>
      </c>
      <c r="W9" s="2" t="s">
        <v>41</v>
      </c>
      <c r="X9" s="2" t="s">
        <v>42</v>
      </c>
      <c r="Y9" s="2" t="s">
        <v>43</v>
      </c>
      <c r="Z9" s="4">
        <v>41978</v>
      </c>
      <c r="AA9" s="2"/>
      <c r="AB9" s="2" t="s">
        <v>486</v>
      </c>
      <c r="AC9" s="2" t="s">
        <v>44</v>
      </c>
      <c r="AD9" s="2" t="str">
        <f>IF(Table2[[#This Row],[EmploymentStatus]]="active","active","inactive")</f>
        <v>active</v>
      </c>
      <c r="AE9" s="2" t="s">
        <v>139</v>
      </c>
      <c r="AF9" s="2" t="s">
        <v>140</v>
      </c>
      <c r="AG9" s="2">
        <v>17</v>
      </c>
      <c r="AH9" s="2" t="s">
        <v>115</v>
      </c>
      <c r="AI9" s="2" t="s">
        <v>56</v>
      </c>
      <c r="AJ9" s="2">
        <v>3.98</v>
      </c>
      <c r="AK9" s="2">
        <v>3</v>
      </c>
      <c r="AL9" s="2">
        <v>0</v>
      </c>
      <c r="AM9" s="6">
        <v>43493</v>
      </c>
      <c r="AN9" s="2">
        <v>0</v>
      </c>
      <c r="AO9" s="2">
        <v>4</v>
      </c>
    </row>
    <row r="10" spans="1:41" x14ac:dyDescent="0.3">
      <c r="A10" s="2" t="s">
        <v>220</v>
      </c>
      <c r="B10" s="2">
        <v>10189</v>
      </c>
      <c r="C10" s="2">
        <v>1</v>
      </c>
      <c r="D10" s="2">
        <v>1</v>
      </c>
      <c r="E10" s="2">
        <v>0</v>
      </c>
      <c r="F10" s="2" t="str">
        <f>IF(C10=0,"Unmarried","Married")</f>
        <v>Married</v>
      </c>
      <c r="G10" s="2">
        <v>5</v>
      </c>
      <c r="H10" s="2">
        <v>5</v>
      </c>
      <c r="I10" s="2">
        <v>3</v>
      </c>
      <c r="J10" s="2">
        <v>0</v>
      </c>
      <c r="K10" s="2">
        <v>57748</v>
      </c>
      <c r="L10" s="2">
        <v>1</v>
      </c>
      <c r="M10" s="2">
        <v>19</v>
      </c>
      <c r="N10" s="2" t="s">
        <v>37</v>
      </c>
      <c r="O10" s="2" t="s">
        <v>38</v>
      </c>
      <c r="P10" s="2">
        <v>2176</v>
      </c>
      <c r="Q10" s="3">
        <v>20193</v>
      </c>
      <c r="R10" s="2" t="s">
        <v>59</v>
      </c>
      <c r="S10" s="2">
        <f ca="1">DATEDIF(Q10,TODAY( ),"Y")</f>
        <v>68</v>
      </c>
      <c r="T10" s="2" t="str">
        <f t="shared" ca="1" si="0"/>
        <v>Old Age</v>
      </c>
      <c r="U10" s="2" t="str">
        <f>IF(R10="f","Female","male")</f>
        <v>Female</v>
      </c>
      <c r="V10" s="2" t="s">
        <v>51</v>
      </c>
      <c r="W10" s="2" t="s">
        <v>41</v>
      </c>
      <c r="X10" s="2" t="s">
        <v>42</v>
      </c>
      <c r="Y10" s="2" t="s">
        <v>43</v>
      </c>
      <c r="Z10" s="4">
        <v>40735</v>
      </c>
      <c r="AA10" s="2" t="s">
        <v>488</v>
      </c>
      <c r="AB10" s="2" t="s">
        <v>210</v>
      </c>
      <c r="AC10" s="2" t="s">
        <v>53</v>
      </c>
      <c r="AD10" s="2" t="str">
        <f>IF(Table2[[#This Row],[EmploymentStatus]]="active","active","inactive")</f>
        <v>inactive</v>
      </c>
      <c r="AE10" s="2" t="s">
        <v>45</v>
      </c>
      <c r="AF10" s="2" t="s">
        <v>67</v>
      </c>
      <c r="AG10" s="2">
        <v>39</v>
      </c>
      <c r="AH10" s="2" t="s">
        <v>68</v>
      </c>
      <c r="AI10" s="2" t="s">
        <v>56</v>
      </c>
      <c r="AJ10" s="2">
        <v>3.13</v>
      </c>
      <c r="AK10" s="2">
        <v>3</v>
      </c>
      <c r="AL10" s="2">
        <v>0</v>
      </c>
      <c r="AM10" s="6">
        <v>42462</v>
      </c>
      <c r="AN10" s="2">
        <v>0</v>
      </c>
      <c r="AO10" s="2">
        <v>16</v>
      </c>
    </row>
    <row r="11" spans="1:41" x14ac:dyDescent="0.3">
      <c r="A11" s="2" t="s">
        <v>470</v>
      </c>
      <c r="B11" s="2">
        <v>10274</v>
      </c>
      <c r="C11" s="2">
        <v>1</v>
      </c>
      <c r="D11" s="2">
        <v>1</v>
      </c>
      <c r="E11" s="2">
        <v>0</v>
      </c>
      <c r="F11" s="2" t="str">
        <f>IF(C11=0,"Unmarried","Married")</f>
        <v>Married</v>
      </c>
      <c r="G11" s="2">
        <v>5</v>
      </c>
      <c r="H11" s="2">
        <v>5</v>
      </c>
      <c r="I11" s="2">
        <v>3</v>
      </c>
      <c r="J11" s="2">
        <v>1</v>
      </c>
      <c r="K11" s="2">
        <v>80512</v>
      </c>
      <c r="L11" s="2">
        <v>1</v>
      </c>
      <c r="M11" s="2">
        <v>18</v>
      </c>
      <c r="N11" s="2" t="s">
        <v>127</v>
      </c>
      <c r="O11" s="2" t="s">
        <v>38</v>
      </c>
      <c r="P11" s="2">
        <v>2478</v>
      </c>
      <c r="Q11" s="3">
        <v>20407</v>
      </c>
      <c r="R11" s="2" t="s">
        <v>59</v>
      </c>
      <c r="S11" s="2">
        <f ca="1">DATEDIF(Q11,TODAY( ),"Y")</f>
        <v>67</v>
      </c>
      <c r="T11" s="2" t="str">
        <f t="shared" ca="1" si="0"/>
        <v>Old Age</v>
      </c>
      <c r="U11" s="2" t="str">
        <f>IF(R11="f","Female","male")</f>
        <v>Female</v>
      </c>
      <c r="V11" s="2" t="s">
        <v>51</v>
      </c>
      <c r="W11" s="2" t="s">
        <v>41</v>
      </c>
      <c r="X11" s="2" t="s">
        <v>42</v>
      </c>
      <c r="Y11" s="2" t="s">
        <v>80</v>
      </c>
      <c r="Z11" s="4">
        <v>40812</v>
      </c>
      <c r="AA11" s="3">
        <v>40940</v>
      </c>
      <c r="AB11" s="2" t="s">
        <v>88</v>
      </c>
      <c r="AC11" s="2" t="s">
        <v>53</v>
      </c>
      <c r="AD11" s="2" t="str">
        <f>IF(Table2[[#This Row],[EmploymentStatus]]="active","active","inactive")</f>
        <v>inactive</v>
      </c>
      <c r="AE11" s="2" t="s">
        <v>45</v>
      </c>
      <c r="AF11" s="2" t="s">
        <v>129</v>
      </c>
      <c r="AG11" s="2">
        <v>2</v>
      </c>
      <c r="AH11" s="2" t="s">
        <v>82</v>
      </c>
      <c r="AI11" s="2" t="s">
        <v>56</v>
      </c>
      <c r="AJ11" s="2">
        <v>4.5</v>
      </c>
      <c r="AK11" s="2">
        <v>3</v>
      </c>
      <c r="AL11" s="2">
        <v>0</v>
      </c>
      <c r="AM11" s="6">
        <v>40940</v>
      </c>
      <c r="AN11" s="2">
        <v>0</v>
      </c>
      <c r="AO11" s="2">
        <v>5</v>
      </c>
    </row>
    <row r="12" spans="1:41" x14ac:dyDescent="0.3">
      <c r="A12" s="2" t="s">
        <v>478</v>
      </c>
      <c r="B12" s="2">
        <v>10033</v>
      </c>
      <c r="C12" s="2">
        <v>0</v>
      </c>
      <c r="D12" s="2">
        <v>0</v>
      </c>
      <c r="E12" s="2">
        <v>1</v>
      </c>
      <c r="F12" s="2" t="str">
        <f>IF(C12=0,"Unmarried","Married")</f>
        <v>Unmarried</v>
      </c>
      <c r="G12" s="2">
        <v>5</v>
      </c>
      <c r="H12" s="2">
        <v>5</v>
      </c>
      <c r="I12" s="2">
        <v>4</v>
      </c>
      <c r="J12" s="2">
        <v>0</v>
      </c>
      <c r="K12" s="2">
        <v>70507</v>
      </c>
      <c r="L12" s="2">
        <v>1</v>
      </c>
      <c r="M12" s="2">
        <v>20</v>
      </c>
      <c r="N12" s="2" t="s">
        <v>58</v>
      </c>
      <c r="O12" s="2" t="s">
        <v>38</v>
      </c>
      <c r="P12" s="2">
        <v>2045</v>
      </c>
      <c r="Q12" s="3">
        <v>21377</v>
      </c>
      <c r="R12" s="2" t="s">
        <v>39</v>
      </c>
      <c r="S12" s="2">
        <f ca="1">DATEDIF(Q12,TODAY( ),"Y")</f>
        <v>65</v>
      </c>
      <c r="T12" s="2" t="str">
        <f t="shared" ca="1" si="0"/>
        <v>Old Age</v>
      </c>
      <c r="U12" s="2" t="str">
        <f>IF(R12="f","Female","male")</f>
        <v>male</v>
      </c>
      <c r="V12" s="2" t="s">
        <v>40</v>
      </c>
      <c r="W12" s="2" t="s">
        <v>41</v>
      </c>
      <c r="X12" s="2" t="s">
        <v>42</v>
      </c>
      <c r="Y12" s="2" t="s">
        <v>43</v>
      </c>
      <c r="Z12" s="4">
        <v>41456</v>
      </c>
      <c r="AA12" s="2" t="s">
        <v>493</v>
      </c>
      <c r="AB12" s="2" t="s">
        <v>128</v>
      </c>
      <c r="AC12" s="2" t="s">
        <v>53</v>
      </c>
      <c r="AD12" s="2" t="str">
        <f>IF(Table2[[#This Row],[EmploymentStatus]]="active","active","inactive")</f>
        <v>inactive</v>
      </c>
      <c r="AE12" s="2" t="s">
        <v>45</v>
      </c>
      <c r="AF12" s="2" t="s">
        <v>81</v>
      </c>
      <c r="AG12" s="2">
        <v>12</v>
      </c>
      <c r="AH12" s="2" t="s">
        <v>47</v>
      </c>
      <c r="AI12" s="2" t="s">
        <v>48</v>
      </c>
      <c r="AJ12" s="2">
        <v>5</v>
      </c>
      <c r="AK12" s="2">
        <v>3</v>
      </c>
      <c r="AL12" s="2">
        <v>0</v>
      </c>
      <c r="AM12" s="6">
        <v>42388</v>
      </c>
      <c r="AN12" s="2">
        <v>0</v>
      </c>
      <c r="AO12" s="2">
        <v>7</v>
      </c>
    </row>
    <row r="13" spans="1:41" x14ac:dyDescent="0.3">
      <c r="A13" s="2" t="s">
        <v>112</v>
      </c>
      <c r="B13" s="2">
        <v>10226</v>
      </c>
      <c r="C13" s="2">
        <v>0</v>
      </c>
      <c r="D13" s="2">
        <v>2</v>
      </c>
      <c r="E13" s="2">
        <v>0</v>
      </c>
      <c r="F13" s="2" t="str">
        <f>IF(C13=0,"Unmarried","Married")</f>
        <v>Unmarried</v>
      </c>
      <c r="G13" s="2">
        <v>1</v>
      </c>
      <c r="H13" s="2">
        <v>5</v>
      </c>
      <c r="I13" s="2">
        <v>3</v>
      </c>
      <c r="J13" s="2">
        <v>0</v>
      </c>
      <c r="K13" s="2">
        <v>64919</v>
      </c>
      <c r="L13" s="2">
        <v>0</v>
      </c>
      <c r="M13" s="2">
        <v>19</v>
      </c>
      <c r="N13" s="2" t="s">
        <v>37</v>
      </c>
      <c r="O13" s="2" t="s">
        <v>38</v>
      </c>
      <c r="P13" s="2">
        <v>2027</v>
      </c>
      <c r="Q13" s="3">
        <v>21546</v>
      </c>
      <c r="R13" s="2" t="s">
        <v>59</v>
      </c>
      <c r="S13" s="2">
        <f ca="1">DATEDIF(Q13,TODAY( ),"Y")</f>
        <v>64</v>
      </c>
      <c r="T13" s="2" t="str">
        <f t="shared" ca="1" si="0"/>
        <v>Old Age</v>
      </c>
      <c r="U13" s="2" t="str">
        <f>IF(R13="f","Female","male")</f>
        <v>Female</v>
      </c>
      <c r="V13" s="2" t="s">
        <v>65</v>
      </c>
      <c r="W13" s="2" t="s">
        <v>41</v>
      </c>
      <c r="X13" s="2" t="s">
        <v>42</v>
      </c>
      <c r="Y13" s="2" t="s">
        <v>110</v>
      </c>
      <c r="Z13" s="4">
        <v>41505</v>
      </c>
      <c r="AA13" s="2"/>
      <c r="AB13" s="2" t="s">
        <v>486</v>
      </c>
      <c r="AC13" s="2" t="s">
        <v>44</v>
      </c>
      <c r="AD13" s="2" t="str">
        <f>IF(Table2[[#This Row],[EmploymentStatus]]="active","active","inactive")</f>
        <v>active</v>
      </c>
      <c r="AE13" s="2" t="s">
        <v>45</v>
      </c>
      <c r="AF13" s="2" t="s">
        <v>77</v>
      </c>
      <c r="AG13" s="2">
        <v>19</v>
      </c>
      <c r="AH13" s="2" t="s">
        <v>55</v>
      </c>
      <c r="AI13" s="2" t="s">
        <v>56</v>
      </c>
      <c r="AJ13" s="2">
        <v>4.2</v>
      </c>
      <c r="AK13" s="2">
        <v>3</v>
      </c>
      <c r="AL13" s="2">
        <v>0</v>
      </c>
      <c r="AM13" s="6">
        <v>43739</v>
      </c>
      <c r="AN13" s="2">
        <v>0</v>
      </c>
      <c r="AO13" s="2">
        <v>2</v>
      </c>
    </row>
    <row r="14" spans="1:41" x14ac:dyDescent="0.3">
      <c r="A14" s="2" t="s">
        <v>288</v>
      </c>
      <c r="B14" s="2">
        <v>10034</v>
      </c>
      <c r="C14" s="2">
        <v>1</v>
      </c>
      <c r="D14" s="2">
        <v>1</v>
      </c>
      <c r="E14" s="2">
        <v>1</v>
      </c>
      <c r="F14" s="2" t="str">
        <f>IF(C14=0,"Unmarried","Married")</f>
        <v>Married</v>
      </c>
      <c r="G14" s="2">
        <v>5</v>
      </c>
      <c r="H14" s="2">
        <v>5</v>
      </c>
      <c r="I14" s="2">
        <v>4</v>
      </c>
      <c r="J14" s="2">
        <v>0</v>
      </c>
      <c r="K14" s="2">
        <v>46837</v>
      </c>
      <c r="L14" s="2">
        <v>1</v>
      </c>
      <c r="M14" s="2">
        <v>19</v>
      </c>
      <c r="N14" s="2" t="s">
        <v>37</v>
      </c>
      <c r="O14" s="2" t="s">
        <v>38</v>
      </c>
      <c r="P14" s="2">
        <v>2445</v>
      </c>
      <c r="Q14" s="3">
        <v>21781</v>
      </c>
      <c r="R14" s="2" t="s">
        <v>39</v>
      </c>
      <c r="S14" s="2">
        <f ca="1">DATEDIF(Q14,TODAY( ),"Y")</f>
        <v>63</v>
      </c>
      <c r="T14" s="2" t="str">
        <f t="shared" ca="1" si="0"/>
        <v>Old Age</v>
      </c>
      <c r="U14" s="2" t="str">
        <f>IF(R14="f","Female","male")</f>
        <v>male</v>
      </c>
      <c r="V14" s="2" t="s">
        <v>51</v>
      </c>
      <c r="W14" s="2" t="s">
        <v>41</v>
      </c>
      <c r="X14" s="2" t="s">
        <v>42</v>
      </c>
      <c r="Y14" s="2" t="s">
        <v>43</v>
      </c>
      <c r="Z14" s="4">
        <v>40735</v>
      </c>
      <c r="AA14" s="2" t="s">
        <v>492</v>
      </c>
      <c r="AB14" s="2" t="s">
        <v>191</v>
      </c>
      <c r="AC14" s="2" t="s">
        <v>53</v>
      </c>
      <c r="AD14" s="2" t="str">
        <f>IF(Table2[[#This Row],[EmploymentStatus]]="active","active","inactive")</f>
        <v>inactive</v>
      </c>
      <c r="AE14" s="2" t="s">
        <v>45</v>
      </c>
      <c r="AF14" s="2" t="s">
        <v>46</v>
      </c>
      <c r="AG14" s="2">
        <v>22</v>
      </c>
      <c r="AH14" s="2" t="s">
        <v>115</v>
      </c>
      <c r="AI14" s="2" t="s">
        <v>48</v>
      </c>
      <c r="AJ14" s="2">
        <v>4.7</v>
      </c>
      <c r="AK14" s="2">
        <v>4</v>
      </c>
      <c r="AL14" s="2">
        <v>0</v>
      </c>
      <c r="AM14" s="6">
        <v>43145</v>
      </c>
      <c r="AN14" s="2">
        <v>0</v>
      </c>
      <c r="AO14" s="2">
        <v>9</v>
      </c>
    </row>
    <row r="15" spans="1:41" x14ac:dyDescent="0.3">
      <c r="A15" s="2" t="s">
        <v>387</v>
      </c>
      <c r="B15" s="2">
        <v>10225</v>
      </c>
      <c r="C15" s="2">
        <v>0</v>
      </c>
      <c r="D15" s="2">
        <v>0</v>
      </c>
      <c r="E15" s="2">
        <v>1</v>
      </c>
      <c r="F15" s="2" t="str">
        <f>IF(C15=0,"Unmarried","Married")</f>
        <v>Unmarried</v>
      </c>
      <c r="G15" s="2">
        <v>1</v>
      </c>
      <c r="H15" s="2">
        <v>5</v>
      </c>
      <c r="I15" s="2">
        <v>3</v>
      </c>
      <c r="J15" s="2">
        <v>0</v>
      </c>
      <c r="K15" s="2">
        <v>59472</v>
      </c>
      <c r="L15" s="2">
        <v>0</v>
      </c>
      <c r="M15" s="2">
        <v>19</v>
      </c>
      <c r="N15" s="2" t="s">
        <v>37</v>
      </c>
      <c r="O15" s="2" t="s">
        <v>38</v>
      </c>
      <c r="P15" s="2">
        <v>2109</v>
      </c>
      <c r="Q15" s="3">
        <v>22451</v>
      </c>
      <c r="R15" s="2" t="s">
        <v>39</v>
      </c>
      <c r="S15" s="2">
        <f ca="1">DATEDIF(Q15,TODAY( ),"Y")</f>
        <v>62</v>
      </c>
      <c r="T15" s="2" t="str">
        <f t="shared" ca="1" si="0"/>
        <v>Old Age</v>
      </c>
      <c r="U15" s="2" t="str">
        <f>IF(R15="f","Female","male")</f>
        <v>male</v>
      </c>
      <c r="V15" s="2" t="s">
        <v>40</v>
      </c>
      <c r="W15" s="2" t="s">
        <v>41</v>
      </c>
      <c r="X15" s="2" t="s">
        <v>42</v>
      </c>
      <c r="Y15" s="2" t="s">
        <v>43</v>
      </c>
      <c r="Z15" s="4">
        <v>41791</v>
      </c>
      <c r="AA15" s="2"/>
      <c r="AB15" s="2" t="s">
        <v>486</v>
      </c>
      <c r="AC15" s="2" t="s">
        <v>44</v>
      </c>
      <c r="AD15" s="2" t="str">
        <f>IF(Table2[[#This Row],[EmploymentStatus]]="active","active","inactive")</f>
        <v>active</v>
      </c>
      <c r="AE15" s="2" t="s">
        <v>45</v>
      </c>
      <c r="AF15" s="2" t="s">
        <v>97</v>
      </c>
      <c r="AG15" s="2">
        <v>18</v>
      </c>
      <c r="AH15" s="2" t="s">
        <v>78</v>
      </c>
      <c r="AI15" s="2" t="s">
        <v>56</v>
      </c>
      <c r="AJ15" s="2">
        <v>4.8</v>
      </c>
      <c r="AK15" s="2">
        <v>3</v>
      </c>
      <c r="AL15" s="2">
        <v>0</v>
      </c>
      <c r="AM15" s="6">
        <v>43647</v>
      </c>
      <c r="AN15" s="2">
        <v>0</v>
      </c>
      <c r="AO15" s="2">
        <v>14</v>
      </c>
    </row>
    <row r="16" spans="1:41" x14ac:dyDescent="0.3">
      <c r="A16" s="2" t="s">
        <v>150</v>
      </c>
      <c r="B16" s="2">
        <v>10040</v>
      </c>
      <c r="C16" s="2">
        <v>0</v>
      </c>
      <c r="D16" s="2">
        <v>0</v>
      </c>
      <c r="E16" s="2">
        <v>0</v>
      </c>
      <c r="F16" s="2" t="str">
        <f>IF(C16=0,"Unmarried","Married")</f>
        <v>Unmarried</v>
      </c>
      <c r="G16" s="2">
        <v>1</v>
      </c>
      <c r="H16" s="2">
        <v>6</v>
      </c>
      <c r="I16" s="2">
        <v>3</v>
      </c>
      <c r="J16" s="2">
        <v>0</v>
      </c>
      <c r="K16" s="2">
        <v>71860</v>
      </c>
      <c r="L16" s="2">
        <v>0</v>
      </c>
      <c r="M16" s="2">
        <v>3</v>
      </c>
      <c r="N16" s="2" t="s">
        <v>137</v>
      </c>
      <c r="O16" s="2" t="s">
        <v>151</v>
      </c>
      <c r="P16" s="2">
        <v>5664</v>
      </c>
      <c r="Q16" s="3">
        <v>23146</v>
      </c>
      <c r="R16" s="2" t="s">
        <v>59</v>
      </c>
      <c r="S16" s="2">
        <f ca="1">DATEDIF(Q16,TODAY( ),"Y")</f>
        <v>60</v>
      </c>
      <c r="T16" s="2" t="str">
        <f t="shared" ca="1" si="0"/>
        <v>Old Age</v>
      </c>
      <c r="U16" s="2" t="str">
        <f>IF(R16="f","Female","male")</f>
        <v>Female</v>
      </c>
      <c r="V16" s="2" t="s">
        <v>40</v>
      </c>
      <c r="W16" s="2" t="s">
        <v>41</v>
      </c>
      <c r="X16" s="2" t="s">
        <v>42</v>
      </c>
      <c r="Y16" s="2" t="s">
        <v>43</v>
      </c>
      <c r="Z16" s="4">
        <v>41869</v>
      </c>
      <c r="AA16" s="2"/>
      <c r="AB16" s="2" t="s">
        <v>486</v>
      </c>
      <c r="AC16" s="2" t="s">
        <v>44</v>
      </c>
      <c r="AD16" s="2" t="str">
        <f>IF(Table2[[#This Row],[EmploymentStatus]]="active","active","inactive")</f>
        <v>active</v>
      </c>
      <c r="AE16" s="2" t="s">
        <v>139</v>
      </c>
      <c r="AF16" s="2" t="s">
        <v>140</v>
      </c>
      <c r="AG16" s="2">
        <v>17</v>
      </c>
      <c r="AH16" s="2" t="s">
        <v>55</v>
      </c>
      <c r="AI16" s="2" t="s">
        <v>56</v>
      </c>
      <c r="AJ16" s="2">
        <v>5</v>
      </c>
      <c r="AK16" s="2">
        <v>5</v>
      </c>
      <c r="AL16" s="2">
        <v>0</v>
      </c>
      <c r="AM16" s="6">
        <v>43486</v>
      </c>
      <c r="AN16" s="2">
        <v>0</v>
      </c>
      <c r="AO16" s="2">
        <v>7</v>
      </c>
    </row>
    <row r="17" spans="1:41" x14ac:dyDescent="0.3">
      <c r="A17" s="2" t="s">
        <v>235</v>
      </c>
      <c r="B17" s="2">
        <v>10258</v>
      </c>
      <c r="C17" s="2">
        <v>0</v>
      </c>
      <c r="D17" s="2">
        <v>0</v>
      </c>
      <c r="E17" s="2">
        <v>1</v>
      </c>
      <c r="F17" s="2" t="str">
        <f>IF(C17=0,"Unmarried","Married")</f>
        <v>Unmarried</v>
      </c>
      <c r="G17" s="2">
        <v>1</v>
      </c>
      <c r="H17" s="2">
        <v>6</v>
      </c>
      <c r="I17" s="2">
        <v>3</v>
      </c>
      <c r="J17" s="2">
        <v>0</v>
      </c>
      <c r="K17" s="2">
        <v>67251</v>
      </c>
      <c r="L17" s="2">
        <v>0</v>
      </c>
      <c r="M17" s="2">
        <v>3</v>
      </c>
      <c r="N17" s="2" t="s">
        <v>137</v>
      </c>
      <c r="O17" s="2" t="s">
        <v>120</v>
      </c>
      <c r="P17" s="2">
        <v>6050</v>
      </c>
      <c r="Q17" s="3">
        <v>23251</v>
      </c>
      <c r="R17" s="2" t="s">
        <v>39</v>
      </c>
      <c r="S17" s="2">
        <f ca="1">DATEDIF(Q17,TODAY( ),"Y")</f>
        <v>59</v>
      </c>
      <c r="T17" s="2" t="str">
        <f t="shared" ca="1" si="0"/>
        <v>Old Age</v>
      </c>
      <c r="U17" s="2" t="str">
        <f>IF(R17="f","Female","male")</f>
        <v>male</v>
      </c>
      <c r="V17" s="2" t="s">
        <v>40</v>
      </c>
      <c r="W17" s="2" t="s">
        <v>41</v>
      </c>
      <c r="X17" s="2" t="s">
        <v>42</v>
      </c>
      <c r="Y17" s="2" t="s">
        <v>80</v>
      </c>
      <c r="Z17" s="4">
        <v>40703</v>
      </c>
      <c r="AA17" s="2"/>
      <c r="AB17" s="2" t="s">
        <v>486</v>
      </c>
      <c r="AC17" s="2" t="s">
        <v>44</v>
      </c>
      <c r="AD17" s="2" t="str">
        <f>IF(Table2[[#This Row],[EmploymentStatus]]="active","active","inactive")</f>
        <v>active</v>
      </c>
      <c r="AE17" s="2" t="s">
        <v>139</v>
      </c>
      <c r="AF17" s="2" t="s">
        <v>158</v>
      </c>
      <c r="AG17" s="2">
        <v>21</v>
      </c>
      <c r="AH17" s="2" t="s">
        <v>115</v>
      </c>
      <c r="AI17" s="2" t="s">
        <v>56</v>
      </c>
      <c r="AJ17" s="2">
        <v>4.3</v>
      </c>
      <c r="AK17" s="2">
        <v>3</v>
      </c>
      <c r="AL17" s="2">
        <v>0</v>
      </c>
      <c r="AM17" s="6">
        <v>43492</v>
      </c>
      <c r="AN17" s="2">
        <v>2</v>
      </c>
      <c r="AO17" s="2">
        <v>7</v>
      </c>
    </row>
    <row r="18" spans="1:41" x14ac:dyDescent="0.3">
      <c r="A18" s="2" t="s">
        <v>424</v>
      </c>
      <c r="B18" s="2">
        <v>10027</v>
      </c>
      <c r="C18" s="2">
        <v>0</v>
      </c>
      <c r="D18" s="2">
        <v>0</v>
      </c>
      <c r="E18" s="2">
        <v>1</v>
      </c>
      <c r="F18" s="2" t="str">
        <f>IF(C18=0,"Unmarried","Married")</f>
        <v>Unmarried</v>
      </c>
      <c r="G18" s="2">
        <v>1</v>
      </c>
      <c r="H18" s="2">
        <v>5</v>
      </c>
      <c r="I18" s="2">
        <v>4</v>
      </c>
      <c r="J18" s="2">
        <v>0</v>
      </c>
      <c r="K18" s="2">
        <v>60656</v>
      </c>
      <c r="L18" s="2">
        <v>0</v>
      </c>
      <c r="M18" s="2">
        <v>20</v>
      </c>
      <c r="N18" s="2" t="s">
        <v>58</v>
      </c>
      <c r="O18" s="2" t="s">
        <v>38</v>
      </c>
      <c r="P18" s="2">
        <v>2045</v>
      </c>
      <c r="Q18" s="3">
        <v>23314</v>
      </c>
      <c r="R18" s="2" t="s">
        <v>39</v>
      </c>
      <c r="S18" s="2">
        <f ca="1">DATEDIF(Q18,TODAY( ),"Y")</f>
        <v>59</v>
      </c>
      <c r="T18" s="2" t="str">
        <f t="shared" ca="1" si="0"/>
        <v>Old Age</v>
      </c>
      <c r="U18" s="2" t="str">
        <f>IF(R18="f","Female","male")</f>
        <v>male</v>
      </c>
      <c r="V18" s="2" t="s">
        <v>40</v>
      </c>
      <c r="W18" s="2" t="s">
        <v>41</v>
      </c>
      <c r="X18" s="2" t="s">
        <v>42</v>
      </c>
      <c r="Y18" s="2" t="s">
        <v>43</v>
      </c>
      <c r="Z18" s="4">
        <v>41911</v>
      </c>
      <c r="AA18" s="2"/>
      <c r="AB18" s="2" t="s">
        <v>486</v>
      </c>
      <c r="AC18" s="2" t="s">
        <v>44</v>
      </c>
      <c r="AD18" s="2" t="str">
        <f>IF(Table2[[#This Row],[EmploymentStatus]]="active","active","inactive")</f>
        <v>active</v>
      </c>
      <c r="AE18" s="2" t="s">
        <v>45</v>
      </c>
      <c r="AF18" s="2" t="s">
        <v>63</v>
      </c>
      <c r="AG18" s="2">
        <v>16</v>
      </c>
      <c r="AH18" s="2" t="s">
        <v>55</v>
      </c>
      <c r="AI18" s="2" t="s">
        <v>48</v>
      </c>
      <c r="AJ18" s="2">
        <v>4.3</v>
      </c>
      <c r="AK18" s="2">
        <v>3</v>
      </c>
      <c r="AL18" s="2">
        <v>0</v>
      </c>
      <c r="AM18" s="6">
        <v>43493</v>
      </c>
      <c r="AN18" s="2">
        <v>0</v>
      </c>
      <c r="AO18" s="2">
        <v>4</v>
      </c>
    </row>
    <row r="19" spans="1:41" x14ac:dyDescent="0.3">
      <c r="A19" s="2" t="s">
        <v>136</v>
      </c>
      <c r="B19" s="2">
        <v>10188</v>
      </c>
      <c r="C19" s="2">
        <v>1</v>
      </c>
      <c r="D19" s="2">
        <v>1</v>
      </c>
      <c r="E19" s="2">
        <v>0</v>
      </c>
      <c r="F19" s="2" t="str">
        <f>IF(C19=0,"Unmarried","Married")</f>
        <v>Married</v>
      </c>
      <c r="G19" s="2">
        <v>5</v>
      </c>
      <c r="H19" s="2">
        <v>6</v>
      </c>
      <c r="I19" s="2">
        <v>3</v>
      </c>
      <c r="J19" s="2">
        <v>0</v>
      </c>
      <c r="K19" s="2">
        <v>74326</v>
      </c>
      <c r="L19" s="2">
        <v>1</v>
      </c>
      <c r="M19" s="2">
        <v>3</v>
      </c>
      <c r="N19" s="2" t="s">
        <v>137</v>
      </c>
      <c r="O19" s="2" t="s">
        <v>138</v>
      </c>
      <c r="P19" s="2">
        <v>21851</v>
      </c>
      <c r="Q19" s="3">
        <v>23382</v>
      </c>
      <c r="R19" s="2" t="s">
        <v>59</v>
      </c>
      <c r="S19" s="2">
        <f ca="1">DATEDIF(Q19,TODAY( ),"Y")</f>
        <v>59</v>
      </c>
      <c r="T19" s="2" t="str">
        <f t="shared" ca="1" si="0"/>
        <v>Old Age</v>
      </c>
      <c r="U19" s="2" t="str">
        <f>IF(R19="f","Female","male")</f>
        <v>Female</v>
      </c>
      <c r="V19" s="2" t="s">
        <v>51</v>
      </c>
      <c r="W19" s="2" t="s">
        <v>105</v>
      </c>
      <c r="X19" s="2" t="s">
        <v>42</v>
      </c>
      <c r="Y19" s="2" t="s">
        <v>80</v>
      </c>
      <c r="Z19" s="4">
        <v>40770</v>
      </c>
      <c r="AA19" s="3">
        <v>41678</v>
      </c>
      <c r="AB19" s="2" t="s">
        <v>88</v>
      </c>
      <c r="AC19" s="2" t="s">
        <v>53</v>
      </c>
      <c r="AD19" s="2" t="str">
        <f>IF(Table2[[#This Row],[EmploymentStatus]]="active","active","inactive")</f>
        <v>inactive</v>
      </c>
      <c r="AE19" s="2" t="s">
        <v>139</v>
      </c>
      <c r="AF19" s="2" t="s">
        <v>140</v>
      </c>
      <c r="AG19" s="2">
        <v>17</v>
      </c>
      <c r="AH19" s="2" t="s">
        <v>68</v>
      </c>
      <c r="AI19" s="2" t="s">
        <v>56</v>
      </c>
      <c r="AJ19" s="2">
        <v>3.14</v>
      </c>
      <c r="AK19" s="2">
        <v>5</v>
      </c>
      <c r="AL19" s="2">
        <v>0</v>
      </c>
      <c r="AM19" s="6">
        <v>41549</v>
      </c>
      <c r="AN19" s="2">
        <v>1</v>
      </c>
      <c r="AO19" s="2">
        <v>19</v>
      </c>
    </row>
    <row r="20" spans="1:41" x14ac:dyDescent="0.3">
      <c r="A20" s="2" t="s">
        <v>410</v>
      </c>
      <c r="B20" s="2">
        <v>10222</v>
      </c>
      <c r="C20" s="2">
        <v>0</v>
      </c>
      <c r="D20" s="2">
        <v>2</v>
      </c>
      <c r="E20" s="2">
        <v>1</v>
      </c>
      <c r="F20" s="2" t="str">
        <f>IF(C20=0,"Unmarried","Married")</f>
        <v>Unmarried</v>
      </c>
      <c r="G20" s="2">
        <v>5</v>
      </c>
      <c r="H20" s="2">
        <v>3</v>
      </c>
      <c r="I20" s="2">
        <v>3</v>
      </c>
      <c r="J20" s="2">
        <v>1</v>
      </c>
      <c r="K20" s="2">
        <v>148999</v>
      </c>
      <c r="L20" s="2">
        <v>1</v>
      </c>
      <c r="M20" s="2">
        <v>13</v>
      </c>
      <c r="N20" s="2" t="s">
        <v>409</v>
      </c>
      <c r="O20" s="2" t="s">
        <v>38</v>
      </c>
      <c r="P20" s="2">
        <v>1915</v>
      </c>
      <c r="Q20" s="3">
        <v>23468</v>
      </c>
      <c r="R20" s="2" t="s">
        <v>39</v>
      </c>
      <c r="S20" s="2">
        <f ca="1">DATEDIF(Q20,TODAY( ),"Y")</f>
        <v>59</v>
      </c>
      <c r="T20" s="2" t="str">
        <f t="shared" ca="1" si="0"/>
        <v>Old Age</v>
      </c>
      <c r="U20" s="2" t="str">
        <f>IF(R20="f","Female","male")</f>
        <v>male</v>
      </c>
      <c r="V20" s="2" t="s">
        <v>65</v>
      </c>
      <c r="W20" s="2" t="s">
        <v>41</v>
      </c>
      <c r="X20" s="2" t="s">
        <v>42</v>
      </c>
      <c r="Y20" s="2" t="s">
        <v>80</v>
      </c>
      <c r="Z20" s="4">
        <v>41153</v>
      </c>
      <c r="AA20" s="3">
        <v>42105</v>
      </c>
      <c r="AB20" s="2" t="s">
        <v>60</v>
      </c>
      <c r="AC20" s="2" t="s">
        <v>53</v>
      </c>
      <c r="AD20" s="2" t="str">
        <f>IF(Table2[[#This Row],[EmploymentStatus]]="active","active","inactive")</f>
        <v>inactive</v>
      </c>
      <c r="AE20" s="2" t="s">
        <v>487</v>
      </c>
      <c r="AF20" s="2" t="s">
        <v>145</v>
      </c>
      <c r="AG20" s="2">
        <v>5</v>
      </c>
      <c r="AH20" s="2" t="s">
        <v>82</v>
      </c>
      <c r="AI20" s="2" t="s">
        <v>56</v>
      </c>
      <c r="AJ20" s="2">
        <v>4.3</v>
      </c>
      <c r="AK20" s="2">
        <v>4</v>
      </c>
      <c r="AL20" s="2">
        <v>6</v>
      </c>
      <c r="AM20" s="6">
        <v>42095</v>
      </c>
      <c r="AN20" s="2">
        <v>0</v>
      </c>
      <c r="AO20" s="2">
        <v>8</v>
      </c>
    </row>
    <row r="21" spans="1:41" x14ac:dyDescent="0.3">
      <c r="A21" s="2" t="s">
        <v>287</v>
      </c>
      <c r="B21" s="2">
        <v>10060</v>
      </c>
      <c r="C21" s="2">
        <v>0</v>
      </c>
      <c r="D21" s="2">
        <v>3</v>
      </c>
      <c r="E21" s="2">
        <v>0</v>
      </c>
      <c r="F21" s="2" t="str">
        <f>IF(C21=0,"Unmarried","Married")</f>
        <v>Unmarried</v>
      </c>
      <c r="G21" s="2">
        <v>1</v>
      </c>
      <c r="H21" s="2">
        <v>5</v>
      </c>
      <c r="I21" s="2">
        <v>3</v>
      </c>
      <c r="J21" s="2">
        <v>0</v>
      </c>
      <c r="K21" s="2">
        <v>60436</v>
      </c>
      <c r="L21" s="2">
        <v>0</v>
      </c>
      <c r="M21" s="2">
        <v>19</v>
      </c>
      <c r="N21" s="2" t="s">
        <v>37</v>
      </c>
      <c r="O21" s="2" t="s">
        <v>38</v>
      </c>
      <c r="P21" s="2">
        <v>2109</v>
      </c>
      <c r="Q21" s="3">
        <v>23480</v>
      </c>
      <c r="R21" s="2" t="s">
        <v>59</v>
      </c>
      <c r="S21" s="2">
        <f ca="1">DATEDIF(Q21,TODAY( ),"Y")</f>
        <v>59</v>
      </c>
      <c r="T21" s="2" t="str">
        <f t="shared" ca="1" si="0"/>
        <v>Old Age</v>
      </c>
      <c r="U21" s="2" t="str">
        <f>IF(R21="f","Female","male")</f>
        <v>Female</v>
      </c>
      <c r="V21" s="2" t="s">
        <v>135</v>
      </c>
      <c r="W21" s="2" t="s">
        <v>41</v>
      </c>
      <c r="X21" s="2" t="s">
        <v>42</v>
      </c>
      <c r="Y21" s="2" t="s">
        <v>43</v>
      </c>
      <c r="Z21" s="4">
        <v>41791</v>
      </c>
      <c r="AA21" s="2"/>
      <c r="AB21" s="2" t="s">
        <v>486</v>
      </c>
      <c r="AC21" s="2" t="s">
        <v>44</v>
      </c>
      <c r="AD21" s="2" t="str">
        <f>IF(Table2[[#This Row],[EmploymentStatus]]="active","active","inactive")</f>
        <v>active</v>
      </c>
      <c r="AE21" s="2" t="s">
        <v>45</v>
      </c>
      <c r="AF21" s="2" t="s">
        <v>97</v>
      </c>
      <c r="AG21" s="2">
        <v>18</v>
      </c>
      <c r="AH21" s="2" t="s">
        <v>47</v>
      </c>
      <c r="AI21" s="2" t="s">
        <v>56</v>
      </c>
      <c r="AJ21" s="2">
        <v>5</v>
      </c>
      <c r="AK21" s="2">
        <v>5</v>
      </c>
      <c r="AL21" s="2">
        <v>0</v>
      </c>
      <c r="AM21" s="6">
        <v>43486</v>
      </c>
      <c r="AN21" s="2">
        <v>0</v>
      </c>
      <c r="AO21" s="2">
        <v>9</v>
      </c>
    </row>
    <row r="22" spans="1:41" x14ac:dyDescent="0.3">
      <c r="A22" s="2" t="s">
        <v>118</v>
      </c>
      <c r="B22" s="2">
        <v>10199</v>
      </c>
      <c r="C22" s="2">
        <v>0</v>
      </c>
      <c r="D22" s="2">
        <v>0</v>
      </c>
      <c r="E22" s="2">
        <v>1</v>
      </c>
      <c r="F22" s="2" t="str">
        <f>IF(C22=0,"Unmarried","Married")</f>
        <v>Unmarried</v>
      </c>
      <c r="G22" s="2">
        <v>4</v>
      </c>
      <c r="H22" s="2">
        <v>3</v>
      </c>
      <c r="I22" s="2">
        <v>3</v>
      </c>
      <c r="J22" s="2">
        <v>0</v>
      </c>
      <c r="K22" s="2">
        <v>103613</v>
      </c>
      <c r="L22" s="2">
        <v>1</v>
      </c>
      <c r="M22" s="2">
        <v>30</v>
      </c>
      <c r="N22" s="2" t="s">
        <v>119</v>
      </c>
      <c r="O22" s="2" t="s">
        <v>120</v>
      </c>
      <c r="P22" s="2">
        <v>6033</v>
      </c>
      <c r="Q22" s="3">
        <v>23588</v>
      </c>
      <c r="R22" s="2" t="s">
        <v>39</v>
      </c>
      <c r="S22" s="2">
        <f ca="1">DATEDIF(Q22,TODAY( ),"Y")</f>
        <v>58</v>
      </c>
      <c r="T22" s="2" t="str">
        <f t="shared" ca="1" si="0"/>
        <v>Old Age</v>
      </c>
      <c r="U22" s="2" t="str">
        <f>IF(R22="f","Female","male")</f>
        <v>male</v>
      </c>
      <c r="V22" s="2" t="s">
        <v>40</v>
      </c>
      <c r="W22" s="2" t="s">
        <v>41</v>
      </c>
      <c r="X22" s="2" t="s">
        <v>42</v>
      </c>
      <c r="Y22" s="2" t="s">
        <v>80</v>
      </c>
      <c r="Z22" s="4">
        <v>41687</v>
      </c>
      <c r="AA22" s="2" t="s">
        <v>490</v>
      </c>
      <c r="AB22" s="2" t="s">
        <v>121</v>
      </c>
      <c r="AC22" s="2" t="s">
        <v>102</v>
      </c>
      <c r="AD22" s="2" t="str">
        <f>IF(Table2[[#This Row],[EmploymentStatus]]="active","active","inactive")</f>
        <v>inactive</v>
      </c>
      <c r="AE22" s="2" t="s">
        <v>487</v>
      </c>
      <c r="AF22" s="2" t="s">
        <v>54</v>
      </c>
      <c r="AG22" s="2">
        <v>4</v>
      </c>
      <c r="AH22" s="2" t="s">
        <v>47</v>
      </c>
      <c r="AI22" s="2" t="s">
        <v>56</v>
      </c>
      <c r="AJ22" s="2">
        <v>3.5</v>
      </c>
      <c r="AK22" s="2">
        <v>5</v>
      </c>
      <c r="AL22" s="2">
        <v>7</v>
      </c>
      <c r="AM22" s="6">
        <v>42644</v>
      </c>
      <c r="AN22" s="2">
        <v>0</v>
      </c>
      <c r="AO22" s="2">
        <v>2</v>
      </c>
    </row>
    <row r="23" spans="1:41" x14ac:dyDescent="0.3">
      <c r="A23" s="2" t="s">
        <v>251</v>
      </c>
      <c r="B23" s="2">
        <v>10300</v>
      </c>
      <c r="C23" s="2">
        <v>1</v>
      </c>
      <c r="D23" s="2">
        <v>1</v>
      </c>
      <c r="E23" s="2">
        <v>1</v>
      </c>
      <c r="F23" s="2" t="str">
        <f>IF(C23=0,"Unmarried","Married")</f>
        <v>Married</v>
      </c>
      <c r="G23" s="2">
        <v>5</v>
      </c>
      <c r="H23" s="2">
        <v>5</v>
      </c>
      <c r="I23" s="2">
        <v>1</v>
      </c>
      <c r="J23" s="2">
        <v>1</v>
      </c>
      <c r="K23" s="2">
        <v>68898</v>
      </c>
      <c r="L23" s="2">
        <v>1</v>
      </c>
      <c r="M23" s="2">
        <v>20</v>
      </c>
      <c r="N23" s="2" t="s">
        <v>58</v>
      </c>
      <c r="O23" s="2" t="s">
        <v>38</v>
      </c>
      <c r="P23" s="2">
        <v>2128</v>
      </c>
      <c r="Q23" s="3">
        <v>23721</v>
      </c>
      <c r="R23" s="2" t="s">
        <v>39</v>
      </c>
      <c r="S23" s="2">
        <f ca="1">DATEDIF(Q23,TODAY( ),"Y")</f>
        <v>58</v>
      </c>
      <c r="T23" s="2" t="str">
        <f t="shared" ca="1" si="0"/>
        <v>Old Age</v>
      </c>
      <c r="U23" s="2" t="str">
        <f>IF(R23="f","Female","male")</f>
        <v>male</v>
      </c>
      <c r="V23" s="2" t="s">
        <v>51</v>
      </c>
      <c r="W23" s="2" t="s">
        <v>41</v>
      </c>
      <c r="X23" s="2" t="s">
        <v>42</v>
      </c>
      <c r="Y23" s="2" t="s">
        <v>80</v>
      </c>
      <c r="Z23" s="4">
        <v>40294</v>
      </c>
      <c r="AA23" s="2" t="s">
        <v>494</v>
      </c>
      <c r="AB23" s="2" t="s">
        <v>52</v>
      </c>
      <c r="AC23" s="2" t="s">
        <v>53</v>
      </c>
      <c r="AD23" s="2" t="str">
        <f>IF(Table2[[#This Row],[EmploymentStatus]]="active","active","inactive")</f>
        <v>inactive</v>
      </c>
      <c r="AE23" s="2" t="s">
        <v>45</v>
      </c>
      <c r="AF23" s="2" t="s">
        <v>81</v>
      </c>
      <c r="AG23" s="2">
        <v>12</v>
      </c>
      <c r="AH23" s="2" t="s">
        <v>82</v>
      </c>
      <c r="AI23" s="2" t="s">
        <v>189</v>
      </c>
      <c r="AJ23" s="2">
        <v>3</v>
      </c>
      <c r="AK23" s="2">
        <v>3</v>
      </c>
      <c r="AL23" s="2">
        <v>0</v>
      </c>
      <c r="AM23" s="6">
        <v>40697</v>
      </c>
      <c r="AN23" s="2">
        <v>3</v>
      </c>
      <c r="AO23" s="2">
        <v>10</v>
      </c>
    </row>
    <row r="24" spans="1:41" x14ac:dyDescent="0.3">
      <c r="A24" s="2" t="s">
        <v>427</v>
      </c>
      <c r="B24" s="2">
        <v>10157</v>
      </c>
      <c r="C24" s="2">
        <v>0</v>
      </c>
      <c r="D24" s="2">
        <v>0</v>
      </c>
      <c r="E24" s="2">
        <v>0</v>
      </c>
      <c r="F24" s="2" t="str">
        <f>IF(C24=0,"Unmarried","Married")</f>
        <v>Unmarried</v>
      </c>
      <c r="G24" s="2">
        <v>1</v>
      </c>
      <c r="H24" s="2">
        <v>5</v>
      </c>
      <c r="I24" s="2">
        <v>3</v>
      </c>
      <c r="J24" s="2">
        <v>0</v>
      </c>
      <c r="K24" s="2">
        <v>58939</v>
      </c>
      <c r="L24" s="2">
        <v>0</v>
      </c>
      <c r="M24" s="2">
        <v>19</v>
      </c>
      <c r="N24" s="2" t="s">
        <v>37</v>
      </c>
      <c r="O24" s="2" t="s">
        <v>38</v>
      </c>
      <c r="P24" s="2">
        <v>2130</v>
      </c>
      <c r="Q24" s="3">
        <v>23775</v>
      </c>
      <c r="R24" s="2" t="s">
        <v>59</v>
      </c>
      <c r="S24" s="2">
        <f ca="1">DATEDIF(Q24,TODAY( ),"Y")</f>
        <v>58</v>
      </c>
      <c r="T24" s="2" t="str">
        <f t="shared" ca="1" si="0"/>
        <v>Old Age</v>
      </c>
      <c r="U24" s="2" t="str">
        <f>IF(R24="f","Female","male")</f>
        <v>Female</v>
      </c>
      <c r="V24" s="2" t="s">
        <v>40</v>
      </c>
      <c r="W24" s="2" t="s">
        <v>41</v>
      </c>
      <c r="X24" s="2" t="s">
        <v>42</v>
      </c>
      <c r="Y24" s="2" t="s">
        <v>43</v>
      </c>
      <c r="Z24" s="4">
        <v>41589</v>
      </c>
      <c r="AA24" s="2"/>
      <c r="AB24" s="2" t="s">
        <v>486</v>
      </c>
      <c r="AC24" s="2" t="s">
        <v>44</v>
      </c>
      <c r="AD24" s="2" t="str">
        <f>IF(Table2[[#This Row],[EmploymentStatus]]="active","active","inactive")</f>
        <v>active</v>
      </c>
      <c r="AE24" s="2" t="s">
        <v>45</v>
      </c>
      <c r="AF24" s="2" t="s">
        <v>77</v>
      </c>
      <c r="AG24" s="2">
        <v>19</v>
      </c>
      <c r="AH24" s="2" t="s">
        <v>78</v>
      </c>
      <c r="AI24" s="2" t="s">
        <v>56</v>
      </c>
      <c r="AJ24" s="2">
        <v>3.73</v>
      </c>
      <c r="AK24" s="2">
        <v>3</v>
      </c>
      <c r="AL24" s="2">
        <v>0</v>
      </c>
      <c r="AM24" s="6">
        <v>43489</v>
      </c>
      <c r="AN24" s="2">
        <v>0</v>
      </c>
      <c r="AO24" s="2">
        <v>16</v>
      </c>
    </row>
    <row r="25" spans="1:41" x14ac:dyDescent="0.3">
      <c r="A25" s="2" t="s">
        <v>447</v>
      </c>
      <c r="B25" s="2">
        <v>10161</v>
      </c>
      <c r="C25" s="2">
        <v>0</v>
      </c>
      <c r="D25" s="2">
        <v>0</v>
      </c>
      <c r="E25" s="2">
        <v>0</v>
      </c>
      <c r="F25" s="2" t="str">
        <f>IF(C25=0,"Unmarried","Married")</f>
        <v>Unmarried</v>
      </c>
      <c r="G25" s="2">
        <v>1</v>
      </c>
      <c r="H25" s="2">
        <v>6</v>
      </c>
      <c r="I25" s="2">
        <v>3</v>
      </c>
      <c r="J25" s="2">
        <v>0</v>
      </c>
      <c r="K25" s="2">
        <v>58370</v>
      </c>
      <c r="L25" s="2">
        <v>0</v>
      </c>
      <c r="M25" s="2">
        <v>3</v>
      </c>
      <c r="N25" s="2" t="s">
        <v>137</v>
      </c>
      <c r="O25" s="2" t="s">
        <v>448</v>
      </c>
      <c r="P25" s="2">
        <v>97756</v>
      </c>
      <c r="Q25" s="3">
        <v>23928</v>
      </c>
      <c r="R25" s="2" t="s">
        <v>59</v>
      </c>
      <c r="S25" s="2">
        <f ca="1">DATEDIF(Q25,TODAY( ),"Y")</f>
        <v>58</v>
      </c>
      <c r="T25" s="2" t="str">
        <f ca="1">IF(S25&gt;54,"Old Age",IF(S25&gt;=31,"Middle Age",IF(S25&lt;=30,"young age","Invalid")))</f>
        <v>Old Age</v>
      </c>
      <c r="U25" s="2" t="str">
        <f>IF(R25="f","Female","male")</f>
        <v>Female</v>
      </c>
      <c r="V25" s="2" t="s">
        <v>40</v>
      </c>
      <c r="W25" s="2" t="s">
        <v>41</v>
      </c>
      <c r="X25" s="2" t="s">
        <v>42</v>
      </c>
      <c r="Y25" s="2" t="s">
        <v>80</v>
      </c>
      <c r="Z25" s="4">
        <v>41911</v>
      </c>
      <c r="AA25" s="2"/>
      <c r="AB25" s="2" t="s">
        <v>486</v>
      </c>
      <c r="AC25" s="2" t="s">
        <v>44</v>
      </c>
      <c r="AD25" s="2" t="str">
        <f>IF(Table2[[#This Row],[EmploymentStatus]]="active","active","inactive")</f>
        <v>active</v>
      </c>
      <c r="AE25" s="2" t="s">
        <v>139</v>
      </c>
      <c r="AF25" s="2" t="s">
        <v>158</v>
      </c>
      <c r="AG25" s="2">
        <v>21</v>
      </c>
      <c r="AH25" s="2" t="s">
        <v>55</v>
      </c>
      <c r="AI25" s="2" t="s">
        <v>56</v>
      </c>
      <c r="AJ25" s="2">
        <v>3.69</v>
      </c>
      <c r="AK25" s="2">
        <v>3</v>
      </c>
      <c r="AL25" s="2">
        <v>0</v>
      </c>
      <c r="AM25" s="6">
        <v>43493</v>
      </c>
      <c r="AN25" s="2">
        <v>0</v>
      </c>
      <c r="AO25" s="2">
        <v>18</v>
      </c>
    </row>
    <row r="26" spans="1:41" x14ac:dyDescent="0.3">
      <c r="A26" s="2" t="s">
        <v>449</v>
      </c>
      <c r="B26" s="2">
        <v>10141</v>
      </c>
      <c r="C26" s="2">
        <v>0</v>
      </c>
      <c r="D26" s="2">
        <v>0</v>
      </c>
      <c r="E26" s="2">
        <v>0</v>
      </c>
      <c r="F26" s="2" t="str">
        <f>IF(C26=0,"Unmarried","Married")</f>
        <v>Unmarried</v>
      </c>
      <c r="G26" s="2">
        <v>5</v>
      </c>
      <c r="H26" s="2">
        <v>5</v>
      </c>
      <c r="I26" s="2">
        <v>3</v>
      </c>
      <c r="J26" s="2">
        <v>0</v>
      </c>
      <c r="K26" s="2">
        <v>48413</v>
      </c>
      <c r="L26" s="2">
        <v>1</v>
      </c>
      <c r="M26" s="2">
        <v>19</v>
      </c>
      <c r="N26" s="2" t="s">
        <v>37</v>
      </c>
      <c r="O26" s="2" t="s">
        <v>38</v>
      </c>
      <c r="P26" s="2">
        <v>2066</v>
      </c>
      <c r="Q26" s="3">
        <v>23990</v>
      </c>
      <c r="R26" s="2" t="s">
        <v>59</v>
      </c>
      <c r="S26" s="2">
        <f ca="1">DATEDIF(Q26,TODAY( ),"Y")</f>
        <v>57</v>
      </c>
      <c r="T26" s="2" t="str">
        <f ca="1">IF(S26&gt;54,"Old Age",IF(S26&gt;=31,"Middle Age",IF(S26&lt;=30,"young age","Invalid")))</f>
        <v>Old Age</v>
      </c>
      <c r="U26" s="2" t="str">
        <f>IF(R26="f","Female","male")</f>
        <v>Female</v>
      </c>
      <c r="V26" s="2" t="s">
        <v>40</v>
      </c>
      <c r="W26" s="2" t="s">
        <v>41</v>
      </c>
      <c r="X26" s="2" t="s">
        <v>42</v>
      </c>
      <c r="Y26" s="2" t="s">
        <v>43</v>
      </c>
      <c r="Z26" s="4">
        <v>40670</v>
      </c>
      <c r="AA26" s="3">
        <v>42499</v>
      </c>
      <c r="AB26" s="2" t="s">
        <v>66</v>
      </c>
      <c r="AC26" s="2" t="s">
        <v>53</v>
      </c>
      <c r="AD26" s="2" t="str">
        <f>IF(Table2[[#This Row],[EmploymentStatus]]="active","active","inactive")</f>
        <v>inactive</v>
      </c>
      <c r="AE26" s="2" t="s">
        <v>45</v>
      </c>
      <c r="AF26" s="2" t="s">
        <v>70</v>
      </c>
      <c r="AG26" s="2">
        <v>11</v>
      </c>
      <c r="AH26" s="2" t="s">
        <v>55</v>
      </c>
      <c r="AI26" s="2" t="s">
        <v>56</v>
      </c>
      <c r="AJ26" s="2">
        <v>3.98</v>
      </c>
      <c r="AK26" s="2">
        <v>4</v>
      </c>
      <c r="AL26" s="2">
        <v>0</v>
      </c>
      <c r="AM26" s="6">
        <v>42403</v>
      </c>
      <c r="AN26" s="2">
        <v>0</v>
      </c>
      <c r="AO26" s="2">
        <v>1</v>
      </c>
    </row>
    <row r="27" spans="1:41" x14ac:dyDescent="0.3">
      <c r="A27" s="2" t="s">
        <v>176</v>
      </c>
      <c r="B27" s="2">
        <v>10083</v>
      </c>
      <c r="C27" s="2">
        <v>0</v>
      </c>
      <c r="D27" s="2">
        <v>0</v>
      </c>
      <c r="E27" s="2">
        <v>1</v>
      </c>
      <c r="F27" s="2" t="str">
        <f>IF(C27=0,"Unmarried","Married")</f>
        <v>Unmarried</v>
      </c>
      <c r="G27" s="2">
        <v>1</v>
      </c>
      <c r="H27" s="2">
        <v>3</v>
      </c>
      <c r="I27" s="2">
        <v>3</v>
      </c>
      <c r="J27" s="2">
        <v>0</v>
      </c>
      <c r="K27" s="2">
        <v>92329</v>
      </c>
      <c r="L27" s="2">
        <v>0</v>
      </c>
      <c r="M27" s="2">
        <v>28</v>
      </c>
      <c r="N27" s="2" t="s">
        <v>177</v>
      </c>
      <c r="O27" s="2" t="s">
        <v>120</v>
      </c>
      <c r="P27" s="2">
        <v>6278</v>
      </c>
      <c r="Q27" s="3">
        <v>23994</v>
      </c>
      <c r="R27" s="2" t="s">
        <v>39</v>
      </c>
      <c r="S27" s="2">
        <f ca="1">DATEDIF(Q27,TODAY( ),"Y")</f>
        <v>57</v>
      </c>
      <c r="T27" s="2" t="str">
        <f t="shared" ref="T27:T40" ca="1" si="1">IF(S27&gt;54,"Old Age",IF(S27&gt;=31,"Middle Age",IF(S27&lt;=30,"young age","Invalid")))</f>
        <v>Old Age</v>
      </c>
      <c r="U27" s="2" t="str">
        <f>IF(R27="f","Female","male")</f>
        <v>male</v>
      </c>
      <c r="V27" s="2" t="s">
        <v>40</v>
      </c>
      <c r="W27" s="2" t="s">
        <v>41</v>
      </c>
      <c r="X27" s="2" t="s">
        <v>42</v>
      </c>
      <c r="Y27" s="2" t="s">
        <v>43</v>
      </c>
      <c r="Z27" s="4">
        <v>41923</v>
      </c>
      <c r="AA27" s="2"/>
      <c r="AB27" s="2" t="s">
        <v>486</v>
      </c>
      <c r="AC27" s="2" t="s">
        <v>44</v>
      </c>
      <c r="AD27" s="2" t="str">
        <f>IF(Table2[[#This Row],[EmploymentStatus]]="active","active","inactive")</f>
        <v>active</v>
      </c>
      <c r="AE27" s="2" t="s">
        <v>487</v>
      </c>
      <c r="AF27" s="2" t="s">
        <v>85</v>
      </c>
      <c r="AG27" s="2">
        <v>7</v>
      </c>
      <c r="AH27" s="2" t="s">
        <v>78</v>
      </c>
      <c r="AI27" s="2" t="s">
        <v>56</v>
      </c>
      <c r="AJ27" s="2">
        <v>5</v>
      </c>
      <c r="AK27" s="2">
        <v>3</v>
      </c>
      <c r="AL27" s="2">
        <v>4</v>
      </c>
      <c r="AM27" s="6">
        <v>43497</v>
      </c>
      <c r="AN27" s="2">
        <v>0</v>
      </c>
      <c r="AO27" s="2">
        <v>5</v>
      </c>
    </row>
    <row r="28" spans="1:41" x14ac:dyDescent="0.3">
      <c r="A28" s="2" t="s">
        <v>475</v>
      </c>
      <c r="B28" s="2">
        <v>10048</v>
      </c>
      <c r="C28" s="2">
        <v>1</v>
      </c>
      <c r="D28" s="2">
        <v>1</v>
      </c>
      <c r="E28" s="2">
        <v>1</v>
      </c>
      <c r="F28" s="2" t="str">
        <f>IF(C28=0,"Unmarried","Married")</f>
        <v>Married</v>
      </c>
      <c r="G28" s="2">
        <v>5</v>
      </c>
      <c r="H28" s="2">
        <v>5</v>
      </c>
      <c r="I28" s="2">
        <v>3</v>
      </c>
      <c r="J28" s="2">
        <v>0</v>
      </c>
      <c r="K28" s="2">
        <v>55140</v>
      </c>
      <c r="L28" s="2">
        <v>1</v>
      </c>
      <c r="M28" s="2">
        <v>19</v>
      </c>
      <c r="N28" s="2" t="s">
        <v>37</v>
      </c>
      <c r="O28" s="2" t="s">
        <v>38</v>
      </c>
      <c r="P28" s="2">
        <v>2324</v>
      </c>
      <c r="Q28" s="3">
        <v>23994</v>
      </c>
      <c r="R28" s="2" t="s">
        <v>39</v>
      </c>
      <c r="S28" s="2">
        <f ca="1">DATEDIF(Q28,TODAY( ),"Y")</f>
        <v>57</v>
      </c>
      <c r="T28" s="2" t="str">
        <f t="shared" ca="1" si="1"/>
        <v>Old Age</v>
      </c>
      <c r="U28" s="2" t="str">
        <f>IF(R28="f","Female","male")</f>
        <v>male</v>
      </c>
      <c r="V28" s="2" t="s">
        <v>51</v>
      </c>
      <c r="W28" s="2" t="s">
        <v>105</v>
      </c>
      <c r="X28" s="2" t="s">
        <v>42</v>
      </c>
      <c r="Y28" s="2" t="s">
        <v>43</v>
      </c>
      <c r="Z28" s="4">
        <v>40679</v>
      </c>
      <c r="AA28" s="3">
        <v>42194</v>
      </c>
      <c r="AB28" s="2" t="s">
        <v>91</v>
      </c>
      <c r="AC28" s="2" t="s">
        <v>53</v>
      </c>
      <c r="AD28" s="2" t="str">
        <f>IF(Table2[[#This Row],[EmploymentStatus]]="active","active","inactive")</f>
        <v>inactive</v>
      </c>
      <c r="AE28" s="2" t="s">
        <v>45</v>
      </c>
      <c r="AF28" s="2" t="s">
        <v>70</v>
      </c>
      <c r="AG28" s="2">
        <v>11</v>
      </c>
      <c r="AH28" s="2" t="s">
        <v>199</v>
      </c>
      <c r="AI28" s="2" t="s">
        <v>56</v>
      </c>
      <c r="AJ28" s="2">
        <v>5</v>
      </c>
      <c r="AK28" s="2">
        <v>3</v>
      </c>
      <c r="AL28" s="2">
        <v>0</v>
      </c>
      <c r="AM28" s="6">
        <v>42050</v>
      </c>
      <c r="AN28" s="2">
        <v>0</v>
      </c>
      <c r="AO28" s="2">
        <v>7</v>
      </c>
    </row>
    <row r="29" spans="1:41" x14ac:dyDescent="0.3">
      <c r="A29" s="2" t="s">
        <v>273</v>
      </c>
      <c r="B29" s="2">
        <v>10272</v>
      </c>
      <c r="C29" s="2">
        <v>1</v>
      </c>
      <c r="D29" s="2">
        <v>1</v>
      </c>
      <c r="E29" s="2">
        <v>0</v>
      </c>
      <c r="F29" s="2" t="str">
        <f>IF(C29=0,"Unmarried","Married")</f>
        <v>Married</v>
      </c>
      <c r="G29" s="2">
        <v>1</v>
      </c>
      <c r="H29" s="2">
        <v>6</v>
      </c>
      <c r="I29" s="2">
        <v>3</v>
      </c>
      <c r="J29" s="2">
        <v>0</v>
      </c>
      <c r="K29" s="2">
        <v>180000</v>
      </c>
      <c r="L29" s="2">
        <v>0</v>
      </c>
      <c r="M29" s="2">
        <v>11</v>
      </c>
      <c r="N29" s="2" t="s">
        <v>274</v>
      </c>
      <c r="O29" s="2" t="s">
        <v>275</v>
      </c>
      <c r="P29" s="2">
        <v>2908</v>
      </c>
      <c r="Q29" s="3">
        <v>24183</v>
      </c>
      <c r="R29" s="2" t="s">
        <v>59</v>
      </c>
      <c r="S29" s="2">
        <f ca="1">DATEDIF(Q29,TODAY( ),"Y")</f>
        <v>57</v>
      </c>
      <c r="T29" s="2" t="str">
        <f t="shared" ca="1" si="1"/>
        <v>Old Age</v>
      </c>
      <c r="U29" s="2" t="str">
        <f>IF(R29="f","Female","male")</f>
        <v>Female</v>
      </c>
      <c r="V29" s="2" t="s">
        <v>51</v>
      </c>
      <c r="W29" s="2" t="s">
        <v>41</v>
      </c>
      <c r="X29" s="2" t="s">
        <v>42</v>
      </c>
      <c r="Y29" s="2" t="s">
        <v>43</v>
      </c>
      <c r="Z29" s="4">
        <v>41764</v>
      </c>
      <c r="AA29" s="2"/>
      <c r="AB29" s="2" t="s">
        <v>486</v>
      </c>
      <c r="AC29" s="2" t="s">
        <v>44</v>
      </c>
      <c r="AD29" s="2" t="str">
        <f>IF(Table2[[#This Row],[EmploymentStatus]]="active","active","inactive")</f>
        <v>active</v>
      </c>
      <c r="AE29" s="2" t="s">
        <v>139</v>
      </c>
      <c r="AF29" s="2" t="s">
        <v>129</v>
      </c>
      <c r="AG29" s="2">
        <v>2</v>
      </c>
      <c r="AH29" s="2" t="s">
        <v>47</v>
      </c>
      <c r="AI29" s="2" t="s">
        <v>56</v>
      </c>
      <c r="AJ29" s="2">
        <v>4.5</v>
      </c>
      <c r="AK29" s="2">
        <v>4</v>
      </c>
      <c r="AL29" s="2">
        <v>0</v>
      </c>
      <c r="AM29" s="6">
        <v>43486</v>
      </c>
      <c r="AN29" s="2">
        <v>0</v>
      </c>
      <c r="AO29" s="2">
        <v>19</v>
      </c>
    </row>
    <row r="30" spans="1:41" x14ac:dyDescent="0.3">
      <c r="A30" s="2" t="s">
        <v>285</v>
      </c>
      <c r="B30" s="2">
        <v>10236</v>
      </c>
      <c r="C30" s="2">
        <v>0</v>
      </c>
      <c r="D30" s="2">
        <v>2</v>
      </c>
      <c r="E30" s="2">
        <v>0</v>
      </c>
      <c r="F30" s="2" t="str">
        <f>IF(C30=0,"Unmarried","Married")</f>
        <v>Unmarried</v>
      </c>
      <c r="G30" s="2">
        <v>1</v>
      </c>
      <c r="H30" s="2">
        <v>5</v>
      </c>
      <c r="I30" s="2">
        <v>3</v>
      </c>
      <c r="J30" s="2">
        <v>0</v>
      </c>
      <c r="K30" s="2">
        <v>45069</v>
      </c>
      <c r="L30" s="2">
        <v>0</v>
      </c>
      <c r="M30" s="2">
        <v>19</v>
      </c>
      <c r="N30" s="2" t="s">
        <v>37</v>
      </c>
      <c r="O30" s="2" t="s">
        <v>38</v>
      </c>
      <c r="P30" s="2">
        <v>1778</v>
      </c>
      <c r="Q30" s="3">
        <v>24188</v>
      </c>
      <c r="R30" s="2" t="s">
        <v>59</v>
      </c>
      <c r="S30" s="2">
        <f ca="1">DATEDIF(Q30,TODAY( ),"Y")</f>
        <v>57</v>
      </c>
      <c r="T30" s="2" t="str">
        <f t="shared" ca="1" si="1"/>
        <v>Old Age</v>
      </c>
      <c r="U30" s="2" t="str">
        <f>IF(R30="f","Female","male")</f>
        <v>Female</v>
      </c>
      <c r="V30" s="2" t="s">
        <v>65</v>
      </c>
      <c r="W30" s="2" t="s">
        <v>41</v>
      </c>
      <c r="X30" s="2" t="s">
        <v>42</v>
      </c>
      <c r="Y30" s="2" t="s">
        <v>43</v>
      </c>
      <c r="Z30" s="4">
        <v>41547</v>
      </c>
      <c r="AA30" s="2"/>
      <c r="AB30" s="2" t="s">
        <v>486</v>
      </c>
      <c r="AC30" s="2" t="s">
        <v>44</v>
      </c>
      <c r="AD30" s="2" t="str">
        <f>IF(Table2[[#This Row],[EmploymentStatus]]="active","active","inactive")</f>
        <v>active</v>
      </c>
      <c r="AE30" s="2" t="s">
        <v>45</v>
      </c>
      <c r="AF30" s="2" t="s">
        <v>61</v>
      </c>
      <c r="AG30" s="2">
        <v>20</v>
      </c>
      <c r="AH30" s="2" t="s">
        <v>78</v>
      </c>
      <c r="AI30" s="2" t="s">
        <v>56</v>
      </c>
      <c r="AJ30" s="2">
        <v>4.3</v>
      </c>
      <c r="AK30" s="2">
        <v>5</v>
      </c>
      <c r="AL30" s="2">
        <v>0</v>
      </c>
      <c r="AM30" s="6">
        <v>43518</v>
      </c>
      <c r="AN30" s="2">
        <v>0</v>
      </c>
      <c r="AO30" s="2">
        <v>7</v>
      </c>
    </row>
    <row r="31" spans="1:41" x14ac:dyDescent="0.3">
      <c r="A31" s="2" t="s">
        <v>103</v>
      </c>
      <c r="B31" s="2">
        <v>10023</v>
      </c>
      <c r="C31" s="2">
        <v>1</v>
      </c>
      <c r="D31" s="2">
        <v>1</v>
      </c>
      <c r="E31" s="2">
        <v>0</v>
      </c>
      <c r="F31" s="2" t="str">
        <f>IF(C31=0,"Unmarried","Married")</f>
        <v>Married</v>
      </c>
      <c r="G31" s="2">
        <v>2</v>
      </c>
      <c r="H31" s="2">
        <v>5</v>
      </c>
      <c r="I31" s="2">
        <v>4</v>
      </c>
      <c r="J31" s="2">
        <v>0</v>
      </c>
      <c r="K31" s="2">
        <v>70131</v>
      </c>
      <c r="L31" s="2">
        <v>0</v>
      </c>
      <c r="M31" s="2">
        <v>20</v>
      </c>
      <c r="N31" s="2" t="s">
        <v>58</v>
      </c>
      <c r="O31" s="2" t="s">
        <v>38</v>
      </c>
      <c r="P31" s="2">
        <v>2145</v>
      </c>
      <c r="Q31" s="3">
        <v>24214</v>
      </c>
      <c r="R31" s="2" t="s">
        <v>59</v>
      </c>
      <c r="S31" s="2">
        <f ca="1">DATEDIF(Q31,TODAY( ),"Y")</f>
        <v>57</v>
      </c>
      <c r="T31" s="2" t="str">
        <f t="shared" ca="1" si="1"/>
        <v>Old Age</v>
      </c>
      <c r="U31" s="2" t="str">
        <f>IF(R31="f","Female","male")</f>
        <v>Female</v>
      </c>
      <c r="V31" s="2" t="s">
        <v>51</v>
      </c>
      <c r="W31" s="2" t="s">
        <v>41</v>
      </c>
      <c r="X31" s="2" t="s">
        <v>42</v>
      </c>
      <c r="Y31" s="2" t="s">
        <v>43</v>
      </c>
      <c r="Z31" s="4">
        <v>42572</v>
      </c>
      <c r="AA31" s="2"/>
      <c r="AB31" s="2" t="s">
        <v>486</v>
      </c>
      <c r="AC31" s="2" t="s">
        <v>44</v>
      </c>
      <c r="AD31" s="2" t="str">
        <f>IF(Table2[[#This Row],[EmploymentStatus]]="active","active","inactive")</f>
        <v>active</v>
      </c>
      <c r="AE31" s="2" t="s">
        <v>45</v>
      </c>
      <c r="AF31" s="2" t="s">
        <v>97</v>
      </c>
      <c r="AG31" s="2">
        <v>18</v>
      </c>
      <c r="AH31" s="2" t="s">
        <v>78</v>
      </c>
      <c r="AI31" s="2" t="s">
        <v>48</v>
      </c>
      <c r="AJ31" s="2">
        <v>4.4000000000000004</v>
      </c>
      <c r="AK31" s="2">
        <v>3</v>
      </c>
      <c r="AL31" s="2">
        <v>0</v>
      </c>
      <c r="AM31" s="6">
        <v>43479</v>
      </c>
      <c r="AN31" s="2">
        <v>0</v>
      </c>
      <c r="AO31" s="2">
        <v>16</v>
      </c>
    </row>
    <row r="32" spans="1:41" x14ac:dyDescent="0.3">
      <c r="A32" s="2" t="s">
        <v>143</v>
      </c>
      <c r="B32" s="2">
        <v>10150</v>
      </c>
      <c r="C32" s="2">
        <v>0</v>
      </c>
      <c r="D32" s="2">
        <v>0</v>
      </c>
      <c r="E32" s="2">
        <v>1</v>
      </c>
      <c r="F32" s="2" t="str">
        <f>IF(C32=0,"Unmarried","Married")</f>
        <v>Unmarried</v>
      </c>
      <c r="G32" s="2">
        <v>1</v>
      </c>
      <c r="H32" s="2">
        <v>4</v>
      </c>
      <c r="I32" s="2">
        <v>3</v>
      </c>
      <c r="J32" s="2">
        <v>0</v>
      </c>
      <c r="K32" s="2">
        <v>77692</v>
      </c>
      <c r="L32" s="2">
        <v>0</v>
      </c>
      <c r="M32" s="2">
        <v>25</v>
      </c>
      <c r="N32" s="2" t="s">
        <v>144</v>
      </c>
      <c r="O32" s="2" t="s">
        <v>38</v>
      </c>
      <c r="P32" s="2">
        <v>2184</v>
      </c>
      <c r="Q32" s="3">
        <v>24433</v>
      </c>
      <c r="R32" s="2" t="s">
        <v>39</v>
      </c>
      <c r="S32" s="2">
        <f ca="1">DATEDIF(Q32,TODAY( ),"Y")</f>
        <v>56</v>
      </c>
      <c r="T32" s="2" t="str">
        <f t="shared" ca="1" si="1"/>
        <v>Old Age</v>
      </c>
      <c r="U32" s="2" t="str">
        <f>IF(R32="f","Female","male")</f>
        <v>male</v>
      </c>
      <c r="V32" s="2" t="s">
        <v>40</v>
      </c>
      <c r="W32" s="2" t="s">
        <v>41</v>
      </c>
      <c r="X32" s="2" t="s">
        <v>42</v>
      </c>
      <c r="Y32" s="2" t="s">
        <v>43</v>
      </c>
      <c r="Z32" s="4">
        <v>40770</v>
      </c>
      <c r="AA32" s="2"/>
      <c r="AB32" s="2" t="s">
        <v>486</v>
      </c>
      <c r="AC32" s="2" t="s">
        <v>44</v>
      </c>
      <c r="AD32" s="2" t="str">
        <f>IF(Table2[[#This Row],[EmploymentStatus]]="active","active","inactive")</f>
        <v>active</v>
      </c>
      <c r="AE32" s="2" t="s">
        <v>73</v>
      </c>
      <c r="AF32" s="2" t="s">
        <v>145</v>
      </c>
      <c r="AG32" s="2">
        <v>5</v>
      </c>
      <c r="AH32" s="2" t="s">
        <v>68</v>
      </c>
      <c r="AI32" s="2" t="s">
        <v>56</v>
      </c>
      <c r="AJ32" s="2">
        <v>3.84</v>
      </c>
      <c r="AK32" s="2">
        <v>3</v>
      </c>
      <c r="AL32" s="2">
        <v>5</v>
      </c>
      <c r="AM32" s="6">
        <v>43486</v>
      </c>
      <c r="AN32" s="2">
        <v>0</v>
      </c>
      <c r="AO32" s="2">
        <v>4</v>
      </c>
    </row>
    <row r="33" spans="1:41" x14ac:dyDescent="0.3">
      <c r="A33" s="2" t="s">
        <v>117</v>
      </c>
      <c r="B33" s="2">
        <v>10267</v>
      </c>
      <c r="C33" s="2">
        <v>0</v>
      </c>
      <c r="D33" s="2">
        <v>0</v>
      </c>
      <c r="E33" s="2">
        <v>0</v>
      </c>
      <c r="F33" s="2" t="str">
        <f>IF(C33=0,"Unmarried","Married")</f>
        <v>Unmarried</v>
      </c>
      <c r="G33" s="2">
        <v>5</v>
      </c>
      <c r="H33" s="2">
        <v>5</v>
      </c>
      <c r="I33" s="2">
        <v>3</v>
      </c>
      <c r="J33" s="2">
        <v>0</v>
      </c>
      <c r="K33" s="2">
        <v>57815</v>
      </c>
      <c r="L33" s="2">
        <v>1</v>
      </c>
      <c r="M33" s="2">
        <v>20</v>
      </c>
      <c r="N33" s="2" t="s">
        <v>58</v>
      </c>
      <c r="O33" s="2" t="s">
        <v>38</v>
      </c>
      <c r="P33" s="2">
        <v>2210</v>
      </c>
      <c r="Q33" s="3">
        <v>24488</v>
      </c>
      <c r="R33" s="2" t="s">
        <v>59</v>
      </c>
      <c r="S33" s="2">
        <f ca="1">DATEDIF(Q33,TODAY( ),"Y")</f>
        <v>56</v>
      </c>
      <c r="T33" s="2" t="str">
        <f t="shared" ca="1" si="1"/>
        <v>Old Age</v>
      </c>
      <c r="U33" s="2" t="str">
        <f>IF(R33="f","Female","male")</f>
        <v>Female</v>
      </c>
      <c r="V33" s="2" t="s">
        <v>40</v>
      </c>
      <c r="W33" s="2" t="s">
        <v>41</v>
      </c>
      <c r="X33" s="2" t="s">
        <v>42</v>
      </c>
      <c r="Y33" s="2" t="s">
        <v>43</v>
      </c>
      <c r="Z33" s="4">
        <v>40817</v>
      </c>
      <c r="AA33" s="3">
        <v>41733</v>
      </c>
      <c r="AB33" s="2" t="s">
        <v>52</v>
      </c>
      <c r="AC33" s="2" t="s">
        <v>53</v>
      </c>
      <c r="AD33" s="2" t="str">
        <f>IF(Table2[[#This Row],[EmploymentStatus]]="active","active","inactive")</f>
        <v>inactive</v>
      </c>
      <c r="AE33" s="2" t="s">
        <v>45</v>
      </c>
      <c r="AF33" s="2" t="s">
        <v>63</v>
      </c>
      <c r="AG33" s="2">
        <v>16</v>
      </c>
      <c r="AH33" s="2" t="s">
        <v>68</v>
      </c>
      <c r="AI33" s="2" t="s">
        <v>56</v>
      </c>
      <c r="AJ33" s="2">
        <v>4.8</v>
      </c>
      <c r="AK33" s="2">
        <v>5</v>
      </c>
      <c r="AL33" s="2">
        <v>0</v>
      </c>
      <c r="AM33" s="6">
        <v>41732</v>
      </c>
      <c r="AN33" s="2">
        <v>0</v>
      </c>
      <c r="AO33" s="2">
        <v>5</v>
      </c>
    </row>
    <row r="34" spans="1:41" x14ac:dyDescent="0.3">
      <c r="A34" s="2" t="s">
        <v>358</v>
      </c>
      <c r="B34" s="2">
        <v>10037</v>
      </c>
      <c r="C34" s="2">
        <v>0</v>
      </c>
      <c r="D34" s="2">
        <v>3</v>
      </c>
      <c r="E34" s="2">
        <v>0</v>
      </c>
      <c r="F34" s="2" t="str">
        <f>IF(C34=0,"Unmarried","Married")</f>
        <v>Unmarried</v>
      </c>
      <c r="G34" s="2">
        <v>1</v>
      </c>
      <c r="H34" s="2">
        <v>5</v>
      </c>
      <c r="I34" s="2">
        <v>4</v>
      </c>
      <c r="J34" s="2">
        <v>1</v>
      </c>
      <c r="K34" s="2">
        <v>52984</v>
      </c>
      <c r="L34" s="2">
        <v>0</v>
      </c>
      <c r="M34" s="2">
        <v>19</v>
      </c>
      <c r="N34" s="2" t="s">
        <v>37</v>
      </c>
      <c r="O34" s="2" t="s">
        <v>38</v>
      </c>
      <c r="P34" s="2">
        <v>1810</v>
      </c>
      <c r="Q34" s="3">
        <v>24537</v>
      </c>
      <c r="R34" s="2" t="s">
        <v>59</v>
      </c>
      <c r="S34" s="2">
        <f ca="1">DATEDIF(Q34,TODAY( ),"Y")</f>
        <v>56</v>
      </c>
      <c r="T34" s="2" t="str">
        <f t="shared" ca="1" si="1"/>
        <v>Old Age</v>
      </c>
      <c r="U34" s="2" t="str">
        <f>IF(R34="f","Female","male")</f>
        <v>Female</v>
      </c>
      <c r="V34" s="2" t="s">
        <v>135</v>
      </c>
      <c r="W34" s="2" t="s">
        <v>41</v>
      </c>
      <c r="X34" s="2" t="s">
        <v>42</v>
      </c>
      <c r="Y34" s="2" t="s">
        <v>80</v>
      </c>
      <c r="Z34" s="4">
        <v>41278</v>
      </c>
      <c r="AA34" s="2"/>
      <c r="AB34" s="2" t="s">
        <v>486</v>
      </c>
      <c r="AC34" s="2" t="s">
        <v>44</v>
      </c>
      <c r="AD34" s="2" t="str">
        <f>IF(Table2[[#This Row],[EmploymentStatus]]="active","active","inactive")</f>
        <v>active</v>
      </c>
      <c r="AE34" s="2" t="s">
        <v>45</v>
      </c>
      <c r="AF34" s="2" t="s">
        <v>81</v>
      </c>
      <c r="AG34" s="2">
        <v>12</v>
      </c>
      <c r="AH34" s="2" t="s">
        <v>82</v>
      </c>
      <c r="AI34" s="2" t="s">
        <v>48</v>
      </c>
      <c r="AJ34" s="2">
        <v>4</v>
      </c>
      <c r="AK34" s="2">
        <v>3</v>
      </c>
      <c r="AL34" s="2">
        <v>0</v>
      </c>
      <c r="AM34" s="6">
        <v>43509</v>
      </c>
      <c r="AN34" s="2">
        <v>0</v>
      </c>
      <c r="AO34" s="2">
        <v>12</v>
      </c>
    </row>
    <row r="35" spans="1:41" x14ac:dyDescent="0.3">
      <c r="A35" s="2" t="s">
        <v>192</v>
      </c>
      <c r="B35" s="2">
        <v>10310</v>
      </c>
      <c r="C35" s="2">
        <v>1</v>
      </c>
      <c r="D35" s="2">
        <v>1</v>
      </c>
      <c r="E35" s="2">
        <v>1</v>
      </c>
      <c r="F35" s="2" t="str">
        <f>IF(C35=0,"Unmarried","Married")</f>
        <v>Married</v>
      </c>
      <c r="G35" s="2">
        <v>1</v>
      </c>
      <c r="H35" s="2">
        <v>5</v>
      </c>
      <c r="I35" s="2">
        <v>1</v>
      </c>
      <c r="J35" s="2">
        <v>0</v>
      </c>
      <c r="K35" s="2">
        <v>53189</v>
      </c>
      <c r="L35" s="2">
        <v>0</v>
      </c>
      <c r="M35" s="2">
        <v>19</v>
      </c>
      <c r="N35" s="2" t="s">
        <v>37</v>
      </c>
      <c r="O35" s="2" t="s">
        <v>38</v>
      </c>
      <c r="P35" s="2">
        <v>2061</v>
      </c>
      <c r="Q35" s="3">
        <v>24581</v>
      </c>
      <c r="R35" s="2" t="s">
        <v>39</v>
      </c>
      <c r="S35" s="2">
        <f ca="1">DATEDIF(Q35,TODAY( ),"Y")</f>
        <v>56</v>
      </c>
      <c r="T35" s="2" t="str">
        <f t="shared" ca="1" si="1"/>
        <v>Old Age</v>
      </c>
      <c r="U35" s="2" t="str">
        <f>IF(R35="f","Female","male")</f>
        <v>male</v>
      </c>
      <c r="V35" s="2" t="s">
        <v>51</v>
      </c>
      <c r="W35" s="2" t="s">
        <v>41</v>
      </c>
      <c r="X35" s="2" t="s">
        <v>42</v>
      </c>
      <c r="Y35" s="2" t="s">
        <v>43</v>
      </c>
      <c r="Z35" s="4">
        <v>41827</v>
      </c>
      <c r="AA35" s="2"/>
      <c r="AB35" s="2" t="s">
        <v>486</v>
      </c>
      <c r="AC35" s="2" t="s">
        <v>44</v>
      </c>
      <c r="AD35" s="2" t="str">
        <f>IF(Table2[[#This Row],[EmploymentStatus]]="active","active","inactive")</f>
        <v>active</v>
      </c>
      <c r="AE35" s="2" t="s">
        <v>45</v>
      </c>
      <c r="AF35" s="2" t="s">
        <v>70</v>
      </c>
      <c r="AG35" s="2">
        <v>11</v>
      </c>
      <c r="AH35" s="2" t="s">
        <v>55</v>
      </c>
      <c r="AI35" s="2" t="s">
        <v>189</v>
      </c>
      <c r="AJ35" s="2">
        <v>1.1200000000000001</v>
      </c>
      <c r="AK35" s="2">
        <v>2</v>
      </c>
      <c r="AL35" s="2">
        <v>0</v>
      </c>
      <c r="AM35" s="6">
        <v>43496</v>
      </c>
      <c r="AN35" s="2">
        <v>4</v>
      </c>
      <c r="AO35" s="2">
        <v>9</v>
      </c>
    </row>
    <row r="36" spans="1:41" x14ac:dyDescent="0.3">
      <c r="A36" s="2" t="s">
        <v>451</v>
      </c>
      <c r="B36" s="2">
        <v>10123</v>
      </c>
      <c r="C36" s="2">
        <v>0</v>
      </c>
      <c r="D36" s="2">
        <v>2</v>
      </c>
      <c r="E36" s="2">
        <v>0</v>
      </c>
      <c r="F36" s="2" t="str">
        <f>IF(C36=0,"Unmarried","Married")</f>
        <v>Unmarried</v>
      </c>
      <c r="G36" s="2">
        <v>1</v>
      </c>
      <c r="H36" s="2">
        <v>5</v>
      </c>
      <c r="I36" s="2">
        <v>3</v>
      </c>
      <c r="J36" s="2">
        <v>0</v>
      </c>
      <c r="K36" s="2">
        <v>56339</v>
      </c>
      <c r="L36" s="2">
        <v>0</v>
      </c>
      <c r="M36" s="2">
        <v>19</v>
      </c>
      <c r="N36" s="2" t="s">
        <v>37</v>
      </c>
      <c r="O36" s="2" t="s">
        <v>38</v>
      </c>
      <c r="P36" s="2">
        <v>2093</v>
      </c>
      <c r="Q36" s="3">
        <v>24598</v>
      </c>
      <c r="R36" s="2" t="s">
        <v>59</v>
      </c>
      <c r="S36" s="2">
        <f ca="1">DATEDIF(Q36,TODAY( ),"Y")</f>
        <v>56</v>
      </c>
      <c r="T36" s="2" t="str">
        <f t="shared" ca="1" si="1"/>
        <v>Old Age</v>
      </c>
      <c r="U36" s="2" t="str">
        <f>IF(R36="f","Female","male")</f>
        <v>Female</v>
      </c>
      <c r="V36" s="2" t="s">
        <v>65</v>
      </c>
      <c r="W36" s="2" t="s">
        <v>41</v>
      </c>
      <c r="X36" s="2" t="s">
        <v>42</v>
      </c>
      <c r="Y36" s="2" t="s">
        <v>80</v>
      </c>
      <c r="Z36" s="4">
        <v>41323</v>
      </c>
      <c r="AA36" s="2"/>
      <c r="AB36" s="2" t="s">
        <v>486</v>
      </c>
      <c r="AC36" s="2" t="s">
        <v>44</v>
      </c>
      <c r="AD36" s="2" t="str">
        <f>IF(Table2[[#This Row],[EmploymentStatus]]="active","active","inactive")</f>
        <v>active</v>
      </c>
      <c r="AE36" s="2" t="s">
        <v>45</v>
      </c>
      <c r="AF36" s="2" t="s">
        <v>81</v>
      </c>
      <c r="AG36" s="2">
        <v>12</v>
      </c>
      <c r="AH36" s="2" t="s">
        <v>55</v>
      </c>
      <c r="AI36" s="2" t="s">
        <v>56</v>
      </c>
      <c r="AJ36" s="2">
        <v>4.21</v>
      </c>
      <c r="AK36" s="2">
        <v>5</v>
      </c>
      <c r="AL36" s="2">
        <v>0</v>
      </c>
      <c r="AM36" s="6">
        <v>43479</v>
      </c>
      <c r="AN36" s="2">
        <v>0</v>
      </c>
      <c r="AO36" s="2">
        <v>4</v>
      </c>
    </row>
    <row r="37" spans="1:41" x14ac:dyDescent="0.3">
      <c r="A37" s="2" t="s">
        <v>452</v>
      </c>
      <c r="B37" s="2">
        <v>10013</v>
      </c>
      <c r="C37" s="2">
        <v>0</v>
      </c>
      <c r="D37" s="2">
        <v>3</v>
      </c>
      <c r="E37" s="2">
        <v>1</v>
      </c>
      <c r="F37" s="2" t="str">
        <f>IF(C37=0,"Unmarried","Married")</f>
        <v>Unmarried</v>
      </c>
      <c r="G37" s="2">
        <v>1</v>
      </c>
      <c r="H37" s="2">
        <v>6</v>
      </c>
      <c r="I37" s="2">
        <v>4</v>
      </c>
      <c r="J37" s="2">
        <v>0</v>
      </c>
      <c r="K37" s="2">
        <v>64397</v>
      </c>
      <c r="L37" s="2">
        <v>0</v>
      </c>
      <c r="M37" s="2">
        <v>3</v>
      </c>
      <c r="N37" s="2" t="s">
        <v>137</v>
      </c>
      <c r="O37" s="2" t="s">
        <v>453</v>
      </c>
      <c r="P37" s="2">
        <v>58782</v>
      </c>
      <c r="Q37" s="3">
        <v>24852</v>
      </c>
      <c r="R37" s="2" t="s">
        <v>39</v>
      </c>
      <c r="S37" s="2">
        <f ca="1">DATEDIF(Q37,TODAY( ),"Y")</f>
        <v>55</v>
      </c>
      <c r="T37" s="2" t="str">
        <f t="shared" ca="1" si="1"/>
        <v>Old Age</v>
      </c>
      <c r="U37" s="2" t="str">
        <f>IF(R37="f","Female","male")</f>
        <v>male</v>
      </c>
      <c r="V37" s="2" t="s">
        <v>135</v>
      </c>
      <c r="W37" s="2" t="s">
        <v>41</v>
      </c>
      <c r="X37" s="2" t="s">
        <v>42</v>
      </c>
      <c r="Y37" s="2" t="s">
        <v>43</v>
      </c>
      <c r="Z37" s="4">
        <v>38961</v>
      </c>
      <c r="AA37" s="2"/>
      <c r="AB37" s="2" t="s">
        <v>486</v>
      </c>
      <c r="AC37" s="2" t="s">
        <v>44</v>
      </c>
      <c r="AD37" s="2" t="str">
        <f>IF(Table2[[#This Row],[EmploymentStatus]]="active","active","inactive")</f>
        <v>active</v>
      </c>
      <c r="AE37" s="2" t="s">
        <v>139</v>
      </c>
      <c r="AF37" s="2" t="s">
        <v>158</v>
      </c>
      <c r="AG37" s="2">
        <v>21</v>
      </c>
      <c r="AH37" s="2" t="s">
        <v>55</v>
      </c>
      <c r="AI37" s="2" t="s">
        <v>48</v>
      </c>
      <c r="AJ37" s="2">
        <v>4.0999999999999996</v>
      </c>
      <c r="AK37" s="2">
        <v>3</v>
      </c>
      <c r="AL37" s="2">
        <v>0</v>
      </c>
      <c r="AM37" s="6">
        <v>43556</v>
      </c>
      <c r="AN37" s="2">
        <v>0</v>
      </c>
      <c r="AO37" s="2">
        <v>6</v>
      </c>
    </row>
    <row r="38" spans="1:41" x14ac:dyDescent="0.3">
      <c r="A38" s="2" t="s">
        <v>339</v>
      </c>
      <c r="B38" s="2">
        <v>10128</v>
      </c>
      <c r="C38" s="2">
        <v>0</v>
      </c>
      <c r="D38" s="2">
        <v>0</v>
      </c>
      <c r="E38" s="2">
        <v>0</v>
      </c>
      <c r="F38" s="2" t="str">
        <f>IF(C38=0,"Unmarried","Married")</f>
        <v>Unmarried</v>
      </c>
      <c r="G38" s="2">
        <v>5</v>
      </c>
      <c r="H38" s="2">
        <v>5</v>
      </c>
      <c r="I38" s="2">
        <v>3</v>
      </c>
      <c r="J38" s="2">
        <v>1</v>
      </c>
      <c r="K38" s="2">
        <v>62659</v>
      </c>
      <c r="L38" s="2">
        <v>1</v>
      </c>
      <c r="M38" s="2">
        <v>19</v>
      </c>
      <c r="N38" s="2" t="s">
        <v>37</v>
      </c>
      <c r="O38" s="2" t="s">
        <v>38</v>
      </c>
      <c r="P38" s="2">
        <v>1760</v>
      </c>
      <c r="Q38" s="3">
        <v>24988</v>
      </c>
      <c r="R38" s="2" t="s">
        <v>59</v>
      </c>
      <c r="S38" s="2">
        <f ca="1">DATEDIF(Q38,TODAY( ),"Y")</f>
        <v>55</v>
      </c>
      <c r="T38" s="2" t="str">
        <f t="shared" ca="1" si="1"/>
        <v>Old Age</v>
      </c>
      <c r="U38" s="2" t="str">
        <f>IF(R38="f","Female","male")</f>
        <v>Female</v>
      </c>
      <c r="V38" s="2" t="s">
        <v>40</v>
      </c>
      <c r="W38" s="2" t="s">
        <v>41</v>
      </c>
      <c r="X38" s="2" t="s">
        <v>42</v>
      </c>
      <c r="Y38" s="2" t="s">
        <v>80</v>
      </c>
      <c r="Z38" s="4">
        <v>40943</v>
      </c>
      <c r="AA38" s="3">
        <v>42685</v>
      </c>
      <c r="AB38" s="2" t="s">
        <v>88</v>
      </c>
      <c r="AC38" s="2" t="s">
        <v>53</v>
      </c>
      <c r="AD38" s="2" t="str">
        <f>IF(Table2[[#This Row],[EmploymentStatus]]="active","active","inactive")</f>
        <v>inactive</v>
      </c>
      <c r="AE38" s="2" t="s">
        <v>45</v>
      </c>
      <c r="AF38" s="2" t="s">
        <v>97</v>
      </c>
      <c r="AG38" s="2">
        <v>18</v>
      </c>
      <c r="AH38" s="2" t="s">
        <v>82</v>
      </c>
      <c r="AI38" s="2" t="s">
        <v>56</v>
      </c>
      <c r="AJ38" s="2">
        <v>4.18</v>
      </c>
      <c r="AK38" s="2">
        <v>4</v>
      </c>
      <c r="AL38" s="2">
        <v>0</v>
      </c>
      <c r="AM38" s="6">
        <v>42492</v>
      </c>
      <c r="AN38" s="2">
        <v>0</v>
      </c>
      <c r="AO38" s="2">
        <v>17</v>
      </c>
    </row>
    <row r="39" spans="1:41" x14ac:dyDescent="0.3">
      <c r="A39" s="2" t="s">
        <v>412</v>
      </c>
      <c r="B39" s="2">
        <v>10295</v>
      </c>
      <c r="C39" s="2">
        <v>0</v>
      </c>
      <c r="D39" s="2">
        <v>0</v>
      </c>
      <c r="E39" s="2">
        <v>0</v>
      </c>
      <c r="F39" s="2" t="str">
        <f>IF(C39=0,"Unmarried","Married")</f>
        <v>Unmarried</v>
      </c>
      <c r="G39" s="2">
        <v>2</v>
      </c>
      <c r="H39" s="2">
        <v>5</v>
      </c>
      <c r="I39" s="2">
        <v>2</v>
      </c>
      <c r="J39" s="2">
        <v>1</v>
      </c>
      <c r="K39" s="2">
        <v>47750</v>
      </c>
      <c r="L39" s="2">
        <v>0</v>
      </c>
      <c r="M39" s="2">
        <v>19</v>
      </c>
      <c r="N39" s="2" t="s">
        <v>37</v>
      </c>
      <c r="O39" s="2" t="s">
        <v>38</v>
      </c>
      <c r="P39" s="2">
        <v>1801</v>
      </c>
      <c r="Q39" s="3">
        <v>24995</v>
      </c>
      <c r="R39" s="2" t="s">
        <v>59</v>
      </c>
      <c r="S39" s="2">
        <f ca="1">DATEDIF(Q39,TODAY( ),"Y")</f>
        <v>55</v>
      </c>
      <c r="T39" s="2" t="str">
        <f t="shared" ca="1" si="1"/>
        <v>Old Age</v>
      </c>
      <c r="U39" s="2" t="str">
        <f>IF(R39="f","Female","male")</f>
        <v>Female</v>
      </c>
      <c r="V39" s="2" t="s">
        <v>40</v>
      </c>
      <c r="W39" s="2" t="s">
        <v>41</v>
      </c>
      <c r="X39" s="2" t="s">
        <v>42</v>
      </c>
      <c r="Y39" s="2" t="s">
        <v>80</v>
      </c>
      <c r="Z39" s="4">
        <v>42467</v>
      </c>
      <c r="AA39" s="2"/>
      <c r="AB39" s="2" t="s">
        <v>486</v>
      </c>
      <c r="AC39" s="2" t="s">
        <v>44</v>
      </c>
      <c r="AD39" s="2" t="str">
        <f>IF(Table2[[#This Row],[EmploymentStatus]]="active","active","inactive")</f>
        <v>active</v>
      </c>
      <c r="AE39" s="2" t="s">
        <v>45</v>
      </c>
      <c r="AF39" s="2" t="s">
        <v>97</v>
      </c>
      <c r="AG39" s="2">
        <v>18</v>
      </c>
      <c r="AH39" s="2" t="s">
        <v>82</v>
      </c>
      <c r="AI39" s="2" t="s">
        <v>116</v>
      </c>
      <c r="AJ39" s="2">
        <v>2.6</v>
      </c>
      <c r="AK39" s="2">
        <v>4</v>
      </c>
      <c r="AL39" s="2">
        <v>0</v>
      </c>
      <c r="AM39" s="6">
        <v>43514</v>
      </c>
      <c r="AN39" s="2">
        <v>5</v>
      </c>
      <c r="AO39" s="2">
        <v>4</v>
      </c>
    </row>
    <row r="40" spans="1:41" x14ac:dyDescent="0.3">
      <c r="A40" s="2" t="s">
        <v>236</v>
      </c>
      <c r="B40" s="2">
        <v>10273</v>
      </c>
      <c r="C40" s="2">
        <v>0</v>
      </c>
      <c r="D40" s="2">
        <v>0</v>
      </c>
      <c r="E40" s="2">
        <v>0</v>
      </c>
      <c r="F40" s="2" t="str">
        <f>IF(C40=0,"Unmarried","Married")</f>
        <v>Unmarried</v>
      </c>
      <c r="G40" s="2">
        <v>1</v>
      </c>
      <c r="H40" s="2">
        <v>3</v>
      </c>
      <c r="I40" s="2">
        <v>3</v>
      </c>
      <c r="J40" s="2">
        <v>0</v>
      </c>
      <c r="K40" s="2">
        <v>65707</v>
      </c>
      <c r="L40" s="2">
        <v>0</v>
      </c>
      <c r="M40" s="2">
        <v>14</v>
      </c>
      <c r="N40" s="2" t="s">
        <v>84</v>
      </c>
      <c r="O40" s="2" t="s">
        <v>120</v>
      </c>
      <c r="P40" s="2">
        <v>6040</v>
      </c>
      <c r="Q40" s="3">
        <v>24996</v>
      </c>
      <c r="R40" s="2" t="s">
        <v>59</v>
      </c>
      <c r="S40" s="2">
        <f ca="1">DATEDIF(Q40,TODAY( ),"Y")</f>
        <v>55</v>
      </c>
      <c r="T40" s="2" t="str">
        <f t="shared" ca="1" si="1"/>
        <v>Old Age</v>
      </c>
      <c r="U40" s="2" t="str">
        <f>IF(R40="f","Female","male")</f>
        <v>Female</v>
      </c>
      <c r="V40" s="2" t="s">
        <v>40</v>
      </c>
      <c r="W40" s="2" t="s">
        <v>41</v>
      </c>
      <c r="X40" s="2" t="s">
        <v>42</v>
      </c>
      <c r="Y40" s="2" t="s">
        <v>43</v>
      </c>
      <c r="Z40" s="4">
        <v>40183</v>
      </c>
      <c r="AA40" s="2"/>
      <c r="AB40" s="2" t="s">
        <v>486</v>
      </c>
      <c r="AC40" s="2" t="s">
        <v>44</v>
      </c>
      <c r="AD40" s="2" t="str">
        <f>IF(Table2[[#This Row],[EmploymentStatus]]="active","active","inactive")</f>
        <v>active</v>
      </c>
      <c r="AE40" s="2" t="s">
        <v>487</v>
      </c>
      <c r="AF40" s="2" t="s">
        <v>164</v>
      </c>
      <c r="AG40" s="2">
        <v>6</v>
      </c>
      <c r="AH40" s="2" t="s">
        <v>47</v>
      </c>
      <c r="AI40" s="2" t="s">
        <v>56</v>
      </c>
      <c r="AJ40" s="2">
        <v>4.7</v>
      </c>
      <c r="AK40" s="2">
        <v>4</v>
      </c>
      <c r="AL40" s="2">
        <v>5</v>
      </c>
      <c r="AM40" s="6">
        <v>43467</v>
      </c>
      <c r="AN40" s="2">
        <v>0</v>
      </c>
      <c r="AO40" s="2">
        <v>1</v>
      </c>
    </row>
    <row r="41" spans="1:41" x14ac:dyDescent="0.3">
      <c r="A41" s="2" t="s">
        <v>430</v>
      </c>
      <c r="B41" s="2">
        <v>10302</v>
      </c>
      <c r="C41" s="2">
        <v>1</v>
      </c>
      <c r="D41" s="2">
        <v>1</v>
      </c>
      <c r="E41" s="2">
        <v>0</v>
      </c>
      <c r="F41" s="2" t="str">
        <f>IF(C41=0,"Unmarried","Married")</f>
        <v>Married</v>
      </c>
      <c r="G41" s="2">
        <v>1</v>
      </c>
      <c r="H41" s="2">
        <v>5</v>
      </c>
      <c r="I41" s="2">
        <v>1</v>
      </c>
      <c r="J41" s="2">
        <v>0</v>
      </c>
      <c r="K41" s="2">
        <v>64021</v>
      </c>
      <c r="L41" s="2">
        <v>0</v>
      </c>
      <c r="M41" s="2">
        <v>19</v>
      </c>
      <c r="N41" s="2" t="s">
        <v>37</v>
      </c>
      <c r="O41" s="2" t="s">
        <v>38</v>
      </c>
      <c r="P41" s="2">
        <v>2093</v>
      </c>
      <c r="Q41" s="5">
        <v>25039</v>
      </c>
      <c r="R41" s="2" t="s">
        <v>59</v>
      </c>
      <c r="S41" s="2">
        <f ca="1">DATEDIF(Q41,TODAY( ),"Y")</f>
        <v>54</v>
      </c>
      <c r="T41" s="2" t="str">
        <f ca="1">IF(S41&gt;54,"Old Age",IF(S41&gt;=31,"Middle Age",IF(S41&lt;=30,"young age","Invalid")))</f>
        <v>Middle Age</v>
      </c>
      <c r="U41" s="2" t="str">
        <f>IF(R41="f","Female","male")</f>
        <v>Female</v>
      </c>
      <c r="V41" s="2" t="s">
        <v>51</v>
      </c>
      <c r="W41" s="2" t="s">
        <v>41</v>
      </c>
      <c r="X41" s="2" t="s">
        <v>42</v>
      </c>
      <c r="Y41" s="2" t="s">
        <v>43</v>
      </c>
      <c r="Z41" s="3">
        <v>40959</v>
      </c>
      <c r="AB41" s="2" t="s">
        <v>486</v>
      </c>
      <c r="AC41" s="2" t="s">
        <v>44</v>
      </c>
      <c r="AD41" s="2" t="str">
        <f>IF(Table2[[#This Row],[EmploymentStatus]]="active","active","inactive")</f>
        <v>active</v>
      </c>
      <c r="AE41" s="2" t="s">
        <v>45</v>
      </c>
      <c r="AF41" s="2" t="s">
        <v>81</v>
      </c>
      <c r="AG41" s="2">
        <v>12</v>
      </c>
      <c r="AH41" s="2" t="s">
        <v>55</v>
      </c>
      <c r="AI41" s="2" t="s">
        <v>189</v>
      </c>
      <c r="AJ41" s="2">
        <v>2.4</v>
      </c>
      <c r="AK41" s="2">
        <v>2</v>
      </c>
      <c r="AL41" s="2">
        <v>1</v>
      </c>
      <c r="AM41" s="6">
        <v>43521</v>
      </c>
      <c r="AN41" s="2">
        <v>6</v>
      </c>
      <c r="AO41" s="2">
        <v>20</v>
      </c>
    </row>
    <row r="42" spans="1:41" x14ac:dyDescent="0.3">
      <c r="A42" s="2" t="s">
        <v>442</v>
      </c>
      <c r="B42" s="2">
        <v>10209</v>
      </c>
      <c r="C42" s="2">
        <v>0</v>
      </c>
      <c r="D42" s="2">
        <v>0</v>
      </c>
      <c r="E42" s="2">
        <v>0</v>
      </c>
      <c r="F42" s="2" t="str">
        <f>IF(C42=0,"Unmarried","Married")</f>
        <v>Unmarried</v>
      </c>
      <c r="G42" s="2">
        <v>1</v>
      </c>
      <c r="H42" s="2">
        <v>5</v>
      </c>
      <c r="I42" s="2">
        <v>3</v>
      </c>
      <c r="J42" s="2">
        <v>0</v>
      </c>
      <c r="K42" s="2">
        <v>59238</v>
      </c>
      <c r="L42" s="2">
        <v>0</v>
      </c>
      <c r="M42" s="2">
        <v>19</v>
      </c>
      <c r="N42" s="2" t="s">
        <v>37</v>
      </c>
      <c r="O42" s="2" t="s">
        <v>38</v>
      </c>
      <c r="P42" s="2">
        <v>2718</v>
      </c>
      <c r="Q42" s="5">
        <v>25065</v>
      </c>
      <c r="R42" s="2" t="s">
        <v>59</v>
      </c>
      <c r="S42" s="2">
        <f ca="1">DATEDIF(Q42,TODAY( ),"Y")</f>
        <v>54</v>
      </c>
      <c r="T42" s="2" t="str">
        <f ca="1">IF(S42&gt;54,"Old Age",IF(S42&gt;=31,"Middle Age",IF(S42&lt;=30,"young age","Invalid")))</f>
        <v>Middle Age</v>
      </c>
      <c r="U42" s="2" t="str">
        <f>IF(R42="f","Female","male")</f>
        <v>Female</v>
      </c>
      <c r="V42" s="2" t="s">
        <v>40</v>
      </c>
      <c r="W42" s="2" t="s">
        <v>105</v>
      </c>
      <c r="X42" s="2" t="s">
        <v>42</v>
      </c>
      <c r="Y42" s="2" t="s">
        <v>110</v>
      </c>
      <c r="Z42" s="3">
        <v>41043</v>
      </c>
      <c r="AB42" s="2" t="s">
        <v>486</v>
      </c>
      <c r="AC42" s="2" t="s">
        <v>44</v>
      </c>
      <c r="AD42" s="2" t="str">
        <f>IF(Table2[[#This Row],[EmploymentStatus]]="active","active","inactive")</f>
        <v>active</v>
      </c>
      <c r="AE42" s="2" t="s">
        <v>45</v>
      </c>
      <c r="AF42" s="2" t="s">
        <v>63</v>
      </c>
      <c r="AG42" s="2">
        <v>16</v>
      </c>
      <c r="AH42" s="2" t="s">
        <v>55</v>
      </c>
      <c r="AI42" s="2" t="s">
        <v>56</v>
      </c>
      <c r="AJ42" s="2">
        <v>3.4</v>
      </c>
      <c r="AK42" s="2">
        <v>5</v>
      </c>
      <c r="AL42" s="2">
        <v>0</v>
      </c>
      <c r="AM42" s="6">
        <v>43496</v>
      </c>
      <c r="AN42" s="2">
        <v>0</v>
      </c>
      <c r="AO42" s="2">
        <v>13</v>
      </c>
    </row>
    <row r="43" spans="1:41" x14ac:dyDescent="0.3">
      <c r="A43" s="2" t="s">
        <v>462</v>
      </c>
      <c r="B43" s="2">
        <v>10144</v>
      </c>
      <c r="C43" s="2">
        <v>0</v>
      </c>
      <c r="D43" s="2">
        <v>2</v>
      </c>
      <c r="E43" s="2">
        <v>1</v>
      </c>
      <c r="F43" s="2" t="str">
        <f>IF(C43=0,"Unmarried","Married")</f>
        <v>Unmarried</v>
      </c>
      <c r="G43" s="2">
        <v>1</v>
      </c>
      <c r="H43" s="2">
        <v>5</v>
      </c>
      <c r="I43" s="2">
        <v>3</v>
      </c>
      <c r="J43" s="2">
        <v>0</v>
      </c>
      <c r="K43" s="2">
        <v>88976</v>
      </c>
      <c r="L43" s="2">
        <v>0</v>
      </c>
      <c r="M43" s="2">
        <v>17</v>
      </c>
      <c r="N43" s="2" t="s">
        <v>127</v>
      </c>
      <c r="O43" s="2" t="s">
        <v>38</v>
      </c>
      <c r="P43" s="2">
        <v>2169</v>
      </c>
      <c r="Q43" s="5">
        <v>25121</v>
      </c>
      <c r="R43" s="2" t="s">
        <v>39</v>
      </c>
      <c r="S43" s="2">
        <f ca="1">DATEDIF(Q43,TODAY( ),"Y")</f>
        <v>54</v>
      </c>
      <c r="T43" s="2" t="str">
        <f ca="1">IF(S43&gt;54,"Old Age",IF(S43&gt;=31,"Middle Age",IF(S43&lt;=30,"young age","Invalid")))</f>
        <v>Middle Age</v>
      </c>
      <c r="U43" s="2" t="str">
        <f>IF(R43="f","Female","male")</f>
        <v>male</v>
      </c>
      <c r="V43" s="2" t="s">
        <v>65</v>
      </c>
      <c r="W43" s="2" t="s">
        <v>41</v>
      </c>
      <c r="X43" s="2" t="s">
        <v>42</v>
      </c>
      <c r="Y43" s="2" t="s">
        <v>43</v>
      </c>
      <c r="Z43" s="3">
        <v>40551</v>
      </c>
      <c r="AB43" s="2" t="s">
        <v>486</v>
      </c>
      <c r="AC43" s="2" t="s">
        <v>44</v>
      </c>
      <c r="AD43" s="2" t="str">
        <f>IF(Table2[[#This Row],[EmploymentStatus]]="active","active","inactive")</f>
        <v>active</v>
      </c>
      <c r="AE43" s="2" t="s">
        <v>45</v>
      </c>
      <c r="AF43" s="2" t="s">
        <v>129</v>
      </c>
      <c r="AG43" s="2">
        <v>2</v>
      </c>
      <c r="AH43" s="2" t="s">
        <v>78</v>
      </c>
      <c r="AI43" s="2" t="s">
        <v>56</v>
      </c>
      <c r="AJ43" s="2">
        <v>3.93</v>
      </c>
      <c r="AK43" s="2">
        <v>3</v>
      </c>
      <c r="AL43" s="2">
        <v>0</v>
      </c>
      <c r="AM43" s="6">
        <v>43523</v>
      </c>
      <c r="AN43" s="2">
        <v>0</v>
      </c>
      <c r="AO43" s="2">
        <v>19</v>
      </c>
    </row>
    <row r="44" spans="1:41" x14ac:dyDescent="0.3">
      <c r="A44" s="2" t="s">
        <v>477</v>
      </c>
      <c r="B44" s="2">
        <v>10264</v>
      </c>
      <c r="C44" s="2">
        <v>0</v>
      </c>
      <c r="D44" s="2">
        <v>0</v>
      </c>
      <c r="E44" s="2">
        <v>0</v>
      </c>
      <c r="F44" s="2" t="str">
        <f>IF(C44=0,"Unmarried","Married")</f>
        <v>Unmarried</v>
      </c>
      <c r="G44" s="2">
        <v>5</v>
      </c>
      <c r="H44" s="2">
        <v>5</v>
      </c>
      <c r="I44" s="2">
        <v>3</v>
      </c>
      <c r="J44" s="2">
        <v>1</v>
      </c>
      <c r="K44" s="2">
        <v>59728</v>
      </c>
      <c r="L44" s="2">
        <v>1</v>
      </c>
      <c r="M44" s="2">
        <v>19</v>
      </c>
      <c r="N44" s="2" t="s">
        <v>37</v>
      </c>
      <c r="O44" s="2" t="s">
        <v>38</v>
      </c>
      <c r="P44" s="2">
        <v>2109</v>
      </c>
      <c r="Q44" s="5">
        <v>25244</v>
      </c>
      <c r="R44" s="2" t="s">
        <v>59</v>
      </c>
      <c r="S44" s="2">
        <f ca="1">DATEDIF(Q44,TODAY( ),"Y")</f>
        <v>54</v>
      </c>
      <c r="T44" s="2" t="str">
        <f ca="1">IF(S44&gt;54,"Old Age",IF(S44&gt;=31,"Middle Age",IF(S44&lt;=30,"young age","Invalid")))</f>
        <v>Middle Age</v>
      </c>
      <c r="U44" s="2" t="str">
        <f>IF(R44="f","Female","male")</f>
        <v>Female</v>
      </c>
      <c r="V44" s="2" t="s">
        <v>40</v>
      </c>
      <c r="W44" s="2" t="s">
        <v>41</v>
      </c>
      <c r="X44" s="2" t="s">
        <v>87</v>
      </c>
      <c r="Y44" s="2" t="s">
        <v>80</v>
      </c>
      <c r="Z44" s="3">
        <v>41153</v>
      </c>
      <c r="AA44" s="3">
        <v>42182</v>
      </c>
      <c r="AB44" s="2" t="s">
        <v>160</v>
      </c>
      <c r="AC44" s="2" t="s">
        <v>53</v>
      </c>
      <c r="AD44" s="2" t="str">
        <f>IF(Table2[[#This Row],[EmploymentStatus]]="active","active","inactive")</f>
        <v>inactive</v>
      </c>
      <c r="AE44" s="2" t="s">
        <v>45</v>
      </c>
      <c r="AF44" s="2" t="s">
        <v>77</v>
      </c>
      <c r="AG44" s="2">
        <v>19</v>
      </c>
      <c r="AH44" s="2" t="s">
        <v>82</v>
      </c>
      <c r="AI44" s="2" t="s">
        <v>56</v>
      </c>
      <c r="AJ44" s="2">
        <v>4.3</v>
      </c>
      <c r="AK44" s="2">
        <v>4</v>
      </c>
      <c r="AL44" s="2">
        <v>0</v>
      </c>
      <c r="AM44" s="6">
        <v>41676</v>
      </c>
      <c r="AN44" s="2">
        <v>0</v>
      </c>
      <c r="AO44" s="2">
        <v>16</v>
      </c>
    </row>
    <row r="45" spans="1:41" x14ac:dyDescent="0.3">
      <c r="A45" s="2" t="s">
        <v>305</v>
      </c>
      <c r="B45" s="2">
        <v>10165</v>
      </c>
      <c r="C45" s="2">
        <v>0</v>
      </c>
      <c r="D45" s="2">
        <v>0</v>
      </c>
      <c r="E45" s="2">
        <v>1</v>
      </c>
      <c r="F45" s="2" t="str">
        <f>IF(C45=0,"Unmarried","Married")</f>
        <v>Unmarried</v>
      </c>
      <c r="G45" s="2">
        <v>1</v>
      </c>
      <c r="H45" s="2">
        <v>6</v>
      </c>
      <c r="I45" s="2">
        <v>3</v>
      </c>
      <c r="J45" s="2">
        <v>1</v>
      </c>
      <c r="K45" s="2">
        <v>71339</v>
      </c>
      <c r="L45" s="2">
        <v>0</v>
      </c>
      <c r="M45" s="2">
        <v>3</v>
      </c>
      <c r="N45" s="2" t="s">
        <v>137</v>
      </c>
      <c r="O45" s="2" t="s">
        <v>306</v>
      </c>
      <c r="P45" s="2">
        <v>10171</v>
      </c>
      <c r="Q45" s="5">
        <v>25258</v>
      </c>
      <c r="R45" s="2" t="s">
        <v>39</v>
      </c>
      <c r="S45" s="2">
        <f ca="1">DATEDIF(Q45,TODAY( ),"Y")</f>
        <v>54</v>
      </c>
      <c r="T45" s="2" t="str">
        <f ca="1">IF(S45&gt;54,"Old Age",IF(S45&gt;=31,"Middle Age",IF(S45&lt;=30,"young age","Invalid")))</f>
        <v>Middle Age</v>
      </c>
      <c r="U45" s="2" t="str">
        <f>IF(R45="f","Female","male")</f>
        <v>male</v>
      </c>
      <c r="V45" s="2" t="s">
        <v>40</v>
      </c>
      <c r="W45" s="2" t="s">
        <v>41</v>
      </c>
      <c r="X45" s="2" t="s">
        <v>87</v>
      </c>
      <c r="Y45" s="2" t="s">
        <v>80</v>
      </c>
      <c r="Z45" s="3">
        <v>40727</v>
      </c>
      <c r="AB45" s="2" t="s">
        <v>486</v>
      </c>
      <c r="AC45" s="2" t="s">
        <v>44</v>
      </c>
      <c r="AD45" s="2" t="str">
        <f>IF(Table2[[#This Row],[EmploymentStatus]]="active","active","inactive")</f>
        <v>active</v>
      </c>
      <c r="AE45" s="2" t="s">
        <v>139</v>
      </c>
      <c r="AF45" s="2" t="s">
        <v>140</v>
      </c>
      <c r="AG45" s="2">
        <v>17</v>
      </c>
      <c r="AH45" s="2" t="s">
        <v>82</v>
      </c>
      <c r="AI45" s="2" t="s">
        <v>56</v>
      </c>
      <c r="AJ45" s="2">
        <v>3.65</v>
      </c>
      <c r="AK45" s="2">
        <v>5</v>
      </c>
      <c r="AL45" s="2">
        <v>0</v>
      </c>
      <c r="AM45" s="6">
        <v>43482</v>
      </c>
      <c r="AN45" s="2">
        <v>0</v>
      </c>
      <c r="AO45" s="2">
        <v>20</v>
      </c>
    </row>
    <row r="46" spans="1:41" x14ac:dyDescent="0.3">
      <c r="A46" s="2" t="s">
        <v>458</v>
      </c>
      <c r="B46" s="2">
        <v>10045</v>
      </c>
      <c r="C46" s="2">
        <v>1</v>
      </c>
      <c r="D46" s="2">
        <v>1</v>
      </c>
      <c r="E46" s="2">
        <v>1</v>
      </c>
      <c r="F46" s="2" t="str">
        <f>IF(C46=0,"Unmarried","Married")</f>
        <v>Married</v>
      </c>
      <c r="G46" s="2">
        <v>1</v>
      </c>
      <c r="H46" s="2">
        <v>3</v>
      </c>
      <c r="I46" s="2">
        <v>3</v>
      </c>
      <c r="J46" s="2">
        <v>0</v>
      </c>
      <c r="K46" s="2">
        <v>76029</v>
      </c>
      <c r="L46" s="2">
        <v>0</v>
      </c>
      <c r="M46" s="2">
        <v>15</v>
      </c>
      <c r="N46" s="2" t="s">
        <v>223</v>
      </c>
      <c r="O46" s="2" t="s">
        <v>38</v>
      </c>
      <c r="P46" s="2">
        <v>2343</v>
      </c>
      <c r="Q46" s="5">
        <v>25293</v>
      </c>
      <c r="R46" s="2" t="s">
        <v>39</v>
      </c>
      <c r="S46" s="2">
        <f ca="1">DATEDIF(Q46,TODAY( ),"Y")</f>
        <v>54</v>
      </c>
      <c r="T46" s="2" t="str">
        <f ca="1">IF(S46&gt;54,"Old Age",IF(S46&gt;=31,"Middle Age",IF(S46&lt;=30,"young age","Invalid")))</f>
        <v>Middle Age</v>
      </c>
      <c r="U46" s="2" t="str">
        <f>IF(R46="f","Female","male")</f>
        <v>male</v>
      </c>
      <c r="V46" s="2" t="s">
        <v>51</v>
      </c>
      <c r="W46" s="2" t="s">
        <v>105</v>
      </c>
      <c r="X46" s="2" t="s">
        <v>42</v>
      </c>
      <c r="Y46" s="2" t="s">
        <v>43</v>
      </c>
      <c r="Z46" s="3">
        <v>42093</v>
      </c>
      <c r="AB46" s="2" t="s">
        <v>486</v>
      </c>
      <c r="AC46" s="2" t="s">
        <v>44</v>
      </c>
      <c r="AD46" s="2" t="str">
        <f>IF(Table2[[#This Row],[EmploymentStatus]]="active","active","inactive")</f>
        <v>active</v>
      </c>
      <c r="AE46" s="2" t="s">
        <v>487</v>
      </c>
      <c r="AF46" s="2" t="s">
        <v>85</v>
      </c>
      <c r="AG46" s="2">
        <v>7</v>
      </c>
      <c r="AH46" s="2" t="s">
        <v>78</v>
      </c>
      <c r="AI46" s="2" t="s">
        <v>56</v>
      </c>
      <c r="AJ46" s="2">
        <v>5</v>
      </c>
      <c r="AK46" s="2">
        <v>4</v>
      </c>
      <c r="AL46" s="2">
        <v>7</v>
      </c>
      <c r="AM46" s="6">
        <v>43479</v>
      </c>
      <c r="AN46" s="2">
        <v>0</v>
      </c>
      <c r="AO46" s="2">
        <v>8</v>
      </c>
    </row>
    <row r="47" spans="1:41" x14ac:dyDescent="0.3">
      <c r="A47" s="2" t="s">
        <v>290</v>
      </c>
      <c r="B47" s="2">
        <v>10036</v>
      </c>
      <c r="C47" s="2">
        <v>0</v>
      </c>
      <c r="D47" s="2">
        <v>0</v>
      </c>
      <c r="E47" s="2">
        <v>0</v>
      </c>
      <c r="F47" s="2" t="str">
        <f>IF(C47=0,"Unmarried","Married")</f>
        <v>Unmarried</v>
      </c>
      <c r="G47" s="2">
        <v>1</v>
      </c>
      <c r="H47" s="2">
        <v>5</v>
      </c>
      <c r="I47" s="2">
        <v>4</v>
      </c>
      <c r="J47" s="2">
        <v>0</v>
      </c>
      <c r="K47" s="2">
        <v>63322</v>
      </c>
      <c r="L47" s="2">
        <v>0</v>
      </c>
      <c r="M47" s="2">
        <v>20</v>
      </c>
      <c r="N47" s="2" t="s">
        <v>58</v>
      </c>
      <c r="O47" s="2" t="s">
        <v>38</v>
      </c>
      <c r="P47" s="2">
        <v>2128</v>
      </c>
      <c r="Q47" s="5">
        <v>25424</v>
      </c>
      <c r="R47" s="2" t="s">
        <v>59</v>
      </c>
      <c r="S47" s="2">
        <f ca="1">DATEDIF(Q47,TODAY( ),"Y")</f>
        <v>53</v>
      </c>
      <c r="T47" s="2" t="str">
        <f ca="1">IF(S47&gt;54,"Old Age",IF(S47&gt;=31,"Middle Age",IF(S47&lt;=30,"young age","Invalid")))</f>
        <v>Middle Age</v>
      </c>
      <c r="U47" s="2" t="str">
        <f>IF(R47="f","Female","male")</f>
        <v>Female</v>
      </c>
      <c r="V47" s="2" t="s">
        <v>40</v>
      </c>
      <c r="W47" s="2" t="s">
        <v>41</v>
      </c>
      <c r="X47" s="2" t="s">
        <v>42</v>
      </c>
      <c r="Y47" s="2" t="s">
        <v>43</v>
      </c>
      <c r="Z47" s="3">
        <v>41827</v>
      </c>
      <c r="AB47" s="2" t="s">
        <v>486</v>
      </c>
      <c r="AC47" s="2" t="s">
        <v>44</v>
      </c>
      <c r="AD47" s="2" t="str">
        <f>IF(Table2[[#This Row],[EmploymentStatus]]="active","active","inactive")</f>
        <v>active</v>
      </c>
      <c r="AE47" s="2" t="s">
        <v>45</v>
      </c>
      <c r="AF47" s="2" t="s">
        <v>81</v>
      </c>
      <c r="AG47" s="2">
        <v>12</v>
      </c>
      <c r="AH47" s="2" t="s">
        <v>47</v>
      </c>
      <c r="AI47" s="2" t="s">
        <v>48</v>
      </c>
      <c r="AJ47" s="2">
        <v>4.3</v>
      </c>
      <c r="AK47" s="2">
        <v>3</v>
      </c>
      <c r="AL47" s="2">
        <v>0</v>
      </c>
      <c r="AM47" s="6">
        <v>43770</v>
      </c>
      <c r="AN47" s="2">
        <v>0</v>
      </c>
      <c r="AO47" s="2">
        <v>1</v>
      </c>
    </row>
    <row r="48" spans="1:41" x14ac:dyDescent="0.3">
      <c r="A48" s="2" t="s">
        <v>261</v>
      </c>
      <c r="B48" s="2">
        <v>10109</v>
      </c>
      <c r="C48" s="2">
        <v>0</v>
      </c>
      <c r="D48" s="2">
        <v>0</v>
      </c>
      <c r="E48" s="2">
        <v>1</v>
      </c>
      <c r="F48" s="2" t="str">
        <f>IF(C48=0,"Unmarried","Married")</f>
        <v>Unmarried</v>
      </c>
      <c r="G48" s="2">
        <v>5</v>
      </c>
      <c r="H48" s="2">
        <v>6</v>
      </c>
      <c r="I48" s="2">
        <v>3</v>
      </c>
      <c r="J48" s="2">
        <v>0</v>
      </c>
      <c r="K48" s="2">
        <v>71707</v>
      </c>
      <c r="L48" s="2">
        <v>1</v>
      </c>
      <c r="M48" s="2">
        <v>3</v>
      </c>
      <c r="N48" s="2" t="s">
        <v>137</v>
      </c>
      <c r="O48" s="2" t="s">
        <v>262</v>
      </c>
      <c r="P48" s="2">
        <v>37129</v>
      </c>
      <c r="Q48" s="5">
        <v>25448</v>
      </c>
      <c r="R48" s="2" t="s">
        <v>39</v>
      </c>
      <c r="S48" s="2">
        <f ca="1">DATEDIF(Q48,TODAY( ),"Y")</f>
        <v>53</v>
      </c>
      <c r="T48" s="2" t="str">
        <f ca="1">IF(S48&gt;54,"Old Age",IF(S48&gt;=31,"Middle Age",IF(S48&lt;=30,"young age","Invalid")))</f>
        <v>Middle Age</v>
      </c>
      <c r="U48" s="2" t="str">
        <f>IF(R48="f","Female","male")</f>
        <v>male</v>
      </c>
      <c r="V48" s="2" t="s">
        <v>40</v>
      </c>
      <c r="W48" s="2" t="s">
        <v>41</v>
      </c>
      <c r="X48" s="2" t="s">
        <v>42</v>
      </c>
      <c r="Y48" s="2" t="s">
        <v>96</v>
      </c>
      <c r="Z48" s="3">
        <v>41093</v>
      </c>
      <c r="AA48" s="3">
        <v>41943</v>
      </c>
      <c r="AB48" s="2" t="s">
        <v>160</v>
      </c>
      <c r="AC48" s="2" t="s">
        <v>53</v>
      </c>
      <c r="AD48" s="2" t="str">
        <f>IF(Table2[[#This Row],[EmploymentStatus]]="active","active","inactive")</f>
        <v>inactive</v>
      </c>
      <c r="AE48" s="2" t="s">
        <v>139</v>
      </c>
      <c r="AF48" s="2" t="s">
        <v>140</v>
      </c>
      <c r="AG48" s="2">
        <v>17</v>
      </c>
      <c r="AH48" s="2" t="s">
        <v>47</v>
      </c>
      <c r="AI48" s="2" t="s">
        <v>56</v>
      </c>
      <c r="AJ48" s="2">
        <v>4.5</v>
      </c>
      <c r="AK48" s="2">
        <v>5</v>
      </c>
      <c r="AL48" s="2">
        <v>0</v>
      </c>
      <c r="AM48" s="6">
        <v>41276</v>
      </c>
      <c r="AN48" s="2">
        <v>0</v>
      </c>
      <c r="AO48" s="2">
        <v>20</v>
      </c>
    </row>
    <row r="49" spans="1:41" x14ac:dyDescent="0.3">
      <c r="A49" s="2" t="s">
        <v>250</v>
      </c>
      <c r="B49" s="2">
        <v>10031</v>
      </c>
      <c r="C49" s="2">
        <v>0</v>
      </c>
      <c r="D49" s="2">
        <v>2</v>
      </c>
      <c r="E49" s="2">
        <v>1</v>
      </c>
      <c r="F49" s="2" t="str">
        <f>IF(C49=0,"Unmarried","Married")</f>
        <v>Unmarried</v>
      </c>
      <c r="G49" s="2">
        <v>1</v>
      </c>
      <c r="H49" s="2">
        <v>5</v>
      </c>
      <c r="I49" s="2">
        <v>4</v>
      </c>
      <c r="J49" s="2">
        <v>1</v>
      </c>
      <c r="K49" s="2">
        <v>59892</v>
      </c>
      <c r="L49" s="2">
        <v>0</v>
      </c>
      <c r="M49" s="2">
        <v>19</v>
      </c>
      <c r="N49" s="2" t="s">
        <v>37</v>
      </c>
      <c r="O49" s="2" t="s">
        <v>38</v>
      </c>
      <c r="P49" s="2">
        <v>2108</v>
      </c>
      <c r="Q49" s="5">
        <v>25475</v>
      </c>
      <c r="R49" s="2" t="s">
        <v>39</v>
      </c>
      <c r="S49" s="2">
        <f ca="1">DATEDIF(Q49,TODAY( ),"Y")</f>
        <v>53</v>
      </c>
      <c r="T49" s="2" t="str">
        <f ca="1">IF(S49&gt;54,"Old Age",IF(S49&gt;=31,"Middle Age",IF(S49&lt;=30,"young age","Invalid")))</f>
        <v>Middle Age</v>
      </c>
      <c r="U49" s="2" t="str">
        <f>IF(R49="f","Female","male")</f>
        <v>male</v>
      </c>
      <c r="V49" s="2" t="s">
        <v>65</v>
      </c>
      <c r="W49" s="2" t="s">
        <v>41</v>
      </c>
      <c r="X49" s="2" t="s">
        <v>42</v>
      </c>
      <c r="Y49" s="2" t="s">
        <v>80</v>
      </c>
      <c r="Z49" s="3">
        <v>40854</v>
      </c>
      <c r="AB49" s="2" t="s">
        <v>486</v>
      </c>
      <c r="AC49" s="2" t="s">
        <v>44</v>
      </c>
      <c r="AD49" s="2" t="str">
        <f>IF(Table2[[#This Row],[EmploymentStatus]]="active","active","inactive")</f>
        <v>active</v>
      </c>
      <c r="AE49" s="2" t="s">
        <v>45</v>
      </c>
      <c r="AF49" s="2" t="s">
        <v>81</v>
      </c>
      <c r="AG49" s="2">
        <v>12</v>
      </c>
      <c r="AH49" s="2" t="s">
        <v>82</v>
      </c>
      <c r="AI49" s="2" t="s">
        <v>48</v>
      </c>
      <c r="AJ49" s="2">
        <v>4.5</v>
      </c>
      <c r="AK49" s="2">
        <v>4</v>
      </c>
      <c r="AL49" s="2">
        <v>0</v>
      </c>
      <c r="AM49" s="6">
        <v>43514</v>
      </c>
      <c r="AN49" s="2">
        <v>0</v>
      </c>
      <c r="AO49" s="2">
        <v>1</v>
      </c>
    </row>
    <row r="50" spans="1:41" x14ac:dyDescent="0.3">
      <c r="A50" s="2" t="s">
        <v>134</v>
      </c>
      <c r="B50" s="2">
        <v>10203</v>
      </c>
      <c r="C50" s="2">
        <v>0</v>
      </c>
      <c r="D50" s="2">
        <v>3</v>
      </c>
      <c r="E50" s="2">
        <v>0</v>
      </c>
      <c r="F50" s="2" t="str">
        <f>IF(C50=0,"Unmarried","Married")</f>
        <v>Unmarried</v>
      </c>
      <c r="G50" s="2">
        <v>3</v>
      </c>
      <c r="H50" s="2">
        <v>5</v>
      </c>
      <c r="I50" s="2">
        <v>3</v>
      </c>
      <c r="J50" s="2">
        <v>1</v>
      </c>
      <c r="K50" s="2">
        <v>64375</v>
      </c>
      <c r="L50" s="2">
        <v>0</v>
      </c>
      <c r="M50" s="2">
        <v>19</v>
      </c>
      <c r="N50" s="2" t="s">
        <v>37</v>
      </c>
      <c r="O50" s="2" t="s">
        <v>38</v>
      </c>
      <c r="P50" s="2">
        <v>2043</v>
      </c>
      <c r="Q50" s="5">
        <v>25506</v>
      </c>
      <c r="R50" s="2" t="s">
        <v>59</v>
      </c>
      <c r="S50" s="2">
        <f ca="1">DATEDIF(Q50,TODAY( ),"Y")</f>
        <v>53</v>
      </c>
      <c r="T50" s="2" t="str">
        <f ca="1">IF(S50&gt;54,"Old Age",IF(S50&gt;=31,"Middle Age",IF(S50&lt;=30,"young age","Invalid")))</f>
        <v>Middle Age</v>
      </c>
      <c r="U50" s="2" t="str">
        <f>IF(R50="f","Female","male")</f>
        <v>Female</v>
      </c>
      <c r="V50" s="2" t="s">
        <v>135</v>
      </c>
      <c r="W50" s="2" t="s">
        <v>41</v>
      </c>
      <c r="X50" s="2" t="s">
        <v>42</v>
      </c>
      <c r="Y50" s="2" t="s">
        <v>80</v>
      </c>
      <c r="Z50" s="3">
        <v>41589</v>
      </c>
      <c r="AB50" s="2" t="s">
        <v>486</v>
      </c>
      <c r="AC50" s="2" t="s">
        <v>44</v>
      </c>
      <c r="AD50" s="2" t="str">
        <f>IF(Table2[[#This Row],[EmploymentStatus]]="active","active","inactive")</f>
        <v>active</v>
      </c>
      <c r="AE50" s="2" t="s">
        <v>45</v>
      </c>
      <c r="AF50" s="2" t="s">
        <v>61</v>
      </c>
      <c r="AG50" s="2">
        <v>20</v>
      </c>
      <c r="AH50" s="2" t="s">
        <v>82</v>
      </c>
      <c r="AI50" s="2" t="s">
        <v>56</v>
      </c>
      <c r="AJ50" s="2">
        <v>3.5</v>
      </c>
      <c r="AK50" s="2">
        <v>5</v>
      </c>
      <c r="AL50" s="2">
        <v>0</v>
      </c>
      <c r="AM50" s="6">
        <v>43486</v>
      </c>
      <c r="AN50" s="2">
        <v>0</v>
      </c>
      <c r="AO50" s="2">
        <v>17</v>
      </c>
    </row>
    <row r="51" spans="1:41" x14ac:dyDescent="0.3">
      <c r="A51" s="2" t="s">
        <v>348</v>
      </c>
      <c r="B51" s="2">
        <v>10025</v>
      </c>
      <c r="C51" s="2">
        <v>0</v>
      </c>
      <c r="D51" s="2">
        <v>0</v>
      </c>
      <c r="E51" s="2">
        <v>0</v>
      </c>
      <c r="F51" s="2" t="str">
        <f>IF(C51=0,"Unmarried","Married")</f>
        <v>Unmarried</v>
      </c>
      <c r="G51" s="2">
        <v>1</v>
      </c>
      <c r="H51" s="2">
        <v>5</v>
      </c>
      <c r="I51" s="2">
        <v>4</v>
      </c>
      <c r="J51" s="2">
        <v>0</v>
      </c>
      <c r="K51" s="2">
        <v>72460</v>
      </c>
      <c r="L51" s="2">
        <v>0</v>
      </c>
      <c r="M51" s="2">
        <v>20</v>
      </c>
      <c r="N51" s="2" t="s">
        <v>58</v>
      </c>
      <c r="O51" s="2" t="s">
        <v>38</v>
      </c>
      <c r="P51" s="2">
        <v>2126</v>
      </c>
      <c r="Q51" s="5">
        <v>25682</v>
      </c>
      <c r="R51" s="2" t="s">
        <v>59</v>
      </c>
      <c r="S51" s="2">
        <f ca="1">DATEDIF(Q51,TODAY( ),"Y")</f>
        <v>53</v>
      </c>
      <c r="T51" s="2" t="str">
        <f ca="1">IF(S51&gt;54,"Old Age",IF(S51&gt;=31,"Middle Age",IF(S51&lt;=30,"young age","Invalid")))</f>
        <v>Middle Age</v>
      </c>
      <c r="U51" s="2" t="str">
        <f>IF(R51="f","Female","male")</f>
        <v>Female</v>
      </c>
      <c r="V51" s="2" t="s">
        <v>40</v>
      </c>
      <c r="W51" s="2" t="s">
        <v>41</v>
      </c>
      <c r="X51" s="2" t="s">
        <v>42</v>
      </c>
      <c r="Y51" s="2" t="s">
        <v>80</v>
      </c>
      <c r="Z51" s="3">
        <v>41407</v>
      </c>
      <c r="AB51" s="2" t="s">
        <v>486</v>
      </c>
      <c r="AC51" s="2" t="s">
        <v>44</v>
      </c>
      <c r="AD51" s="2" t="str">
        <f>IF(Table2[[#This Row],[EmploymentStatus]]="active","active","inactive")</f>
        <v>active</v>
      </c>
      <c r="AE51" s="2" t="s">
        <v>45</v>
      </c>
      <c r="AF51" s="2" t="s">
        <v>61</v>
      </c>
      <c r="AG51" s="2">
        <v>20</v>
      </c>
      <c r="AH51" s="2" t="s">
        <v>55</v>
      </c>
      <c r="AI51" s="2" t="s">
        <v>48</v>
      </c>
      <c r="AJ51" s="2">
        <v>4.7</v>
      </c>
      <c r="AK51" s="2">
        <v>3</v>
      </c>
      <c r="AL51" s="2">
        <v>0</v>
      </c>
      <c r="AM51" s="6">
        <v>43479</v>
      </c>
      <c r="AN51" s="2">
        <v>0</v>
      </c>
      <c r="AO51" s="2">
        <v>1</v>
      </c>
    </row>
    <row r="52" spans="1:41" x14ac:dyDescent="0.3">
      <c r="A52" s="2" t="s">
        <v>354</v>
      </c>
      <c r="B52" s="2">
        <v>10079</v>
      </c>
      <c r="C52" s="2">
        <v>0</v>
      </c>
      <c r="D52" s="2">
        <v>0</v>
      </c>
      <c r="E52" s="2">
        <v>1</v>
      </c>
      <c r="F52" s="2" t="str">
        <f>IF(C52=0,"Unmarried","Married")</f>
        <v>Unmarried</v>
      </c>
      <c r="G52" s="2">
        <v>1</v>
      </c>
      <c r="H52" s="2">
        <v>3</v>
      </c>
      <c r="I52" s="2">
        <v>3</v>
      </c>
      <c r="J52" s="2">
        <v>0</v>
      </c>
      <c r="K52" s="2">
        <v>87921</v>
      </c>
      <c r="L52" s="2">
        <v>0</v>
      </c>
      <c r="M52" s="2">
        <v>22</v>
      </c>
      <c r="N52" s="2" t="s">
        <v>314</v>
      </c>
      <c r="O52" s="2" t="s">
        <v>38</v>
      </c>
      <c r="P52" s="2">
        <v>2056</v>
      </c>
      <c r="Q52" s="5">
        <v>25683</v>
      </c>
      <c r="R52" s="2" t="s">
        <v>39</v>
      </c>
      <c r="S52" s="2">
        <f ca="1">DATEDIF(Q52,TODAY( ),"Y")</f>
        <v>53</v>
      </c>
      <c r="T52" s="2" t="str">
        <f ca="1">IF(S52&gt;54,"Old Age",IF(S52&gt;=31,"Middle Age",IF(S52&lt;=30,"young age","Invalid")))</f>
        <v>Middle Age</v>
      </c>
      <c r="U52" s="2" t="str">
        <f>IF(R52="f","Female","male")</f>
        <v>male</v>
      </c>
      <c r="V52" s="2" t="s">
        <v>40</v>
      </c>
      <c r="W52" s="2" t="s">
        <v>41</v>
      </c>
      <c r="X52" s="2" t="s">
        <v>42</v>
      </c>
      <c r="Y52" s="2" t="s">
        <v>110</v>
      </c>
      <c r="Z52" s="3">
        <v>43010</v>
      </c>
      <c r="AB52" s="2" t="s">
        <v>486</v>
      </c>
      <c r="AC52" s="2" t="s">
        <v>44</v>
      </c>
      <c r="AD52" s="2" t="str">
        <f>IF(Table2[[#This Row],[EmploymentStatus]]="active","active","inactive")</f>
        <v>active</v>
      </c>
      <c r="AE52" s="2" t="s">
        <v>487</v>
      </c>
      <c r="AF52" s="2" t="s">
        <v>195</v>
      </c>
      <c r="AG52" s="2">
        <v>13</v>
      </c>
      <c r="AH52" s="2" t="s">
        <v>55</v>
      </c>
      <c r="AI52" s="2" t="s">
        <v>56</v>
      </c>
      <c r="AJ52" s="2">
        <v>5</v>
      </c>
      <c r="AK52" s="2">
        <v>3</v>
      </c>
      <c r="AL52" s="2">
        <v>6</v>
      </c>
      <c r="AM52" s="6">
        <v>43521</v>
      </c>
      <c r="AN52" s="2">
        <v>0</v>
      </c>
      <c r="AO52" s="2">
        <v>17</v>
      </c>
    </row>
    <row r="53" spans="1:41" x14ac:dyDescent="0.3">
      <c r="A53" s="2" t="s">
        <v>240</v>
      </c>
      <c r="B53" s="2">
        <v>10122</v>
      </c>
      <c r="C53" s="2">
        <v>0</v>
      </c>
      <c r="D53" s="2">
        <v>2</v>
      </c>
      <c r="E53" s="2">
        <v>0</v>
      </c>
      <c r="F53" s="2" t="str">
        <f>IF(C53=0,"Unmarried","Married")</f>
        <v>Unmarried</v>
      </c>
      <c r="G53" s="2">
        <v>5</v>
      </c>
      <c r="H53" s="2">
        <v>5</v>
      </c>
      <c r="I53" s="2">
        <v>3</v>
      </c>
      <c r="J53" s="2">
        <v>1</v>
      </c>
      <c r="K53" s="2">
        <v>51505</v>
      </c>
      <c r="L53" s="2">
        <v>1</v>
      </c>
      <c r="M53" s="2">
        <v>19</v>
      </c>
      <c r="N53" s="2" t="s">
        <v>37</v>
      </c>
      <c r="O53" s="2" t="s">
        <v>38</v>
      </c>
      <c r="P53" s="2">
        <v>2330</v>
      </c>
      <c r="Q53" s="5">
        <v>25703</v>
      </c>
      <c r="R53" s="2" t="s">
        <v>59</v>
      </c>
      <c r="S53" s="2">
        <f ca="1">DATEDIF(Q53,TODAY( ),"Y")</f>
        <v>53</v>
      </c>
      <c r="T53" s="2" t="str">
        <f ca="1">IF(S53&gt;54,"Old Age",IF(S53&gt;=31,"Middle Age",IF(S53&lt;=30,"young age","Invalid")))</f>
        <v>Middle Age</v>
      </c>
      <c r="U53" s="2" t="str">
        <f>IF(R53="f","Female","male")</f>
        <v>Female</v>
      </c>
      <c r="V53" s="2" t="s">
        <v>65</v>
      </c>
      <c r="W53" s="2" t="s">
        <v>41</v>
      </c>
      <c r="X53" s="2" t="s">
        <v>42</v>
      </c>
      <c r="Y53" s="2" t="s">
        <v>80</v>
      </c>
      <c r="Z53" s="3">
        <v>40735</v>
      </c>
      <c r="AA53" s="3">
        <v>42689</v>
      </c>
      <c r="AB53" s="2" t="s">
        <v>60</v>
      </c>
      <c r="AC53" s="2" t="s">
        <v>53</v>
      </c>
      <c r="AD53" s="2" t="str">
        <f>IF(Table2[[#This Row],[EmploymentStatus]]="active","active","inactive")</f>
        <v>inactive</v>
      </c>
      <c r="AE53" s="2" t="s">
        <v>45</v>
      </c>
      <c r="AF53" s="2" t="s">
        <v>63</v>
      </c>
      <c r="AG53" s="2">
        <v>16</v>
      </c>
      <c r="AH53" s="2" t="s">
        <v>82</v>
      </c>
      <c r="AI53" s="2" t="s">
        <v>56</v>
      </c>
      <c r="AJ53" s="2">
        <v>4.24</v>
      </c>
      <c r="AK53" s="2">
        <v>4</v>
      </c>
      <c r="AL53" s="2">
        <v>0</v>
      </c>
      <c r="AM53" s="6">
        <v>42489</v>
      </c>
      <c r="AN53" s="2">
        <v>0</v>
      </c>
      <c r="AO53" s="2">
        <v>2</v>
      </c>
    </row>
    <row r="54" spans="1:41" x14ac:dyDescent="0.3">
      <c r="A54" s="2" t="s">
        <v>421</v>
      </c>
      <c r="B54" s="2">
        <v>10178</v>
      </c>
      <c r="C54" s="2">
        <v>1</v>
      </c>
      <c r="D54" s="2">
        <v>1</v>
      </c>
      <c r="E54" s="2">
        <v>1</v>
      </c>
      <c r="F54" s="2" t="str">
        <f>IF(C54=0,"Unmarried","Married")</f>
        <v>Married</v>
      </c>
      <c r="G54" s="2">
        <v>1</v>
      </c>
      <c r="H54" s="2">
        <v>3</v>
      </c>
      <c r="I54" s="2">
        <v>3</v>
      </c>
      <c r="J54" s="2">
        <v>0</v>
      </c>
      <c r="K54" s="2">
        <v>87826</v>
      </c>
      <c r="L54" s="2">
        <v>0</v>
      </c>
      <c r="M54" s="2">
        <v>9</v>
      </c>
      <c r="N54" s="2" t="s">
        <v>93</v>
      </c>
      <c r="O54" s="2" t="s">
        <v>38</v>
      </c>
      <c r="P54" s="2">
        <v>2110</v>
      </c>
      <c r="Q54" s="5">
        <v>25782</v>
      </c>
      <c r="R54" s="2" t="s">
        <v>39</v>
      </c>
      <c r="S54" s="2">
        <f ca="1">DATEDIF(Q54,TODAY( ),"Y")</f>
        <v>52</v>
      </c>
      <c r="T54" s="2" t="str">
        <f ca="1">IF(S54&gt;54,"Old Age",IF(S54&gt;=31,"Middle Age",IF(S54&lt;=30,"young age","Invalid")))</f>
        <v>Middle Age</v>
      </c>
      <c r="U54" s="2" t="str">
        <f>IF(R54="f","Female","male")</f>
        <v>male</v>
      </c>
      <c r="V54" s="2" t="s">
        <v>51</v>
      </c>
      <c r="W54" s="2" t="s">
        <v>41</v>
      </c>
      <c r="X54" s="2" t="s">
        <v>87</v>
      </c>
      <c r="Y54" s="2" t="s">
        <v>43</v>
      </c>
      <c r="Z54" s="3">
        <v>42125</v>
      </c>
      <c r="AB54" s="2" t="s">
        <v>486</v>
      </c>
      <c r="AC54" s="2" t="s">
        <v>44</v>
      </c>
      <c r="AD54" s="2" t="str">
        <f>IF(Table2[[#This Row],[EmploymentStatus]]="active","active","inactive")</f>
        <v>active</v>
      </c>
      <c r="AE54" s="2" t="s">
        <v>487</v>
      </c>
      <c r="AF54" s="2" t="s">
        <v>54</v>
      </c>
      <c r="AG54" s="2">
        <v>4</v>
      </c>
      <c r="AH54" s="2" t="s">
        <v>78</v>
      </c>
      <c r="AI54" s="2" t="s">
        <v>56</v>
      </c>
      <c r="AJ54" s="2">
        <v>3.32</v>
      </c>
      <c r="AK54" s="2">
        <v>3</v>
      </c>
      <c r="AL54" s="2">
        <v>7</v>
      </c>
      <c r="AM54" s="6">
        <v>43479</v>
      </c>
      <c r="AN54" s="2">
        <v>0</v>
      </c>
      <c r="AO54" s="2">
        <v>16</v>
      </c>
    </row>
    <row r="55" spans="1:41" x14ac:dyDescent="0.3">
      <c r="A55" s="2" t="s">
        <v>302</v>
      </c>
      <c r="B55" s="2">
        <v>10170</v>
      </c>
      <c r="C55" s="2">
        <v>1</v>
      </c>
      <c r="D55" s="2">
        <v>1</v>
      </c>
      <c r="E55" s="2">
        <v>0</v>
      </c>
      <c r="F55" s="2" t="str">
        <f>IF(C55=0,"Unmarried","Married")</f>
        <v>Married</v>
      </c>
      <c r="G55" s="2">
        <v>5</v>
      </c>
      <c r="H55" s="2">
        <v>5</v>
      </c>
      <c r="I55" s="2">
        <v>3</v>
      </c>
      <c r="J55" s="2">
        <v>0</v>
      </c>
      <c r="K55" s="2">
        <v>45433</v>
      </c>
      <c r="L55" s="2">
        <v>1</v>
      </c>
      <c r="M55" s="2">
        <v>19</v>
      </c>
      <c r="N55" s="2" t="s">
        <v>37</v>
      </c>
      <c r="O55" s="2" t="s">
        <v>38</v>
      </c>
      <c r="P55" s="2">
        <v>2127</v>
      </c>
      <c r="Q55" s="5">
        <v>25790</v>
      </c>
      <c r="R55" s="2" t="s">
        <v>59</v>
      </c>
      <c r="S55" s="2">
        <f ca="1">DATEDIF(Q55,TODAY( ),"Y")</f>
        <v>52</v>
      </c>
      <c r="T55" s="2" t="str">
        <f ca="1">IF(S55&gt;54,"Old Age",IF(S55&gt;=31,"Middle Age",IF(S55&lt;=30,"young age","Invalid")))</f>
        <v>Middle Age</v>
      </c>
      <c r="U55" s="2" t="str">
        <f>IF(R55="f","Female","male")</f>
        <v>Female</v>
      </c>
      <c r="V55" s="2" t="s">
        <v>51</v>
      </c>
      <c r="W55" s="2" t="s">
        <v>41</v>
      </c>
      <c r="X55" s="2" t="s">
        <v>42</v>
      </c>
      <c r="Y55" s="2" t="s">
        <v>43</v>
      </c>
      <c r="Z55" s="3">
        <v>40812</v>
      </c>
      <c r="AA55" s="3">
        <v>41883</v>
      </c>
      <c r="AB55" s="2" t="s">
        <v>191</v>
      </c>
      <c r="AC55" s="2" t="s">
        <v>53</v>
      </c>
      <c r="AD55" s="2" t="str">
        <f>IF(Table2[[#This Row],[EmploymentStatus]]="active","active","inactive")</f>
        <v>inactive</v>
      </c>
      <c r="AE55" s="2" t="s">
        <v>45</v>
      </c>
      <c r="AF55" s="2" t="s">
        <v>70</v>
      </c>
      <c r="AG55" s="2">
        <v>11</v>
      </c>
      <c r="AH55" s="2" t="s">
        <v>68</v>
      </c>
      <c r="AI55" s="2" t="s">
        <v>56</v>
      </c>
      <c r="AJ55" s="2">
        <v>3.49</v>
      </c>
      <c r="AK55" s="2">
        <v>4</v>
      </c>
      <c r="AL55" s="2">
        <v>0</v>
      </c>
      <c r="AM55" s="6">
        <v>41304</v>
      </c>
      <c r="AN55" s="2">
        <v>0</v>
      </c>
      <c r="AO55" s="2">
        <v>6</v>
      </c>
    </row>
    <row r="56" spans="1:41" x14ac:dyDescent="0.3">
      <c r="A56" s="2" t="s">
        <v>203</v>
      </c>
      <c r="B56" s="2">
        <v>10028</v>
      </c>
      <c r="C56" s="2">
        <v>0</v>
      </c>
      <c r="D56" s="2">
        <v>0</v>
      </c>
      <c r="E56" s="2">
        <v>1</v>
      </c>
      <c r="F56" s="2" t="str">
        <f>IF(C56=0,"Unmarried","Married")</f>
        <v>Unmarried</v>
      </c>
      <c r="G56" s="2">
        <v>1</v>
      </c>
      <c r="H56" s="2">
        <v>3</v>
      </c>
      <c r="I56" s="2">
        <v>4</v>
      </c>
      <c r="J56" s="2">
        <v>0</v>
      </c>
      <c r="K56" s="2">
        <v>138888</v>
      </c>
      <c r="L56" s="2">
        <v>0</v>
      </c>
      <c r="M56" s="2">
        <v>13</v>
      </c>
      <c r="N56" s="2" t="s">
        <v>204</v>
      </c>
      <c r="O56" s="2" t="s">
        <v>38</v>
      </c>
      <c r="P56" s="2">
        <v>1886</v>
      </c>
      <c r="Q56" s="5">
        <v>25818</v>
      </c>
      <c r="R56" s="2" t="s">
        <v>39</v>
      </c>
      <c r="S56" s="2">
        <f ca="1">DATEDIF(Q56,TODAY( ),"Y")</f>
        <v>52</v>
      </c>
      <c r="T56" s="2" t="str">
        <f ca="1">IF(S56&gt;54,"Old Age",IF(S56&gt;=31,"Middle Age",IF(S56&lt;=30,"young age","Invalid")))</f>
        <v>Middle Age</v>
      </c>
      <c r="U56" s="2" t="str">
        <f>IF(R56="f","Female","male")</f>
        <v>male</v>
      </c>
      <c r="V56" s="2" t="s">
        <v>40</v>
      </c>
      <c r="W56" s="2" t="s">
        <v>41</v>
      </c>
      <c r="X56" s="2" t="s">
        <v>42</v>
      </c>
      <c r="Y56" s="2" t="s">
        <v>80</v>
      </c>
      <c r="Z56" s="3">
        <v>41760</v>
      </c>
      <c r="AB56" s="2" t="s">
        <v>486</v>
      </c>
      <c r="AC56" s="2" t="s">
        <v>44</v>
      </c>
      <c r="AD56" s="2" t="str">
        <f>IF(Table2[[#This Row],[EmploymentStatus]]="active","active","inactive")</f>
        <v>active</v>
      </c>
      <c r="AE56" s="2" t="s">
        <v>487</v>
      </c>
      <c r="AF56" s="2" t="s">
        <v>145</v>
      </c>
      <c r="AG56" s="2">
        <v>5</v>
      </c>
      <c r="AH56" s="2" t="s">
        <v>55</v>
      </c>
      <c r="AI56" s="2" t="s">
        <v>48</v>
      </c>
      <c r="AJ56" s="2">
        <v>4.3</v>
      </c>
      <c r="AK56" s="2">
        <v>5</v>
      </c>
      <c r="AL56" s="2">
        <v>5</v>
      </c>
      <c r="AM56" s="6">
        <v>43556</v>
      </c>
      <c r="AN56" s="2">
        <v>0</v>
      </c>
      <c r="AO56" s="2">
        <v>4</v>
      </c>
    </row>
    <row r="57" spans="1:41" x14ac:dyDescent="0.3">
      <c r="A57" s="2" t="s">
        <v>388</v>
      </c>
      <c r="B57" s="2">
        <v>10262</v>
      </c>
      <c r="C57" s="2">
        <v>0</v>
      </c>
      <c r="D57" s="2">
        <v>2</v>
      </c>
      <c r="E57" s="2">
        <v>0</v>
      </c>
      <c r="F57" s="2" t="str">
        <f>IF(C57=0,"Unmarried","Married")</f>
        <v>Unmarried</v>
      </c>
      <c r="G57" s="2">
        <v>5</v>
      </c>
      <c r="H57" s="2">
        <v>5</v>
      </c>
      <c r="I57" s="2">
        <v>3</v>
      </c>
      <c r="J57" s="2">
        <v>0</v>
      </c>
      <c r="K57" s="2">
        <v>46430</v>
      </c>
      <c r="L57" s="2">
        <v>1</v>
      </c>
      <c r="M57" s="2">
        <v>19</v>
      </c>
      <c r="N57" s="2" t="s">
        <v>37</v>
      </c>
      <c r="O57" s="2" t="s">
        <v>38</v>
      </c>
      <c r="P57" s="2">
        <v>2474</v>
      </c>
      <c r="Q57" s="5">
        <v>25833</v>
      </c>
      <c r="R57" s="2" t="s">
        <v>59</v>
      </c>
      <c r="S57" s="2">
        <f ca="1">DATEDIF(Q57,TODAY( ),"Y")</f>
        <v>52</v>
      </c>
      <c r="T57" s="2" t="str">
        <f ca="1">IF(S57&gt;54,"Old Age",IF(S57&gt;=31,"Middle Age",IF(S57&lt;=30,"young age","Invalid")))</f>
        <v>Middle Age</v>
      </c>
      <c r="U57" s="2" t="str">
        <f>IF(R57="f","Female","male")</f>
        <v>Female</v>
      </c>
      <c r="V57" s="2" t="s">
        <v>65</v>
      </c>
      <c r="W57" s="2" t="s">
        <v>41</v>
      </c>
      <c r="X57" s="2" t="s">
        <v>42</v>
      </c>
      <c r="Y57" s="2" t="s">
        <v>43</v>
      </c>
      <c r="Z57" s="3">
        <v>41176</v>
      </c>
      <c r="AA57" s="3">
        <v>41443</v>
      </c>
      <c r="AB57" s="2" t="s">
        <v>91</v>
      </c>
      <c r="AC57" s="2" t="s">
        <v>53</v>
      </c>
      <c r="AD57" s="2" t="str">
        <f>IF(Table2[[#This Row],[EmploymentStatus]]="active","active","inactive")</f>
        <v>inactive</v>
      </c>
      <c r="AE57" s="2" t="s">
        <v>45</v>
      </c>
      <c r="AF57" s="2" t="s">
        <v>61</v>
      </c>
      <c r="AG57" s="2">
        <v>20</v>
      </c>
      <c r="AH57" s="2" t="s">
        <v>55</v>
      </c>
      <c r="AI57" s="2" t="s">
        <v>56</v>
      </c>
      <c r="AJ57" s="2">
        <v>4.5</v>
      </c>
      <c r="AK57" s="2">
        <v>5</v>
      </c>
      <c r="AL57" s="2">
        <v>0</v>
      </c>
      <c r="AM57" s="6">
        <v>41309</v>
      </c>
      <c r="AN57" s="2">
        <v>0</v>
      </c>
      <c r="AO57" s="2">
        <v>16</v>
      </c>
    </row>
    <row r="58" spans="1:41" x14ac:dyDescent="0.3">
      <c r="A58" s="2" t="s">
        <v>126</v>
      </c>
      <c r="B58" s="2">
        <v>10175</v>
      </c>
      <c r="C58" s="2">
        <v>0</v>
      </c>
      <c r="D58" s="2">
        <v>0</v>
      </c>
      <c r="E58" s="2">
        <v>1</v>
      </c>
      <c r="F58" s="2" t="str">
        <f>IF(C58=0,"Unmarried","Married")</f>
        <v>Unmarried</v>
      </c>
      <c r="G58" s="2">
        <v>5</v>
      </c>
      <c r="H58" s="2">
        <v>5</v>
      </c>
      <c r="I58" s="2">
        <v>3</v>
      </c>
      <c r="J58" s="2">
        <v>0</v>
      </c>
      <c r="K58" s="2">
        <v>74312</v>
      </c>
      <c r="L58" s="2">
        <v>1</v>
      </c>
      <c r="M58" s="2">
        <v>18</v>
      </c>
      <c r="N58" s="2" t="s">
        <v>127</v>
      </c>
      <c r="O58" s="2" t="s">
        <v>38</v>
      </c>
      <c r="P58" s="2">
        <v>1901</v>
      </c>
      <c r="Q58" s="5">
        <v>25844</v>
      </c>
      <c r="R58" s="2" t="s">
        <v>39</v>
      </c>
      <c r="S58" s="2">
        <f ca="1">DATEDIF(Q58,TODAY( ),"Y")</f>
        <v>52</v>
      </c>
      <c r="T58" s="2" t="str">
        <f ca="1">IF(S58&gt;54,"Old Age",IF(S58&gt;=31,"Middle Age",IF(S58&lt;=30,"young age","Invalid")))</f>
        <v>Middle Age</v>
      </c>
      <c r="U58" s="2" t="str">
        <f>IF(R58="f","Female","male")</f>
        <v>male</v>
      </c>
      <c r="V58" s="2" t="s">
        <v>40</v>
      </c>
      <c r="W58" s="2" t="s">
        <v>41</v>
      </c>
      <c r="X58" s="2" t="s">
        <v>42</v>
      </c>
      <c r="Y58" s="2" t="s">
        <v>110</v>
      </c>
      <c r="Z58" s="3">
        <v>41547</v>
      </c>
      <c r="AA58" s="3">
        <v>41828</v>
      </c>
      <c r="AB58" s="2" t="s">
        <v>128</v>
      </c>
      <c r="AC58" s="2" t="s">
        <v>53</v>
      </c>
      <c r="AD58" s="2" t="str">
        <f>IF(Table2[[#This Row],[EmploymentStatus]]="active","active","inactive")</f>
        <v>inactive</v>
      </c>
      <c r="AE58" s="2" t="s">
        <v>45</v>
      </c>
      <c r="AF58" s="2" t="s">
        <v>129</v>
      </c>
      <c r="AG58" s="2">
        <v>2</v>
      </c>
      <c r="AH58" s="2" t="s">
        <v>55</v>
      </c>
      <c r="AI58" s="2" t="s">
        <v>56</v>
      </c>
      <c r="AJ58" s="2">
        <v>3.39</v>
      </c>
      <c r="AK58" s="2">
        <v>3</v>
      </c>
      <c r="AL58" s="2">
        <v>0</v>
      </c>
      <c r="AM58" s="6">
        <v>41690</v>
      </c>
      <c r="AN58" s="2">
        <v>0</v>
      </c>
      <c r="AO58" s="2">
        <v>14</v>
      </c>
    </row>
    <row r="59" spans="1:41" x14ac:dyDescent="0.3">
      <c r="A59" s="2" t="s">
        <v>104</v>
      </c>
      <c r="B59" s="2">
        <v>10055</v>
      </c>
      <c r="C59" s="2">
        <v>0</v>
      </c>
      <c r="D59" s="2">
        <v>0</v>
      </c>
      <c r="E59" s="2">
        <v>0</v>
      </c>
      <c r="F59" s="2" t="str">
        <f>IF(C59=0,"Unmarried","Married")</f>
        <v>Unmarried</v>
      </c>
      <c r="G59" s="2">
        <v>1</v>
      </c>
      <c r="H59" s="2">
        <v>5</v>
      </c>
      <c r="I59" s="2">
        <v>3</v>
      </c>
      <c r="J59" s="2">
        <v>0</v>
      </c>
      <c r="K59" s="2">
        <v>59026</v>
      </c>
      <c r="L59" s="2">
        <v>0</v>
      </c>
      <c r="M59" s="2">
        <v>19</v>
      </c>
      <c r="N59" s="2" t="s">
        <v>37</v>
      </c>
      <c r="O59" s="2" t="s">
        <v>38</v>
      </c>
      <c r="P59" s="2">
        <v>1915</v>
      </c>
      <c r="Q59" s="5">
        <v>25868</v>
      </c>
      <c r="R59" s="2" t="s">
        <v>59</v>
      </c>
      <c r="S59" s="2">
        <f ca="1">DATEDIF(Q59,TODAY( ),"Y")</f>
        <v>52</v>
      </c>
      <c r="T59" s="2" t="str">
        <f ca="1">IF(S59&gt;54,"Old Age",IF(S59&gt;=31,"Middle Age",IF(S59&lt;=30,"young age","Invalid")))</f>
        <v>Middle Age</v>
      </c>
      <c r="U59" s="2" t="str">
        <f>IF(R59="f","Female","male")</f>
        <v>Female</v>
      </c>
      <c r="V59" s="2" t="s">
        <v>40</v>
      </c>
      <c r="W59" s="2" t="s">
        <v>105</v>
      </c>
      <c r="X59" s="2" t="s">
        <v>42</v>
      </c>
      <c r="Y59" s="2" t="s">
        <v>43</v>
      </c>
      <c r="Z59" s="3">
        <v>40637</v>
      </c>
      <c r="AB59" s="2" t="s">
        <v>486</v>
      </c>
      <c r="AC59" s="2" t="s">
        <v>44</v>
      </c>
      <c r="AD59" s="2" t="str">
        <f>IF(Table2[[#This Row],[EmploymentStatus]]="active","active","inactive")</f>
        <v>active</v>
      </c>
      <c r="AE59" s="2" t="s">
        <v>45</v>
      </c>
      <c r="AF59" s="2" t="s">
        <v>63</v>
      </c>
      <c r="AG59" s="2">
        <v>16</v>
      </c>
      <c r="AH59" s="2" t="s">
        <v>68</v>
      </c>
      <c r="AI59" s="2" t="s">
        <v>56</v>
      </c>
      <c r="AJ59" s="2">
        <v>5</v>
      </c>
      <c r="AK59" s="2">
        <v>5</v>
      </c>
      <c r="AL59" s="2">
        <v>0</v>
      </c>
      <c r="AM59" s="6">
        <v>43479</v>
      </c>
      <c r="AN59" s="2">
        <v>0</v>
      </c>
      <c r="AO59" s="2">
        <v>12</v>
      </c>
    </row>
    <row r="60" spans="1:41" x14ac:dyDescent="0.3">
      <c r="A60" s="2" t="s">
        <v>79</v>
      </c>
      <c r="B60" s="2">
        <v>10114</v>
      </c>
      <c r="C60" s="2">
        <v>0</v>
      </c>
      <c r="D60" s="2">
        <v>0</v>
      </c>
      <c r="E60" s="2">
        <v>0</v>
      </c>
      <c r="F60" s="2" t="str">
        <f>IF(C60=0,"Unmarried","Married")</f>
        <v>Unmarried</v>
      </c>
      <c r="G60" s="2">
        <v>3</v>
      </c>
      <c r="H60" s="2">
        <v>5</v>
      </c>
      <c r="I60" s="2">
        <v>3</v>
      </c>
      <c r="J60" s="2">
        <v>1</v>
      </c>
      <c r="K60" s="2">
        <v>47837</v>
      </c>
      <c r="L60" s="2">
        <v>0</v>
      </c>
      <c r="M60" s="2">
        <v>19</v>
      </c>
      <c r="N60" s="2" t="s">
        <v>37</v>
      </c>
      <c r="O60" s="2" t="s">
        <v>38</v>
      </c>
      <c r="P60" s="2">
        <v>1902</v>
      </c>
      <c r="Q60" s="5">
        <v>25874</v>
      </c>
      <c r="R60" s="2" t="s">
        <v>59</v>
      </c>
      <c r="S60" s="2">
        <f ca="1">DATEDIF(Q60,TODAY( ),"Y")</f>
        <v>52</v>
      </c>
      <c r="T60" s="2" t="str">
        <f ca="1">IF(S60&gt;54,"Old Age",IF(S60&gt;=31,"Middle Age",IF(S60&lt;=30,"young age","Invalid")))</f>
        <v>Middle Age</v>
      </c>
      <c r="U60" s="2" t="str">
        <f>IF(R60="f","Female","male")</f>
        <v>Female</v>
      </c>
      <c r="V60" s="2" t="s">
        <v>40</v>
      </c>
      <c r="W60" s="2" t="s">
        <v>41</v>
      </c>
      <c r="X60" s="2" t="s">
        <v>42</v>
      </c>
      <c r="Y60" s="2" t="s">
        <v>80</v>
      </c>
      <c r="Z60" s="3">
        <v>39971</v>
      </c>
      <c r="AB60" s="2" t="s">
        <v>486</v>
      </c>
      <c r="AC60" s="2" t="s">
        <v>44</v>
      </c>
      <c r="AD60" s="2" t="str">
        <f>IF(Table2[[#This Row],[EmploymentStatus]]="active","active","inactive")</f>
        <v>active</v>
      </c>
      <c r="AE60" s="2" t="s">
        <v>45</v>
      </c>
      <c r="AF60" s="2" t="s">
        <v>81</v>
      </c>
      <c r="AG60" s="2">
        <v>12</v>
      </c>
      <c r="AH60" s="2" t="s">
        <v>82</v>
      </c>
      <c r="AI60" s="2" t="s">
        <v>56</v>
      </c>
      <c r="AJ60" s="2">
        <v>4.46</v>
      </c>
      <c r="AK60" s="2">
        <v>3</v>
      </c>
      <c r="AL60" s="2">
        <v>0</v>
      </c>
      <c r="AM60" s="6">
        <v>43490</v>
      </c>
      <c r="AN60" s="2">
        <v>0</v>
      </c>
      <c r="AO60" s="2">
        <v>4</v>
      </c>
    </row>
    <row r="61" spans="1:41" x14ac:dyDescent="0.3">
      <c r="A61" s="2" t="s">
        <v>157</v>
      </c>
      <c r="B61" s="2">
        <v>10200</v>
      </c>
      <c r="C61" s="2">
        <v>0</v>
      </c>
      <c r="D61" s="2">
        <v>0</v>
      </c>
      <c r="E61" s="2">
        <v>1</v>
      </c>
      <c r="F61" s="2" t="str">
        <f>IF(C61=0,"Unmarried","Married")</f>
        <v>Unmarried</v>
      </c>
      <c r="G61" s="2">
        <v>1</v>
      </c>
      <c r="H61" s="2">
        <v>6</v>
      </c>
      <c r="I61" s="2">
        <v>3</v>
      </c>
      <c r="J61" s="2">
        <v>0</v>
      </c>
      <c r="K61" s="2">
        <v>66808</v>
      </c>
      <c r="L61" s="2">
        <v>0</v>
      </c>
      <c r="M61" s="2">
        <v>3</v>
      </c>
      <c r="N61" s="2" t="s">
        <v>137</v>
      </c>
      <c r="O61" s="2" t="s">
        <v>94</v>
      </c>
      <c r="P61" s="2">
        <v>78207</v>
      </c>
      <c r="Q61" s="5">
        <v>25878</v>
      </c>
      <c r="R61" s="2" t="s">
        <v>39</v>
      </c>
      <c r="S61" s="2">
        <f ca="1">DATEDIF(Q61,TODAY( ),"Y")</f>
        <v>52</v>
      </c>
      <c r="T61" s="2" t="str">
        <f ca="1">IF(S61&gt;54,"Old Age",IF(S61&gt;=31,"Middle Age",IF(S61&lt;=30,"young age","Invalid")))</f>
        <v>Middle Age</v>
      </c>
      <c r="U61" s="2" t="str">
        <f>IF(R61="f","Female","male")</f>
        <v>male</v>
      </c>
      <c r="V61" s="2" t="s">
        <v>40</v>
      </c>
      <c r="W61" s="2" t="s">
        <v>105</v>
      </c>
      <c r="X61" s="2" t="s">
        <v>42</v>
      </c>
      <c r="Y61" s="2" t="s">
        <v>80</v>
      </c>
      <c r="Z61" s="3">
        <v>41043</v>
      </c>
      <c r="AB61" s="2" t="s">
        <v>486</v>
      </c>
      <c r="AC61" s="2" t="s">
        <v>44</v>
      </c>
      <c r="AD61" s="2" t="str">
        <f>IF(Table2[[#This Row],[EmploymentStatus]]="active","active","inactive")</f>
        <v>active</v>
      </c>
      <c r="AE61" s="2" t="s">
        <v>139</v>
      </c>
      <c r="AF61" s="2" t="s">
        <v>158</v>
      </c>
      <c r="AG61" s="2">
        <v>21</v>
      </c>
      <c r="AH61" s="2" t="s">
        <v>78</v>
      </c>
      <c r="AI61" s="2" t="s">
        <v>56</v>
      </c>
      <c r="AJ61" s="2">
        <v>3</v>
      </c>
      <c r="AK61" s="2">
        <v>5</v>
      </c>
      <c r="AL61" s="2">
        <v>0</v>
      </c>
      <c r="AM61" s="6">
        <v>43484</v>
      </c>
      <c r="AN61" s="2">
        <v>0</v>
      </c>
      <c r="AO61" s="2">
        <v>17</v>
      </c>
    </row>
    <row r="62" spans="1:41" x14ac:dyDescent="0.3">
      <c r="A62" s="2" t="s">
        <v>111</v>
      </c>
      <c r="B62" s="2">
        <v>10046</v>
      </c>
      <c r="C62" s="2">
        <v>0</v>
      </c>
      <c r="D62" s="2">
        <v>0</v>
      </c>
      <c r="E62" s="2">
        <v>1</v>
      </c>
      <c r="F62" s="2" t="str">
        <f>IF(C62=0,"Unmarried","Married")</f>
        <v>Unmarried</v>
      </c>
      <c r="G62" s="2">
        <v>1</v>
      </c>
      <c r="H62" s="2">
        <v>5</v>
      </c>
      <c r="I62" s="2">
        <v>3</v>
      </c>
      <c r="J62" s="2">
        <v>0</v>
      </c>
      <c r="K62" s="2">
        <v>51044</v>
      </c>
      <c r="L62" s="2">
        <v>0</v>
      </c>
      <c r="M62" s="2">
        <v>19</v>
      </c>
      <c r="N62" s="2" t="s">
        <v>37</v>
      </c>
      <c r="O62" s="2" t="s">
        <v>38</v>
      </c>
      <c r="P62" s="2">
        <v>2072</v>
      </c>
      <c r="Q62" s="5">
        <v>25924</v>
      </c>
      <c r="R62" s="2" t="s">
        <v>39</v>
      </c>
      <c r="S62" s="2">
        <f ca="1">DATEDIF(Q62,TODAY( ),"Y")</f>
        <v>52</v>
      </c>
      <c r="T62" s="2" t="str">
        <f ca="1">IF(S62&gt;54,"Old Age",IF(S62&gt;=31,"Middle Age",IF(S62&lt;=30,"young age","Invalid")))</f>
        <v>Middle Age</v>
      </c>
      <c r="U62" s="2" t="str">
        <f>IF(R62="f","Female","male")</f>
        <v>male</v>
      </c>
      <c r="V62" s="2" t="s">
        <v>40</v>
      </c>
      <c r="W62" s="2" t="s">
        <v>41</v>
      </c>
      <c r="X62" s="2" t="s">
        <v>87</v>
      </c>
      <c r="Y62" s="2" t="s">
        <v>43</v>
      </c>
      <c r="Z62" s="3">
        <v>40943</v>
      </c>
      <c r="AB62" s="2" t="s">
        <v>486</v>
      </c>
      <c r="AC62" s="2" t="s">
        <v>44</v>
      </c>
      <c r="AD62" s="2" t="str">
        <f>IF(Table2[[#This Row],[EmploymentStatus]]="active","active","inactive")</f>
        <v>active</v>
      </c>
      <c r="AE62" s="2" t="s">
        <v>45</v>
      </c>
      <c r="AF62" s="2" t="s">
        <v>70</v>
      </c>
      <c r="AG62" s="2">
        <v>11</v>
      </c>
      <c r="AH62" s="2" t="s">
        <v>68</v>
      </c>
      <c r="AI62" s="2" t="s">
        <v>56</v>
      </c>
      <c r="AJ62" s="2">
        <v>5</v>
      </c>
      <c r="AK62" s="2">
        <v>3</v>
      </c>
      <c r="AL62" s="2">
        <v>0</v>
      </c>
      <c r="AM62" s="6">
        <v>43479</v>
      </c>
      <c r="AN62" s="2">
        <v>0</v>
      </c>
      <c r="AO62" s="2">
        <v>13</v>
      </c>
    </row>
    <row r="63" spans="1:41" x14ac:dyDescent="0.3">
      <c r="A63" s="2" t="s">
        <v>241</v>
      </c>
      <c r="B63" s="2">
        <v>10142</v>
      </c>
      <c r="C63" s="2">
        <v>0</v>
      </c>
      <c r="D63" s="2">
        <v>4</v>
      </c>
      <c r="E63" s="2">
        <v>0</v>
      </c>
      <c r="F63" s="2" t="str">
        <f>IF(C63=0,"Unmarried","Married")</f>
        <v>Unmarried</v>
      </c>
      <c r="G63" s="2">
        <v>4</v>
      </c>
      <c r="H63" s="2">
        <v>6</v>
      </c>
      <c r="I63" s="2">
        <v>3</v>
      </c>
      <c r="J63" s="2">
        <v>0</v>
      </c>
      <c r="K63" s="2">
        <v>59370</v>
      </c>
      <c r="L63" s="2">
        <v>1</v>
      </c>
      <c r="M63" s="2">
        <v>3</v>
      </c>
      <c r="N63" s="2" t="s">
        <v>137</v>
      </c>
      <c r="O63" s="2" t="s">
        <v>242</v>
      </c>
      <c r="P63" s="2">
        <v>43050</v>
      </c>
      <c r="Q63" s="5">
        <v>26213</v>
      </c>
      <c r="R63" s="2" t="s">
        <v>59</v>
      </c>
      <c r="S63" s="2">
        <f ca="1">DATEDIF(Q63,TODAY( ),"Y")</f>
        <v>51</v>
      </c>
      <c r="T63" s="2" t="str">
        <f ca="1">IF(S63&gt;54,"Old Age",IF(S63&gt;=31,"Middle Age",IF(S63&lt;=30,"young age","Invalid")))</f>
        <v>Middle Age</v>
      </c>
      <c r="U63" s="2" t="str">
        <f>IF(R63="f","Female","male")</f>
        <v>Female</v>
      </c>
      <c r="V63" s="2" t="s">
        <v>76</v>
      </c>
      <c r="W63" s="2" t="s">
        <v>41</v>
      </c>
      <c r="X63" s="2" t="s">
        <v>42</v>
      </c>
      <c r="Y63" s="2" t="s">
        <v>80</v>
      </c>
      <c r="Z63" s="3">
        <v>41827</v>
      </c>
      <c r="AA63" s="3">
        <v>42133</v>
      </c>
      <c r="AB63" s="2" t="s">
        <v>101</v>
      </c>
      <c r="AC63" s="2" t="s">
        <v>102</v>
      </c>
      <c r="AD63" s="2" t="str">
        <f>IF(Table2[[#This Row],[EmploymentStatus]]="active","active","inactive")</f>
        <v>inactive</v>
      </c>
      <c r="AE63" s="2" t="s">
        <v>139</v>
      </c>
      <c r="AF63" s="2" t="s">
        <v>140</v>
      </c>
      <c r="AG63" s="2">
        <v>17</v>
      </c>
      <c r="AH63" s="2" t="s">
        <v>115</v>
      </c>
      <c r="AI63" s="2" t="s">
        <v>56</v>
      </c>
      <c r="AJ63" s="2">
        <v>3.97</v>
      </c>
      <c r="AK63" s="2">
        <v>4</v>
      </c>
      <c r="AL63" s="2">
        <v>0</v>
      </c>
      <c r="AM63" s="6">
        <v>41654</v>
      </c>
      <c r="AN63" s="2">
        <v>0</v>
      </c>
      <c r="AO63" s="2">
        <v>7</v>
      </c>
    </row>
    <row r="64" spans="1:41" x14ac:dyDescent="0.3">
      <c r="A64" s="2" t="s">
        <v>247</v>
      </c>
      <c r="B64" s="2">
        <v>10246</v>
      </c>
      <c r="C64" s="2">
        <v>0</v>
      </c>
      <c r="D64" s="2">
        <v>0</v>
      </c>
      <c r="E64" s="2">
        <v>0</v>
      </c>
      <c r="F64" s="2" t="str">
        <f>IF(C64=0,"Unmarried","Married")</f>
        <v>Unmarried</v>
      </c>
      <c r="G64" s="2">
        <v>4</v>
      </c>
      <c r="H64" s="2">
        <v>3</v>
      </c>
      <c r="I64" s="2">
        <v>3</v>
      </c>
      <c r="J64" s="2">
        <v>0</v>
      </c>
      <c r="K64" s="2">
        <v>114800</v>
      </c>
      <c r="L64" s="2">
        <v>1</v>
      </c>
      <c r="M64" s="2">
        <v>8</v>
      </c>
      <c r="N64" s="2" t="s">
        <v>107</v>
      </c>
      <c r="O64" s="2" t="s">
        <v>38</v>
      </c>
      <c r="P64" s="2">
        <v>2127</v>
      </c>
      <c r="Q64" s="5">
        <v>26229</v>
      </c>
      <c r="R64" s="2" t="s">
        <v>59</v>
      </c>
      <c r="S64" s="2">
        <f ca="1">DATEDIF(Q64,TODAY( ),"Y")</f>
        <v>51</v>
      </c>
      <c r="T64" s="2" t="str">
        <f ca="1">IF(S64&gt;54,"Old Age",IF(S64&gt;=31,"Middle Age",IF(S64&lt;=30,"young age","Invalid")))</f>
        <v>Middle Age</v>
      </c>
      <c r="U64" s="2" t="str">
        <f>IF(R64="f","Female","male")</f>
        <v>Female</v>
      </c>
      <c r="V64" s="2" t="s">
        <v>40</v>
      </c>
      <c r="W64" s="2" t="s">
        <v>41</v>
      </c>
      <c r="X64" s="2" t="s">
        <v>42</v>
      </c>
      <c r="Y64" s="2" t="s">
        <v>43</v>
      </c>
      <c r="Z64" s="3">
        <v>42051</v>
      </c>
      <c r="AA64" s="3">
        <v>42078</v>
      </c>
      <c r="AB64" s="2" t="s">
        <v>216</v>
      </c>
      <c r="AC64" s="2" t="s">
        <v>102</v>
      </c>
      <c r="AD64" s="2" t="str">
        <f>IF(Table2[[#This Row],[EmploymentStatus]]="active","active","inactive")</f>
        <v>inactive</v>
      </c>
      <c r="AE64" s="2" t="s">
        <v>487</v>
      </c>
      <c r="AF64" s="2" t="s">
        <v>54</v>
      </c>
      <c r="AG64" s="2">
        <v>4</v>
      </c>
      <c r="AH64" s="2" t="s">
        <v>55</v>
      </c>
      <c r="AI64" s="2" t="s">
        <v>56</v>
      </c>
      <c r="AJ64" s="2">
        <v>4.5999999999999996</v>
      </c>
      <c r="AK64" s="2">
        <v>4</v>
      </c>
      <c r="AL64" s="2">
        <v>4</v>
      </c>
      <c r="AM64" s="6">
        <v>42024</v>
      </c>
      <c r="AN64" s="2">
        <v>0</v>
      </c>
      <c r="AO64" s="2">
        <v>10</v>
      </c>
    </row>
    <row r="65" spans="1:41" x14ac:dyDescent="0.3">
      <c r="A65" s="2" t="s">
        <v>308</v>
      </c>
      <c r="B65" s="2">
        <v>10092</v>
      </c>
      <c r="C65" s="2">
        <v>1</v>
      </c>
      <c r="D65" s="2">
        <v>1</v>
      </c>
      <c r="E65" s="2">
        <v>1</v>
      </c>
      <c r="F65" s="2" t="str">
        <f>IF(C65=0,"Unmarried","Married")</f>
        <v>Married</v>
      </c>
      <c r="G65" s="2">
        <v>4</v>
      </c>
      <c r="H65" s="2">
        <v>5</v>
      </c>
      <c r="I65" s="2">
        <v>3</v>
      </c>
      <c r="J65" s="2">
        <v>0</v>
      </c>
      <c r="K65" s="2">
        <v>82758</v>
      </c>
      <c r="L65" s="2">
        <v>1</v>
      </c>
      <c r="M65" s="2">
        <v>18</v>
      </c>
      <c r="N65" s="2" t="s">
        <v>127</v>
      </c>
      <c r="O65" s="2" t="s">
        <v>38</v>
      </c>
      <c r="P65" s="2">
        <v>1890</v>
      </c>
      <c r="Q65" s="5">
        <v>26305</v>
      </c>
      <c r="R65" s="2" t="s">
        <v>39</v>
      </c>
      <c r="S65" s="2">
        <f ca="1">DATEDIF(Q65,TODAY( ),"Y")</f>
        <v>51</v>
      </c>
      <c r="T65" s="2" t="str">
        <f ca="1">IF(S65&gt;54,"Old Age",IF(S65&gt;=31,"Middle Age",IF(S65&lt;=30,"young age","Invalid")))</f>
        <v>Middle Age</v>
      </c>
      <c r="U65" s="2" t="str">
        <f>IF(R65="f","Female","male")</f>
        <v>male</v>
      </c>
      <c r="V65" s="2" t="s">
        <v>51</v>
      </c>
      <c r="W65" s="2" t="s">
        <v>41</v>
      </c>
      <c r="X65" s="2" t="s">
        <v>42</v>
      </c>
      <c r="Y65" s="2" t="s">
        <v>43</v>
      </c>
      <c r="Z65" s="3">
        <v>40817</v>
      </c>
      <c r="AA65" s="3">
        <v>42350</v>
      </c>
      <c r="AB65" s="2" t="s">
        <v>101</v>
      </c>
      <c r="AC65" s="2" t="s">
        <v>102</v>
      </c>
      <c r="AD65" s="2" t="str">
        <f>IF(Table2[[#This Row],[EmploymentStatus]]="active","active","inactive")</f>
        <v>inactive</v>
      </c>
      <c r="AE65" s="2" t="s">
        <v>45</v>
      </c>
      <c r="AF65" s="2" t="s">
        <v>129</v>
      </c>
      <c r="AG65" s="2">
        <v>2</v>
      </c>
      <c r="AH65" s="2" t="s">
        <v>78</v>
      </c>
      <c r="AI65" s="2" t="s">
        <v>56</v>
      </c>
      <c r="AJ65" s="2">
        <v>4.78</v>
      </c>
      <c r="AK65" s="2">
        <v>4</v>
      </c>
      <c r="AL65" s="2">
        <v>0</v>
      </c>
      <c r="AM65" s="6">
        <v>42050</v>
      </c>
      <c r="AN65" s="2">
        <v>0</v>
      </c>
      <c r="AO65" s="2">
        <v>9</v>
      </c>
    </row>
    <row r="66" spans="1:41" x14ac:dyDescent="0.3">
      <c r="A66" s="2" t="s">
        <v>397</v>
      </c>
      <c r="B66" s="2">
        <v>10224</v>
      </c>
      <c r="C66" s="2">
        <v>1</v>
      </c>
      <c r="D66" s="2">
        <v>1</v>
      </c>
      <c r="E66" s="2">
        <v>1</v>
      </c>
      <c r="F66" s="2" t="str">
        <f>IF(C66=0,"Unmarried","Married")</f>
        <v>Married</v>
      </c>
      <c r="G66" s="2">
        <v>5</v>
      </c>
      <c r="H66" s="2">
        <v>5</v>
      </c>
      <c r="I66" s="2">
        <v>3</v>
      </c>
      <c r="J66" s="2">
        <v>0</v>
      </c>
      <c r="K66" s="2">
        <v>55578</v>
      </c>
      <c r="L66" s="2">
        <v>1</v>
      </c>
      <c r="M66" s="2">
        <v>20</v>
      </c>
      <c r="N66" s="2" t="s">
        <v>58</v>
      </c>
      <c r="O66" s="2" t="s">
        <v>38</v>
      </c>
      <c r="P66" s="2">
        <v>2138</v>
      </c>
      <c r="Q66" s="5">
        <v>26365</v>
      </c>
      <c r="R66" s="2" t="s">
        <v>39</v>
      </c>
      <c r="S66" s="2">
        <f ca="1">DATEDIF(Q66,TODAY( ),"Y")</f>
        <v>51</v>
      </c>
      <c r="T66" s="2" t="str">
        <f ca="1">IF(S66&gt;54,"Old Age",IF(S66&gt;=31,"Middle Age",IF(S66&lt;=30,"young age","Invalid")))</f>
        <v>Middle Age</v>
      </c>
      <c r="U66" s="2" t="str">
        <f>IF(R66="f","Female","male")</f>
        <v>male</v>
      </c>
      <c r="V66" s="2" t="s">
        <v>51</v>
      </c>
      <c r="W66" s="2" t="s">
        <v>41</v>
      </c>
      <c r="X66" s="2" t="s">
        <v>42</v>
      </c>
      <c r="Y66" s="2" t="s">
        <v>43</v>
      </c>
      <c r="Z66" s="3">
        <v>40670</v>
      </c>
      <c r="AA66" s="3">
        <v>41123</v>
      </c>
      <c r="AB66" s="2" t="s">
        <v>88</v>
      </c>
      <c r="AC66" s="2" t="s">
        <v>53</v>
      </c>
      <c r="AD66" s="2" t="str">
        <f>IF(Table2[[#This Row],[EmploymentStatus]]="active","active","inactive")</f>
        <v>inactive</v>
      </c>
      <c r="AE66" s="2" t="s">
        <v>45</v>
      </c>
      <c r="AF66" s="2" t="s">
        <v>61</v>
      </c>
      <c r="AG66" s="2">
        <v>20</v>
      </c>
      <c r="AH66" s="2" t="s">
        <v>55</v>
      </c>
      <c r="AI66" s="2" t="s">
        <v>56</v>
      </c>
      <c r="AJ66" s="2">
        <v>4.2</v>
      </c>
      <c r="AK66" s="2">
        <v>5</v>
      </c>
      <c r="AL66" s="2">
        <v>0</v>
      </c>
      <c r="AM66" s="6">
        <v>41061</v>
      </c>
      <c r="AN66" s="2">
        <v>0</v>
      </c>
      <c r="AO66" s="2">
        <v>13</v>
      </c>
    </row>
    <row r="67" spans="1:41" x14ac:dyDescent="0.3">
      <c r="A67" s="2" t="s">
        <v>268</v>
      </c>
      <c r="B67" s="2">
        <v>10075</v>
      </c>
      <c r="C67" s="2">
        <v>0</v>
      </c>
      <c r="D67" s="2">
        <v>0</v>
      </c>
      <c r="E67" s="2">
        <v>0</v>
      </c>
      <c r="F67" s="2" t="str">
        <f>IF(C67=0,"Unmarried","Married")</f>
        <v>Unmarried</v>
      </c>
      <c r="G67" s="2">
        <v>5</v>
      </c>
      <c r="H67" s="2">
        <v>5</v>
      </c>
      <c r="I67" s="2">
        <v>3</v>
      </c>
      <c r="J67" s="2">
        <v>0</v>
      </c>
      <c r="K67" s="2">
        <v>68099</v>
      </c>
      <c r="L67" s="2">
        <v>1</v>
      </c>
      <c r="M67" s="2">
        <v>20</v>
      </c>
      <c r="N67" s="2" t="s">
        <v>58</v>
      </c>
      <c r="O67" s="2" t="s">
        <v>38</v>
      </c>
      <c r="P67" s="2">
        <v>2021</v>
      </c>
      <c r="Q67" s="5">
        <v>26538</v>
      </c>
      <c r="R67" s="2" t="s">
        <v>59</v>
      </c>
      <c r="S67" s="2">
        <f ca="1">DATEDIF(Q67,TODAY( ),"Y")</f>
        <v>50</v>
      </c>
      <c r="T67" s="2" t="str">
        <f ca="1">IF(S67&gt;54,"Old Age",IF(S67&gt;=31,"Middle Age",IF(S67&lt;=30,"young age","Invalid")))</f>
        <v>Middle Age</v>
      </c>
      <c r="U67" s="2" t="str">
        <f>IF(R67="f","Female","male")</f>
        <v>Female</v>
      </c>
      <c r="V67" s="2" t="s">
        <v>40</v>
      </c>
      <c r="W67" s="2" t="s">
        <v>41</v>
      </c>
      <c r="X67" s="2" t="s">
        <v>42</v>
      </c>
      <c r="Y67" s="2" t="s">
        <v>43</v>
      </c>
      <c r="Z67" s="3">
        <v>40817</v>
      </c>
      <c r="AA67" s="3">
        <v>41443</v>
      </c>
      <c r="AB67" s="2" t="s">
        <v>60</v>
      </c>
      <c r="AC67" s="2" t="s">
        <v>53</v>
      </c>
      <c r="AD67" s="2" t="str">
        <f>IF(Table2[[#This Row],[EmploymentStatus]]="active","active","inactive")</f>
        <v>inactive</v>
      </c>
      <c r="AE67" s="2" t="s">
        <v>45</v>
      </c>
      <c r="AF67" s="2" t="s">
        <v>97</v>
      </c>
      <c r="AG67" s="2">
        <v>18</v>
      </c>
      <c r="AH67" s="2" t="s">
        <v>115</v>
      </c>
      <c r="AI67" s="2" t="s">
        <v>56</v>
      </c>
      <c r="AJ67" s="2">
        <v>5</v>
      </c>
      <c r="AK67" s="2">
        <v>3</v>
      </c>
      <c r="AL67" s="2">
        <v>0</v>
      </c>
      <c r="AM67" s="6">
        <v>41304</v>
      </c>
      <c r="AN67" s="2">
        <v>0</v>
      </c>
      <c r="AO67" s="2">
        <v>15</v>
      </c>
    </row>
    <row r="68" spans="1:41" x14ac:dyDescent="0.3">
      <c r="A68" s="2" t="s">
        <v>153</v>
      </c>
      <c r="B68" s="2">
        <v>10108</v>
      </c>
      <c r="C68" s="2">
        <v>1</v>
      </c>
      <c r="D68" s="2">
        <v>1</v>
      </c>
      <c r="E68" s="2">
        <v>1</v>
      </c>
      <c r="F68" s="2" t="str">
        <f>IF(C68=0,"Unmarried","Married")</f>
        <v>Married</v>
      </c>
      <c r="G68" s="2">
        <v>1</v>
      </c>
      <c r="H68" s="2">
        <v>3</v>
      </c>
      <c r="I68" s="2">
        <v>3</v>
      </c>
      <c r="J68" s="2">
        <v>0</v>
      </c>
      <c r="K68" s="2">
        <v>110929</v>
      </c>
      <c r="L68" s="2">
        <v>0</v>
      </c>
      <c r="M68" s="2">
        <v>5</v>
      </c>
      <c r="N68" s="2" t="s">
        <v>154</v>
      </c>
      <c r="O68" s="2" t="s">
        <v>38</v>
      </c>
      <c r="P68" s="2">
        <v>2045</v>
      </c>
      <c r="Q68" s="5">
        <v>26544</v>
      </c>
      <c r="R68" s="2" t="s">
        <v>39</v>
      </c>
      <c r="S68" s="2">
        <f ca="1">DATEDIF(Q68,TODAY( ),"Y")</f>
        <v>50</v>
      </c>
      <c r="T68" s="2" t="str">
        <f ca="1">IF(S68&gt;54,"Old Age",IF(S68&gt;=31,"Middle Age",IF(S68&lt;=30,"young age","Invalid")))</f>
        <v>Middle Age</v>
      </c>
      <c r="U68" s="2" t="str">
        <f>IF(R68="f","Female","male")</f>
        <v>male</v>
      </c>
      <c r="V68" s="2" t="s">
        <v>51</v>
      </c>
      <c r="W68" s="2" t="s">
        <v>41</v>
      </c>
      <c r="X68" s="2" t="s">
        <v>42</v>
      </c>
      <c r="Y68" s="2" t="s">
        <v>43</v>
      </c>
      <c r="Z68" s="3">
        <v>42530</v>
      </c>
      <c r="AB68" s="2" t="s">
        <v>486</v>
      </c>
      <c r="AC68" s="2" t="s">
        <v>44</v>
      </c>
      <c r="AD68" s="2" t="str">
        <f>IF(Table2[[#This Row],[EmploymentStatus]]="active","active","inactive")</f>
        <v>active</v>
      </c>
      <c r="AE68" s="2" t="s">
        <v>487</v>
      </c>
      <c r="AF68" s="2" t="s">
        <v>145</v>
      </c>
      <c r="AG68" s="2">
        <v>5</v>
      </c>
      <c r="AH68" s="2" t="s">
        <v>55</v>
      </c>
      <c r="AI68" s="2" t="s">
        <v>56</v>
      </c>
      <c r="AJ68" s="2">
        <v>4.5</v>
      </c>
      <c r="AK68" s="2">
        <v>5</v>
      </c>
      <c r="AL68" s="2">
        <v>7</v>
      </c>
      <c r="AM68" s="6">
        <v>43480</v>
      </c>
      <c r="AN68" s="2">
        <v>0</v>
      </c>
      <c r="AO68" s="2">
        <v>8</v>
      </c>
    </row>
    <row r="69" spans="1:41" x14ac:dyDescent="0.3">
      <c r="A69" s="2" t="s">
        <v>329</v>
      </c>
      <c r="B69" s="2">
        <v>10191</v>
      </c>
      <c r="C69" s="2">
        <v>0</v>
      </c>
      <c r="D69" s="2">
        <v>4</v>
      </c>
      <c r="E69" s="2">
        <v>1</v>
      </c>
      <c r="F69" s="2" t="str">
        <f>IF(C69=0,"Unmarried","Married")</f>
        <v>Unmarried</v>
      </c>
      <c r="G69" s="2">
        <v>5</v>
      </c>
      <c r="H69" s="2">
        <v>5</v>
      </c>
      <c r="I69" s="2">
        <v>3</v>
      </c>
      <c r="J69" s="2">
        <v>0</v>
      </c>
      <c r="K69" s="2">
        <v>52788</v>
      </c>
      <c r="L69" s="2">
        <v>1</v>
      </c>
      <c r="M69" s="2">
        <v>19</v>
      </c>
      <c r="N69" s="2" t="s">
        <v>37</v>
      </c>
      <c r="O69" s="2" t="s">
        <v>38</v>
      </c>
      <c r="P69" s="2">
        <v>1938</v>
      </c>
      <c r="Q69" s="5">
        <v>26553</v>
      </c>
      <c r="R69" s="2" t="s">
        <v>39</v>
      </c>
      <c r="S69" s="2">
        <f ca="1">DATEDIF(Q69,TODAY( ),"Y")</f>
        <v>50</v>
      </c>
      <c r="T69" s="2" t="str">
        <f ca="1">IF(S69&gt;54,"Old Age",IF(S69&gt;=31,"Middle Age",IF(S69&lt;=30,"young age","Invalid")))</f>
        <v>Middle Age</v>
      </c>
      <c r="U69" s="2" t="str">
        <f>IF(R69="f","Female","male")</f>
        <v>male</v>
      </c>
      <c r="V69" s="2" t="s">
        <v>76</v>
      </c>
      <c r="W69" s="2" t="s">
        <v>41</v>
      </c>
      <c r="X69" s="2" t="s">
        <v>42</v>
      </c>
      <c r="Y69" s="2" t="s">
        <v>43</v>
      </c>
      <c r="Z69" s="3">
        <v>41176</v>
      </c>
      <c r="AA69" s="3">
        <v>43004</v>
      </c>
      <c r="AB69" s="2" t="s">
        <v>60</v>
      </c>
      <c r="AC69" s="2" t="s">
        <v>53</v>
      </c>
      <c r="AD69" s="2" t="str">
        <f>IF(Table2[[#This Row],[EmploymentStatus]]="active","active","inactive")</f>
        <v>inactive</v>
      </c>
      <c r="AE69" s="2" t="s">
        <v>45</v>
      </c>
      <c r="AF69" s="2" t="s">
        <v>70</v>
      </c>
      <c r="AG69" s="2">
        <v>11</v>
      </c>
      <c r="AH69" s="2" t="s">
        <v>55</v>
      </c>
      <c r="AI69" s="2" t="s">
        <v>56</v>
      </c>
      <c r="AJ69" s="2">
        <v>3.08</v>
      </c>
      <c r="AK69" s="2">
        <v>4</v>
      </c>
      <c r="AL69" s="2">
        <v>0</v>
      </c>
      <c r="AM69" s="6">
        <v>42739</v>
      </c>
      <c r="AN69" s="2">
        <v>0</v>
      </c>
      <c r="AO69" s="2">
        <v>18</v>
      </c>
    </row>
    <row r="70" spans="1:41" x14ac:dyDescent="0.3">
      <c r="A70" s="2" t="s">
        <v>284</v>
      </c>
      <c r="B70" s="2">
        <v>10227</v>
      </c>
      <c r="C70" s="2">
        <v>0</v>
      </c>
      <c r="D70" s="2">
        <v>0</v>
      </c>
      <c r="E70" s="2">
        <v>0</v>
      </c>
      <c r="F70" s="2" t="str">
        <f>IF(C70=0,"Unmarried","Married")</f>
        <v>Unmarried</v>
      </c>
      <c r="G70" s="2">
        <v>1</v>
      </c>
      <c r="H70" s="2">
        <v>5</v>
      </c>
      <c r="I70" s="2">
        <v>3</v>
      </c>
      <c r="J70" s="2">
        <v>0</v>
      </c>
      <c r="K70" s="2">
        <v>61242</v>
      </c>
      <c r="L70" s="2">
        <v>0</v>
      </c>
      <c r="M70" s="2">
        <v>19</v>
      </c>
      <c r="N70" s="2" t="s">
        <v>37</v>
      </c>
      <c r="O70" s="2" t="s">
        <v>38</v>
      </c>
      <c r="P70" s="2">
        <v>2081</v>
      </c>
      <c r="Q70" s="5">
        <v>26612</v>
      </c>
      <c r="R70" s="2" t="s">
        <v>59</v>
      </c>
      <c r="S70" s="2">
        <f ca="1">DATEDIF(Q70,TODAY( ),"Y")</f>
        <v>50</v>
      </c>
      <c r="T70" s="2" t="str">
        <f ca="1">IF(S70&gt;54,"Old Age",IF(S70&gt;=31,"Middle Age",IF(S70&lt;=30,"young age","Invalid")))</f>
        <v>Middle Age</v>
      </c>
      <c r="U70" s="2" t="str">
        <f>IF(R70="f","Female","male")</f>
        <v>Female</v>
      </c>
      <c r="V70" s="2" t="s">
        <v>40</v>
      </c>
      <c r="W70" s="2" t="s">
        <v>41</v>
      </c>
      <c r="X70" s="2" t="s">
        <v>42</v>
      </c>
      <c r="Y70" s="2" t="s">
        <v>80</v>
      </c>
      <c r="Z70" s="3">
        <v>41040</v>
      </c>
      <c r="AB70" s="2" t="s">
        <v>486</v>
      </c>
      <c r="AC70" s="2" t="s">
        <v>44</v>
      </c>
      <c r="AD70" s="2" t="str">
        <f>IF(Table2[[#This Row],[EmploymentStatus]]="active","active","inactive")</f>
        <v>active</v>
      </c>
      <c r="AE70" s="2" t="s">
        <v>45</v>
      </c>
      <c r="AF70" s="2" t="s">
        <v>89</v>
      </c>
      <c r="AG70" s="2">
        <v>14</v>
      </c>
      <c r="AH70" s="2" t="s">
        <v>47</v>
      </c>
      <c r="AI70" s="2" t="s">
        <v>56</v>
      </c>
      <c r="AJ70" s="2">
        <v>4.0999999999999996</v>
      </c>
      <c r="AK70" s="2">
        <v>3</v>
      </c>
      <c r="AL70" s="2">
        <v>0</v>
      </c>
      <c r="AM70" s="6">
        <v>43482</v>
      </c>
      <c r="AN70" s="2">
        <v>0</v>
      </c>
      <c r="AO70" s="2">
        <v>7</v>
      </c>
    </row>
    <row r="71" spans="1:41" x14ac:dyDescent="0.3">
      <c r="A71" s="2" t="s">
        <v>404</v>
      </c>
      <c r="B71" s="2">
        <v>10086</v>
      </c>
      <c r="C71" s="2">
        <v>0</v>
      </c>
      <c r="D71" s="2">
        <v>0</v>
      </c>
      <c r="E71" s="2">
        <v>0</v>
      </c>
      <c r="F71" s="2" t="str">
        <f>IF(C71=0,"Unmarried","Married")</f>
        <v>Unmarried</v>
      </c>
      <c r="G71" s="2">
        <v>1</v>
      </c>
      <c r="H71" s="2">
        <v>3</v>
      </c>
      <c r="I71" s="2">
        <v>3</v>
      </c>
      <c r="J71" s="2">
        <v>0</v>
      </c>
      <c r="K71" s="2">
        <v>150290</v>
      </c>
      <c r="L71" s="2">
        <v>0</v>
      </c>
      <c r="M71" s="2">
        <v>7</v>
      </c>
      <c r="N71" s="2" t="s">
        <v>405</v>
      </c>
      <c r="O71" s="2" t="s">
        <v>38</v>
      </c>
      <c r="P71" s="2">
        <v>2056</v>
      </c>
      <c r="Q71" s="5">
        <v>26624</v>
      </c>
      <c r="R71" s="2" t="s">
        <v>59</v>
      </c>
      <c r="S71" s="2">
        <f ca="1">DATEDIF(Q71,TODAY( ),"Y")</f>
        <v>50</v>
      </c>
      <c r="T71" s="2" t="str">
        <f ca="1">IF(S71&gt;54,"Old Age",IF(S71&gt;=31,"Middle Age",IF(S71&lt;=30,"young age","Invalid")))</f>
        <v>Middle Age</v>
      </c>
      <c r="U71" s="2" t="str">
        <f>IF(R71="f","Female","male")</f>
        <v>Female</v>
      </c>
      <c r="V71" s="2" t="s">
        <v>40</v>
      </c>
      <c r="W71" s="2" t="s">
        <v>41</v>
      </c>
      <c r="X71" s="2" t="s">
        <v>42</v>
      </c>
      <c r="Y71" s="2" t="s">
        <v>80</v>
      </c>
      <c r="Z71" s="3">
        <v>42917</v>
      </c>
      <c r="AB71" s="2" t="s">
        <v>486</v>
      </c>
      <c r="AC71" s="2" t="s">
        <v>44</v>
      </c>
      <c r="AD71" s="2" t="str">
        <f>IF(Table2[[#This Row],[EmploymentStatus]]="active","active","inactive")</f>
        <v>active</v>
      </c>
      <c r="AE71" s="2" t="s">
        <v>487</v>
      </c>
      <c r="AF71" s="2" t="s">
        <v>195</v>
      </c>
      <c r="AG71" s="2">
        <v>13</v>
      </c>
      <c r="AH71" s="2" t="s">
        <v>55</v>
      </c>
      <c r="AI71" s="2" t="s">
        <v>56</v>
      </c>
      <c r="AJ71" s="2">
        <v>4.9400000000000004</v>
      </c>
      <c r="AK71" s="2">
        <v>3</v>
      </c>
      <c r="AL71" s="2">
        <v>5</v>
      </c>
      <c r="AM71" s="6">
        <v>43618</v>
      </c>
      <c r="AN71" s="2">
        <v>0</v>
      </c>
      <c r="AO71" s="2">
        <v>17</v>
      </c>
    </row>
    <row r="72" spans="1:41" x14ac:dyDescent="0.3">
      <c r="A72" s="2" t="s">
        <v>328</v>
      </c>
      <c r="B72" s="2">
        <v>10004</v>
      </c>
      <c r="C72" s="2">
        <v>0</v>
      </c>
      <c r="D72" s="2">
        <v>0</v>
      </c>
      <c r="E72" s="2">
        <v>0</v>
      </c>
      <c r="F72" s="2" t="str">
        <f>IF(C72=0,"Unmarried","Married")</f>
        <v>Unmarried</v>
      </c>
      <c r="G72" s="2">
        <v>5</v>
      </c>
      <c r="H72" s="2">
        <v>5</v>
      </c>
      <c r="I72" s="2">
        <v>4</v>
      </c>
      <c r="J72" s="2">
        <v>1</v>
      </c>
      <c r="K72" s="2">
        <v>47434</v>
      </c>
      <c r="L72" s="2">
        <v>1</v>
      </c>
      <c r="M72" s="2">
        <v>19</v>
      </c>
      <c r="N72" s="2" t="s">
        <v>37</v>
      </c>
      <c r="O72" s="2" t="s">
        <v>38</v>
      </c>
      <c r="P72" s="2">
        <v>1844</v>
      </c>
      <c r="Q72" s="5">
        <v>26709</v>
      </c>
      <c r="R72" s="2" t="s">
        <v>59</v>
      </c>
      <c r="S72" s="2">
        <f ca="1">DATEDIF(Q72,TODAY( ),"Y")</f>
        <v>50</v>
      </c>
      <c r="T72" s="2" t="str">
        <f ca="1">IF(S72&gt;54,"Old Age",IF(S72&gt;=31,"Middle Age",IF(S72&lt;=30,"young age","Invalid")))</f>
        <v>Middle Age</v>
      </c>
      <c r="U72" s="2" t="str">
        <f>IF(R72="f","Female","male")</f>
        <v>Female</v>
      </c>
      <c r="V72" s="2" t="s">
        <v>40</v>
      </c>
      <c r="W72" s="2" t="s">
        <v>41</v>
      </c>
      <c r="X72" s="2" t="s">
        <v>87</v>
      </c>
      <c r="Y72" s="2" t="s">
        <v>80</v>
      </c>
      <c r="Z72" s="3">
        <v>40735</v>
      </c>
      <c r="AA72" s="3">
        <v>42322</v>
      </c>
      <c r="AB72" s="2" t="s">
        <v>88</v>
      </c>
      <c r="AC72" s="2" t="s">
        <v>53</v>
      </c>
      <c r="AD72" s="2" t="str">
        <f>IF(Table2[[#This Row],[EmploymentStatus]]="active","active","inactive")</f>
        <v>inactive</v>
      </c>
      <c r="AE72" s="2" t="s">
        <v>45</v>
      </c>
      <c r="AF72" s="2" t="s">
        <v>67</v>
      </c>
      <c r="AG72" s="2">
        <v>39</v>
      </c>
      <c r="AH72" s="2" t="s">
        <v>82</v>
      </c>
      <c r="AI72" s="2" t="s">
        <v>48</v>
      </c>
      <c r="AJ72" s="2">
        <v>5</v>
      </c>
      <c r="AK72" s="2">
        <v>4</v>
      </c>
      <c r="AL72" s="2">
        <v>0</v>
      </c>
      <c r="AM72" s="6">
        <v>42037</v>
      </c>
      <c r="AN72" s="2">
        <v>0</v>
      </c>
      <c r="AO72" s="2">
        <v>17</v>
      </c>
    </row>
    <row r="73" spans="1:41" x14ac:dyDescent="0.3">
      <c r="A73" s="2" t="s">
        <v>432</v>
      </c>
      <c r="B73" s="2">
        <v>10030</v>
      </c>
      <c r="C73" s="2">
        <v>0</v>
      </c>
      <c r="D73" s="2">
        <v>2</v>
      </c>
      <c r="E73" s="2">
        <v>0</v>
      </c>
      <c r="F73" s="2" t="str">
        <f>IF(C73=0,"Unmarried","Married")</f>
        <v>Unmarried</v>
      </c>
      <c r="G73" s="2">
        <v>5</v>
      </c>
      <c r="H73" s="2">
        <v>5</v>
      </c>
      <c r="I73" s="2">
        <v>4</v>
      </c>
      <c r="J73" s="2">
        <v>0</v>
      </c>
      <c r="K73" s="2">
        <v>62425</v>
      </c>
      <c r="L73" s="2">
        <v>1</v>
      </c>
      <c r="M73" s="2">
        <v>19</v>
      </c>
      <c r="N73" s="2" t="s">
        <v>37</v>
      </c>
      <c r="O73" s="2" t="s">
        <v>38</v>
      </c>
      <c r="P73" s="2">
        <v>2359</v>
      </c>
      <c r="Q73" s="5">
        <v>26749</v>
      </c>
      <c r="R73" s="2" t="s">
        <v>59</v>
      </c>
      <c r="S73" s="2">
        <f ca="1">DATEDIF(Q73,TODAY( ),"Y")</f>
        <v>50</v>
      </c>
      <c r="T73" s="2" t="str">
        <f ca="1">IF(S73&gt;54,"Old Age",IF(S73&gt;=31,"Middle Age",IF(S73&lt;=30,"young age","Invalid")))</f>
        <v>Middle Age</v>
      </c>
      <c r="U73" s="2" t="str">
        <f>IF(R73="f","Female","male")</f>
        <v>Female</v>
      </c>
      <c r="V73" s="2" t="s">
        <v>65</v>
      </c>
      <c r="W73" s="2" t="s">
        <v>41</v>
      </c>
      <c r="X73" s="2" t="s">
        <v>42</v>
      </c>
      <c r="Y73" s="2" t="s">
        <v>43</v>
      </c>
      <c r="Z73" s="3">
        <v>41407</v>
      </c>
      <c r="AA73" s="3">
        <v>42184</v>
      </c>
      <c r="AB73" s="2" t="s">
        <v>91</v>
      </c>
      <c r="AC73" s="2" t="s">
        <v>53</v>
      </c>
      <c r="AD73" s="2" t="str">
        <f>IF(Table2[[#This Row],[EmploymentStatus]]="active","active","inactive")</f>
        <v>inactive</v>
      </c>
      <c r="AE73" s="2" t="s">
        <v>45</v>
      </c>
      <c r="AF73" s="2" t="s">
        <v>89</v>
      </c>
      <c r="AG73" s="2">
        <v>14</v>
      </c>
      <c r="AH73" s="2" t="s">
        <v>47</v>
      </c>
      <c r="AI73" s="2" t="s">
        <v>48</v>
      </c>
      <c r="AJ73" s="2">
        <v>4.0999999999999996</v>
      </c>
      <c r="AK73" s="2">
        <v>4</v>
      </c>
      <c r="AL73" s="2">
        <v>0</v>
      </c>
      <c r="AM73" s="6">
        <v>42038</v>
      </c>
      <c r="AN73" s="2">
        <v>0</v>
      </c>
      <c r="AO73" s="2">
        <v>16</v>
      </c>
    </row>
    <row r="74" spans="1:41" x14ac:dyDescent="0.3">
      <c r="A74" s="2" t="s">
        <v>408</v>
      </c>
      <c r="B74" s="2">
        <v>10198</v>
      </c>
      <c r="C74" s="2">
        <v>0</v>
      </c>
      <c r="D74" s="2">
        <v>0</v>
      </c>
      <c r="E74" s="2">
        <v>1</v>
      </c>
      <c r="F74" s="2" t="str">
        <f>IF(C74=0,"Unmarried","Married")</f>
        <v>Unmarried</v>
      </c>
      <c r="G74" s="2">
        <v>1</v>
      </c>
      <c r="H74" s="2">
        <v>3</v>
      </c>
      <c r="I74" s="2">
        <v>3</v>
      </c>
      <c r="J74" s="2">
        <v>0</v>
      </c>
      <c r="K74" s="2">
        <v>140920</v>
      </c>
      <c r="L74" s="2">
        <v>0</v>
      </c>
      <c r="M74" s="2">
        <v>13</v>
      </c>
      <c r="N74" s="2" t="s">
        <v>409</v>
      </c>
      <c r="O74" s="2" t="s">
        <v>38</v>
      </c>
      <c r="P74" s="2">
        <v>2481</v>
      </c>
      <c r="Q74" s="5">
        <v>26788</v>
      </c>
      <c r="R74" s="2" t="s">
        <v>39</v>
      </c>
      <c r="S74" s="2">
        <f ca="1">DATEDIF(Q74,TODAY( ),"Y")</f>
        <v>50</v>
      </c>
      <c r="T74" s="2" t="str">
        <f ca="1">IF(S74&gt;54,"Old Age",IF(S74&gt;=31,"Middle Age",IF(S74&lt;=30,"young age","Invalid")))</f>
        <v>Middle Age</v>
      </c>
      <c r="U74" s="2" t="str">
        <f>IF(R74="f","Female","male")</f>
        <v>male</v>
      </c>
      <c r="V74" s="2" t="s">
        <v>40</v>
      </c>
      <c r="W74" s="2" t="s">
        <v>41</v>
      </c>
      <c r="X74" s="2" t="s">
        <v>42</v>
      </c>
      <c r="Y74" s="2" t="s">
        <v>43</v>
      </c>
      <c r="Z74" s="3">
        <v>41294</v>
      </c>
      <c r="AB74" s="2" t="s">
        <v>486</v>
      </c>
      <c r="AC74" s="2" t="s">
        <v>44</v>
      </c>
      <c r="AD74" s="2" t="str">
        <f>IF(Table2[[#This Row],[EmploymentStatus]]="active","active","inactive")</f>
        <v>active</v>
      </c>
      <c r="AE74" s="2" t="s">
        <v>487</v>
      </c>
      <c r="AF74" s="2" t="s">
        <v>145</v>
      </c>
      <c r="AG74" s="2">
        <v>5</v>
      </c>
      <c r="AH74" s="2" t="s">
        <v>55</v>
      </c>
      <c r="AI74" s="2" t="s">
        <v>56</v>
      </c>
      <c r="AJ74" s="2">
        <v>3.6</v>
      </c>
      <c r="AK74" s="2">
        <v>5</v>
      </c>
      <c r="AL74" s="2">
        <v>7</v>
      </c>
      <c r="AM74" s="6">
        <v>43514</v>
      </c>
      <c r="AN74" s="2">
        <v>0</v>
      </c>
      <c r="AO74" s="2">
        <v>13</v>
      </c>
    </row>
    <row r="75" spans="1:41" x14ac:dyDescent="0.3">
      <c r="A75" s="2" t="s">
        <v>402</v>
      </c>
      <c r="B75" s="2">
        <v>10149</v>
      </c>
      <c r="C75" s="2">
        <v>0</v>
      </c>
      <c r="D75" s="2">
        <v>0</v>
      </c>
      <c r="E75" s="2">
        <v>0</v>
      </c>
      <c r="F75" s="2" t="str">
        <f>IF(C75=0,"Unmarried","Married")</f>
        <v>Unmarried</v>
      </c>
      <c r="G75" s="2">
        <v>5</v>
      </c>
      <c r="H75" s="2">
        <v>3</v>
      </c>
      <c r="I75" s="2">
        <v>3</v>
      </c>
      <c r="J75" s="2">
        <v>0</v>
      </c>
      <c r="K75" s="2">
        <v>120000</v>
      </c>
      <c r="L75" s="2">
        <v>1</v>
      </c>
      <c r="M75" s="2">
        <v>29</v>
      </c>
      <c r="N75" s="2" t="s">
        <v>403</v>
      </c>
      <c r="O75" s="2" t="s">
        <v>38</v>
      </c>
      <c r="P75" s="2">
        <v>2703</v>
      </c>
      <c r="Q75" s="5">
        <v>26811</v>
      </c>
      <c r="R75" s="2" t="s">
        <v>59</v>
      </c>
      <c r="S75" s="2">
        <f ca="1">DATEDIF(Q75,TODAY( ),"Y")</f>
        <v>50</v>
      </c>
      <c r="T75" s="2" t="str">
        <f ca="1">IF(S75&gt;54,"Old Age",IF(S75&gt;=31,"Middle Age",IF(S75&lt;=30,"young age","Invalid")))</f>
        <v>Middle Age</v>
      </c>
      <c r="U75" s="2" t="str">
        <f>IF(R75="f","Female","male")</f>
        <v>Female</v>
      </c>
      <c r="V75" s="2" t="s">
        <v>40</v>
      </c>
      <c r="W75" s="2" t="s">
        <v>41</v>
      </c>
      <c r="X75" s="2" t="s">
        <v>87</v>
      </c>
      <c r="Y75" s="2" t="s">
        <v>43</v>
      </c>
      <c r="Z75" s="3">
        <v>42125</v>
      </c>
      <c r="AA75" s="3">
        <v>43384</v>
      </c>
      <c r="AB75" s="2" t="s">
        <v>88</v>
      </c>
      <c r="AC75" s="2" t="s">
        <v>53</v>
      </c>
      <c r="AD75" s="2" t="str">
        <f>IF(Table2[[#This Row],[EmploymentStatus]]="active","active","inactive")</f>
        <v>inactive</v>
      </c>
      <c r="AE75" s="2" t="s">
        <v>487</v>
      </c>
      <c r="AF75" s="2" t="s">
        <v>54</v>
      </c>
      <c r="AG75" s="2">
        <v>4</v>
      </c>
      <c r="AH75" s="2" t="s">
        <v>47</v>
      </c>
      <c r="AI75" s="2" t="s">
        <v>56</v>
      </c>
      <c r="AJ75" s="2">
        <v>3.88</v>
      </c>
      <c r="AK75" s="2">
        <v>3</v>
      </c>
      <c r="AL75" s="2">
        <v>7</v>
      </c>
      <c r="AM75" s="6">
        <v>43144</v>
      </c>
      <c r="AN75" s="2">
        <v>0</v>
      </c>
      <c r="AO75" s="2">
        <v>12</v>
      </c>
    </row>
    <row r="76" spans="1:41" x14ac:dyDescent="0.3">
      <c r="A76" s="2" t="s">
        <v>301</v>
      </c>
      <c r="B76" s="2">
        <v>10166</v>
      </c>
      <c r="C76" s="2">
        <v>1</v>
      </c>
      <c r="D76" s="2">
        <v>1</v>
      </c>
      <c r="E76" s="2">
        <v>0</v>
      </c>
      <c r="F76" s="2" t="str">
        <f>IF(C76=0,"Unmarried","Married")</f>
        <v>Married</v>
      </c>
      <c r="G76" s="2">
        <v>5</v>
      </c>
      <c r="H76" s="2">
        <v>5</v>
      </c>
      <c r="I76" s="2">
        <v>3</v>
      </c>
      <c r="J76" s="2">
        <v>0</v>
      </c>
      <c r="K76" s="2">
        <v>54005</v>
      </c>
      <c r="L76" s="2">
        <v>1</v>
      </c>
      <c r="M76" s="2">
        <v>19</v>
      </c>
      <c r="N76" s="2" t="s">
        <v>37</v>
      </c>
      <c r="O76" s="2" t="s">
        <v>38</v>
      </c>
      <c r="P76" s="2">
        <v>2170</v>
      </c>
      <c r="Q76" s="5">
        <v>26888</v>
      </c>
      <c r="R76" s="2" t="s">
        <v>59</v>
      </c>
      <c r="S76" s="2">
        <f ca="1">DATEDIF(Q76,TODAY( ),"Y")</f>
        <v>49</v>
      </c>
      <c r="T76" s="2" t="str">
        <f ca="1">IF(S76&gt;54,"Old Age",IF(S76&gt;=31,"Middle Age",IF(S76&lt;=30,"young age","Invalid")))</f>
        <v>Middle Age</v>
      </c>
      <c r="U76" s="2" t="str">
        <f>IF(R76="f","Female","male")</f>
        <v>Female</v>
      </c>
      <c r="V76" s="2" t="s">
        <v>51</v>
      </c>
      <c r="W76" s="2" t="s">
        <v>41</v>
      </c>
      <c r="X76" s="2" t="s">
        <v>42</v>
      </c>
      <c r="Y76" s="2" t="s">
        <v>43</v>
      </c>
      <c r="Z76" s="3">
        <v>40812</v>
      </c>
      <c r="AA76" s="3">
        <v>42100</v>
      </c>
      <c r="AB76" s="2" t="s">
        <v>191</v>
      </c>
      <c r="AC76" s="2" t="s">
        <v>53</v>
      </c>
      <c r="AD76" s="2" t="str">
        <f>IF(Table2[[#This Row],[EmploymentStatus]]="active","active","inactive")</f>
        <v>inactive</v>
      </c>
      <c r="AE76" s="2" t="s">
        <v>45</v>
      </c>
      <c r="AF76" s="2" t="s">
        <v>67</v>
      </c>
      <c r="AG76" s="2">
        <v>39</v>
      </c>
      <c r="AH76" s="2" t="s">
        <v>68</v>
      </c>
      <c r="AI76" s="2" t="s">
        <v>56</v>
      </c>
      <c r="AJ76" s="2">
        <v>3.6</v>
      </c>
      <c r="AK76" s="2">
        <v>5</v>
      </c>
      <c r="AL76" s="2">
        <v>0</v>
      </c>
      <c r="AM76" s="6">
        <v>42007</v>
      </c>
      <c r="AN76" s="2">
        <v>0</v>
      </c>
      <c r="AO76" s="2">
        <v>16</v>
      </c>
    </row>
    <row r="77" spans="1:41" x14ac:dyDescent="0.3">
      <c r="A77" s="2" t="s">
        <v>208</v>
      </c>
      <c r="B77" s="2">
        <v>10211</v>
      </c>
      <c r="C77" s="2">
        <v>1</v>
      </c>
      <c r="D77" s="2">
        <v>1</v>
      </c>
      <c r="E77" s="2">
        <v>0</v>
      </c>
      <c r="F77" s="2" t="str">
        <f>IF(C77=0,"Unmarried","Married")</f>
        <v>Married</v>
      </c>
      <c r="G77" s="2">
        <v>1</v>
      </c>
      <c r="H77" s="2">
        <v>5</v>
      </c>
      <c r="I77" s="2">
        <v>3</v>
      </c>
      <c r="J77" s="2">
        <v>0</v>
      </c>
      <c r="K77" s="2">
        <v>62514</v>
      </c>
      <c r="L77" s="2">
        <v>0</v>
      </c>
      <c r="M77" s="2">
        <v>19</v>
      </c>
      <c r="N77" s="2" t="s">
        <v>37</v>
      </c>
      <c r="O77" s="2" t="s">
        <v>38</v>
      </c>
      <c r="P77" s="2">
        <v>1749</v>
      </c>
      <c r="Q77" s="5">
        <v>26930</v>
      </c>
      <c r="R77" s="2" t="s">
        <v>59</v>
      </c>
      <c r="S77" s="2">
        <f ca="1">DATEDIF(Q77,TODAY( ),"Y")</f>
        <v>49</v>
      </c>
      <c r="T77" s="2" t="str">
        <f ca="1">IF(S77&gt;54,"Old Age",IF(S77&gt;=31,"Middle Age",IF(S77&lt;=30,"young age","Invalid")))</f>
        <v>Middle Age</v>
      </c>
      <c r="U77" s="2" t="str">
        <f>IF(R77="f","Female","male")</f>
        <v>Female</v>
      </c>
      <c r="V77" s="2" t="s">
        <v>51</v>
      </c>
      <c r="W77" s="2" t="s">
        <v>41</v>
      </c>
      <c r="X77" s="2" t="s">
        <v>42</v>
      </c>
      <c r="Y77" s="2" t="s">
        <v>43</v>
      </c>
      <c r="Z77" s="3">
        <v>40294</v>
      </c>
      <c r="AB77" s="2" t="s">
        <v>486</v>
      </c>
      <c r="AC77" s="2" t="s">
        <v>44</v>
      </c>
      <c r="AD77" s="2" t="str">
        <f>IF(Table2[[#This Row],[EmploymentStatus]]="active","active","inactive")</f>
        <v>active</v>
      </c>
      <c r="AE77" s="2" t="s">
        <v>45</v>
      </c>
      <c r="AF77" s="2" t="s">
        <v>77</v>
      </c>
      <c r="AG77" s="2">
        <v>19</v>
      </c>
      <c r="AH77" s="2" t="s">
        <v>68</v>
      </c>
      <c r="AI77" s="2" t="s">
        <v>56</v>
      </c>
      <c r="AJ77" s="2">
        <v>2.9</v>
      </c>
      <c r="AK77" s="2">
        <v>3</v>
      </c>
      <c r="AL77" s="2">
        <v>0</v>
      </c>
      <c r="AM77" s="6">
        <v>43486</v>
      </c>
      <c r="AN77" s="2">
        <v>0</v>
      </c>
      <c r="AO77" s="2">
        <v>6</v>
      </c>
    </row>
    <row r="78" spans="1:41" x14ac:dyDescent="0.3">
      <c r="A78" s="2" t="s">
        <v>207</v>
      </c>
      <c r="B78" s="2">
        <v>10105</v>
      </c>
      <c r="C78" s="2">
        <v>0</v>
      </c>
      <c r="D78" s="2">
        <v>0</v>
      </c>
      <c r="E78" s="2">
        <v>0</v>
      </c>
      <c r="F78" s="2" t="str">
        <f>IF(C78=0,"Unmarried","Married")</f>
        <v>Unmarried</v>
      </c>
      <c r="G78" s="2">
        <v>1</v>
      </c>
      <c r="H78" s="2">
        <v>5</v>
      </c>
      <c r="I78" s="2">
        <v>3</v>
      </c>
      <c r="J78" s="2">
        <v>0</v>
      </c>
      <c r="K78" s="2">
        <v>75188</v>
      </c>
      <c r="L78" s="2">
        <v>0</v>
      </c>
      <c r="M78" s="2">
        <v>18</v>
      </c>
      <c r="N78" s="2" t="s">
        <v>127</v>
      </c>
      <c r="O78" s="2" t="s">
        <v>38</v>
      </c>
      <c r="P78" s="2">
        <v>1731</v>
      </c>
      <c r="Q78" s="5">
        <v>26996</v>
      </c>
      <c r="R78" s="2" t="s">
        <v>59</v>
      </c>
      <c r="S78" s="2">
        <f ca="1">DATEDIF(Q78,TODAY( ),"Y")</f>
        <v>49</v>
      </c>
      <c r="T78" s="2" t="str">
        <f ca="1">IF(S78&gt;54,"Old Age",IF(S78&gt;=31,"Middle Age",IF(S78&lt;=30,"young age","Invalid")))</f>
        <v>Middle Age</v>
      </c>
      <c r="U78" s="2" t="str">
        <f>IF(R78="f","Female","male")</f>
        <v>Female</v>
      </c>
      <c r="V78" s="2" t="s">
        <v>40</v>
      </c>
      <c r="W78" s="2" t="s">
        <v>41</v>
      </c>
      <c r="X78" s="2" t="s">
        <v>42</v>
      </c>
      <c r="Y78" s="2" t="s">
        <v>43</v>
      </c>
      <c r="Z78" s="3">
        <v>41900</v>
      </c>
      <c r="AB78" s="2" t="s">
        <v>486</v>
      </c>
      <c r="AC78" s="2" t="s">
        <v>44</v>
      </c>
      <c r="AD78" s="2" t="str">
        <f>IF(Table2[[#This Row],[EmploymentStatus]]="active","active","inactive")</f>
        <v>active</v>
      </c>
      <c r="AE78" s="2" t="s">
        <v>45</v>
      </c>
      <c r="AF78" s="2" t="s">
        <v>129</v>
      </c>
      <c r="AG78" s="2">
        <v>2</v>
      </c>
      <c r="AH78" s="2" t="s">
        <v>68</v>
      </c>
      <c r="AI78" s="2" t="s">
        <v>56</v>
      </c>
      <c r="AJ78" s="2">
        <v>4.5199999999999996</v>
      </c>
      <c r="AK78" s="2">
        <v>4</v>
      </c>
      <c r="AL78" s="2">
        <v>0</v>
      </c>
      <c r="AM78" s="6">
        <v>43480</v>
      </c>
      <c r="AN78" s="2">
        <v>0</v>
      </c>
      <c r="AO78" s="2">
        <v>4</v>
      </c>
    </row>
    <row r="79" spans="1:41" x14ac:dyDescent="0.3">
      <c r="A79" s="2" t="s">
        <v>395</v>
      </c>
      <c r="B79" s="2">
        <v>10011</v>
      </c>
      <c r="C79" s="2">
        <v>1</v>
      </c>
      <c r="D79" s="2">
        <v>1</v>
      </c>
      <c r="E79" s="2">
        <v>0</v>
      </c>
      <c r="F79" s="2" t="str">
        <f>IF(C79=0,"Unmarried","Married")</f>
        <v>Married</v>
      </c>
      <c r="G79" s="2">
        <v>1</v>
      </c>
      <c r="H79" s="2">
        <v>5</v>
      </c>
      <c r="I79" s="2">
        <v>4</v>
      </c>
      <c r="J79" s="2">
        <v>0</v>
      </c>
      <c r="K79" s="2">
        <v>46738</v>
      </c>
      <c r="L79" s="2">
        <v>0</v>
      </c>
      <c r="M79" s="2">
        <v>19</v>
      </c>
      <c r="N79" s="2" t="s">
        <v>37</v>
      </c>
      <c r="O79" s="2" t="s">
        <v>38</v>
      </c>
      <c r="P79" s="2">
        <v>2171</v>
      </c>
      <c r="Q79" s="5">
        <v>26999</v>
      </c>
      <c r="R79" s="2" t="s">
        <v>59</v>
      </c>
      <c r="S79" s="2">
        <f ca="1">DATEDIF(Q79,TODAY( ),"Y")</f>
        <v>49</v>
      </c>
      <c r="T79" s="2" t="str">
        <f ca="1">IF(S79&gt;54,"Old Age",IF(S79&gt;=31,"Middle Age",IF(S79&lt;=30,"young age","Invalid")))</f>
        <v>Middle Age</v>
      </c>
      <c r="U79" s="2" t="str">
        <f>IF(R79="f","Female","male")</f>
        <v>Female</v>
      </c>
      <c r="V79" s="2" t="s">
        <v>51</v>
      </c>
      <c r="W79" s="2" t="s">
        <v>41</v>
      </c>
      <c r="X79" s="2" t="s">
        <v>42</v>
      </c>
      <c r="Y79" s="2" t="s">
        <v>110</v>
      </c>
      <c r="Z79" s="3">
        <v>40875</v>
      </c>
      <c r="AB79" s="2" t="s">
        <v>486</v>
      </c>
      <c r="AC79" s="2" t="s">
        <v>44</v>
      </c>
      <c r="AD79" s="2" t="str">
        <f>IF(Table2[[#This Row],[EmploymentStatus]]="active","active","inactive")</f>
        <v>active</v>
      </c>
      <c r="AE79" s="2" t="s">
        <v>45</v>
      </c>
      <c r="AF79" s="2" t="s">
        <v>67</v>
      </c>
      <c r="AG79" s="2">
        <v>8</v>
      </c>
      <c r="AH79" s="2" t="s">
        <v>68</v>
      </c>
      <c r="AI79" s="2" t="s">
        <v>48</v>
      </c>
      <c r="AJ79" s="2">
        <v>4.3600000000000003</v>
      </c>
      <c r="AK79" s="2">
        <v>5</v>
      </c>
      <c r="AL79" s="2">
        <v>0</v>
      </c>
      <c r="AM79" s="6">
        <v>43771</v>
      </c>
      <c r="AN79" s="2">
        <v>0</v>
      </c>
      <c r="AO79" s="2">
        <v>16</v>
      </c>
    </row>
    <row r="80" spans="1:41" x14ac:dyDescent="0.3">
      <c r="A80" s="2" t="s">
        <v>428</v>
      </c>
      <c r="B80" s="2">
        <v>10119</v>
      </c>
      <c r="C80" s="2">
        <v>1</v>
      </c>
      <c r="D80" s="2">
        <v>1</v>
      </c>
      <c r="E80" s="2">
        <v>0</v>
      </c>
      <c r="F80" s="2" t="str">
        <f>IF(C80=0,"Unmarried","Married")</f>
        <v>Married</v>
      </c>
      <c r="G80" s="2">
        <v>1</v>
      </c>
      <c r="H80" s="2">
        <v>3</v>
      </c>
      <c r="I80" s="2">
        <v>3</v>
      </c>
      <c r="J80" s="2">
        <v>0</v>
      </c>
      <c r="K80" s="2">
        <v>66593</v>
      </c>
      <c r="L80" s="2">
        <v>0</v>
      </c>
      <c r="M80" s="2">
        <v>14</v>
      </c>
      <c r="N80" s="2" t="s">
        <v>84</v>
      </c>
      <c r="O80" s="2" t="s">
        <v>38</v>
      </c>
      <c r="P80" s="2">
        <v>2360</v>
      </c>
      <c r="Q80" s="5">
        <v>27001</v>
      </c>
      <c r="R80" s="2" t="s">
        <v>59</v>
      </c>
      <c r="S80" s="2">
        <f ca="1">DATEDIF(Q80,TODAY( ),"Y")</f>
        <v>49</v>
      </c>
      <c r="T80" s="2" t="str">
        <f ca="1">IF(S80&gt;54,"Old Age",IF(S80&gt;=31,"Middle Age",IF(S80&lt;=30,"young age","Invalid")))</f>
        <v>Middle Age</v>
      </c>
      <c r="U80" s="2" t="str">
        <f>IF(R80="f","Female","male")</f>
        <v>Female</v>
      </c>
      <c r="V80" s="2" t="s">
        <v>51</v>
      </c>
      <c r="W80" s="2" t="s">
        <v>41</v>
      </c>
      <c r="X80" s="2" t="s">
        <v>42</v>
      </c>
      <c r="Y80" s="2" t="s">
        <v>80</v>
      </c>
      <c r="Z80" s="3">
        <v>40822</v>
      </c>
      <c r="AB80" s="2" t="s">
        <v>486</v>
      </c>
      <c r="AC80" s="2" t="s">
        <v>44</v>
      </c>
      <c r="AD80" s="2" t="str">
        <f>IF(Table2[[#This Row],[EmploymentStatus]]="active","active","inactive")</f>
        <v>active</v>
      </c>
      <c r="AE80" s="2" t="s">
        <v>487</v>
      </c>
      <c r="AF80" s="2" t="s">
        <v>164</v>
      </c>
      <c r="AG80" s="2">
        <v>6</v>
      </c>
      <c r="AH80" s="2" t="s">
        <v>47</v>
      </c>
      <c r="AI80" s="2" t="s">
        <v>56</v>
      </c>
      <c r="AJ80" s="2">
        <v>4.3</v>
      </c>
      <c r="AK80" s="2">
        <v>3</v>
      </c>
      <c r="AL80" s="2">
        <v>5</v>
      </c>
      <c r="AM80" s="6">
        <v>43679</v>
      </c>
      <c r="AN80" s="2">
        <v>0</v>
      </c>
      <c r="AO80" s="2">
        <v>19</v>
      </c>
    </row>
    <row r="81" spans="1:41" x14ac:dyDescent="0.3">
      <c r="A81" s="2" t="s">
        <v>352</v>
      </c>
      <c r="B81" s="2">
        <v>10120</v>
      </c>
      <c r="C81" s="2">
        <v>0</v>
      </c>
      <c r="D81" s="2">
        <v>3</v>
      </c>
      <c r="E81" s="2">
        <v>1</v>
      </c>
      <c r="F81" s="2" t="str">
        <f>IF(C81=0,"Unmarried","Married")</f>
        <v>Unmarried</v>
      </c>
      <c r="G81" s="2">
        <v>1</v>
      </c>
      <c r="H81" s="2">
        <v>5</v>
      </c>
      <c r="I81" s="2">
        <v>3</v>
      </c>
      <c r="J81" s="2">
        <v>0</v>
      </c>
      <c r="K81" s="2">
        <v>74417</v>
      </c>
      <c r="L81" s="2">
        <v>0</v>
      </c>
      <c r="M81" s="2">
        <v>20</v>
      </c>
      <c r="N81" s="2" t="s">
        <v>58</v>
      </c>
      <c r="O81" s="2" t="s">
        <v>38</v>
      </c>
      <c r="P81" s="2">
        <v>1460</v>
      </c>
      <c r="Q81" s="5">
        <v>27041</v>
      </c>
      <c r="R81" s="2" t="s">
        <v>39</v>
      </c>
      <c r="S81" s="2">
        <f ca="1">DATEDIF(Q81,TODAY( ),"Y")</f>
        <v>49</v>
      </c>
      <c r="T81" s="2" t="str">
        <f ca="1">IF(S81&gt;54,"Old Age",IF(S81&gt;=31,"Middle Age",IF(S81&lt;=30,"young age","Invalid")))</f>
        <v>Middle Age</v>
      </c>
      <c r="U81" s="2" t="str">
        <f>IF(R81="f","Female","male")</f>
        <v>male</v>
      </c>
      <c r="V81" s="2" t="s">
        <v>135</v>
      </c>
      <c r="W81" s="2" t="s">
        <v>41</v>
      </c>
      <c r="X81" s="2" t="s">
        <v>42</v>
      </c>
      <c r="Y81" s="2" t="s">
        <v>80</v>
      </c>
      <c r="Z81" s="3">
        <v>41407</v>
      </c>
      <c r="AB81" s="2" t="s">
        <v>486</v>
      </c>
      <c r="AC81" s="2" t="s">
        <v>44</v>
      </c>
      <c r="AD81" s="2" t="str">
        <f>IF(Table2[[#This Row],[EmploymentStatus]]="active","active","inactive")</f>
        <v>active</v>
      </c>
      <c r="AE81" s="2" t="s">
        <v>45</v>
      </c>
      <c r="AF81" s="2" t="s">
        <v>46</v>
      </c>
      <c r="AG81" s="2">
        <v>22</v>
      </c>
      <c r="AH81" s="2" t="s">
        <v>47</v>
      </c>
      <c r="AI81" s="2" t="s">
        <v>56</v>
      </c>
      <c r="AJ81" s="2">
        <v>4.29</v>
      </c>
      <c r="AK81" s="2">
        <v>5</v>
      </c>
      <c r="AL81" s="2">
        <v>0</v>
      </c>
      <c r="AM81" s="6">
        <v>43493</v>
      </c>
      <c r="AN81" s="2">
        <v>0</v>
      </c>
      <c r="AO81" s="2">
        <v>11</v>
      </c>
    </row>
    <row r="82" spans="1:41" x14ac:dyDescent="0.3">
      <c r="A82" s="2" t="s">
        <v>266</v>
      </c>
      <c r="B82" s="2">
        <v>10007</v>
      </c>
      <c r="C82" s="2">
        <v>1</v>
      </c>
      <c r="D82" s="2">
        <v>1</v>
      </c>
      <c r="E82" s="2">
        <v>0</v>
      </c>
      <c r="F82" s="2" t="str">
        <f>IF(C82=0,"Unmarried","Married")</f>
        <v>Married</v>
      </c>
      <c r="G82" s="2">
        <v>1</v>
      </c>
      <c r="H82" s="2">
        <v>5</v>
      </c>
      <c r="I82" s="2">
        <v>4</v>
      </c>
      <c r="J82" s="2">
        <v>0</v>
      </c>
      <c r="K82" s="2">
        <v>62065</v>
      </c>
      <c r="L82" s="2">
        <v>0</v>
      </c>
      <c r="M82" s="2">
        <v>19</v>
      </c>
      <c r="N82" s="2" t="s">
        <v>37</v>
      </c>
      <c r="O82" s="2" t="s">
        <v>38</v>
      </c>
      <c r="P82" s="2">
        <v>1886</v>
      </c>
      <c r="Q82" s="5">
        <v>27065</v>
      </c>
      <c r="R82" s="2" t="s">
        <v>59</v>
      </c>
      <c r="S82" s="2">
        <f ca="1">DATEDIF(Q82,TODAY( ),"Y")</f>
        <v>49</v>
      </c>
      <c r="T82" s="2" t="str">
        <f ca="1">IF(S82&gt;54,"Old Age",IF(S82&gt;=31,"Middle Age",IF(S82&lt;=30,"young age","Invalid")))</f>
        <v>Middle Age</v>
      </c>
      <c r="U82" s="2" t="str">
        <f>IF(R82="f","Female","male")</f>
        <v>Female</v>
      </c>
      <c r="V82" s="2" t="s">
        <v>51</v>
      </c>
      <c r="W82" s="2" t="s">
        <v>41</v>
      </c>
      <c r="X82" s="2" t="s">
        <v>42</v>
      </c>
      <c r="Y82" s="2" t="s">
        <v>43</v>
      </c>
      <c r="Z82" s="3">
        <v>41978</v>
      </c>
      <c r="AB82" s="2" t="s">
        <v>486</v>
      </c>
      <c r="AC82" s="2" t="s">
        <v>44</v>
      </c>
      <c r="AD82" s="2" t="str">
        <f>IF(Table2[[#This Row],[EmploymentStatus]]="active","active","inactive")</f>
        <v>active</v>
      </c>
      <c r="AE82" s="2" t="s">
        <v>45</v>
      </c>
      <c r="AF82" s="2" t="s">
        <v>70</v>
      </c>
      <c r="AG82" s="2">
        <v>11</v>
      </c>
      <c r="AH82" s="2" t="s">
        <v>115</v>
      </c>
      <c r="AI82" s="2" t="s">
        <v>48</v>
      </c>
      <c r="AJ82" s="2">
        <v>4.76</v>
      </c>
      <c r="AK82" s="2">
        <v>4</v>
      </c>
      <c r="AL82" s="2">
        <v>0</v>
      </c>
      <c r="AM82" s="6">
        <v>43511</v>
      </c>
      <c r="AN82" s="2">
        <v>0</v>
      </c>
      <c r="AO82" s="2">
        <v>5</v>
      </c>
    </row>
    <row r="83" spans="1:41" x14ac:dyDescent="0.3">
      <c r="A83" s="2" t="s">
        <v>90</v>
      </c>
      <c r="B83" s="2">
        <v>10242</v>
      </c>
      <c r="C83" s="2">
        <v>1</v>
      </c>
      <c r="D83" s="2">
        <v>1</v>
      </c>
      <c r="E83" s="2">
        <v>1</v>
      </c>
      <c r="F83" s="2" t="str">
        <f>IF(C83=0,"Unmarried","Married")</f>
        <v>Married</v>
      </c>
      <c r="G83" s="2">
        <v>5</v>
      </c>
      <c r="H83" s="2">
        <v>5</v>
      </c>
      <c r="I83" s="2">
        <v>3</v>
      </c>
      <c r="J83" s="2">
        <v>1</v>
      </c>
      <c r="K83" s="2">
        <v>47211</v>
      </c>
      <c r="L83" s="2">
        <v>1</v>
      </c>
      <c r="M83" s="2">
        <v>19</v>
      </c>
      <c r="N83" s="2" t="s">
        <v>37</v>
      </c>
      <c r="O83" s="2" t="s">
        <v>38</v>
      </c>
      <c r="P83" s="2">
        <v>2062</v>
      </c>
      <c r="Q83" s="5">
        <v>27081</v>
      </c>
      <c r="R83" s="2" t="s">
        <v>39</v>
      </c>
      <c r="S83" s="2">
        <f ca="1">DATEDIF(Q83,TODAY( ),"Y")</f>
        <v>49</v>
      </c>
      <c r="T83" s="2" t="str">
        <f ca="1">IF(S83&gt;54,"Old Age",IF(S83&gt;=31,"Middle Age",IF(S83&lt;=30,"young age","Invalid")))</f>
        <v>Middle Age</v>
      </c>
      <c r="U83" s="2" t="str">
        <f>IF(R83="f","Female","male")</f>
        <v>male</v>
      </c>
      <c r="V83" s="2" t="s">
        <v>51</v>
      </c>
      <c r="W83" s="2" t="s">
        <v>41</v>
      </c>
      <c r="X83" s="2" t="s">
        <v>87</v>
      </c>
      <c r="Y83" s="2" t="s">
        <v>80</v>
      </c>
      <c r="Z83" s="3">
        <v>40943</v>
      </c>
      <c r="AA83" s="3">
        <v>42632</v>
      </c>
      <c r="AB83" s="2" t="s">
        <v>91</v>
      </c>
      <c r="AC83" s="2" t="s">
        <v>53</v>
      </c>
      <c r="AD83" s="2" t="str">
        <f>IF(Table2[[#This Row],[EmploymentStatus]]="active","active","inactive")</f>
        <v>inactive</v>
      </c>
      <c r="AE83" s="2" t="s">
        <v>45</v>
      </c>
      <c r="AF83" s="2" t="s">
        <v>61</v>
      </c>
      <c r="AG83" s="2">
        <v>20</v>
      </c>
      <c r="AH83" s="2" t="s">
        <v>82</v>
      </c>
      <c r="AI83" s="2" t="s">
        <v>56</v>
      </c>
      <c r="AJ83" s="2">
        <v>4.2</v>
      </c>
      <c r="AK83" s="2">
        <v>3</v>
      </c>
      <c r="AL83" s="2">
        <v>0</v>
      </c>
      <c r="AM83" s="6">
        <v>42526</v>
      </c>
      <c r="AN83" s="2">
        <v>0</v>
      </c>
      <c r="AO83" s="2">
        <v>15</v>
      </c>
    </row>
    <row r="84" spans="1:41" x14ac:dyDescent="0.3">
      <c r="A84" s="2" t="s">
        <v>406</v>
      </c>
      <c r="B84" s="2">
        <v>10054</v>
      </c>
      <c r="C84" s="2">
        <v>0</v>
      </c>
      <c r="D84" s="2">
        <v>3</v>
      </c>
      <c r="E84" s="2">
        <v>0</v>
      </c>
      <c r="F84" s="2" t="str">
        <f>IF(C84=0,"Unmarried","Married")</f>
        <v>Unmarried</v>
      </c>
      <c r="G84" s="2">
        <v>1</v>
      </c>
      <c r="H84" s="2">
        <v>5</v>
      </c>
      <c r="I84" s="2">
        <v>3</v>
      </c>
      <c r="J84" s="2">
        <v>0</v>
      </c>
      <c r="K84" s="2">
        <v>60627</v>
      </c>
      <c r="L84" s="2">
        <v>0</v>
      </c>
      <c r="M84" s="2">
        <v>19</v>
      </c>
      <c r="N84" s="2" t="s">
        <v>37</v>
      </c>
      <c r="O84" s="2" t="s">
        <v>38</v>
      </c>
      <c r="P84" s="2">
        <v>1886</v>
      </c>
      <c r="Q84" s="5">
        <v>27161</v>
      </c>
      <c r="R84" s="2" t="s">
        <v>59</v>
      </c>
      <c r="S84" s="2">
        <f ca="1">DATEDIF(Q84,TODAY( ),"Y")</f>
        <v>49</v>
      </c>
      <c r="T84" s="2" t="str">
        <f ca="1">IF(S84&gt;54,"Old Age",IF(S84&gt;=31,"Middle Age",IF(S84&lt;=30,"young age","Invalid")))</f>
        <v>Middle Age</v>
      </c>
      <c r="U84" s="2" t="str">
        <f>IF(R84="f","Female","male")</f>
        <v>Female</v>
      </c>
      <c r="V84" s="2" t="s">
        <v>135</v>
      </c>
      <c r="W84" s="2" t="s">
        <v>41</v>
      </c>
      <c r="X84" s="2" t="s">
        <v>42</v>
      </c>
      <c r="Y84" s="2" t="s">
        <v>43</v>
      </c>
      <c r="Z84" s="3">
        <v>41791</v>
      </c>
      <c r="AB84" s="2" t="s">
        <v>486</v>
      </c>
      <c r="AC84" s="2" t="s">
        <v>44</v>
      </c>
      <c r="AD84" s="2" t="str">
        <f>IF(Table2[[#This Row],[EmploymentStatus]]="active","active","inactive")</f>
        <v>active</v>
      </c>
      <c r="AE84" s="2" t="s">
        <v>45</v>
      </c>
      <c r="AF84" s="2" t="s">
        <v>89</v>
      </c>
      <c r="AG84" s="2">
        <v>14</v>
      </c>
      <c r="AH84" s="2" t="s">
        <v>199</v>
      </c>
      <c r="AI84" s="2" t="s">
        <v>56</v>
      </c>
      <c r="AJ84" s="2">
        <v>5</v>
      </c>
      <c r="AK84" s="2">
        <v>4</v>
      </c>
      <c r="AL84" s="2">
        <v>0</v>
      </c>
      <c r="AM84" s="6">
        <v>43496</v>
      </c>
      <c r="AN84" s="2">
        <v>0</v>
      </c>
      <c r="AO84" s="2">
        <v>8</v>
      </c>
    </row>
    <row r="85" spans="1:41" x14ac:dyDescent="0.3">
      <c r="A85" s="2" t="s">
        <v>211</v>
      </c>
      <c r="B85" s="2">
        <v>10247</v>
      </c>
      <c r="C85" s="2">
        <v>0</v>
      </c>
      <c r="D85" s="2">
        <v>0</v>
      </c>
      <c r="E85" s="2">
        <v>1</v>
      </c>
      <c r="F85" s="2" t="str">
        <f>IF(C85=0,"Unmarried","Married")</f>
        <v>Unmarried</v>
      </c>
      <c r="G85" s="2">
        <v>1</v>
      </c>
      <c r="H85" s="2">
        <v>5</v>
      </c>
      <c r="I85" s="2">
        <v>3</v>
      </c>
      <c r="J85" s="2">
        <v>0</v>
      </c>
      <c r="K85" s="2">
        <v>48888</v>
      </c>
      <c r="L85" s="2">
        <v>0</v>
      </c>
      <c r="M85" s="2">
        <v>19</v>
      </c>
      <c r="N85" s="2" t="s">
        <v>37</v>
      </c>
      <c r="O85" s="2" t="s">
        <v>38</v>
      </c>
      <c r="P85" s="2">
        <v>2026</v>
      </c>
      <c r="Q85" s="5">
        <v>27180</v>
      </c>
      <c r="R85" s="2" t="s">
        <v>39</v>
      </c>
      <c r="S85" s="2">
        <f ca="1">DATEDIF(Q85,TODAY( ),"Y")</f>
        <v>49</v>
      </c>
      <c r="T85" s="2" t="str">
        <f ca="1">IF(S85&gt;54,"Old Age",IF(S85&gt;=31,"Middle Age",IF(S85&lt;=30,"young age","Invalid")))</f>
        <v>Middle Age</v>
      </c>
      <c r="U85" s="2" t="str">
        <f>IF(R85="f","Female","male")</f>
        <v>male</v>
      </c>
      <c r="V85" s="2" t="s">
        <v>40</v>
      </c>
      <c r="W85" s="2" t="s">
        <v>41</v>
      </c>
      <c r="X85" s="2" t="s">
        <v>42</v>
      </c>
      <c r="Y85" s="2" t="s">
        <v>43</v>
      </c>
      <c r="Z85" s="3">
        <v>41923</v>
      </c>
      <c r="AB85" s="2" t="s">
        <v>486</v>
      </c>
      <c r="AC85" s="2" t="s">
        <v>44</v>
      </c>
      <c r="AD85" s="2" t="str">
        <f>IF(Table2[[#This Row],[EmploymentStatus]]="active","active","inactive")</f>
        <v>active</v>
      </c>
      <c r="AE85" s="2" t="s">
        <v>45</v>
      </c>
      <c r="AF85" s="2" t="s">
        <v>97</v>
      </c>
      <c r="AG85" s="2">
        <v>18</v>
      </c>
      <c r="AH85" s="2" t="s">
        <v>47</v>
      </c>
      <c r="AI85" s="2" t="s">
        <v>56</v>
      </c>
      <c r="AJ85" s="2">
        <v>4.7</v>
      </c>
      <c r="AK85" s="2">
        <v>5</v>
      </c>
      <c r="AL85" s="2">
        <v>0</v>
      </c>
      <c r="AM85" s="6">
        <v>43509</v>
      </c>
      <c r="AN85" s="2">
        <v>0</v>
      </c>
      <c r="AO85" s="2">
        <v>8</v>
      </c>
    </row>
    <row r="86" spans="1:41" x14ac:dyDescent="0.3">
      <c r="A86" s="2" t="s">
        <v>398</v>
      </c>
      <c r="B86" s="2">
        <v>10047</v>
      </c>
      <c r="C86" s="2">
        <v>1</v>
      </c>
      <c r="D86" s="2">
        <v>1</v>
      </c>
      <c r="E86" s="2">
        <v>1</v>
      </c>
      <c r="F86" s="2" t="str">
        <f>IF(C86=0,"Unmarried","Married")</f>
        <v>Married</v>
      </c>
      <c r="G86" s="2">
        <v>5</v>
      </c>
      <c r="H86" s="2">
        <v>5</v>
      </c>
      <c r="I86" s="2">
        <v>3</v>
      </c>
      <c r="J86" s="2">
        <v>0</v>
      </c>
      <c r="K86" s="2">
        <v>50428</v>
      </c>
      <c r="L86" s="2">
        <v>1</v>
      </c>
      <c r="M86" s="2">
        <v>19</v>
      </c>
      <c r="N86" s="2" t="s">
        <v>37</v>
      </c>
      <c r="O86" s="2" t="s">
        <v>38</v>
      </c>
      <c r="P86" s="2">
        <v>1420</v>
      </c>
      <c r="Q86" s="5">
        <v>27211</v>
      </c>
      <c r="R86" s="2" t="s">
        <v>39</v>
      </c>
      <c r="S86" s="2">
        <f ca="1">DATEDIF(Q86,TODAY( ),"Y")</f>
        <v>49</v>
      </c>
      <c r="T86" s="2" t="str">
        <f ca="1">IF(S86&gt;54,"Old Age",IF(S86&gt;=31,"Middle Age",IF(S86&lt;=30,"young age","Invalid")))</f>
        <v>Middle Age</v>
      </c>
      <c r="U86" s="2" t="str">
        <f>IF(R86="f","Female","male")</f>
        <v>male</v>
      </c>
      <c r="V86" s="2" t="s">
        <v>51</v>
      </c>
      <c r="W86" s="2" t="s">
        <v>41</v>
      </c>
      <c r="X86" s="2" t="s">
        <v>42</v>
      </c>
      <c r="Y86" s="2" t="s">
        <v>80</v>
      </c>
      <c r="Z86" s="3">
        <v>40817</v>
      </c>
      <c r="AA86" s="3">
        <v>42395</v>
      </c>
      <c r="AB86" s="2" t="s">
        <v>101</v>
      </c>
      <c r="AC86" s="2" t="s">
        <v>53</v>
      </c>
      <c r="AD86" s="2" t="str">
        <f>IF(Table2[[#This Row],[EmploymentStatus]]="active","active","inactive")</f>
        <v>inactive</v>
      </c>
      <c r="AE86" s="2" t="s">
        <v>45</v>
      </c>
      <c r="AF86" s="2" t="s">
        <v>70</v>
      </c>
      <c r="AG86" s="2">
        <v>11</v>
      </c>
      <c r="AH86" s="2" t="s">
        <v>55</v>
      </c>
      <c r="AI86" s="2" t="s">
        <v>56</v>
      </c>
      <c r="AJ86" s="2">
        <v>5</v>
      </c>
      <c r="AK86" s="2">
        <v>3</v>
      </c>
      <c r="AL86" s="2">
        <v>0</v>
      </c>
      <c r="AM86" s="6">
        <v>42278</v>
      </c>
      <c r="AN86" s="2">
        <v>0</v>
      </c>
      <c r="AO86" s="2">
        <v>11</v>
      </c>
    </row>
    <row r="87" spans="1:41" x14ac:dyDescent="0.3">
      <c r="A87" s="2" t="s">
        <v>333</v>
      </c>
      <c r="B87" s="2">
        <v>10279</v>
      </c>
      <c r="C87" s="2">
        <v>1</v>
      </c>
      <c r="D87" s="2">
        <v>1</v>
      </c>
      <c r="E87" s="2">
        <v>0</v>
      </c>
      <c r="F87" s="2" t="str">
        <f>IF(C87=0,"Unmarried","Married")</f>
        <v>Married</v>
      </c>
      <c r="G87" s="2">
        <v>1</v>
      </c>
      <c r="H87" s="2">
        <v>5</v>
      </c>
      <c r="I87" s="2">
        <v>3</v>
      </c>
      <c r="J87" s="2">
        <v>0</v>
      </c>
      <c r="K87" s="2">
        <v>61349</v>
      </c>
      <c r="L87" s="2">
        <v>0</v>
      </c>
      <c r="M87" s="2">
        <v>19</v>
      </c>
      <c r="N87" s="2" t="s">
        <v>37</v>
      </c>
      <c r="O87" s="2" t="s">
        <v>38</v>
      </c>
      <c r="P87" s="2">
        <v>2451</v>
      </c>
      <c r="Q87" s="5">
        <v>27221</v>
      </c>
      <c r="R87" s="2" t="s">
        <v>59</v>
      </c>
      <c r="S87" s="2">
        <f ca="1">DATEDIF(Q87,TODAY( ),"Y")</f>
        <v>49</v>
      </c>
      <c r="T87" s="2" t="str">
        <f ca="1">IF(S87&gt;54,"Old Age",IF(S87&gt;=31,"Middle Age",IF(S87&lt;=30,"young age","Invalid")))</f>
        <v>Middle Age</v>
      </c>
      <c r="U87" s="2" t="str">
        <f>IF(R87="f","Female","male")</f>
        <v>Female</v>
      </c>
      <c r="V87" s="2" t="s">
        <v>51</v>
      </c>
      <c r="W87" s="2" t="s">
        <v>41</v>
      </c>
      <c r="X87" s="2" t="s">
        <v>42</v>
      </c>
      <c r="Y87" s="2" t="s">
        <v>43</v>
      </c>
      <c r="Z87" s="3">
        <v>41589</v>
      </c>
      <c r="AB87" s="2" t="s">
        <v>486</v>
      </c>
      <c r="AC87" s="2" t="s">
        <v>44</v>
      </c>
      <c r="AD87" s="2" t="str">
        <f>IF(Table2[[#This Row],[EmploymentStatus]]="active","active","inactive")</f>
        <v>active</v>
      </c>
      <c r="AE87" s="2" t="s">
        <v>45</v>
      </c>
      <c r="AF87" s="2" t="s">
        <v>81</v>
      </c>
      <c r="AG87" s="2">
        <v>12</v>
      </c>
      <c r="AH87" s="2" t="s">
        <v>47</v>
      </c>
      <c r="AI87" s="2" t="s">
        <v>56</v>
      </c>
      <c r="AJ87" s="2">
        <v>4.0999999999999996</v>
      </c>
      <c r="AK87" s="2">
        <v>3</v>
      </c>
      <c r="AL87" s="2">
        <v>0</v>
      </c>
      <c r="AM87" s="6">
        <v>43487</v>
      </c>
      <c r="AN87" s="2">
        <v>0</v>
      </c>
      <c r="AO87" s="2">
        <v>11</v>
      </c>
    </row>
    <row r="88" spans="1:41" x14ac:dyDescent="0.3">
      <c r="A88" s="2" t="s">
        <v>434</v>
      </c>
      <c r="B88" s="2">
        <v>10307</v>
      </c>
      <c r="C88" s="2">
        <v>1</v>
      </c>
      <c r="D88" s="2">
        <v>1</v>
      </c>
      <c r="E88" s="2">
        <v>1</v>
      </c>
      <c r="F88" s="2" t="str">
        <f>IF(C88=0,"Unmarried","Married")</f>
        <v>Married</v>
      </c>
      <c r="G88" s="2">
        <v>1</v>
      </c>
      <c r="H88" s="2">
        <v>6</v>
      </c>
      <c r="I88" s="2">
        <v>1</v>
      </c>
      <c r="J88" s="2">
        <v>0</v>
      </c>
      <c r="K88" s="2">
        <v>58273</v>
      </c>
      <c r="L88" s="2">
        <v>0</v>
      </c>
      <c r="M88" s="2">
        <v>3</v>
      </c>
      <c r="N88" s="2" t="s">
        <v>137</v>
      </c>
      <c r="O88" s="2" t="s">
        <v>435</v>
      </c>
      <c r="P88" s="2">
        <v>89139</v>
      </c>
      <c r="Q88" s="5">
        <v>27277</v>
      </c>
      <c r="R88" s="2" t="s">
        <v>39</v>
      </c>
      <c r="S88" s="2">
        <f ca="1">DATEDIF(Q88,TODAY( ),"Y")</f>
        <v>48</v>
      </c>
      <c r="T88" s="2" t="str">
        <f ca="1">IF(S88&gt;54,"Old Age",IF(S88&gt;=31,"Middle Age",IF(S88&lt;=30,"young age","Invalid")))</f>
        <v>Middle Age</v>
      </c>
      <c r="U88" s="2" t="str">
        <f>IF(R88="f","Female","male")</f>
        <v>male</v>
      </c>
      <c r="V88" s="2" t="s">
        <v>51</v>
      </c>
      <c r="W88" s="2" t="s">
        <v>41</v>
      </c>
      <c r="X88" s="2" t="s">
        <v>42</v>
      </c>
      <c r="Y88" s="2" t="s">
        <v>43</v>
      </c>
      <c r="Z88" s="3">
        <v>41978</v>
      </c>
      <c r="AB88" s="2" t="s">
        <v>486</v>
      </c>
      <c r="AC88" s="2" t="s">
        <v>44</v>
      </c>
      <c r="AD88" s="2" t="str">
        <f>IF(Table2[[#This Row],[EmploymentStatus]]="active","active","inactive")</f>
        <v>active</v>
      </c>
      <c r="AE88" s="2" t="s">
        <v>139</v>
      </c>
      <c r="AF88" s="2" t="s">
        <v>158</v>
      </c>
      <c r="AG88" s="2">
        <v>21</v>
      </c>
      <c r="AH88" s="2" t="s">
        <v>199</v>
      </c>
      <c r="AI88" s="2" t="s">
        <v>189</v>
      </c>
      <c r="AJ88" s="2">
        <v>1.81</v>
      </c>
      <c r="AK88" s="2">
        <v>2</v>
      </c>
      <c r="AL88" s="2">
        <v>0</v>
      </c>
      <c r="AM88" s="6">
        <v>43482</v>
      </c>
      <c r="AN88" s="2">
        <v>3</v>
      </c>
      <c r="AO88" s="2">
        <v>5</v>
      </c>
    </row>
    <row r="89" spans="1:41" x14ac:dyDescent="0.3">
      <c r="A89" s="2" t="s">
        <v>243</v>
      </c>
      <c r="B89" s="2">
        <v>10283</v>
      </c>
      <c r="C89" s="2">
        <v>1</v>
      </c>
      <c r="D89" s="2">
        <v>1</v>
      </c>
      <c r="E89" s="2">
        <v>1</v>
      </c>
      <c r="F89" s="2" t="str">
        <f>IF(C89=0,"Unmarried","Married")</f>
        <v>Married</v>
      </c>
      <c r="G89" s="2">
        <v>5</v>
      </c>
      <c r="H89" s="2">
        <v>5</v>
      </c>
      <c r="I89" s="2">
        <v>2</v>
      </c>
      <c r="J89" s="2">
        <v>1</v>
      </c>
      <c r="K89" s="2">
        <v>54933</v>
      </c>
      <c r="L89" s="2">
        <v>1</v>
      </c>
      <c r="M89" s="2">
        <v>19</v>
      </c>
      <c r="N89" s="2" t="s">
        <v>37</v>
      </c>
      <c r="O89" s="2" t="s">
        <v>38</v>
      </c>
      <c r="P89" s="2">
        <v>2062</v>
      </c>
      <c r="Q89" s="5">
        <v>27280</v>
      </c>
      <c r="R89" s="2" t="s">
        <v>39</v>
      </c>
      <c r="S89" s="2">
        <f ca="1">DATEDIF(Q89,TODAY( ),"Y")</f>
        <v>48</v>
      </c>
      <c r="T89" s="2" t="str">
        <f ca="1">IF(S89&gt;54,"Old Age",IF(S89&gt;=31,"Middle Age",IF(S89&lt;=30,"young age","Invalid")))</f>
        <v>Middle Age</v>
      </c>
      <c r="U89" s="2" t="str">
        <f>IF(R89="f","Female","male")</f>
        <v>male</v>
      </c>
      <c r="V89" s="2" t="s">
        <v>51</v>
      </c>
      <c r="W89" s="2" t="s">
        <v>41</v>
      </c>
      <c r="X89" s="2" t="s">
        <v>42</v>
      </c>
      <c r="Y89" s="2" t="s">
        <v>80</v>
      </c>
      <c r="Z89" s="3">
        <v>40943</v>
      </c>
      <c r="AA89" s="3">
        <v>42180</v>
      </c>
      <c r="AB89" s="2" t="s">
        <v>210</v>
      </c>
      <c r="AC89" s="2" t="s">
        <v>53</v>
      </c>
      <c r="AD89" s="2" t="str">
        <f>IF(Table2[[#This Row],[EmploymentStatus]]="active","active","inactive")</f>
        <v>inactive</v>
      </c>
      <c r="AE89" s="2" t="s">
        <v>45</v>
      </c>
      <c r="AF89" s="2" t="s">
        <v>67</v>
      </c>
      <c r="AG89" s="2">
        <v>39</v>
      </c>
      <c r="AH89" s="2" t="s">
        <v>82</v>
      </c>
      <c r="AI89" s="2" t="s">
        <v>116</v>
      </c>
      <c r="AJ89" s="2">
        <v>3.97</v>
      </c>
      <c r="AK89" s="2">
        <v>4</v>
      </c>
      <c r="AL89" s="2">
        <v>0</v>
      </c>
      <c r="AM89" s="6">
        <v>42024</v>
      </c>
      <c r="AN89" s="2">
        <v>3</v>
      </c>
      <c r="AO89" s="2">
        <v>15</v>
      </c>
    </row>
    <row r="90" spans="1:41" x14ac:dyDescent="0.3">
      <c r="A90" s="2" t="s">
        <v>257</v>
      </c>
      <c r="B90" s="2">
        <v>10256</v>
      </c>
      <c r="C90" s="2">
        <v>1</v>
      </c>
      <c r="D90" s="2">
        <v>1</v>
      </c>
      <c r="E90" s="2">
        <v>0</v>
      </c>
      <c r="F90" s="2" t="str">
        <f>IF(C90=0,"Unmarried","Married")</f>
        <v>Married</v>
      </c>
      <c r="G90" s="2">
        <v>3</v>
      </c>
      <c r="H90" s="2">
        <v>5</v>
      </c>
      <c r="I90" s="2">
        <v>3</v>
      </c>
      <c r="J90" s="2">
        <v>0</v>
      </c>
      <c r="K90" s="2">
        <v>49256</v>
      </c>
      <c r="L90" s="2">
        <v>0</v>
      </c>
      <c r="M90" s="2">
        <v>19</v>
      </c>
      <c r="N90" s="2" t="s">
        <v>37</v>
      </c>
      <c r="O90" s="2" t="s">
        <v>38</v>
      </c>
      <c r="P90" s="2">
        <v>1864</v>
      </c>
      <c r="Q90" s="5">
        <v>27282</v>
      </c>
      <c r="R90" s="2" t="s">
        <v>59</v>
      </c>
      <c r="S90" s="2">
        <f ca="1">DATEDIF(Q90,TODAY( ),"Y")</f>
        <v>48</v>
      </c>
      <c r="T90" s="2" t="str">
        <f ca="1">IF(S90&gt;54,"Old Age",IF(S90&gt;=31,"Middle Age",IF(S90&lt;=30,"young age","Invalid")))</f>
        <v>Middle Age</v>
      </c>
      <c r="U90" s="2" t="str">
        <f>IF(R90="f","Female","male")</f>
        <v>Female</v>
      </c>
      <c r="V90" s="2" t="s">
        <v>51</v>
      </c>
      <c r="W90" s="2" t="s">
        <v>41</v>
      </c>
      <c r="X90" s="2" t="s">
        <v>42</v>
      </c>
      <c r="Y90" s="2" t="s">
        <v>110</v>
      </c>
      <c r="Z90" s="3">
        <v>41505</v>
      </c>
      <c r="AB90" s="2" t="s">
        <v>486</v>
      </c>
      <c r="AC90" s="2" t="s">
        <v>44</v>
      </c>
      <c r="AD90" s="2" t="str">
        <f>IF(Table2[[#This Row],[EmploymentStatus]]="active","active","inactive")</f>
        <v>active</v>
      </c>
      <c r="AE90" s="2" t="s">
        <v>45</v>
      </c>
      <c r="AF90" s="2" t="s">
        <v>61</v>
      </c>
      <c r="AG90" s="2">
        <v>20</v>
      </c>
      <c r="AH90" s="2" t="s">
        <v>47</v>
      </c>
      <c r="AI90" s="2" t="s">
        <v>56</v>
      </c>
      <c r="AJ90" s="2">
        <v>4.0999999999999996</v>
      </c>
      <c r="AK90" s="2">
        <v>5</v>
      </c>
      <c r="AL90" s="2">
        <v>0</v>
      </c>
      <c r="AM90" s="6">
        <v>43511</v>
      </c>
      <c r="AN90" s="2">
        <v>0</v>
      </c>
      <c r="AO90" s="2">
        <v>3</v>
      </c>
    </row>
    <row r="91" spans="1:41" x14ac:dyDescent="0.3">
      <c r="A91" s="2" t="s">
        <v>86</v>
      </c>
      <c r="B91" s="2">
        <v>10252</v>
      </c>
      <c r="C91" s="2">
        <v>1</v>
      </c>
      <c r="D91" s="2">
        <v>1</v>
      </c>
      <c r="E91" s="2">
        <v>0</v>
      </c>
      <c r="F91" s="2" t="str">
        <f>IF(C91=0,"Unmarried","Married")</f>
        <v>Married</v>
      </c>
      <c r="G91" s="2">
        <v>5</v>
      </c>
      <c r="H91" s="2">
        <v>5</v>
      </c>
      <c r="I91" s="2">
        <v>3</v>
      </c>
      <c r="J91" s="2">
        <v>1</v>
      </c>
      <c r="K91" s="2">
        <v>54670</v>
      </c>
      <c r="L91" s="2">
        <v>1</v>
      </c>
      <c r="M91" s="2">
        <v>19</v>
      </c>
      <c r="N91" s="2" t="s">
        <v>37</v>
      </c>
      <c r="O91" s="2" t="s">
        <v>38</v>
      </c>
      <c r="P91" s="2">
        <v>1902</v>
      </c>
      <c r="Q91" s="5">
        <v>27364</v>
      </c>
      <c r="R91" s="2" t="s">
        <v>59</v>
      </c>
      <c r="S91" s="2">
        <f ca="1">DATEDIF(Q91,TODAY( ),"Y")</f>
        <v>48</v>
      </c>
      <c r="T91" s="2" t="str">
        <f ca="1">IF(S91&gt;54,"Old Age",IF(S91&gt;=31,"Middle Age",IF(S91&lt;=30,"young age","Invalid")))</f>
        <v>Middle Age</v>
      </c>
      <c r="U91" s="2" t="str">
        <f>IF(R91="f","Female","male")</f>
        <v>Female</v>
      </c>
      <c r="V91" s="2" t="s">
        <v>51</v>
      </c>
      <c r="W91" s="2" t="s">
        <v>41</v>
      </c>
      <c r="X91" s="2" t="s">
        <v>87</v>
      </c>
      <c r="Y91" s="2" t="s">
        <v>80</v>
      </c>
      <c r="Z91" s="3">
        <v>40817</v>
      </c>
      <c r="AA91" s="3">
        <v>43070</v>
      </c>
      <c r="AB91" s="2" t="s">
        <v>88</v>
      </c>
      <c r="AC91" s="2" t="s">
        <v>53</v>
      </c>
      <c r="AD91" s="2" t="str">
        <f>IF(Table2[[#This Row],[EmploymentStatus]]="active","active","inactive")</f>
        <v>inactive</v>
      </c>
      <c r="AE91" s="2" t="s">
        <v>45</v>
      </c>
      <c r="AF91" s="2" t="s">
        <v>89</v>
      </c>
      <c r="AG91" s="2">
        <v>14</v>
      </c>
      <c r="AH91" s="2" t="s">
        <v>82</v>
      </c>
      <c r="AI91" s="2" t="s">
        <v>56</v>
      </c>
      <c r="AJ91" s="2">
        <v>4.2</v>
      </c>
      <c r="AK91" s="2">
        <v>4</v>
      </c>
      <c r="AL91" s="2">
        <v>0</v>
      </c>
      <c r="AM91" s="6">
        <v>42399</v>
      </c>
      <c r="AN91" s="2">
        <v>0</v>
      </c>
      <c r="AO91" s="2">
        <v>12</v>
      </c>
    </row>
    <row r="92" spans="1:41" x14ac:dyDescent="0.3">
      <c r="A92" s="2" t="s">
        <v>413</v>
      </c>
      <c r="B92" s="2">
        <v>10260</v>
      </c>
      <c r="C92" s="2">
        <v>0</v>
      </c>
      <c r="D92" s="2">
        <v>0</v>
      </c>
      <c r="E92" s="2">
        <v>1</v>
      </c>
      <c r="F92" s="2" t="str">
        <f>IF(C92=0,"Unmarried","Married")</f>
        <v>Unmarried</v>
      </c>
      <c r="G92" s="2">
        <v>5</v>
      </c>
      <c r="H92" s="2">
        <v>5</v>
      </c>
      <c r="I92" s="2">
        <v>3</v>
      </c>
      <c r="J92" s="2">
        <v>0</v>
      </c>
      <c r="K92" s="2">
        <v>46428</v>
      </c>
      <c r="L92" s="2">
        <v>1</v>
      </c>
      <c r="M92" s="2">
        <v>19</v>
      </c>
      <c r="N92" s="2" t="s">
        <v>37</v>
      </c>
      <c r="O92" s="2" t="s">
        <v>38</v>
      </c>
      <c r="P92" s="2">
        <v>2148</v>
      </c>
      <c r="Q92" s="5">
        <v>27384</v>
      </c>
      <c r="R92" s="2" t="s">
        <v>39</v>
      </c>
      <c r="S92" s="2">
        <f ca="1">DATEDIF(Q92,TODAY( ),"Y")</f>
        <v>48</v>
      </c>
      <c r="T92" s="2" t="str">
        <f ca="1">IF(S92&gt;54,"Old Age",IF(S92&gt;=31,"Middle Age",IF(S92&lt;=30,"young age","Invalid")))</f>
        <v>Middle Age</v>
      </c>
      <c r="U92" s="2" t="str">
        <f>IF(R92="f","Female","male")</f>
        <v>male</v>
      </c>
      <c r="V92" s="2" t="s">
        <v>40</v>
      </c>
      <c r="W92" s="2" t="s">
        <v>41</v>
      </c>
      <c r="X92" s="2" t="s">
        <v>42</v>
      </c>
      <c r="Y92" s="2" t="s">
        <v>43</v>
      </c>
      <c r="Z92" s="3">
        <v>39934</v>
      </c>
      <c r="AA92" s="3">
        <v>43311</v>
      </c>
      <c r="AB92" s="2" t="s">
        <v>160</v>
      </c>
      <c r="AC92" s="2" t="s">
        <v>53</v>
      </c>
      <c r="AD92" s="2" t="str">
        <f>IF(Table2[[#This Row],[EmploymentStatus]]="active","active","inactive")</f>
        <v>inactive</v>
      </c>
      <c r="AE92" s="2" t="s">
        <v>45</v>
      </c>
      <c r="AF92" s="2" t="s">
        <v>46</v>
      </c>
      <c r="AG92" s="2">
        <v>22</v>
      </c>
      <c r="AH92" s="2" t="s">
        <v>68</v>
      </c>
      <c r="AI92" s="2" t="s">
        <v>56</v>
      </c>
      <c r="AJ92" s="2">
        <v>4.5999999999999996</v>
      </c>
      <c r="AK92" s="2">
        <v>5</v>
      </c>
      <c r="AL92" s="2">
        <v>0</v>
      </c>
      <c r="AM92" s="6">
        <v>43222</v>
      </c>
      <c r="AN92" s="2">
        <v>0</v>
      </c>
      <c r="AO92" s="2">
        <v>7</v>
      </c>
    </row>
    <row r="93" spans="1:41" x14ac:dyDescent="0.3">
      <c r="A93" s="2" t="s">
        <v>187</v>
      </c>
      <c r="B93" s="2">
        <v>10306</v>
      </c>
      <c r="C93" s="2">
        <v>0</v>
      </c>
      <c r="D93" s="2">
        <v>0</v>
      </c>
      <c r="E93" s="2">
        <v>1</v>
      </c>
      <c r="F93" s="2" t="str">
        <f>IF(C93=0,"Unmarried","Married")</f>
        <v>Unmarried</v>
      </c>
      <c r="G93" s="2">
        <v>1</v>
      </c>
      <c r="H93" s="2">
        <v>6</v>
      </c>
      <c r="I93" s="2">
        <v>1</v>
      </c>
      <c r="J93" s="2">
        <v>0</v>
      </c>
      <c r="K93" s="2">
        <v>61568</v>
      </c>
      <c r="L93" s="2">
        <v>0</v>
      </c>
      <c r="M93" s="2">
        <v>3</v>
      </c>
      <c r="N93" s="2" t="s">
        <v>137</v>
      </c>
      <c r="O93" s="2" t="s">
        <v>188</v>
      </c>
      <c r="P93" s="2">
        <v>36006</v>
      </c>
      <c r="Q93" s="5">
        <v>27436</v>
      </c>
      <c r="R93" s="2" t="s">
        <v>39</v>
      </c>
      <c r="S93" s="2">
        <f ca="1">DATEDIF(Q93,TODAY( ),"Y")</f>
        <v>48</v>
      </c>
      <c r="T93" s="2" t="str">
        <f ca="1">IF(S93&gt;54,"Old Age",IF(S93&gt;=31,"Middle Age",IF(S93&lt;=30,"young age","Invalid")))</f>
        <v>Middle Age</v>
      </c>
      <c r="U93" s="2" t="str">
        <f>IF(R93="f","Female","male")</f>
        <v>male</v>
      </c>
      <c r="V93" s="2" t="s">
        <v>40</v>
      </c>
      <c r="W93" s="2" t="s">
        <v>41</v>
      </c>
      <c r="X93" s="2" t="s">
        <v>42</v>
      </c>
      <c r="Y93" s="2" t="s">
        <v>96</v>
      </c>
      <c r="Z93" s="3">
        <v>41911</v>
      </c>
      <c r="AB93" s="2" t="s">
        <v>486</v>
      </c>
      <c r="AC93" s="2" t="s">
        <v>44</v>
      </c>
      <c r="AD93" s="2" t="str">
        <f>IF(Table2[[#This Row],[EmploymentStatus]]="active","active","inactive")</f>
        <v>active</v>
      </c>
      <c r="AE93" s="2" t="s">
        <v>139</v>
      </c>
      <c r="AF93" s="2" t="s">
        <v>140</v>
      </c>
      <c r="AG93" s="2">
        <v>17</v>
      </c>
      <c r="AH93" s="2" t="s">
        <v>55</v>
      </c>
      <c r="AI93" s="2" t="s">
        <v>189</v>
      </c>
      <c r="AJ93" s="2">
        <v>1.93</v>
      </c>
      <c r="AK93" s="2">
        <v>3</v>
      </c>
      <c r="AL93" s="2">
        <v>0</v>
      </c>
      <c r="AM93" s="6">
        <v>43495</v>
      </c>
      <c r="AN93" s="2">
        <v>6</v>
      </c>
      <c r="AO93" s="2">
        <v>5</v>
      </c>
    </row>
    <row r="94" spans="1:41" x14ac:dyDescent="0.3">
      <c r="A94" s="2" t="s">
        <v>445</v>
      </c>
      <c r="B94" s="2">
        <v>10221</v>
      </c>
      <c r="C94" s="2">
        <v>1</v>
      </c>
      <c r="D94" s="2">
        <v>1</v>
      </c>
      <c r="E94" s="2">
        <v>0</v>
      </c>
      <c r="F94" s="2" t="str">
        <f>IF(C94=0,"Unmarried","Married")</f>
        <v>Married</v>
      </c>
      <c r="G94" s="2">
        <v>5</v>
      </c>
      <c r="H94" s="2">
        <v>5</v>
      </c>
      <c r="I94" s="2">
        <v>3</v>
      </c>
      <c r="J94" s="2">
        <v>1</v>
      </c>
      <c r="K94" s="2">
        <v>60754</v>
      </c>
      <c r="L94" s="2">
        <v>1</v>
      </c>
      <c r="M94" s="2">
        <v>19</v>
      </c>
      <c r="N94" s="2" t="s">
        <v>37</v>
      </c>
      <c r="O94" s="2" t="s">
        <v>38</v>
      </c>
      <c r="P94" s="2">
        <v>1801</v>
      </c>
      <c r="Q94" s="5">
        <v>27457</v>
      </c>
      <c r="R94" s="2" t="s">
        <v>59</v>
      </c>
      <c r="S94" s="2">
        <f ca="1">DATEDIF(Q94,TODAY( ),"Y")</f>
        <v>48</v>
      </c>
      <c r="T94" s="2" t="str">
        <f ca="1">IF(S94&gt;54,"Old Age",IF(S94&gt;=31,"Middle Age",IF(S94&lt;=30,"young age","Invalid")))</f>
        <v>Middle Age</v>
      </c>
      <c r="U94" s="2" t="str">
        <f>IF(R94="f","Female","male")</f>
        <v>Female</v>
      </c>
      <c r="V94" s="2" t="s">
        <v>51</v>
      </c>
      <c r="W94" s="2" t="s">
        <v>162</v>
      </c>
      <c r="X94" s="2" t="s">
        <v>42</v>
      </c>
      <c r="Y94" s="2" t="s">
        <v>80</v>
      </c>
      <c r="Z94" s="3">
        <v>39930</v>
      </c>
      <c r="AA94" s="3">
        <v>41278</v>
      </c>
      <c r="AB94" s="2" t="s">
        <v>88</v>
      </c>
      <c r="AC94" s="2" t="s">
        <v>53</v>
      </c>
      <c r="AD94" s="2" t="str">
        <f>IF(Table2[[#This Row],[EmploymentStatus]]="active","active","inactive")</f>
        <v>inactive</v>
      </c>
      <c r="AE94" s="2" t="s">
        <v>45</v>
      </c>
      <c r="AF94" s="2" t="s">
        <v>67</v>
      </c>
      <c r="AG94" s="2">
        <v>39</v>
      </c>
      <c r="AH94" s="2" t="s">
        <v>82</v>
      </c>
      <c r="AI94" s="2" t="s">
        <v>56</v>
      </c>
      <c r="AJ94" s="2">
        <v>4.5</v>
      </c>
      <c r="AK94" s="2">
        <v>5</v>
      </c>
      <c r="AL94" s="2">
        <v>0</v>
      </c>
      <c r="AM94" s="6">
        <v>40954</v>
      </c>
      <c r="AN94" s="2">
        <v>0</v>
      </c>
      <c r="AO94" s="2">
        <v>11</v>
      </c>
    </row>
    <row r="95" spans="1:41" x14ac:dyDescent="0.3">
      <c r="A95" s="2" t="s">
        <v>49</v>
      </c>
      <c r="B95" s="2">
        <v>10084</v>
      </c>
      <c r="C95" s="2">
        <v>1</v>
      </c>
      <c r="D95" s="2">
        <v>1</v>
      </c>
      <c r="E95" s="2">
        <v>1</v>
      </c>
      <c r="F95" s="2" t="str">
        <f>IF(C95=0,"Unmarried","Married")</f>
        <v>Married</v>
      </c>
      <c r="G95" s="2">
        <v>5</v>
      </c>
      <c r="H95" s="2">
        <v>3</v>
      </c>
      <c r="I95" s="2">
        <v>3</v>
      </c>
      <c r="J95" s="2">
        <v>0</v>
      </c>
      <c r="K95" s="2">
        <v>104437</v>
      </c>
      <c r="L95" s="2">
        <v>1</v>
      </c>
      <c r="M95" s="2">
        <v>27</v>
      </c>
      <c r="N95" s="2" t="s">
        <v>50</v>
      </c>
      <c r="O95" s="2" t="s">
        <v>38</v>
      </c>
      <c r="P95" s="2">
        <v>2148</v>
      </c>
      <c r="Q95" s="5">
        <v>27519</v>
      </c>
      <c r="R95" s="2" t="s">
        <v>39</v>
      </c>
      <c r="S95" s="2">
        <f ca="1">DATEDIF(Q95,TODAY( ),"Y")</f>
        <v>48</v>
      </c>
      <c r="T95" s="2" t="str">
        <f ca="1">IF(S95&gt;54,"Old Age",IF(S95&gt;=31,"Middle Age",IF(S95&lt;=30,"young age","Invalid")))</f>
        <v>Middle Age</v>
      </c>
      <c r="U95" s="2" t="str">
        <f>IF(R95="f","Female","male")</f>
        <v>male</v>
      </c>
      <c r="V95" s="2" t="s">
        <v>51</v>
      </c>
      <c r="W95" s="2" t="s">
        <v>41</v>
      </c>
      <c r="X95" s="2" t="s">
        <v>42</v>
      </c>
      <c r="Y95" s="2" t="s">
        <v>43</v>
      </c>
      <c r="Z95" s="3">
        <v>42093</v>
      </c>
      <c r="AA95" s="3">
        <v>42537</v>
      </c>
      <c r="AB95" s="2" t="s">
        <v>52</v>
      </c>
      <c r="AC95" s="2" t="s">
        <v>53</v>
      </c>
      <c r="AD95" s="2" t="str">
        <f>IF(Table2[[#This Row],[EmploymentStatus]]="active","active","inactive")</f>
        <v>inactive</v>
      </c>
      <c r="AE95" s="2" t="s">
        <v>487</v>
      </c>
      <c r="AF95" s="2" t="s">
        <v>54</v>
      </c>
      <c r="AG95" s="2">
        <v>4</v>
      </c>
      <c r="AH95" s="2" t="s">
        <v>55</v>
      </c>
      <c r="AI95" s="2" t="s">
        <v>56</v>
      </c>
      <c r="AJ95" s="2">
        <v>4.96</v>
      </c>
      <c r="AK95" s="2">
        <v>3</v>
      </c>
      <c r="AL95" s="2">
        <v>6</v>
      </c>
      <c r="AM95" s="6">
        <v>42424</v>
      </c>
      <c r="AN95" s="2">
        <v>0</v>
      </c>
      <c r="AO95" s="2">
        <v>17</v>
      </c>
    </row>
    <row r="96" spans="1:41" x14ac:dyDescent="0.3">
      <c r="A96" s="2" t="s">
        <v>227</v>
      </c>
      <c r="B96" s="2">
        <v>10305</v>
      </c>
      <c r="C96" s="2">
        <v>1</v>
      </c>
      <c r="D96" s="2">
        <v>1</v>
      </c>
      <c r="E96" s="2">
        <v>1</v>
      </c>
      <c r="F96" s="2" t="str">
        <f>IF(C96=0,"Unmarried","Married")</f>
        <v>Married</v>
      </c>
      <c r="G96" s="2">
        <v>1</v>
      </c>
      <c r="H96" s="2">
        <v>6</v>
      </c>
      <c r="I96" s="2">
        <v>3</v>
      </c>
      <c r="J96" s="2">
        <v>0</v>
      </c>
      <c r="K96" s="2">
        <v>70187</v>
      </c>
      <c r="L96" s="2">
        <v>1</v>
      </c>
      <c r="M96" s="2">
        <v>3</v>
      </c>
      <c r="N96" s="2" t="s">
        <v>137</v>
      </c>
      <c r="O96" s="2" t="s">
        <v>38</v>
      </c>
      <c r="P96" s="2">
        <v>2330</v>
      </c>
      <c r="Q96" s="5">
        <v>27582</v>
      </c>
      <c r="R96" s="2" t="s">
        <v>39</v>
      </c>
      <c r="S96" s="2">
        <f ca="1">DATEDIF(Q96,TODAY( ),"Y")</f>
        <v>48</v>
      </c>
      <c r="T96" s="2" t="str">
        <f ca="1">IF(S96&gt;54,"Old Age",IF(S96&gt;=31,"Middle Age",IF(S96&lt;=30,"young age","Invalid")))</f>
        <v>Middle Age</v>
      </c>
      <c r="U96" s="2" t="str">
        <f>IF(R96="f","Female","male")</f>
        <v>male</v>
      </c>
      <c r="V96" s="2" t="s">
        <v>51</v>
      </c>
      <c r="W96" s="2" t="s">
        <v>41</v>
      </c>
      <c r="X96" s="2" t="s">
        <v>42</v>
      </c>
      <c r="Y96" s="2" t="s">
        <v>43</v>
      </c>
      <c r="Z96" s="3">
        <v>41911</v>
      </c>
      <c r="AA96" s="3">
        <v>43331</v>
      </c>
      <c r="AB96" s="2" t="s">
        <v>228</v>
      </c>
      <c r="AC96" s="2" t="s">
        <v>102</v>
      </c>
      <c r="AD96" s="2" t="str">
        <f>IF(Table2[[#This Row],[EmploymentStatus]]="active","active","inactive")</f>
        <v>inactive</v>
      </c>
      <c r="AE96" s="2" t="s">
        <v>139</v>
      </c>
      <c r="AF96" s="2" t="s">
        <v>158</v>
      </c>
      <c r="AG96" s="2">
        <v>21</v>
      </c>
      <c r="AH96" s="2" t="s">
        <v>78</v>
      </c>
      <c r="AI96" s="2" t="s">
        <v>189</v>
      </c>
      <c r="AJ96" s="2">
        <v>2</v>
      </c>
      <c r="AK96" s="2">
        <v>5</v>
      </c>
      <c r="AL96" s="2">
        <v>0</v>
      </c>
      <c r="AM96" s="6">
        <v>43493</v>
      </c>
      <c r="AN96" s="2">
        <v>4</v>
      </c>
      <c r="AO96" s="2">
        <v>7</v>
      </c>
    </row>
    <row r="97" spans="1:41" x14ac:dyDescent="0.3">
      <c r="A97" s="2" t="s">
        <v>450</v>
      </c>
      <c r="B97" s="2">
        <v>10268</v>
      </c>
      <c r="C97" s="2">
        <v>0</v>
      </c>
      <c r="D97" s="2">
        <v>4</v>
      </c>
      <c r="E97" s="2">
        <v>1</v>
      </c>
      <c r="F97" s="2" t="str">
        <f>IF(C97=0,"Unmarried","Married")</f>
        <v>Unmarried</v>
      </c>
      <c r="G97" s="2">
        <v>5</v>
      </c>
      <c r="H97" s="2">
        <v>5</v>
      </c>
      <c r="I97" s="2">
        <v>3</v>
      </c>
      <c r="J97" s="2">
        <v>0</v>
      </c>
      <c r="K97" s="2">
        <v>67176</v>
      </c>
      <c r="L97" s="2">
        <v>1</v>
      </c>
      <c r="M97" s="2">
        <v>20</v>
      </c>
      <c r="N97" s="2" t="s">
        <v>58</v>
      </c>
      <c r="O97" s="2" t="s">
        <v>38</v>
      </c>
      <c r="P97" s="2">
        <v>2472</v>
      </c>
      <c r="Q97" s="5">
        <v>27653</v>
      </c>
      <c r="R97" s="2" t="s">
        <v>39</v>
      </c>
      <c r="S97" s="2">
        <f ca="1">DATEDIF(Q97,TODAY( ),"Y")</f>
        <v>47</v>
      </c>
      <c r="T97" s="2" t="str">
        <f ca="1">IF(S97&gt;54,"Old Age",IF(S97&gt;=31,"Middle Age",IF(S97&lt;=30,"young age","Invalid")))</f>
        <v>Middle Age</v>
      </c>
      <c r="U97" s="2" t="str">
        <f>IF(R97="f","Female","male")</f>
        <v>male</v>
      </c>
      <c r="V97" s="2" t="s">
        <v>76</v>
      </c>
      <c r="W97" s="2" t="s">
        <v>41</v>
      </c>
      <c r="X97" s="2" t="s">
        <v>42</v>
      </c>
      <c r="Y97" s="2" t="s">
        <v>43</v>
      </c>
      <c r="Z97" s="3">
        <v>39258</v>
      </c>
      <c r="AA97" s="3">
        <v>40420</v>
      </c>
      <c r="AB97" s="2" t="s">
        <v>210</v>
      </c>
      <c r="AC97" s="2" t="s">
        <v>53</v>
      </c>
      <c r="AD97" s="2" t="str">
        <f>IF(Table2[[#This Row],[EmploymentStatus]]="active","active","inactive")</f>
        <v>inactive</v>
      </c>
      <c r="AE97" s="2" t="s">
        <v>45</v>
      </c>
      <c r="AF97" s="2" t="s">
        <v>67</v>
      </c>
      <c r="AG97" s="2">
        <v>39</v>
      </c>
      <c r="AH97" s="2" t="s">
        <v>234</v>
      </c>
      <c r="AI97" s="2" t="s">
        <v>56</v>
      </c>
      <c r="AJ97" s="2">
        <v>4.0999999999999996</v>
      </c>
      <c r="AK97" s="2">
        <v>4</v>
      </c>
      <c r="AL97" s="2">
        <v>0</v>
      </c>
      <c r="AM97" s="6">
        <v>40373</v>
      </c>
      <c r="AN97" s="2">
        <v>0</v>
      </c>
      <c r="AO97" s="2">
        <v>15</v>
      </c>
    </row>
    <row r="98" spans="1:41" x14ac:dyDescent="0.3">
      <c r="A98" s="2" t="s">
        <v>431</v>
      </c>
      <c r="B98" s="2">
        <v>10090</v>
      </c>
      <c r="C98" s="2">
        <v>1</v>
      </c>
      <c r="D98" s="2">
        <v>1</v>
      </c>
      <c r="E98" s="2">
        <v>0</v>
      </c>
      <c r="F98" s="2" t="str">
        <f>IF(C98=0,"Unmarried","Married")</f>
        <v>Married</v>
      </c>
      <c r="G98" s="2">
        <v>1</v>
      </c>
      <c r="H98" s="2">
        <v>5</v>
      </c>
      <c r="I98" s="2">
        <v>3</v>
      </c>
      <c r="J98" s="2">
        <v>0</v>
      </c>
      <c r="K98" s="2">
        <v>65714</v>
      </c>
      <c r="L98" s="2">
        <v>0</v>
      </c>
      <c r="M98" s="2">
        <v>18</v>
      </c>
      <c r="N98" s="2" t="s">
        <v>127</v>
      </c>
      <c r="O98" s="2" t="s">
        <v>38</v>
      </c>
      <c r="P98" s="2">
        <v>2451</v>
      </c>
      <c r="Q98" s="5">
        <v>27667</v>
      </c>
      <c r="R98" s="2" t="s">
        <v>59</v>
      </c>
      <c r="S98" s="2">
        <f ca="1">DATEDIF(Q98,TODAY( ),"Y")</f>
        <v>47</v>
      </c>
      <c r="T98" s="2" t="str">
        <f ca="1">IF(S98&gt;54,"Old Age",IF(S98&gt;=31,"Middle Age",IF(S98&lt;=30,"young age","Invalid")))</f>
        <v>Middle Age</v>
      </c>
      <c r="U98" s="2" t="str">
        <f>IF(R98="f","Female","male")</f>
        <v>Female</v>
      </c>
      <c r="V98" s="2" t="s">
        <v>51</v>
      </c>
      <c r="W98" s="2" t="s">
        <v>41</v>
      </c>
      <c r="X98" s="2" t="s">
        <v>42</v>
      </c>
      <c r="Y98" s="2" t="s">
        <v>43</v>
      </c>
      <c r="Z98" s="3">
        <v>40949</v>
      </c>
      <c r="AB98" s="2" t="s">
        <v>486</v>
      </c>
      <c r="AC98" s="2" t="s">
        <v>44</v>
      </c>
      <c r="AD98" s="2" t="str">
        <f>IF(Table2[[#This Row],[EmploymentStatus]]="active","active","inactive")</f>
        <v>active</v>
      </c>
      <c r="AE98" s="2" t="s">
        <v>45</v>
      </c>
      <c r="AF98" s="2" t="s">
        <v>129</v>
      </c>
      <c r="AG98" s="2">
        <v>2</v>
      </c>
      <c r="AH98" s="2" t="s">
        <v>47</v>
      </c>
      <c r="AI98" s="2" t="s">
        <v>56</v>
      </c>
      <c r="AJ98" s="2">
        <v>4.83</v>
      </c>
      <c r="AK98" s="2">
        <v>5</v>
      </c>
      <c r="AL98" s="2">
        <v>0</v>
      </c>
      <c r="AM98" s="6">
        <v>43510</v>
      </c>
      <c r="AN98" s="2">
        <v>0</v>
      </c>
      <c r="AO98" s="2">
        <v>15</v>
      </c>
    </row>
    <row r="99" spans="1:41" x14ac:dyDescent="0.3">
      <c r="A99" s="2" t="s">
        <v>418</v>
      </c>
      <c r="B99" s="2">
        <v>10071</v>
      </c>
      <c r="C99" s="2">
        <v>0</v>
      </c>
      <c r="D99" s="2">
        <v>0</v>
      </c>
      <c r="E99" s="2">
        <v>0</v>
      </c>
      <c r="F99" s="2" t="str">
        <f>IF(C99=0,"Unmarried","Married")</f>
        <v>Unmarried</v>
      </c>
      <c r="G99" s="2">
        <v>3</v>
      </c>
      <c r="H99" s="2">
        <v>5</v>
      </c>
      <c r="I99" s="2">
        <v>3</v>
      </c>
      <c r="J99" s="2">
        <v>0</v>
      </c>
      <c r="K99" s="2">
        <v>50923</v>
      </c>
      <c r="L99" s="2">
        <v>0</v>
      </c>
      <c r="M99" s="2">
        <v>19</v>
      </c>
      <c r="N99" s="2" t="s">
        <v>37</v>
      </c>
      <c r="O99" s="2" t="s">
        <v>38</v>
      </c>
      <c r="P99" s="2">
        <v>2191</v>
      </c>
      <c r="Q99" s="5">
        <v>27670</v>
      </c>
      <c r="R99" s="2" t="s">
        <v>59</v>
      </c>
      <c r="S99" s="2">
        <f ca="1">DATEDIF(Q99,TODAY( ),"Y")</f>
        <v>47</v>
      </c>
      <c r="T99" s="2" t="str">
        <f ca="1">IF(S99&gt;54,"Old Age",IF(S99&gt;=31,"Middle Age",IF(S99&lt;=30,"young age","Invalid")))</f>
        <v>Middle Age</v>
      </c>
      <c r="U99" s="2" t="str">
        <f>IF(R99="f","Female","male")</f>
        <v>Female</v>
      </c>
      <c r="V99" s="2" t="s">
        <v>40</v>
      </c>
      <c r="W99" s="2" t="s">
        <v>41</v>
      </c>
      <c r="X99" s="2" t="s">
        <v>42</v>
      </c>
      <c r="Y99" s="2" t="s">
        <v>110</v>
      </c>
      <c r="Z99" s="3">
        <v>41547</v>
      </c>
      <c r="AB99" s="2" t="s">
        <v>486</v>
      </c>
      <c r="AC99" s="2" t="s">
        <v>44</v>
      </c>
      <c r="AD99" s="2" t="str">
        <f>IF(Table2[[#This Row],[EmploymentStatus]]="active","active","inactive")</f>
        <v>active</v>
      </c>
      <c r="AE99" s="2" t="s">
        <v>45</v>
      </c>
      <c r="AF99" s="2" t="s">
        <v>67</v>
      </c>
      <c r="AG99" s="2">
        <v>8</v>
      </c>
      <c r="AH99" s="2" t="s">
        <v>68</v>
      </c>
      <c r="AI99" s="2" t="s">
        <v>56</v>
      </c>
      <c r="AJ99" s="2">
        <v>5</v>
      </c>
      <c r="AK99" s="2">
        <v>5</v>
      </c>
      <c r="AL99" s="2">
        <v>0</v>
      </c>
      <c r="AM99" s="6">
        <v>43618</v>
      </c>
      <c r="AN99" s="2">
        <v>0</v>
      </c>
      <c r="AO99" s="2">
        <v>14</v>
      </c>
    </row>
    <row r="100" spans="1:41" x14ac:dyDescent="0.3">
      <c r="A100" s="2" t="s">
        <v>327</v>
      </c>
      <c r="B100" s="2">
        <v>10057</v>
      </c>
      <c r="C100" s="2">
        <v>1</v>
      </c>
      <c r="D100" s="2">
        <v>1</v>
      </c>
      <c r="E100" s="2">
        <v>0</v>
      </c>
      <c r="F100" s="2" t="str">
        <f>IF(C100=0,"Unmarried","Married")</f>
        <v>Married</v>
      </c>
      <c r="G100" s="2">
        <v>3</v>
      </c>
      <c r="H100" s="2">
        <v>5</v>
      </c>
      <c r="I100" s="2">
        <v>3</v>
      </c>
      <c r="J100" s="2">
        <v>0</v>
      </c>
      <c r="K100" s="2">
        <v>52057</v>
      </c>
      <c r="L100" s="2">
        <v>0</v>
      </c>
      <c r="M100" s="2">
        <v>19</v>
      </c>
      <c r="N100" s="2" t="s">
        <v>37</v>
      </c>
      <c r="O100" s="2" t="s">
        <v>38</v>
      </c>
      <c r="P100" s="2">
        <v>2122</v>
      </c>
      <c r="Q100" s="5">
        <v>27689</v>
      </c>
      <c r="R100" s="2" t="s">
        <v>59</v>
      </c>
      <c r="S100" s="2">
        <f ca="1">DATEDIF(Q100,TODAY( ),"Y")</f>
        <v>47</v>
      </c>
      <c r="T100" s="2" t="str">
        <f ca="1">IF(S100&gt;54,"Old Age",IF(S100&gt;=31,"Middle Age",IF(S100&lt;=30,"young age","Invalid")))</f>
        <v>Middle Age</v>
      </c>
      <c r="U100" s="2" t="str">
        <f>IF(R100="f","Female","male")</f>
        <v>Female</v>
      </c>
      <c r="V100" s="2" t="s">
        <v>51</v>
      </c>
      <c r="W100" s="2" t="s">
        <v>41</v>
      </c>
      <c r="X100" s="2" t="s">
        <v>42</v>
      </c>
      <c r="Y100" s="2" t="s">
        <v>80</v>
      </c>
      <c r="Z100" s="3">
        <v>42051</v>
      </c>
      <c r="AB100" s="2" t="s">
        <v>486</v>
      </c>
      <c r="AC100" s="2" t="s">
        <v>44</v>
      </c>
      <c r="AD100" s="2" t="str">
        <f>IF(Table2[[#This Row],[EmploymentStatus]]="active","active","inactive")</f>
        <v>active</v>
      </c>
      <c r="AE100" s="2" t="s">
        <v>45</v>
      </c>
      <c r="AF100" s="2" t="s">
        <v>63</v>
      </c>
      <c r="AG100" s="2">
        <v>16</v>
      </c>
      <c r="AH100" s="2" t="s">
        <v>199</v>
      </c>
      <c r="AI100" s="2" t="s">
        <v>56</v>
      </c>
      <c r="AJ100" s="2">
        <v>5</v>
      </c>
      <c r="AK100" s="2">
        <v>3</v>
      </c>
      <c r="AL100" s="2">
        <v>0</v>
      </c>
      <c r="AM100" s="6">
        <v>43488</v>
      </c>
      <c r="AN100" s="2">
        <v>0</v>
      </c>
      <c r="AO100" s="2">
        <v>6</v>
      </c>
    </row>
    <row r="101" spans="1:41" x14ac:dyDescent="0.3">
      <c r="A101" s="2" t="s">
        <v>170</v>
      </c>
      <c r="B101" s="2">
        <v>10282</v>
      </c>
      <c r="C101" s="2">
        <v>0</v>
      </c>
      <c r="D101" s="2">
        <v>2</v>
      </c>
      <c r="E101" s="2">
        <v>1</v>
      </c>
      <c r="F101" s="2" t="str">
        <f>IF(C101=0,"Unmarried","Married")</f>
        <v>Unmarried</v>
      </c>
      <c r="G101" s="2">
        <v>1</v>
      </c>
      <c r="H101" s="2">
        <v>5</v>
      </c>
      <c r="I101" s="2">
        <v>2</v>
      </c>
      <c r="J101" s="2">
        <v>0</v>
      </c>
      <c r="K101" s="2">
        <v>68051</v>
      </c>
      <c r="L101" s="2">
        <v>0</v>
      </c>
      <c r="M101" s="2">
        <v>18</v>
      </c>
      <c r="N101" s="2" t="s">
        <v>127</v>
      </c>
      <c r="O101" s="2" t="s">
        <v>38</v>
      </c>
      <c r="P101" s="2">
        <v>1803</v>
      </c>
      <c r="Q101" s="5">
        <v>27745</v>
      </c>
      <c r="R101" s="2" t="s">
        <v>39</v>
      </c>
      <c r="S101" s="2">
        <f ca="1">DATEDIF(Q101,TODAY( ),"Y")</f>
        <v>47</v>
      </c>
      <c r="T101" s="2" t="str">
        <f ca="1">IF(S101&gt;54,"Old Age",IF(S101&gt;=31,"Middle Age",IF(S101&lt;=30,"young age","Invalid")))</f>
        <v>Middle Age</v>
      </c>
      <c r="U101" s="2" t="str">
        <f>IF(R101="f","Female","male")</f>
        <v>male</v>
      </c>
      <c r="V101" s="2" t="s">
        <v>65</v>
      </c>
      <c r="W101" s="2" t="s">
        <v>41</v>
      </c>
      <c r="X101" s="2" t="s">
        <v>42</v>
      </c>
      <c r="Y101" s="2" t="s">
        <v>43</v>
      </c>
      <c r="Z101" s="3">
        <v>40379</v>
      </c>
      <c r="AB101" s="2" t="s">
        <v>486</v>
      </c>
      <c r="AC101" s="2" t="s">
        <v>44</v>
      </c>
      <c r="AD101" s="2" t="str">
        <f>IF(Table2[[#This Row],[EmploymentStatus]]="active","active","inactive")</f>
        <v>active</v>
      </c>
      <c r="AE101" s="2" t="s">
        <v>45</v>
      </c>
      <c r="AF101" s="2" t="s">
        <v>129</v>
      </c>
      <c r="AG101" s="2">
        <v>2</v>
      </c>
      <c r="AH101" s="2" t="s">
        <v>115</v>
      </c>
      <c r="AI101" s="2" t="s">
        <v>116</v>
      </c>
      <c r="AJ101" s="2">
        <v>4.13</v>
      </c>
      <c r="AK101" s="2">
        <v>2</v>
      </c>
      <c r="AL101" s="2">
        <v>0</v>
      </c>
      <c r="AM101" s="6">
        <v>43479</v>
      </c>
      <c r="AN101" s="2">
        <v>3</v>
      </c>
      <c r="AO101" s="2">
        <v>3</v>
      </c>
    </row>
    <row r="102" spans="1:41" x14ac:dyDescent="0.3">
      <c r="A102" s="2" t="s">
        <v>295</v>
      </c>
      <c r="B102" s="2">
        <v>10192</v>
      </c>
      <c r="C102" s="2">
        <v>0</v>
      </c>
      <c r="D102" s="2">
        <v>0</v>
      </c>
      <c r="E102" s="2">
        <v>1</v>
      </c>
      <c r="F102" s="2" t="str">
        <f>IF(C102=0,"Unmarried","Married")</f>
        <v>Unmarried</v>
      </c>
      <c r="G102" s="2">
        <v>1</v>
      </c>
      <c r="H102" s="2">
        <v>5</v>
      </c>
      <c r="I102" s="2">
        <v>3</v>
      </c>
      <c r="J102" s="2">
        <v>0</v>
      </c>
      <c r="K102" s="2">
        <v>50482</v>
      </c>
      <c r="L102" s="2">
        <v>0</v>
      </c>
      <c r="M102" s="2">
        <v>19</v>
      </c>
      <c r="N102" s="2" t="s">
        <v>37</v>
      </c>
      <c r="O102" s="2" t="s">
        <v>38</v>
      </c>
      <c r="P102" s="2">
        <v>1887</v>
      </c>
      <c r="Q102" s="5">
        <v>27778</v>
      </c>
      <c r="R102" s="2" t="s">
        <v>39</v>
      </c>
      <c r="S102" s="2">
        <f ca="1">DATEDIF(Q102,TODAY( ),"Y")</f>
        <v>47</v>
      </c>
      <c r="T102" s="2" t="str">
        <f ca="1">IF(S102&gt;54,"Old Age",IF(S102&gt;=31,"Middle Age",IF(S102&lt;=30,"young age","Invalid")))</f>
        <v>Middle Age</v>
      </c>
      <c r="U102" s="2" t="str">
        <f>IF(R102="f","Female","male")</f>
        <v>male</v>
      </c>
      <c r="V102" s="2" t="s">
        <v>40</v>
      </c>
      <c r="W102" s="2" t="s">
        <v>41</v>
      </c>
      <c r="X102" s="2" t="s">
        <v>42</v>
      </c>
      <c r="Y102" s="2" t="s">
        <v>43</v>
      </c>
      <c r="Z102" s="3">
        <v>41547</v>
      </c>
      <c r="AB102" s="2" t="s">
        <v>486</v>
      </c>
      <c r="AC102" s="2" t="s">
        <v>44</v>
      </c>
      <c r="AD102" s="2" t="str">
        <f>IF(Table2[[#This Row],[EmploymentStatus]]="active","active","inactive")</f>
        <v>active</v>
      </c>
      <c r="AE102" s="2" t="s">
        <v>45</v>
      </c>
      <c r="AF102" s="2" t="s">
        <v>46</v>
      </c>
      <c r="AG102" s="2">
        <v>22</v>
      </c>
      <c r="AH102" s="2" t="s">
        <v>55</v>
      </c>
      <c r="AI102" s="2" t="s">
        <v>56</v>
      </c>
      <c r="AJ102" s="2">
        <v>3.07</v>
      </c>
      <c r="AK102" s="2">
        <v>4</v>
      </c>
      <c r="AL102" s="2">
        <v>0</v>
      </c>
      <c r="AM102" s="6">
        <v>43488</v>
      </c>
      <c r="AN102" s="2">
        <v>0</v>
      </c>
      <c r="AO102" s="2">
        <v>10</v>
      </c>
    </row>
    <row r="103" spans="1:41" x14ac:dyDescent="0.3">
      <c r="A103" s="2" t="s">
        <v>349</v>
      </c>
      <c r="B103" s="2">
        <v>10223</v>
      </c>
      <c r="C103" s="2">
        <v>0</v>
      </c>
      <c r="D103" s="2">
        <v>0</v>
      </c>
      <c r="E103" s="2">
        <v>1</v>
      </c>
      <c r="F103" s="2" t="str">
        <f>IF(C103=0,"Unmarried","Married")</f>
        <v>Unmarried</v>
      </c>
      <c r="G103" s="2">
        <v>3</v>
      </c>
      <c r="H103" s="2">
        <v>5</v>
      </c>
      <c r="I103" s="2">
        <v>3</v>
      </c>
      <c r="J103" s="2">
        <v>1</v>
      </c>
      <c r="K103" s="2">
        <v>72106</v>
      </c>
      <c r="L103" s="2">
        <v>0</v>
      </c>
      <c r="M103" s="2">
        <v>20</v>
      </c>
      <c r="N103" s="2" t="s">
        <v>58</v>
      </c>
      <c r="O103" s="2" t="s">
        <v>38</v>
      </c>
      <c r="P103" s="2">
        <v>2127</v>
      </c>
      <c r="Q103" s="5">
        <v>27831</v>
      </c>
      <c r="R103" s="2" t="s">
        <v>39</v>
      </c>
      <c r="S103" s="2">
        <f ca="1">DATEDIF(Q103,TODAY( ),"Y")</f>
        <v>47</v>
      </c>
      <c r="T103" s="2" t="str">
        <f ca="1">IF(S103&gt;54,"Old Age",IF(S103&gt;=31,"Middle Age",IF(S103&lt;=30,"young age","Invalid")))</f>
        <v>Middle Age</v>
      </c>
      <c r="U103" s="2" t="str">
        <f>IF(R103="f","Female","male")</f>
        <v>male</v>
      </c>
      <c r="V103" s="2" t="s">
        <v>40</v>
      </c>
      <c r="W103" s="2" t="s">
        <v>41</v>
      </c>
      <c r="X103" s="2" t="s">
        <v>42</v>
      </c>
      <c r="Y103" s="2" t="s">
        <v>80</v>
      </c>
      <c r="Z103" s="3">
        <v>41153</v>
      </c>
      <c r="AB103" s="2" t="s">
        <v>486</v>
      </c>
      <c r="AC103" s="2" t="s">
        <v>44</v>
      </c>
      <c r="AD103" s="2" t="str">
        <f>IF(Table2[[#This Row],[EmploymentStatus]]="active","active","inactive")</f>
        <v>active</v>
      </c>
      <c r="AE103" s="2" t="s">
        <v>45</v>
      </c>
      <c r="AF103" s="2" t="s">
        <v>97</v>
      </c>
      <c r="AG103" s="2">
        <v>18</v>
      </c>
      <c r="AH103" s="2" t="s">
        <v>82</v>
      </c>
      <c r="AI103" s="2" t="s">
        <v>56</v>
      </c>
      <c r="AJ103" s="2">
        <v>4.0999999999999996</v>
      </c>
      <c r="AK103" s="2">
        <v>4</v>
      </c>
      <c r="AL103" s="2">
        <v>0</v>
      </c>
      <c r="AM103" s="6">
        <v>43496</v>
      </c>
      <c r="AN103" s="2">
        <v>0</v>
      </c>
      <c r="AO103" s="2">
        <v>12</v>
      </c>
    </row>
    <row r="104" spans="1:41" x14ac:dyDescent="0.3">
      <c r="A104" s="2" t="s">
        <v>331</v>
      </c>
      <c r="B104" s="2">
        <v>10077</v>
      </c>
      <c r="C104" s="2">
        <v>1</v>
      </c>
      <c r="D104" s="2">
        <v>1</v>
      </c>
      <c r="E104" s="2">
        <v>0</v>
      </c>
      <c r="F104" s="2" t="str">
        <f>IF(C104=0,"Unmarried","Married")</f>
        <v>Married</v>
      </c>
      <c r="G104" s="2">
        <v>2</v>
      </c>
      <c r="H104" s="2">
        <v>5</v>
      </c>
      <c r="I104" s="2">
        <v>3</v>
      </c>
      <c r="J104" s="2">
        <v>0</v>
      </c>
      <c r="K104" s="2">
        <v>62385</v>
      </c>
      <c r="L104" s="2">
        <v>0</v>
      </c>
      <c r="M104" s="2">
        <v>20</v>
      </c>
      <c r="N104" s="2" t="s">
        <v>58</v>
      </c>
      <c r="O104" s="2" t="s">
        <v>38</v>
      </c>
      <c r="P104" s="2">
        <v>2324</v>
      </c>
      <c r="Q104" s="5">
        <v>27997</v>
      </c>
      <c r="R104" s="2" t="s">
        <v>59</v>
      </c>
      <c r="S104" s="2">
        <f ca="1">DATEDIF(Q104,TODAY( ),"Y")</f>
        <v>46</v>
      </c>
      <c r="T104" s="2" t="str">
        <f ca="1">IF(S104&gt;54,"Old Age",IF(S104&gt;=31,"Middle Age",IF(S104&lt;=30,"young age","Invalid")))</f>
        <v>Middle Age</v>
      </c>
      <c r="U104" s="2" t="str">
        <f>IF(R104="f","Female","male")</f>
        <v>Female</v>
      </c>
      <c r="V104" s="2" t="s">
        <v>51</v>
      </c>
      <c r="W104" s="2" t="s">
        <v>41</v>
      </c>
      <c r="X104" s="2" t="s">
        <v>42</v>
      </c>
      <c r="Y104" s="2" t="s">
        <v>43</v>
      </c>
      <c r="Z104" s="3">
        <v>42679</v>
      </c>
      <c r="AB104" s="2" t="s">
        <v>486</v>
      </c>
      <c r="AC104" s="2" t="s">
        <v>44</v>
      </c>
      <c r="AD104" s="2" t="str">
        <f>IF(Table2[[#This Row],[EmploymentStatus]]="active","active","inactive")</f>
        <v>active</v>
      </c>
      <c r="AE104" s="2" t="s">
        <v>45</v>
      </c>
      <c r="AF104" s="2" t="s">
        <v>67</v>
      </c>
      <c r="AG104" s="2">
        <v>8</v>
      </c>
      <c r="AH104" s="2" t="s">
        <v>47</v>
      </c>
      <c r="AI104" s="2" t="s">
        <v>56</v>
      </c>
      <c r="AJ104" s="2">
        <v>5</v>
      </c>
      <c r="AK104" s="2">
        <v>3</v>
      </c>
      <c r="AL104" s="2">
        <v>0</v>
      </c>
      <c r="AM104" s="6">
        <v>43486</v>
      </c>
      <c r="AN104" s="2">
        <v>0</v>
      </c>
      <c r="AO104" s="2">
        <v>4</v>
      </c>
    </row>
    <row r="105" spans="1:41" x14ac:dyDescent="0.3">
      <c r="A105" s="2" t="s">
        <v>340</v>
      </c>
      <c r="B105" s="2">
        <v>10068</v>
      </c>
      <c r="C105" s="2">
        <v>0</v>
      </c>
      <c r="D105" s="2">
        <v>0</v>
      </c>
      <c r="E105" s="2">
        <v>0</v>
      </c>
      <c r="F105" s="2" t="str">
        <f>IF(C105=0,"Unmarried","Married")</f>
        <v>Unmarried</v>
      </c>
      <c r="G105" s="2">
        <v>1</v>
      </c>
      <c r="H105" s="2">
        <v>5</v>
      </c>
      <c r="I105" s="2">
        <v>3</v>
      </c>
      <c r="J105" s="2">
        <v>0</v>
      </c>
      <c r="K105" s="2">
        <v>55688</v>
      </c>
      <c r="L105" s="2">
        <v>0</v>
      </c>
      <c r="M105" s="2">
        <v>19</v>
      </c>
      <c r="N105" s="2" t="s">
        <v>37</v>
      </c>
      <c r="O105" s="2" t="s">
        <v>38</v>
      </c>
      <c r="P105" s="2">
        <v>2346</v>
      </c>
      <c r="Q105" s="5">
        <v>28025</v>
      </c>
      <c r="R105" s="2" t="s">
        <v>59</v>
      </c>
      <c r="S105" s="2">
        <f ca="1">DATEDIF(Q105,TODAY( ),"Y")</f>
        <v>46</v>
      </c>
      <c r="T105" s="2" t="str">
        <f ca="1">IF(S105&gt;54,"Old Age",IF(S105&gt;=31,"Middle Age",IF(S105&lt;=30,"young age","Invalid")))</f>
        <v>Middle Age</v>
      </c>
      <c r="U105" s="2" t="str">
        <f>IF(R105="f","Female","male")</f>
        <v>Female</v>
      </c>
      <c r="V105" s="2" t="s">
        <v>40</v>
      </c>
      <c r="W105" s="2" t="s">
        <v>41</v>
      </c>
      <c r="X105" s="2" t="s">
        <v>42</v>
      </c>
      <c r="Y105" s="2" t="s">
        <v>43</v>
      </c>
      <c r="Z105" s="3">
        <v>42093</v>
      </c>
      <c r="AB105" s="2" t="s">
        <v>486</v>
      </c>
      <c r="AC105" s="2" t="s">
        <v>44</v>
      </c>
      <c r="AD105" s="2" t="str">
        <f>IF(Table2[[#This Row],[EmploymentStatus]]="active","active","inactive")</f>
        <v>active</v>
      </c>
      <c r="AE105" s="2" t="s">
        <v>45</v>
      </c>
      <c r="AF105" s="2" t="s">
        <v>46</v>
      </c>
      <c r="AG105" s="2">
        <v>22</v>
      </c>
      <c r="AH105" s="2" t="s">
        <v>115</v>
      </c>
      <c r="AI105" s="2" t="s">
        <v>56</v>
      </c>
      <c r="AJ105" s="2">
        <v>5</v>
      </c>
      <c r="AK105" s="2">
        <v>4</v>
      </c>
      <c r="AL105" s="2">
        <v>0</v>
      </c>
      <c r="AM105" s="6">
        <v>43486</v>
      </c>
      <c r="AN105" s="2">
        <v>0</v>
      </c>
      <c r="AO105" s="2">
        <v>10</v>
      </c>
    </row>
    <row r="106" spans="1:41" x14ac:dyDescent="0.3">
      <c r="A106" s="2" t="s">
        <v>281</v>
      </c>
      <c r="B106" s="2">
        <v>10160</v>
      </c>
      <c r="C106" s="2">
        <v>0</v>
      </c>
      <c r="D106" s="2">
        <v>2</v>
      </c>
      <c r="E106" s="2">
        <v>0</v>
      </c>
      <c r="F106" s="2" t="str">
        <f>IF(C106=0,"Unmarried","Married")</f>
        <v>Unmarried</v>
      </c>
      <c r="G106" s="2">
        <v>5</v>
      </c>
      <c r="H106" s="2">
        <v>5</v>
      </c>
      <c r="I106" s="2">
        <v>3</v>
      </c>
      <c r="J106" s="2">
        <v>0</v>
      </c>
      <c r="K106" s="2">
        <v>68182</v>
      </c>
      <c r="L106" s="2">
        <v>1</v>
      </c>
      <c r="M106" s="2">
        <v>20</v>
      </c>
      <c r="N106" s="2" t="s">
        <v>58</v>
      </c>
      <c r="O106" s="2" t="s">
        <v>38</v>
      </c>
      <c r="P106" s="2">
        <v>1742</v>
      </c>
      <c r="Q106" s="5">
        <v>28025</v>
      </c>
      <c r="R106" s="2" t="s">
        <v>59</v>
      </c>
      <c r="S106" s="2">
        <f ca="1">DATEDIF(Q106,TODAY( ),"Y")</f>
        <v>46</v>
      </c>
      <c r="T106" s="2" t="str">
        <f ca="1">IF(S106&gt;54,"Old Age",IF(S106&gt;=31,"Middle Age",IF(S106&lt;=30,"young age","Invalid")))</f>
        <v>Middle Age</v>
      </c>
      <c r="U106" s="2" t="str">
        <f>IF(R106="f","Female","male")</f>
        <v>Female</v>
      </c>
      <c r="V106" s="2" t="s">
        <v>65</v>
      </c>
      <c r="W106" s="2" t="s">
        <v>41</v>
      </c>
      <c r="X106" s="2" t="s">
        <v>42</v>
      </c>
      <c r="Y106" s="2" t="s">
        <v>43</v>
      </c>
      <c r="Z106" s="3">
        <v>40595</v>
      </c>
      <c r="AA106" s="3">
        <v>41278</v>
      </c>
      <c r="AB106" s="2" t="s">
        <v>91</v>
      </c>
      <c r="AC106" s="2" t="s">
        <v>53</v>
      </c>
      <c r="AD106" s="2" t="str">
        <f>IF(Table2[[#This Row],[EmploymentStatus]]="active","active","inactive")</f>
        <v>inactive</v>
      </c>
      <c r="AE106" s="2" t="s">
        <v>45</v>
      </c>
      <c r="AF106" s="2" t="s">
        <v>70</v>
      </c>
      <c r="AG106" s="2">
        <v>11</v>
      </c>
      <c r="AH106" s="2" t="s">
        <v>68</v>
      </c>
      <c r="AI106" s="2" t="s">
        <v>56</v>
      </c>
      <c r="AJ106" s="2">
        <v>3.72</v>
      </c>
      <c r="AK106" s="2">
        <v>3</v>
      </c>
      <c r="AL106" s="2">
        <v>0</v>
      </c>
      <c r="AM106" s="6">
        <v>41276</v>
      </c>
      <c r="AN106" s="2">
        <v>0</v>
      </c>
      <c r="AO106" s="2">
        <v>18</v>
      </c>
    </row>
    <row r="107" spans="1:41" x14ac:dyDescent="0.3">
      <c r="A107" s="2" t="s">
        <v>469</v>
      </c>
      <c r="B107" s="2">
        <v>10190</v>
      </c>
      <c r="C107" s="2">
        <v>0</v>
      </c>
      <c r="D107" s="2">
        <v>0</v>
      </c>
      <c r="E107" s="2">
        <v>1</v>
      </c>
      <c r="F107" s="2" t="str">
        <f>IF(C107=0,"Unmarried","Married")</f>
        <v>Unmarried</v>
      </c>
      <c r="G107" s="2">
        <v>1</v>
      </c>
      <c r="H107" s="2">
        <v>5</v>
      </c>
      <c r="I107" s="2">
        <v>3</v>
      </c>
      <c r="J107" s="2">
        <v>0</v>
      </c>
      <c r="K107" s="2">
        <v>66541</v>
      </c>
      <c r="L107" s="2">
        <v>0</v>
      </c>
      <c r="M107" s="2">
        <v>20</v>
      </c>
      <c r="N107" s="2" t="s">
        <v>58</v>
      </c>
      <c r="O107" s="2" t="s">
        <v>38</v>
      </c>
      <c r="P107" s="2">
        <v>2459</v>
      </c>
      <c r="Q107" s="5">
        <v>28035</v>
      </c>
      <c r="R107" s="2" t="s">
        <v>39</v>
      </c>
      <c r="S107" s="2">
        <f ca="1">DATEDIF(Q107,TODAY( ),"Y")</f>
        <v>46</v>
      </c>
      <c r="T107" s="2" t="str">
        <f ca="1">IF(S107&gt;54,"Old Age",IF(S107&gt;=31,"Middle Age",IF(S107&lt;=30,"young age","Invalid")))</f>
        <v>Middle Age</v>
      </c>
      <c r="U107" s="2" t="str">
        <f>IF(R107="f","Female","male")</f>
        <v>male</v>
      </c>
      <c r="V107" s="2" t="s">
        <v>40</v>
      </c>
      <c r="W107" s="2" t="s">
        <v>41</v>
      </c>
      <c r="X107" s="2" t="s">
        <v>42</v>
      </c>
      <c r="Y107" s="2" t="s">
        <v>80</v>
      </c>
      <c r="Z107" s="3">
        <v>41869</v>
      </c>
      <c r="AB107" s="2" t="s">
        <v>486</v>
      </c>
      <c r="AC107" s="2" t="s">
        <v>44</v>
      </c>
      <c r="AD107" s="2" t="str">
        <f>IF(Table2[[#This Row],[EmploymentStatus]]="active","active","inactive")</f>
        <v>active</v>
      </c>
      <c r="AE107" s="2" t="s">
        <v>45</v>
      </c>
      <c r="AF107" s="2" t="s">
        <v>77</v>
      </c>
      <c r="AG107" s="2">
        <v>19</v>
      </c>
      <c r="AH107" s="2" t="s">
        <v>78</v>
      </c>
      <c r="AI107" s="2" t="s">
        <v>56</v>
      </c>
      <c r="AJ107" s="2">
        <v>3.11</v>
      </c>
      <c r="AK107" s="2">
        <v>5</v>
      </c>
      <c r="AL107" s="2">
        <v>0</v>
      </c>
      <c r="AM107" s="6">
        <v>43801</v>
      </c>
      <c r="AN107" s="2">
        <v>0</v>
      </c>
      <c r="AO107" s="2">
        <v>4</v>
      </c>
    </row>
    <row r="108" spans="1:41" x14ac:dyDescent="0.3">
      <c r="A108" s="2" t="s">
        <v>367</v>
      </c>
      <c r="B108" s="2">
        <v>10021</v>
      </c>
      <c r="C108" s="2">
        <v>1</v>
      </c>
      <c r="D108" s="2">
        <v>1</v>
      </c>
      <c r="E108" s="2">
        <v>1</v>
      </c>
      <c r="F108" s="2" t="str">
        <f>IF(C108=0,"Unmarried","Married")</f>
        <v>Married</v>
      </c>
      <c r="G108" s="2">
        <v>1</v>
      </c>
      <c r="H108" s="2">
        <v>5</v>
      </c>
      <c r="I108" s="2">
        <v>4</v>
      </c>
      <c r="J108" s="2">
        <v>0</v>
      </c>
      <c r="K108" s="2">
        <v>47414</v>
      </c>
      <c r="L108" s="2">
        <v>0</v>
      </c>
      <c r="M108" s="2">
        <v>19</v>
      </c>
      <c r="N108" s="2" t="s">
        <v>37</v>
      </c>
      <c r="O108" s="2" t="s">
        <v>38</v>
      </c>
      <c r="P108" s="2">
        <v>2478</v>
      </c>
      <c r="Q108" s="5">
        <v>28076</v>
      </c>
      <c r="R108" s="2" t="s">
        <v>39</v>
      </c>
      <c r="S108" s="2">
        <f ca="1">DATEDIF(Q108,TODAY( ),"Y")</f>
        <v>46</v>
      </c>
      <c r="T108" s="2" t="str">
        <f ca="1">IF(S108&gt;54,"Old Age",IF(S108&gt;=31,"Middle Age",IF(S108&lt;=30,"young age","Invalid")))</f>
        <v>Middle Age</v>
      </c>
      <c r="U108" s="2" t="str">
        <f>IF(R108="f","Female","male")</f>
        <v>male</v>
      </c>
      <c r="V108" s="2" t="s">
        <v>51</v>
      </c>
      <c r="W108" s="2" t="s">
        <v>41</v>
      </c>
      <c r="X108" s="2" t="s">
        <v>42</v>
      </c>
      <c r="Y108" s="2" t="s">
        <v>43</v>
      </c>
      <c r="Z108" s="3">
        <v>41547</v>
      </c>
      <c r="AB108" s="2" t="s">
        <v>486</v>
      </c>
      <c r="AC108" s="2" t="s">
        <v>44</v>
      </c>
      <c r="AD108" s="2" t="str">
        <f>IF(Table2[[#This Row],[EmploymentStatus]]="active","active","inactive")</f>
        <v>active</v>
      </c>
      <c r="AE108" s="2" t="s">
        <v>45</v>
      </c>
      <c r="AF108" s="2" t="s">
        <v>97</v>
      </c>
      <c r="AG108" s="2">
        <v>18</v>
      </c>
      <c r="AH108" s="2" t="s">
        <v>47</v>
      </c>
      <c r="AI108" s="2" t="s">
        <v>48</v>
      </c>
      <c r="AJ108" s="2">
        <v>5</v>
      </c>
      <c r="AK108" s="2">
        <v>3</v>
      </c>
      <c r="AL108" s="2">
        <v>0</v>
      </c>
      <c r="AM108" s="6">
        <v>43648</v>
      </c>
      <c r="AN108" s="2">
        <v>0</v>
      </c>
      <c r="AO108" s="2">
        <v>13</v>
      </c>
    </row>
    <row r="109" spans="1:41" x14ac:dyDescent="0.3">
      <c r="A109" s="2" t="s">
        <v>282</v>
      </c>
      <c r="B109" s="2">
        <v>10289</v>
      </c>
      <c r="C109" s="2">
        <v>1</v>
      </c>
      <c r="D109" s="2">
        <v>1</v>
      </c>
      <c r="E109" s="2">
        <v>1</v>
      </c>
      <c r="F109" s="2" t="str">
        <f>IF(C109=0,"Unmarried","Married")</f>
        <v>Married</v>
      </c>
      <c r="G109" s="2">
        <v>5</v>
      </c>
      <c r="H109" s="2">
        <v>5</v>
      </c>
      <c r="I109" s="2">
        <v>2</v>
      </c>
      <c r="J109" s="2">
        <v>0</v>
      </c>
      <c r="K109" s="2">
        <v>83082</v>
      </c>
      <c r="L109" s="2">
        <v>1</v>
      </c>
      <c r="M109" s="2">
        <v>18</v>
      </c>
      <c r="N109" s="2" t="s">
        <v>127</v>
      </c>
      <c r="O109" s="2" t="s">
        <v>38</v>
      </c>
      <c r="P109" s="2">
        <v>2128</v>
      </c>
      <c r="Q109" s="5">
        <v>28079</v>
      </c>
      <c r="R109" s="2" t="s">
        <v>39</v>
      </c>
      <c r="S109" s="2">
        <f ca="1">DATEDIF(Q109,TODAY( ),"Y")</f>
        <v>46</v>
      </c>
      <c r="T109" s="2" t="str">
        <f ca="1">IF(S109&gt;54,"Old Age",IF(S109&gt;=31,"Middle Age",IF(S109&lt;=30,"young age","Invalid")))</f>
        <v>Middle Age</v>
      </c>
      <c r="U109" s="2" t="str">
        <f>IF(R109="f","Female","male")</f>
        <v>male</v>
      </c>
      <c r="V109" s="2" t="s">
        <v>51</v>
      </c>
      <c r="W109" s="2" t="s">
        <v>41</v>
      </c>
      <c r="X109" s="2" t="s">
        <v>42</v>
      </c>
      <c r="Y109" s="2" t="s">
        <v>110</v>
      </c>
      <c r="Z109" s="3">
        <v>40595</v>
      </c>
      <c r="AA109" s="3">
        <v>41176</v>
      </c>
      <c r="AB109" s="2" t="s">
        <v>91</v>
      </c>
      <c r="AC109" s="2" t="s">
        <v>53</v>
      </c>
      <c r="AD109" s="2" t="str">
        <f>IF(Table2[[#This Row],[EmploymentStatus]]="active","active","inactive")</f>
        <v>inactive</v>
      </c>
      <c r="AE109" s="2" t="s">
        <v>45</v>
      </c>
      <c r="AF109" s="2" t="s">
        <v>129</v>
      </c>
      <c r="AG109" s="2">
        <v>2</v>
      </c>
      <c r="AH109" s="2" t="s">
        <v>55</v>
      </c>
      <c r="AI109" s="2" t="s">
        <v>116</v>
      </c>
      <c r="AJ109" s="2">
        <v>2.34</v>
      </c>
      <c r="AK109" s="2">
        <v>2</v>
      </c>
      <c r="AL109" s="2">
        <v>0</v>
      </c>
      <c r="AM109" s="6">
        <v>41247</v>
      </c>
      <c r="AN109" s="2">
        <v>3</v>
      </c>
      <c r="AO109" s="2">
        <v>4</v>
      </c>
    </row>
    <row r="110" spans="1:41" x14ac:dyDescent="0.3">
      <c r="A110" s="2" t="s">
        <v>325</v>
      </c>
      <c r="B110" s="2">
        <v>10096</v>
      </c>
      <c r="C110" s="2">
        <v>0</v>
      </c>
      <c r="D110" s="2">
        <v>4</v>
      </c>
      <c r="E110" s="2">
        <v>0</v>
      </c>
      <c r="F110" s="2" t="str">
        <f>IF(C110=0,"Unmarried","Married")</f>
        <v>Unmarried</v>
      </c>
      <c r="G110" s="2">
        <v>5</v>
      </c>
      <c r="H110" s="2">
        <v>5</v>
      </c>
      <c r="I110" s="2">
        <v>3</v>
      </c>
      <c r="J110" s="2">
        <v>0</v>
      </c>
      <c r="K110" s="2">
        <v>67237</v>
      </c>
      <c r="L110" s="2">
        <v>1</v>
      </c>
      <c r="M110" s="2">
        <v>20</v>
      </c>
      <c r="N110" s="2" t="s">
        <v>58</v>
      </c>
      <c r="O110" s="2" t="s">
        <v>38</v>
      </c>
      <c r="P110" s="2">
        <v>2122</v>
      </c>
      <c r="Q110" s="5">
        <v>28120</v>
      </c>
      <c r="R110" s="2" t="s">
        <v>59</v>
      </c>
      <c r="S110" s="2">
        <f ca="1">DATEDIF(Q110,TODAY( ),"Y")</f>
        <v>46</v>
      </c>
      <c r="T110" s="2" t="str">
        <f ca="1">IF(S110&gt;54,"Old Age",IF(S110&gt;=31,"Middle Age",IF(S110&lt;=30,"young age","Invalid")))</f>
        <v>Middle Age</v>
      </c>
      <c r="U110" s="2" t="str">
        <f>IF(R110="f","Female","male")</f>
        <v>Female</v>
      </c>
      <c r="V110" s="2" t="s">
        <v>76</v>
      </c>
      <c r="W110" s="2" t="s">
        <v>41</v>
      </c>
      <c r="X110" s="2" t="s">
        <v>42</v>
      </c>
      <c r="Y110" s="2" t="s">
        <v>43</v>
      </c>
      <c r="Z110" s="3">
        <v>41493</v>
      </c>
      <c r="AA110" s="3">
        <v>42628</v>
      </c>
      <c r="AB110" s="2" t="s">
        <v>191</v>
      </c>
      <c r="AC110" s="2" t="s">
        <v>53</v>
      </c>
      <c r="AD110" s="2" t="str">
        <f>IF(Table2[[#This Row],[EmploymentStatus]]="active","active","inactive")</f>
        <v>inactive</v>
      </c>
      <c r="AE110" s="2" t="s">
        <v>45</v>
      </c>
      <c r="AF110" s="2" t="s">
        <v>46</v>
      </c>
      <c r="AG110" s="2">
        <v>22</v>
      </c>
      <c r="AH110" s="2" t="s">
        <v>47</v>
      </c>
      <c r="AI110" s="2" t="s">
        <v>56</v>
      </c>
      <c r="AJ110" s="2">
        <v>4.6500000000000004</v>
      </c>
      <c r="AK110" s="2">
        <v>4</v>
      </c>
      <c r="AL110" s="2">
        <v>0</v>
      </c>
      <c r="AM110" s="6">
        <v>42649</v>
      </c>
      <c r="AN110" s="2">
        <v>0</v>
      </c>
      <c r="AO110" s="2">
        <v>15</v>
      </c>
    </row>
    <row r="111" spans="1:41" x14ac:dyDescent="0.3">
      <c r="A111" s="2" t="s">
        <v>263</v>
      </c>
      <c r="B111" s="2">
        <v>10125</v>
      </c>
      <c r="C111" s="2">
        <v>1</v>
      </c>
      <c r="D111" s="2">
        <v>1</v>
      </c>
      <c r="E111" s="2">
        <v>0</v>
      </c>
      <c r="F111" s="2" t="str">
        <f>IF(C111=0,"Unmarried","Married")</f>
        <v>Married</v>
      </c>
      <c r="G111" s="2">
        <v>1</v>
      </c>
      <c r="H111" s="2">
        <v>5</v>
      </c>
      <c r="I111" s="2">
        <v>3</v>
      </c>
      <c r="J111" s="2">
        <v>0</v>
      </c>
      <c r="K111" s="2">
        <v>54828</v>
      </c>
      <c r="L111" s="2">
        <v>0</v>
      </c>
      <c r="M111" s="2">
        <v>19</v>
      </c>
      <c r="N111" s="2" t="s">
        <v>37</v>
      </c>
      <c r="O111" s="2" t="s">
        <v>38</v>
      </c>
      <c r="P111" s="2">
        <v>2127</v>
      </c>
      <c r="Q111" s="5">
        <v>28207</v>
      </c>
      <c r="R111" s="2" t="s">
        <v>59</v>
      </c>
      <c r="S111" s="2">
        <f ca="1">DATEDIF(Q111,TODAY( ),"Y")</f>
        <v>46</v>
      </c>
      <c r="T111" s="2" t="str">
        <f ca="1">IF(S111&gt;54,"Old Age",IF(S111&gt;=31,"Middle Age",IF(S111&lt;=30,"young age","Invalid")))</f>
        <v>Middle Age</v>
      </c>
      <c r="U111" s="2" t="str">
        <f>IF(R111="f","Female","male")</f>
        <v>Female</v>
      </c>
      <c r="V111" s="2" t="s">
        <v>51</v>
      </c>
      <c r="W111" s="2" t="s">
        <v>41</v>
      </c>
      <c r="X111" s="2" t="s">
        <v>42</v>
      </c>
      <c r="Y111" s="2" t="s">
        <v>43</v>
      </c>
      <c r="Z111" s="3">
        <v>40875</v>
      </c>
      <c r="AB111" s="2" t="s">
        <v>486</v>
      </c>
      <c r="AC111" s="2" t="s">
        <v>44</v>
      </c>
      <c r="AD111" s="2" t="str">
        <f>IF(Table2[[#This Row],[EmploymentStatus]]="active","active","inactive")</f>
        <v>active</v>
      </c>
      <c r="AE111" s="2" t="s">
        <v>45</v>
      </c>
      <c r="AF111" s="2" t="s">
        <v>46</v>
      </c>
      <c r="AG111" s="2">
        <v>22</v>
      </c>
      <c r="AH111" s="2" t="s">
        <v>68</v>
      </c>
      <c r="AI111" s="2" t="s">
        <v>56</v>
      </c>
      <c r="AJ111" s="2">
        <v>4.2</v>
      </c>
      <c r="AK111" s="2">
        <v>4</v>
      </c>
      <c r="AL111" s="2">
        <v>0</v>
      </c>
      <c r="AM111" s="6">
        <v>43518</v>
      </c>
      <c r="AN111" s="2">
        <v>0</v>
      </c>
      <c r="AO111" s="2">
        <v>13</v>
      </c>
    </row>
    <row r="112" spans="1:41" x14ac:dyDescent="0.3">
      <c r="A112" s="2" t="s">
        <v>173</v>
      </c>
      <c r="B112" s="2">
        <v>10094</v>
      </c>
      <c r="C112" s="2">
        <v>1</v>
      </c>
      <c r="D112" s="2">
        <v>1</v>
      </c>
      <c r="E112" s="2">
        <v>0</v>
      </c>
      <c r="F112" s="2" t="str">
        <f>IF(C112=0,"Unmarried","Married")</f>
        <v>Married</v>
      </c>
      <c r="G112" s="2">
        <v>1</v>
      </c>
      <c r="H112" s="2">
        <v>5</v>
      </c>
      <c r="I112" s="2">
        <v>3</v>
      </c>
      <c r="J112" s="2">
        <v>0</v>
      </c>
      <c r="K112" s="2">
        <v>63381</v>
      </c>
      <c r="L112" s="2">
        <v>0</v>
      </c>
      <c r="M112" s="2">
        <v>19</v>
      </c>
      <c r="N112" s="2" t="s">
        <v>37</v>
      </c>
      <c r="O112" s="2" t="s">
        <v>38</v>
      </c>
      <c r="P112" s="2">
        <v>2189</v>
      </c>
      <c r="Q112" s="5">
        <v>28215</v>
      </c>
      <c r="R112" s="2" t="s">
        <v>59</v>
      </c>
      <c r="S112" s="2">
        <f ca="1">DATEDIF(Q112,TODAY( ),"Y")</f>
        <v>46</v>
      </c>
      <c r="T112" s="2" t="str">
        <f ca="1">IF(S112&gt;54,"Old Age",IF(S112&gt;=31,"Middle Age",IF(S112&lt;=30,"young age","Invalid")))</f>
        <v>Middle Age</v>
      </c>
      <c r="U112" s="2" t="str">
        <f>IF(R112="f","Female","male")</f>
        <v>Female</v>
      </c>
      <c r="V112" s="2" t="s">
        <v>51</v>
      </c>
      <c r="W112" s="2" t="s">
        <v>41</v>
      </c>
      <c r="X112" s="2" t="s">
        <v>87</v>
      </c>
      <c r="Y112" s="2" t="s">
        <v>43</v>
      </c>
      <c r="Z112" s="3">
        <v>42125</v>
      </c>
      <c r="AB112" s="2" t="s">
        <v>486</v>
      </c>
      <c r="AC112" s="2" t="s">
        <v>44</v>
      </c>
      <c r="AD112" s="2" t="str">
        <f>IF(Table2[[#This Row],[EmploymentStatus]]="active","active","inactive")</f>
        <v>active</v>
      </c>
      <c r="AE112" s="2" t="s">
        <v>45</v>
      </c>
      <c r="AF112" s="2" t="s">
        <v>97</v>
      </c>
      <c r="AG112" s="2">
        <v>18</v>
      </c>
      <c r="AH112" s="2" t="s">
        <v>55</v>
      </c>
      <c r="AI112" s="2" t="s">
        <v>56</v>
      </c>
      <c r="AJ112" s="2">
        <v>4.7300000000000004</v>
      </c>
      <c r="AK112" s="2">
        <v>5</v>
      </c>
      <c r="AL112" s="2">
        <v>0</v>
      </c>
      <c r="AM112" s="6">
        <v>43510</v>
      </c>
      <c r="AN112" s="2">
        <v>0</v>
      </c>
      <c r="AO112" s="2">
        <v>6</v>
      </c>
    </row>
    <row r="113" spans="1:41" x14ac:dyDescent="0.3">
      <c r="A113" s="2" t="s">
        <v>69</v>
      </c>
      <c r="B113" s="2">
        <v>10002</v>
      </c>
      <c r="C113" s="2">
        <v>0</v>
      </c>
      <c r="D113" s="2">
        <v>0</v>
      </c>
      <c r="E113" s="2">
        <v>0</v>
      </c>
      <c r="F113" s="2" t="str">
        <f>IF(C113=0,"Unmarried","Married")</f>
        <v>Unmarried</v>
      </c>
      <c r="G113" s="2">
        <v>1</v>
      </c>
      <c r="H113" s="2">
        <v>5</v>
      </c>
      <c r="I113" s="2">
        <v>4</v>
      </c>
      <c r="J113" s="2">
        <v>0</v>
      </c>
      <c r="K113" s="2">
        <v>57568</v>
      </c>
      <c r="L113" s="2">
        <v>0</v>
      </c>
      <c r="M113" s="2">
        <v>19</v>
      </c>
      <c r="N113" s="2" t="s">
        <v>37</v>
      </c>
      <c r="O113" s="2" t="s">
        <v>38</v>
      </c>
      <c r="P113" s="2">
        <v>1844</v>
      </c>
      <c r="Q113" s="5">
        <v>28267</v>
      </c>
      <c r="R113" s="2" t="s">
        <v>59</v>
      </c>
      <c r="S113" s="2">
        <f ca="1">DATEDIF(Q113,TODAY( ),"Y")</f>
        <v>46</v>
      </c>
      <c r="T113" s="2" t="str">
        <f ca="1">IF(S113&gt;54,"Old Age",IF(S113&gt;=31,"Middle Age",IF(S113&lt;=30,"young age","Invalid")))</f>
        <v>Middle Age</v>
      </c>
      <c r="U113" s="2" t="str">
        <f>IF(R113="f","Female","male")</f>
        <v>Female</v>
      </c>
      <c r="V113" s="2" t="s">
        <v>40</v>
      </c>
      <c r="W113" s="2" t="s">
        <v>41</v>
      </c>
      <c r="X113" s="2" t="s">
        <v>42</v>
      </c>
      <c r="Y113" s="2" t="s">
        <v>43</v>
      </c>
      <c r="Z113" s="3">
        <v>41153</v>
      </c>
      <c r="AB113" s="2" t="s">
        <v>486</v>
      </c>
      <c r="AC113" s="2" t="s">
        <v>44</v>
      </c>
      <c r="AD113" s="2" t="str">
        <f>IF(Table2[[#This Row],[EmploymentStatus]]="active","active","inactive")</f>
        <v>active</v>
      </c>
      <c r="AE113" s="2" t="s">
        <v>45</v>
      </c>
      <c r="AF113" s="2" t="s">
        <v>70</v>
      </c>
      <c r="AG113" s="2">
        <v>11</v>
      </c>
      <c r="AH113" s="2" t="s">
        <v>47</v>
      </c>
      <c r="AI113" s="2" t="s">
        <v>48</v>
      </c>
      <c r="AJ113" s="2">
        <v>5</v>
      </c>
      <c r="AK113" s="2">
        <v>5</v>
      </c>
      <c r="AL113" s="2">
        <v>0</v>
      </c>
      <c r="AM113" s="6">
        <v>43647</v>
      </c>
      <c r="AN113" s="2">
        <v>0</v>
      </c>
      <c r="AO113" s="2">
        <v>15</v>
      </c>
    </row>
    <row r="114" spans="1:41" x14ac:dyDescent="0.3">
      <c r="A114" s="2" t="s">
        <v>98</v>
      </c>
      <c r="B114" s="2">
        <v>10066</v>
      </c>
      <c r="C114" s="2">
        <v>0</v>
      </c>
      <c r="D114" s="2">
        <v>2</v>
      </c>
      <c r="E114" s="2">
        <v>1</v>
      </c>
      <c r="F114" s="2" t="str">
        <f>IF(C114=0,"Unmarried","Married")</f>
        <v>Unmarried</v>
      </c>
      <c r="G114" s="2">
        <v>5</v>
      </c>
      <c r="H114" s="2">
        <v>5</v>
      </c>
      <c r="I114" s="2">
        <v>3</v>
      </c>
      <c r="J114" s="2">
        <v>0</v>
      </c>
      <c r="K114" s="2">
        <v>52505</v>
      </c>
      <c r="L114" s="2">
        <v>1</v>
      </c>
      <c r="M114" s="2">
        <v>19</v>
      </c>
      <c r="N114" s="2" t="s">
        <v>37</v>
      </c>
      <c r="O114" s="2" t="s">
        <v>38</v>
      </c>
      <c r="P114" s="2">
        <v>2747</v>
      </c>
      <c r="Q114" s="5">
        <v>28321</v>
      </c>
      <c r="R114" s="2" t="s">
        <v>39</v>
      </c>
      <c r="S114" s="2">
        <f ca="1">DATEDIF(Q114,TODAY( ),"Y")</f>
        <v>46</v>
      </c>
      <c r="T114" s="2" t="str">
        <f ca="1">IF(S114&gt;54,"Old Age",IF(S114&gt;=31,"Middle Age",IF(S114&lt;=30,"young age","Invalid")))</f>
        <v>Middle Age</v>
      </c>
      <c r="U114" s="2" t="str">
        <f>IF(R114="f","Female","male")</f>
        <v>male</v>
      </c>
      <c r="V114" s="2" t="s">
        <v>65</v>
      </c>
      <c r="W114" s="2" t="s">
        <v>41</v>
      </c>
      <c r="X114" s="2" t="s">
        <v>42</v>
      </c>
      <c r="Y114" s="2" t="s">
        <v>43</v>
      </c>
      <c r="Z114" s="3">
        <v>41176</v>
      </c>
      <c r="AA114" s="3">
        <v>42890</v>
      </c>
      <c r="AB114" s="2" t="s">
        <v>88</v>
      </c>
      <c r="AC114" s="2" t="s">
        <v>53</v>
      </c>
      <c r="AD114" s="2" t="str">
        <f>IF(Table2[[#This Row],[EmploymentStatus]]="active","active","inactive")</f>
        <v>inactive</v>
      </c>
      <c r="AE114" s="2" t="s">
        <v>45</v>
      </c>
      <c r="AF114" s="2" t="s">
        <v>46</v>
      </c>
      <c r="AG114" s="2">
        <v>22</v>
      </c>
      <c r="AH114" s="2" t="s">
        <v>99</v>
      </c>
      <c r="AI114" s="2" t="s">
        <v>56</v>
      </c>
      <c r="AJ114" s="2">
        <v>5</v>
      </c>
      <c r="AK114" s="2">
        <v>5</v>
      </c>
      <c r="AL114" s="2">
        <v>0</v>
      </c>
      <c r="AM114" s="6">
        <v>42769</v>
      </c>
      <c r="AN114" s="2">
        <v>0</v>
      </c>
      <c r="AO114" s="2">
        <v>1</v>
      </c>
    </row>
    <row r="115" spans="1:41" x14ac:dyDescent="0.3">
      <c r="A115" s="2" t="s">
        <v>357</v>
      </c>
      <c r="B115" s="2">
        <v>10063</v>
      </c>
      <c r="C115" s="2">
        <v>1</v>
      </c>
      <c r="D115" s="2">
        <v>1</v>
      </c>
      <c r="E115" s="2">
        <v>1</v>
      </c>
      <c r="F115" s="2" t="str">
        <f>IF(C115=0,"Unmarried","Married")</f>
        <v>Married</v>
      </c>
      <c r="G115" s="2">
        <v>3</v>
      </c>
      <c r="H115" s="2">
        <v>5</v>
      </c>
      <c r="I115" s="2">
        <v>3</v>
      </c>
      <c r="J115" s="2">
        <v>0</v>
      </c>
      <c r="K115" s="2">
        <v>48495</v>
      </c>
      <c r="L115" s="2">
        <v>0</v>
      </c>
      <c r="M115" s="2">
        <v>19</v>
      </c>
      <c r="N115" s="2" t="s">
        <v>37</v>
      </c>
      <c r="O115" s="2" t="s">
        <v>38</v>
      </c>
      <c r="P115" s="2">
        <v>2136</v>
      </c>
      <c r="Q115" s="5">
        <v>28341</v>
      </c>
      <c r="R115" s="2" t="s">
        <v>39</v>
      </c>
      <c r="S115" s="2">
        <f ca="1">DATEDIF(Q115,TODAY( ),"Y")</f>
        <v>45</v>
      </c>
      <c r="T115" s="2" t="str">
        <f ca="1">IF(S115&gt;54,"Old Age",IF(S115&gt;=31,"Middle Age",IF(S115&lt;=30,"young age","Invalid")))</f>
        <v>Middle Age</v>
      </c>
      <c r="U115" s="2" t="str">
        <f>IF(R115="f","Female","male")</f>
        <v>male</v>
      </c>
      <c r="V115" s="2" t="s">
        <v>51</v>
      </c>
      <c r="W115" s="2" t="s">
        <v>41</v>
      </c>
      <c r="X115" s="2" t="s">
        <v>42</v>
      </c>
      <c r="Y115" s="2" t="s">
        <v>43</v>
      </c>
      <c r="Z115" s="3">
        <v>41978</v>
      </c>
      <c r="AB115" s="2" t="s">
        <v>486</v>
      </c>
      <c r="AC115" s="2" t="s">
        <v>44</v>
      </c>
      <c r="AD115" s="2" t="str">
        <f>IF(Table2[[#This Row],[EmploymentStatus]]="active","active","inactive")</f>
        <v>active</v>
      </c>
      <c r="AE115" s="2" t="s">
        <v>45</v>
      </c>
      <c r="AF115" s="2" t="s">
        <v>77</v>
      </c>
      <c r="AG115" s="2">
        <v>19</v>
      </c>
      <c r="AH115" s="2" t="s">
        <v>47</v>
      </c>
      <c r="AI115" s="2" t="s">
        <v>56</v>
      </c>
      <c r="AJ115" s="2">
        <v>5</v>
      </c>
      <c r="AK115" s="2">
        <v>5</v>
      </c>
      <c r="AL115" s="2">
        <v>0</v>
      </c>
      <c r="AM115" s="6">
        <v>43514</v>
      </c>
      <c r="AN115" s="2">
        <v>0</v>
      </c>
      <c r="AO115" s="2">
        <v>11</v>
      </c>
    </row>
    <row r="116" spans="1:41" x14ac:dyDescent="0.3">
      <c r="A116" s="2" t="s">
        <v>168</v>
      </c>
      <c r="B116" s="2">
        <v>10261</v>
      </c>
      <c r="C116" s="2">
        <v>0</v>
      </c>
      <c r="D116" s="2">
        <v>0</v>
      </c>
      <c r="E116" s="2">
        <v>1</v>
      </c>
      <c r="F116" s="2" t="str">
        <f>IF(C116=0,"Unmarried","Married")</f>
        <v>Unmarried</v>
      </c>
      <c r="G116" s="2">
        <v>1</v>
      </c>
      <c r="H116" s="2">
        <v>5</v>
      </c>
      <c r="I116" s="2">
        <v>3</v>
      </c>
      <c r="J116" s="2">
        <v>0</v>
      </c>
      <c r="K116" s="2">
        <v>63108</v>
      </c>
      <c r="L116" s="2">
        <v>0</v>
      </c>
      <c r="M116" s="2">
        <v>19</v>
      </c>
      <c r="N116" s="2" t="s">
        <v>37</v>
      </c>
      <c r="O116" s="2" t="s">
        <v>38</v>
      </c>
      <c r="P116" s="2">
        <v>2452</v>
      </c>
      <c r="Q116" s="5">
        <v>28346</v>
      </c>
      <c r="R116" s="2" t="s">
        <v>39</v>
      </c>
      <c r="S116" s="2">
        <f ca="1">DATEDIF(Q116,TODAY( ),"Y")</f>
        <v>45</v>
      </c>
      <c r="T116" s="2" t="str">
        <f ca="1">IF(S116&gt;54,"Old Age",IF(S116&gt;=31,"Middle Age",IF(S116&lt;=30,"young age","Invalid")))</f>
        <v>Middle Age</v>
      </c>
      <c r="U116" s="2" t="str">
        <f>IF(R116="f","Female","male")</f>
        <v>male</v>
      </c>
      <c r="V116" s="2" t="s">
        <v>40</v>
      </c>
      <c r="W116" s="2" t="s">
        <v>41</v>
      </c>
      <c r="X116" s="2" t="s">
        <v>42</v>
      </c>
      <c r="Y116" s="2" t="s">
        <v>43</v>
      </c>
      <c r="Z116" s="3">
        <v>41493</v>
      </c>
      <c r="AB116" s="2" t="s">
        <v>486</v>
      </c>
      <c r="AC116" s="2" t="s">
        <v>44</v>
      </c>
      <c r="AD116" s="2" t="str">
        <f>IF(Table2[[#This Row],[EmploymentStatus]]="active","active","inactive")</f>
        <v>active</v>
      </c>
      <c r="AE116" s="2" t="s">
        <v>45</v>
      </c>
      <c r="AF116" s="2" t="s">
        <v>89</v>
      </c>
      <c r="AG116" s="2">
        <v>14</v>
      </c>
      <c r="AH116" s="2" t="s">
        <v>78</v>
      </c>
      <c r="AI116" s="2" t="s">
        <v>56</v>
      </c>
      <c r="AJ116" s="2">
        <v>4.4000000000000004</v>
      </c>
      <c r="AK116" s="2">
        <v>5</v>
      </c>
      <c r="AL116" s="2">
        <v>0</v>
      </c>
      <c r="AM116" s="6">
        <v>43479</v>
      </c>
      <c r="AN116" s="2">
        <v>0</v>
      </c>
      <c r="AO116" s="2">
        <v>3</v>
      </c>
    </row>
    <row r="117" spans="1:41" x14ac:dyDescent="0.3">
      <c r="A117" s="2" t="s">
        <v>142</v>
      </c>
      <c r="B117" s="2">
        <v>10181</v>
      </c>
      <c r="C117" s="2">
        <v>1</v>
      </c>
      <c r="D117" s="2">
        <v>1</v>
      </c>
      <c r="E117" s="2">
        <v>1</v>
      </c>
      <c r="F117" s="2" t="str">
        <f>IF(C117=0,"Unmarried","Married")</f>
        <v>Married</v>
      </c>
      <c r="G117" s="2">
        <v>1</v>
      </c>
      <c r="H117" s="2">
        <v>5</v>
      </c>
      <c r="I117" s="2">
        <v>3</v>
      </c>
      <c r="J117" s="2">
        <v>0</v>
      </c>
      <c r="K117" s="2">
        <v>62162</v>
      </c>
      <c r="L117" s="2">
        <v>0</v>
      </c>
      <c r="M117" s="2">
        <v>20</v>
      </c>
      <c r="N117" s="2" t="s">
        <v>58</v>
      </c>
      <c r="O117" s="2" t="s">
        <v>38</v>
      </c>
      <c r="P117" s="2">
        <v>1890</v>
      </c>
      <c r="Q117" s="5">
        <v>28356</v>
      </c>
      <c r="R117" s="2" t="s">
        <v>39</v>
      </c>
      <c r="S117" s="2">
        <f ca="1">DATEDIF(Q117,TODAY( ),"Y")</f>
        <v>45</v>
      </c>
      <c r="T117" s="2" t="str">
        <f ca="1">IF(S117&gt;54,"Old Age",IF(S117&gt;=31,"Middle Age",IF(S117&lt;=30,"young age","Invalid")))</f>
        <v>Middle Age</v>
      </c>
      <c r="U117" s="2" t="str">
        <f>IF(R117="f","Female","male")</f>
        <v>male</v>
      </c>
      <c r="V117" s="2" t="s">
        <v>51</v>
      </c>
      <c r="W117" s="2" t="s">
        <v>41</v>
      </c>
      <c r="X117" s="2" t="s">
        <v>42</v>
      </c>
      <c r="Y117" s="2" t="s">
        <v>43</v>
      </c>
      <c r="Z117" s="3">
        <v>40637</v>
      </c>
      <c r="AB117" s="2" t="s">
        <v>486</v>
      </c>
      <c r="AC117" s="2" t="s">
        <v>44</v>
      </c>
      <c r="AD117" s="2" t="str">
        <f>IF(Table2[[#This Row],[EmploymentStatus]]="active","active","inactive")</f>
        <v>active</v>
      </c>
      <c r="AE117" s="2" t="s">
        <v>45</v>
      </c>
      <c r="AF117" s="2" t="s">
        <v>77</v>
      </c>
      <c r="AG117" s="2">
        <v>19</v>
      </c>
      <c r="AH117" s="2" t="s">
        <v>55</v>
      </c>
      <c r="AI117" s="2" t="s">
        <v>56</v>
      </c>
      <c r="AJ117" s="2">
        <v>3.25</v>
      </c>
      <c r="AK117" s="2">
        <v>5</v>
      </c>
      <c r="AL117" s="2">
        <v>0</v>
      </c>
      <c r="AM117" s="6">
        <v>43479</v>
      </c>
      <c r="AN117" s="2">
        <v>0</v>
      </c>
      <c r="AO117" s="2">
        <v>15</v>
      </c>
    </row>
    <row r="118" spans="1:41" x14ac:dyDescent="0.3">
      <c r="A118" s="2" t="s">
        <v>379</v>
      </c>
      <c r="B118" s="2">
        <v>10130</v>
      </c>
      <c r="C118" s="2">
        <v>1</v>
      </c>
      <c r="D118" s="2">
        <v>1</v>
      </c>
      <c r="E118" s="2">
        <v>0</v>
      </c>
      <c r="F118" s="2" t="str">
        <f>IF(C118=0,"Unmarried","Married")</f>
        <v>Married</v>
      </c>
      <c r="G118" s="2">
        <v>5</v>
      </c>
      <c r="H118" s="2">
        <v>5</v>
      </c>
      <c r="I118" s="2">
        <v>3</v>
      </c>
      <c r="J118" s="2">
        <v>0</v>
      </c>
      <c r="K118" s="2">
        <v>74669</v>
      </c>
      <c r="L118" s="2">
        <v>1</v>
      </c>
      <c r="M118" s="2">
        <v>18</v>
      </c>
      <c r="N118" s="2" t="s">
        <v>127</v>
      </c>
      <c r="O118" s="2" t="s">
        <v>38</v>
      </c>
      <c r="P118" s="2">
        <v>2030</v>
      </c>
      <c r="Q118" s="5">
        <v>28373</v>
      </c>
      <c r="R118" s="2" t="s">
        <v>59</v>
      </c>
      <c r="S118" s="2">
        <f ca="1">DATEDIF(Q118,TODAY( ),"Y")</f>
        <v>45</v>
      </c>
      <c r="T118" s="2" t="str">
        <f ca="1">IF(S118&gt;54,"Old Age",IF(S118&gt;=31,"Middle Age",IF(S118&lt;=30,"young age","Invalid")))</f>
        <v>Middle Age</v>
      </c>
      <c r="U118" s="2" t="str">
        <f>IF(R118="f","Female","male")</f>
        <v>Female</v>
      </c>
      <c r="V118" s="2" t="s">
        <v>51</v>
      </c>
      <c r="W118" s="2" t="s">
        <v>41</v>
      </c>
      <c r="X118" s="2" t="s">
        <v>42</v>
      </c>
      <c r="Y118" s="2" t="s">
        <v>43</v>
      </c>
      <c r="Z118" s="3">
        <v>40476</v>
      </c>
      <c r="AA118" s="3">
        <v>42508</v>
      </c>
      <c r="AB118" s="2" t="s">
        <v>88</v>
      </c>
      <c r="AC118" s="2" t="s">
        <v>53</v>
      </c>
      <c r="AD118" s="2" t="str">
        <f>IF(Table2[[#This Row],[EmploymentStatus]]="active","active","inactive")</f>
        <v>inactive</v>
      </c>
      <c r="AE118" s="2" t="s">
        <v>45</v>
      </c>
      <c r="AF118" s="2" t="s">
        <v>129</v>
      </c>
      <c r="AG118" s="2">
        <v>2</v>
      </c>
      <c r="AH118" s="2" t="s">
        <v>55</v>
      </c>
      <c r="AI118" s="2" t="s">
        <v>56</v>
      </c>
      <c r="AJ118" s="2">
        <v>4.16</v>
      </c>
      <c r="AK118" s="2">
        <v>5</v>
      </c>
      <c r="AL118" s="2">
        <v>0</v>
      </c>
      <c r="AM118" s="6">
        <v>42127</v>
      </c>
      <c r="AN118" s="2">
        <v>0</v>
      </c>
      <c r="AO118" s="2">
        <v>6</v>
      </c>
    </row>
    <row r="119" spans="1:41" x14ac:dyDescent="0.3">
      <c r="A119" s="2" t="s">
        <v>303</v>
      </c>
      <c r="B119" s="2">
        <v>10208</v>
      </c>
      <c r="C119" s="2">
        <v>0</v>
      </c>
      <c r="D119" s="2">
        <v>0</v>
      </c>
      <c r="E119" s="2">
        <v>1</v>
      </c>
      <c r="F119" s="2" t="str">
        <f>IF(C119=0,"Unmarried","Married")</f>
        <v>Unmarried</v>
      </c>
      <c r="G119" s="2">
        <v>1</v>
      </c>
      <c r="H119" s="2">
        <v>5</v>
      </c>
      <c r="I119" s="2">
        <v>3</v>
      </c>
      <c r="J119" s="2">
        <v>0</v>
      </c>
      <c r="K119" s="2">
        <v>46654</v>
      </c>
      <c r="L119" s="2">
        <v>0</v>
      </c>
      <c r="M119" s="2">
        <v>19</v>
      </c>
      <c r="N119" s="2" t="s">
        <v>37</v>
      </c>
      <c r="O119" s="2" t="s">
        <v>38</v>
      </c>
      <c r="P119" s="2">
        <v>1721</v>
      </c>
      <c r="Q119" s="5">
        <v>28409</v>
      </c>
      <c r="R119" s="2" t="s">
        <v>39</v>
      </c>
      <c r="S119" s="2">
        <f ca="1">DATEDIF(Q119,TODAY( ),"Y")</f>
        <v>45</v>
      </c>
      <c r="T119" s="2" t="str">
        <f ca="1">IF(S119&gt;54,"Old Age",IF(S119&gt;=31,"Middle Age",IF(S119&lt;=30,"young age","Invalid")))</f>
        <v>Middle Age</v>
      </c>
      <c r="U119" s="2" t="str">
        <f>IF(R119="f","Female","male")</f>
        <v>male</v>
      </c>
      <c r="V119" s="2" t="s">
        <v>40</v>
      </c>
      <c r="W119" s="2" t="s">
        <v>41</v>
      </c>
      <c r="X119" s="2" t="s">
        <v>42</v>
      </c>
      <c r="Y119" s="2" t="s">
        <v>80</v>
      </c>
      <c r="Z119" s="3">
        <v>41687</v>
      </c>
      <c r="AB119" s="2" t="s">
        <v>486</v>
      </c>
      <c r="AC119" s="2" t="s">
        <v>44</v>
      </c>
      <c r="AD119" s="2" t="str">
        <f>IF(Table2[[#This Row],[EmploymentStatus]]="active","active","inactive")</f>
        <v>active</v>
      </c>
      <c r="AE119" s="2" t="s">
        <v>45</v>
      </c>
      <c r="AF119" s="2" t="s">
        <v>77</v>
      </c>
      <c r="AG119" s="2">
        <v>19</v>
      </c>
      <c r="AH119" s="2" t="s">
        <v>47</v>
      </c>
      <c r="AI119" s="2" t="s">
        <v>56</v>
      </c>
      <c r="AJ119" s="2">
        <v>3.1</v>
      </c>
      <c r="AK119" s="2">
        <v>3</v>
      </c>
      <c r="AL119" s="2">
        <v>0</v>
      </c>
      <c r="AM119" s="6">
        <v>43618</v>
      </c>
      <c r="AN119" s="2">
        <v>0</v>
      </c>
      <c r="AO119" s="2">
        <v>3</v>
      </c>
    </row>
    <row r="120" spans="1:41" x14ac:dyDescent="0.3">
      <c r="A120" s="2" t="s">
        <v>185</v>
      </c>
      <c r="B120" s="2">
        <v>10070</v>
      </c>
      <c r="C120" s="2">
        <v>1</v>
      </c>
      <c r="D120" s="2">
        <v>1</v>
      </c>
      <c r="E120" s="2">
        <v>1</v>
      </c>
      <c r="F120" s="2" t="str">
        <f>IF(C120=0,"Unmarried","Married")</f>
        <v>Married</v>
      </c>
      <c r="G120" s="2">
        <v>5</v>
      </c>
      <c r="H120" s="2">
        <v>5</v>
      </c>
      <c r="I120" s="2">
        <v>3</v>
      </c>
      <c r="J120" s="2">
        <v>0</v>
      </c>
      <c r="K120" s="2">
        <v>55722</v>
      </c>
      <c r="L120" s="2">
        <v>1</v>
      </c>
      <c r="M120" s="2">
        <v>19</v>
      </c>
      <c r="N120" s="2" t="s">
        <v>37</v>
      </c>
      <c r="O120" s="2" t="s">
        <v>38</v>
      </c>
      <c r="P120" s="2">
        <v>1810</v>
      </c>
      <c r="Q120" s="5">
        <v>28429</v>
      </c>
      <c r="R120" s="2" t="s">
        <v>39</v>
      </c>
      <c r="S120" s="2">
        <f ca="1">DATEDIF(Q120,TODAY( ),"Y")</f>
        <v>45</v>
      </c>
      <c r="T120" s="2" t="str">
        <f ca="1">IF(S120&gt;54,"Old Age",IF(S120&gt;=31,"Middle Age",IF(S120&lt;=30,"young age","Invalid")))</f>
        <v>Middle Age</v>
      </c>
      <c r="U120" s="2" t="str">
        <f>IF(R120="f","Female","male")</f>
        <v>male</v>
      </c>
      <c r="V120" s="2" t="s">
        <v>51</v>
      </c>
      <c r="W120" s="2" t="s">
        <v>41</v>
      </c>
      <c r="X120" s="2" t="s">
        <v>42</v>
      </c>
      <c r="Y120" s="2" t="s">
        <v>43</v>
      </c>
      <c r="Z120" s="3">
        <v>40679</v>
      </c>
      <c r="AA120" s="3">
        <v>42588</v>
      </c>
      <c r="AB120" s="2" t="s">
        <v>91</v>
      </c>
      <c r="AC120" s="2" t="s">
        <v>53</v>
      </c>
      <c r="AD120" s="2" t="str">
        <f>IF(Table2[[#This Row],[EmploymentStatus]]="active","active","inactive")</f>
        <v>inactive</v>
      </c>
      <c r="AE120" s="2" t="s">
        <v>45</v>
      </c>
      <c r="AF120" s="2" t="s">
        <v>67</v>
      </c>
      <c r="AG120" s="2">
        <v>39</v>
      </c>
      <c r="AH120" s="2" t="s">
        <v>55</v>
      </c>
      <c r="AI120" s="2" t="s">
        <v>56</v>
      </c>
      <c r="AJ120" s="2">
        <v>5</v>
      </c>
      <c r="AK120" s="2">
        <v>4</v>
      </c>
      <c r="AL120" s="2">
        <v>0</v>
      </c>
      <c r="AM120" s="6">
        <v>42404</v>
      </c>
      <c r="AN120" s="2">
        <v>0</v>
      </c>
      <c r="AO120" s="2">
        <v>14</v>
      </c>
    </row>
    <row r="121" spans="1:41" x14ac:dyDescent="0.3">
      <c r="A121" s="2" t="s">
        <v>335</v>
      </c>
      <c r="B121" s="2">
        <v>10053</v>
      </c>
      <c r="C121" s="2">
        <v>1</v>
      </c>
      <c r="D121" s="2">
        <v>1</v>
      </c>
      <c r="E121" s="2">
        <v>0</v>
      </c>
      <c r="F121" s="2" t="str">
        <f>IF(C121=0,"Unmarried","Married")</f>
        <v>Married</v>
      </c>
      <c r="G121" s="2">
        <v>1</v>
      </c>
      <c r="H121" s="2">
        <v>5</v>
      </c>
      <c r="I121" s="2">
        <v>3</v>
      </c>
      <c r="J121" s="2">
        <v>0</v>
      </c>
      <c r="K121" s="2">
        <v>54132</v>
      </c>
      <c r="L121" s="2">
        <v>0</v>
      </c>
      <c r="M121" s="2">
        <v>19</v>
      </c>
      <c r="N121" s="2" t="s">
        <v>37</v>
      </c>
      <c r="O121" s="2" t="s">
        <v>38</v>
      </c>
      <c r="P121" s="2">
        <v>2330</v>
      </c>
      <c r="Q121" s="5">
        <v>28451</v>
      </c>
      <c r="R121" s="2" t="s">
        <v>59</v>
      </c>
      <c r="S121" s="2">
        <f ca="1">DATEDIF(Q121,TODAY( ),"Y")</f>
        <v>45</v>
      </c>
      <c r="T121" s="2" t="str">
        <f ca="1">IF(S121&gt;54,"Old Age",IF(S121&gt;=31,"Middle Age",IF(S121&lt;=30,"young age","Invalid")))</f>
        <v>Middle Age</v>
      </c>
      <c r="U121" s="2" t="str">
        <f>IF(R121="f","Female","male")</f>
        <v>Female</v>
      </c>
      <c r="V121" s="2" t="s">
        <v>51</v>
      </c>
      <c r="W121" s="2" t="s">
        <v>41</v>
      </c>
      <c r="X121" s="2" t="s">
        <v>42</v>
      </c>
      <c r="Y121" s="2" t="s">
        <v>43</v>
      </c>
      <c r="Z121" s="3">
        <v>40694</v>
      </c>
      <c r="AB121" s="2" t="s">
        <v>486</v>
      </c>
      <c r="AC121" s="2" t="s">
        <v>44</v>
      </c>
      <c r="AD121" s="2" t="str">
        <f>IF(Table2[[#This Row],[EmploymentStatus]]="active","active","inactive")</f>
        <v>active</v>
      </c>
      <c r="AE121" s="2" t="s">
        <v>45</v>
      </c>
      <c r="AF121" s="2" t="s">
        <v>89</v>
      </c>
      <c r="AG121" s="2">
        <v>14</v>
      </c>
      <c r="AH121" s="2" t="s">
        <v>55</v>
      </c>
      <c r="AI121" s="2" t="s">
        <v>56</v>
      </c>
      <c r="AJ121" s="2">
        <v>5</v>
      </c>
      <c r="AK121" s="2">
        <v>4</v>
      </c>
      <c r="AL121" s="2">
        <v>0</v>
      </c>
      <c r="AM121" s="6">
        <v>43739</v>
      </c>
      <c r="AN121" s="2">
        <v>0</v>
      </c>
      <c r="AO121" s="2">
        <v>8</v>
      </c>
    </row>
    <row r="122" spans="1:41" x14ac:dyDescent="0.3">
      <c r="A122" s="2" t="s">
        <v>473</v>
      </c>
      <c r="B122" s="2">
        <v>10127</v>
      </c>
      <c r="C122" s="2">
        <v>0</v>
      </c>
      <c r="D122" s="2">
        <v>4</v>
      </c>
      <c r="E122" s="2">
        <v>0</v>
      </c>
      <c r="F122" s="2" t="str">
        <f>IF(C122=0,"Unmarried","Married")</f>
        <v>Unmarried</v>
      </c>
      <c r="G122" s="2">
        <v>1</v>
      </c>
      <c r="H122" s="2">
        <v>3</v>
      </c>
      <c r="I122" s="2">
        <v>3</v>
      </c>
      <c r="J122" s="2">
        <v>0</v>
      </c>
      <c r="K122" s="2">
        <v>107226</v>
      </c>
      <c r="L122" s="2">
        <v>0</v>
      </c>
      <c r="M122" s="2">
        <v>28</v>
      </c>
      <c r="N122" s="2" t="s">
        <v>177</v>
      </c>
      <c r="O122" s="2" t="s">
        <v>38</v>
      </c>
      <c r="P122" s="2">
        <v>2453</v>
      </c>
      <c r="Q122" s="5">
        <v>28526</v>
      </c>
      <c r="R122" s="2" t="s">
        <v>59</v>
      </c>
      <c r="S122" s="2">
        <f ca="1">DATEDIF(Q122,TODAY( ),"Y")</f>
        <v>45</v>
      </c>
      <c r="T122" s="2" t="str">
        <f ca="1">IF(S122&gt;54,"Old Age",IF(S122&gt;=31,"Middle Age",IF(S122&lt;=30,"young age","Invalid")))</f>
        <v>Middle Age</v>
      </c>
      <c r="U122" s="2" t="str">
        <f>IF(R122="f","Female","male")</f>
        <v>Female</v>
      </c>
      <c r="V122" s="2" t="s">
        <v>76</v>
      </c>
      <c r="W122" s="2" t="s">
        <v>41</v>
      </c>
      <c r="X122" s="2" t="s">
        <v>42</v>
      </c>
      <c r="Y122" s="2" t="s">
        <v>110</v>
      </c>
      <c r="Z122" s="3">
        <v>42093</v>
      </c>
      <c r="AB122" s="2" t="s">
        <v>486</v>
      </c>
      <c r="AC122" s="2" t="s">
        <v>44</v>
      </c>
      <c r="AD122" s="2" t="str">
        <f>IF(Table2[[#This Row],[EmploymentStatus]]="active","active","inactive")</f>
        <v>active</v>
      </c>
      <c r="AE122" s="2" t="s">
        <v>487</v>
      </c>
      <c r="AF122" s="2" t="s">
        <v>85</v>
      </c>
      <c r="AG122" s="2">
        <v>7</v>
      </c>
      <c r="AH122" s="2" t="s">
        <v>78</v>
      </c>
      <c r="AI122" s="2" t="s">
        <v>56</v>
      </c>
      <c r="AJ122" s="2">
        <v>4.2</v>
      </c>
      <c r="AK122" s="2">
        <v>4</v>
      </c>
      <c r="AL122" s="2">
        <v>8</v>
      </c>
      <c r="AM122" s="6">
        <v>43587</v>
      </c>
      <c r="AN122" s="2">
        <v>0</v>
      </c>
      <c r="AO122" s="2">
        <v>7</v>
      </c>
    </row>
    <row r="123" spans="1:41" x14ac:dyDescent="0.3">
      <c r="A123" s="2" t="s">
        <v>200</v>
      </c>
      <c r="B123" s="2">
        <v>10284</v>
      </c>
      <c r="C123" s="2">
        <v>1</v>
      </c>
      <c r="D123" s="2">
        <v>1</v>
      </c>
      <c r="E123" s="2">
        <v>0</v>
      </c>
      <c r="F123" s="2" t="str">
        <f>IF(C123=0,"Unmarried","Married")</f>
        <v>Married</v>
      </c>
      <c r="G123" s="2">
        <v>1</v>
      </c>
      <c r="H123" s="2">
        <v>5</v>
      </c>
      <c r="I123" s="2">
        <v>2</v>
      </c>
      <c r="J123" s="2">
        <v>0</v>
      </c>
      <c r="K123" s="2">
        <v>61584</v>
      </c>
      <c r="L123" s="2">
        <v>0</v>
      </c>
      <c r="M123" s="2">
        <v>19</v>
      </c>
      <c r="N123" s="2" t="s">
        <v>37</v>
      </c>
      <c r="O123" s="2" t="s">
        <v>38</v>
      </c>
      <c r="P123" s="2">
        <v>2351</v>
      </c>
      <c r="Q123" s="5">
        <v>28533</v>
      </c>
      <c r="R123" s="2" t="s">
        <v>59</v>
      </c>
      <c r="S123" s="2">
        <f ca="1">DATEDIF(Q123,TODAY( ),"Y")</f>
        <v>45</v>
      </c>
      <c r="T123" s="2" t="str">
        <f ca="1">IF(S123&gt;54,"Old Age",IF(S123&gt;=31,"Middle Age",IF(S123&lt;=30,"young age","Invalid")))</f>
        <v>Middle Age</v>
      </c>
      <c r="U123" s="2" t="str">
        <f>IF(R123="f","Female","male")</f>
        <v>Female</v>
      </c>
      <c r="V123" s="2" t="s">
        <v>51</v>
      </c>
      <c r="W123" s="2" t="s">
        <v>41</v>
      </c>
      <c r="X123" s="2" t="s">
        <v>42</v>
      </c>
      <c r="Y123" s="2" t="s">
        <v>80</v>
      </c>
      <c r="Z123" s="3">
        <v>41456</v>
      </c>
      <c r="AB123" s="2" t="s">
        <v>486</v>
      </c>
      <c r="AC123" s="2" t="s">
        <v>44</v>
      </c>
      <c r="AD123" s="2" t="str">
        <f>IF(Table2[[#This Row],[EmploymentStatus]]="active","active","inactive")</f>
        <v>active</v>
      </c>
      <c r="AE123" s="2" t="s">
        <v>45</v>
      </c>
      <c r="AF123" s="2" t="s">
        <v>81</v>
      </c>
      <c r="AG123" s="2">
        <v>12</v>
      </c>
      <c r="AH123" s="2" t="s">
        <v>55</v>
      </c>
      <c r="AI123" s="2" t="s">
        <v>116</v>
      </c>
      <c r="AJ123" s="2">
        <v>3.88</v>
      </c>
      <c r="AK123" s="2">
        <v>4</v>
      </c>
      <c r="AL123" s="2">
        <v>0</v>
      </c>
      <c r="AM123" s="6">
        <v>43483</v>
      </c>
      <c r="AN123" s="2">
        <v>0</v>
      </c>
      <c r="AO123" s="2">
        <v>6</v>
      </c>
    </row>
    <row r="124" spans="1:41" x14ac:dyDescent="0.3">
      <c r="A124" s="2" t="s">
        <v>440</v>
      </c>
      <c r="B124" s="2">
        <v>10158</v>
      </c>
      <c r="C124" s="2">
        <v>1</v>
      </c>
      <c r="D124" s="2">
        <v>1</v>
      </c>
      <c r="E124" s="2">
        <v>0</v>
      </c>
      <c r="F124" s="2" t="str">
        <f>IF(C124=0,"Unmarried","Married")</f>
        <v>Married</v>
      </c>
      <c r="G124" s="2">
        <v>1</v>
      </c>
      <c r="H124" s="2">
        <v>5</v>
      </c>
      <c r="I124" s="2">
        <v>3</v>
      </c>
      <c r="J124" s="2">
        <v>0</v>
      </c>
      <c r="K124" s="2">
        <v>63682</v>
      </c>
      <c r="L124" s="2">
        <v>0</v>
      </c>
      <c r="M124" s="2">
        <v>18</v>
      </c>
      <c r="N124" s="2" t="s">
        <v>127</v>
      </c>
      <c r="O124" s="2" t="s">
        <v>38</v>
      </c>
      <c r="P124" s="2">
        <v>1776</v>
      </c>
      <c r="Q124" s="5">
        <v>28577</v>
      </c>
      <c r="R124" s="2" t="s">
        <v>59</v>
      </c>
      <c r="S124" s="2">
        <f ca="1">DATEDIF(Q124,TODAY( ),"Y")</f>
        <v>45</v>
      </c>
      <c r="T124" s="2" t="str">
        <f ca="1">IF(S124&gt;54,"Old Age",IF(S124&gt;=31,"Middle Age",IF(S124&lt;=30,"young age","Invalid")))</f>
        <v>Middle Age</v>
      </c>
      <c r="U124" s="2" t="str">
        <f>IF(R124="f","Female","male")</f>
        <v>Female</v>
      </c>
      <c r="V124" s="2" t="s">
        <v>51</v>
      </c>
      <c r="W124" s="2" t="s">
        <v>41</v>
      </c>
      <c r="X124" s="2" t="s">
        <v>42</v>
      </c>
      <c r="Y124" s="2" t="s">
        <v>80</v>
      </c>
      <c r="Z124" s="3">
        <v>40026</v>
      </c>
      <c r="AB124" s="2" t="s">
        <v>486</v>
      </c>
      <c r="AC124" s="2" t="s">
        <v>44</v>
      </c>
      <c r="AD124" s="2" t="str">
        <f>IF(Table2[[#This Row],[EmploymentStatus]]="active","active","inactive")</f>
        <v>active</v>
      </c>
      <c r="AE124" s="2" t="s">
        <v>45</v>
      </c>
      <c r="AF124" s="2" t="s">
        <v>129</v>
      </c>
      <c r="AG124" s="2">
        <v>2</v>
      </c>
      <c r="AH124" s="2" t="s">
        <v>55</v>
      </c>
      <c r="AI124" s="2" t="s">
        <v>56</v>
      </c>
      <c r="AJ124" s="2">
        <v>3.73</v>
      </c>
      <c r="AK124" s="2">
        <v>4</v>
      </c>
      <c r="AL124" s="2">
        <v>0</v>
      </c>
      <c r="AM124" s="6">
        <v>43489</v>
      </c>
      <c r="AN124" s="2">
        <v>0</v>
      </c>
      <c r="AO124" s="2">
        <v>12</v>
      </c>
    </row>
    <row r="125" spans="1:41" x14ac:dyDescent="0.3">
      <c r="A125" s="2" t="s">
        <v>182</v>
      </c>
      <c r="B125" s="2">
        <v>10056</v>
      </c>
      <c r="C125" s="2">
        <v>1</v>
      </c>
      <c r="D125" s="2">
        <v>1</v>
      </c>
      <c r="E125" s="2">
        <v>0</v>
      </c>
      <c r="F125" s="2" t="str">
        <f>IF(C125=0,"Unmarried","Married")</f>
        <v>Married</v>
      </c>
      <c r="G125" s="2">
        <v>1</v>
      </c>
      <c r="H125" s="2">
        <v>5</v>
      </c>
      <c r="I125" s="2">
        <v>3</v>
      </c>
      <c r="J125" s="2">
        <v>0</v>
      </c>
      <c r="K125" s="2">
        <v>57583</v>
      </c>
      <c r="L125" s="2">
        <v>0</v>
      </c>
      <c r="M125" s="2">
        <v>19</v>
      </c>
      <c r="N125" s="2" t="s">
        <v>37</v>
      </c>
      <c r="O125" s="2" t="s">
        <v>38</v>
      </c>
      <c r="P125" s="2">
        <v>2110</v>
      </c>
      <c r="Q125" s="5">
        <v>28621</v>
      </c>
      <c r="R125" s="2" t="s">
        <v>59</v>
      </c>
      <c r="S125" s="2">
        <f ca="1">DATEDIF(Q125,TODAY( ),"Y")</f>
        <v>45</v>
      </c>
      <c r="T125" s="2" t="str">
        <f ca="1">IF(S125&gt;54,"Old Age",IF(S125&gt;=31,"Middle Age",IF(S125&lt;=30,"young age","Invalid")))</f>
        <v>Middle Age</v>
      </c>
      <c r="U125" s="2" t="str">
        <f>IF(R125="f","Female","male")</f>
        <v>Female</v>
      </c>
      <c r="V125" s="2" t="s">
        <v>51</v>
      </c>
      <c r="W125" s="2" t="s">
        <v>41</v>
      </c>
      <c r="X125" s="2" t="s">
        <v>42</v>
      </c>
      <c r="Y125" s="2" t="s">
        <v>43</v>
      </c>
      <c r="Z125" s="3">
        <v>40946</v>
      </c>
      <c r="AB125" s="2" t="s">
        <v>486</v>
      </c>
      <c r="AC125" s="2" t="s">
        <v>44</v>
      </c>
      <c r="AD125" s="2" t="str">
        <f>IF(Table2[[#This Row],[EmploymentStatus]]="active","active","inactive")</f>
        <v>active</v>
      </c>
      <c r="AE125" s="2" t="s">
        <v>45</v>
      </c>
      <c r="AF125" s="2" t="s">
        <v>63</v>
      </c>
      <c r="AG125" s="2">
        <v>16</v>
      </c>
      <c r="AH125" s="2" t="s">
        <v>55</v>
      </c>
      <c r="AI125" s="2" t="s">
        <v>56</v>
      </c>
      <c r="AJ125" s="2">
        <v>5</v>
      </c>
      <c r="AK125" s="2">
        <v>3</v>
      </c>
      <c r="AL125" s="2">
        <v>0</v>
      </c>
      <c r="AM125" s="6">
        <v>43521</v>
      </c>
      <c r="AN125" s="2">
        <v>0</v>
      </c>
      <c r="AO125" s="2">
        <v>1</v>
      </c>
    </row>
    <row r="126" spans="1:41" x14ac:dyDescent="0.3">
      <c r="A126" s="2" t="s">
        <v>485</v>
      </c>
      <c r="B126" s="2">
        <v>10271</v>
      </c>
      <c r="C126" s="2">
        <v>0</v>
      </c>
      <c r="D126" s="2">
        <v>4</v>
      </c>
      <c r="E126" s="2">
        <v>0</v>
      </c>
      <c r="F126" s="2" t="str">
        <f>IF(C126=0,"Unmarried","Married")</f>
        <v>Unmarried</v>
      </c>
      <c r="G126" s="2">
        <v>1</v>
      </c>
      <c r="H126" s="2">
        <v>5</v>
      </c>
      <c r="I126" s="2">
        <v>3</v>
      </c>
      <c r="J126" s="2">
        <v>0</v>
      </c>
      <c r="K126" s="2">
        <v>45046</v>
      </c>
      <c r="L126" s="2">
        <v>0</v>
      </c>
      <c r="M126" s="2">
        <v>19</v>
      </c>
      <c r="N126" s="2" t="s">
        <v>37</v>
      </c>
      <c r="O126" s="2" t="s">
        <v>38</v>
      </c>
      <c r="P126" s="2">
        <v>1730</v>
      </c>
      <c r="Q126" s="5">
        <v>28719</v>
      </c>
      <c r="R126" s="2" t="s">
        <v>59</v>
      </c>
      <c r="S126" s="2">
        <f ca="1">DATEDIF(Q126,TODAY( ),"Y")</f>
        <v>44</v>
      </c>
      <c r="T126" s="2" t="str">
        <f ca="1">IF(S126&gt;54,"Old Age",IF(S126&gt;=31,"Middle Age",IF(S126&lt;=30,"young age","Invalid")))</f>
        <v>Middle Age</v>
      </c>
      <c r="U126" s="2" t="str">
        <f>IF(R126="f","Female","male")</f>
        <v>Female</v>
      </c>
      <c r="V126" s="2" t="s">
        <v>76</v>
      </c>
      <c r="W126" s="2" t="s">
        <v>41</v>
      </c>
      <c r="X126" s="2" t="s">
        <v>42</v>
      </c>
      <c r="Y126" s="2" t="s">
        <v>110</v>
      </c>
      <c r="Z126" s="3">
        <v>41911</v>
      </c>
      <c r="AB126" s="2" t="s">
        <v>486</v>
      </c>
      <c r="AC126" s="2" t="s">
        <v>44</v>
      </c>
      <c r="AD126" s="2" t="str">
        <f>IF(Table2[[#This Row],[EmploymentStatus]]="active","active","inactive")</f>
        <v>active</v>
      </c>
      <c r="AE126" s="2" t="s">
        <v>45</v>
      </c>
      <c r="AF126" s="2" t="s">
        <v>89</v>
      </c>
      <c r="AG126" s="2">
        <v>14</v>
      </c>
      <c r="AH126" s="2" t="s">
        <v>47</v>
      </c>
      <c r="AI126" s="2" t="s">
        <v>56</v>
      </c>
      <c r="AJ126" s="2">
        <v>4.5</v>
      </c>
      <c r="AK126" s="2">
        <v>5</v>
      </c>
      <c r="AL126" s="2">
        <v>0</v>
      </c>
      <c r="AM126" s="6">
        <v>43495</v>
      </c>
      <c r="AN126" s="2">
        <v>0</v>
      </c>
      <c r="AO126" s="2">
        <v>2</v>
      </c>
    </row>
    <row r="127" spans="1:41" x14ac:dyDescent="0.3">
      <c r="A127" s="2" t="s">
        <v>212</v>
      </c>
      <c r="B127" s="2">
        <v>10235</v>
      </c>
      <c r="C127" s="2">
        <v>1</v>
      </c>
      <c r="D127" s="2">
        <v>1</v>
      </c>
      <c r="E127" s="2">
        <v>1</v>
      </c>
      <c r="F127" s="2" t="str">
        <f>IF(C127=0,"Unmarried","Married")</f>
        <v>Married</v>
      </c>
      <c r="G127" s="2">
        <v>1</v>
      </c>
      <c r="H127" s="2">
        <v>5</v>
      </c>
      <c r="I127" s="2">
        <v>3</v>
      </c>
      <c r="J127" s="2">
        <v>0</v>
      </c>
      <c r="K127" s="2">
        <v>54285</v>
      </c>
      <c r="L127" s="2">
        <v>0</v>
      </c>
      <c r="M127" s="2">
        <v>19</v>
      </c>
      <c r="N127" s="2" t="s">
        <v>37</v>
      </c>
      <c r="O127" s="2" t="s">
        <v>38</v>
      </c>
      <c r="P127" s="2">
        <v>2045</v>
      </c>
      <c r="Q127" s="5">
        <v>28727</v>
      </c>
      <c r="R127" s="2" t="s">
        <v>39</v>
      </c>
      <c r="S127" s="2">
        <f ca="1">DATEDIF(Q127,TODAY( ),"Y")</f>
        <v>44</v>
      </c>
      <c r="T127" s="2" t="str">
        <f ca="1">IF(S127&gt;54,"Old Age",IF(S127&gt;=31,"Middle Age",IF(S127&lt;=30,"young age","Invalid")))</f>
        <v>Middle Age</v>
      </c>
      <c r="U127" s="2" t="str">
        <f>IF(R127="f","Female","male")</f>
        <v>male</v>
      </c>
      <c r="V127" s="2" t="s">
        <v>51</v>
      </c>
      <c r="W127" s="2" t="s">
        <v>41</v>
      </c>
      <c r="X127" s="2" t="s">
        <v>42</v>
      </c>
      <c r="Y127" s="2" t="s">
        <v>43</v>
      </c>
      <c r="Z127" s="3">
        <v>41729</v>
      </c>
      <c r="AB127" s="2" t="s">
        <v>486</v>
      </c>
      <c r="AC127" s="2" t="s">
        <v>44</v>
      </c>
      <c r="AD127" s="2" t="str">
        <f>IF(Table2[[#This Row],[EmploymentStatus]]="active","active","inactive")</f>
        <v>active</v>
      </c>
      <c r="AE127" s="2" t="s">
        <v>45</v>
      </c>
      <c r="AF127" s="2" t="s">
        <v>97</v>
      </c>
      <c r="AG127" s="2">
        <v>18</v>
      </c>
      <c r="AH127" s="2" t="s">
        <v>78</v>
      </c>
      <c r="AI127" s="2" t="s">
        <v>56</v>
      </c>
      <c r="AJ127" s="2">
        <v>4.2</v>
      </c>
      <c r="AK127" s="2">
        <v>3</v>
      </c>
      <c r="AL127" s="2">
        <v>0</v>
      </c>
      <c r="AM127" s="6">
        <v>43770</v>
      </c>
      <c r="AN127" s="2">
        <v>0</v>
      </c>
      <c r="AO127" s="2">
        <v>3</v>
      </c>
    </row>
    <row r="128" spans="1:41" x14ac:dyDescent="0.3">
      <c r="A128" s="2" t="s">
        <v>218</v>
      </c>
      <c r="B128" s="2">
        <v>10263</v>
      </c>
      <c r="C128" s="2">
        <v>1</v>
      </c>
      <c r="D128" s="2">
        <v>1</v>
      </c>
      <c r="E128" s="2">
        <v>0</v>
      </c>
      <c r="F128" s="2" t="str">
        <f>IF(C128=0,"Unmarried","Married")</f>
        <v>Married</v>
      </c>
      <c r="G128" s="2">
        <v>1</v>
      </c>
      <c r="H128" s="2">
        <v>5</v>
      </c>
      <c r="I128" s="2">
        <v>3</v>
      </c>
      <c r="J128" s="2">
        <v>0</v>
      </c>
      <c r="K128" s="2">
        <v>71776</v>
      </c>
      <c r="L128" s="2">
        <v>0</v>
      </c>
      <c r="M128" s="2">
        <v>20</v>
      </c>
      <c r="N128" s="2" t="s">
        <v>58</v>
      </c>
      <c r="O128" s="2" t="s">
        <v>38</v>
      </c>
      <c r="P128" s="2">
        <v>1824</v>
      </c>
      <c r="Q128" s="5">
        <v>28755</v>
      </c>
      <c r="R128" s="2" t="s">
        <v>59</v>
      </c>
      <c r="S128" s="2">
        <f ca="1">DATEDIF(Q128,TODAY( ),"Y")</f>
        <v>44</v>
      </c>
      <c r="T128" s="2" t="str">
        <f ca="1">IF(S128&gt;54,"Old Age",IF(S128&gt;=31,"Middle Age",IF(S128&lt;=30,"young age","Invalid")))</f>
        <v>Middle Age</v>
      </c>
      <c r="U128" s="2" t="str">
        <f>IF(R128="f","Female","male")</f>
        <v>Female</v>
      </c>
      <c r="V128" s="2" t="s">
        <v>51</v>
      </c>
      <c r="W128" s="2" t="s">
        <v>41</v>
      </c>
      <c r="X128" s="2" t="s">
        <v>42</v>
      </c>
      <c r="Y128" s="2" t="s">
        <v>80</v>
      </c>
      <c r="Z128" s="3">
        <v>41827</v>
      </c>
      <c r="AB128" s="2" t="s">
        <v>486</v>
      </c>
      <c r="AC128" s="2" t="s">
        <v>44</v>
      </c>
      <c r="AD128" s="2" t="str">
        <f>IF(Table2[[#This Row],[EmploymentStatus]]="active","active","inactive")</f>
        <v>active</v>
      </c>
      <c r="AE128" s="2" t="s">
        <v>45</v>
      </c>
      <c r="AF128" s="2" t="s">
        <v>63</v>
      </c>
      <c r="AG128" s="2">
        <v>16</v>
      </c>
      <c r="AH128" s="2" t="s">
        <v>47</v>
      </c>
      <c r="AI128" s="2" t="s">
        <v>56</v>
      </c>
      <c r="AJ128" s="2">
        <v>4.4000000000000004</v>
      </c>
      <c r="AK128" s="2">
        <v>5</v>
      </c>
      <c r="AL128" s="2">
        <v>0</v>
      </c>
      <c r="AM128" s="6">
        <v>43518</v>
      </c>
      <c r="AN128" s="2">
        <v>0</v>
      </c>
      <c r="AO128" s="2">
        <v>17</v>
      </c>
    </row>
    <row r="129" spans="1:41" x14ac:dyDescent="0.3">
      <c r="A129" s="2" t="s">
        <v>166</v>
      </c>
      <c r="B129" s="2">
        <v>10269</v>
      </c>
      <c r="C129" s="2">
        <v>1</v>
      </c>
      <c r="D129" s="2">
        <v>1</v>
      </c>
      <c r="E129" s="2">
        <v>1</v>
      </c>
      <c r="F129" s="2" t="str">
        <f>IF(C129=0,"Unmarried","Married")</f>
        <v>Married</v>
      </c>
      <c r="G129" s="2">
        <v>5</v>
      </c>
      <c r="H129" s="2">
        <v>5</v>
      </c>
      <c r="I129" s="2">
        <v>3</v>
      </c>
      <c r="J129" s="2">
        <v>0</v>
      </c>
      <c r="K129" s="2">
        <v>59369</v>
      </c>
      <c r="L129" s="2">
        <v>1</v>
      </c>
      <c r="M129" s="2">
        <v>20</v>
      </c>
      <c r="N129" s="2" t="s">
        <v>58</v>
      </c>
      <c r="O129" s="2" t="s">
        <v>38</v>
      </c>
      <c r="P129" s="2">
        <v>2169</v>
      </c>
      <c r="Q129" s="5">
        <v>28819</v>
      </c>
      <c r="R129" s="2" t="s">
        <v>39</v>
      </c>
      <c r="S129" s="2">
        <f ca="1">DATEDIF(Q129,TODAY( ),"Y")</f>
        <v>44</v>
      </c>
      <c r="T129" s="2" t="str">
        <f ca="1">IF(S129&gt;54,"Old Age",IF(S129&gt;=31,"Middle Age",IF(S129&lt;=30,"young age","Invalid")))</f>
        <v>Middle Age</v>
      </c>
      <c r="U129" s="2" t="str">
        <f>IF(R129="f","Female","male")</f>
        <v>male</v>
      </c>
      <c r="V129" s="2" t="s">
        <v>51</v>
      </c>
      <c r="W129" s="2" t="s">
        <v>41</v>
      </c>
      <c r="X129" s="2" t="s">
        <v>42</v>
      </c>
      <c r="Y129" s="2" t="s">
        <v>43</v>
      </c>
      <c r="Z129" s="3">
        <v>40420</v>
      </c>
      <c r="AA129" s="3">
        <v>40812</v>
      </c>
      <c r="AB129" s="2" t="s">
        <v>52</v>
      </c>
      <c r="AC129" s="2" t="s">
        <v>53</v>
      </c>
      <c r="AD129" s="2" t="str">
        <f>IF(Table2[[#This Row],[EmploymentStatus]]="active","active","inactive")</f>
        <v>inactive</v>
      </c>
      <c r="AE129" s="2" t="s">
        <v>45</v>
      </c>
      <c r="AF129" s="2" t="s">
        <v>89</v>
      </c>
      <c r="AG129" s="2">
        <v>14</v>
      </c>
      <c r="AH129" s="2" t="s">
        <v>55</v>
      </c>
      <c r="AI129" s="2" t="s">
        <v>56</v>
      </c>
      <c r="AJ129" s="2">
        <v>4.2</v>
      </c>
      <c r="AK129" s="2">
        <v>4</v>
      </c>
      <c r="AL129" s="2">
        <v>0</v>
      </c>
      <c r="AM129" s="6">
        <v>40638</v>
      </c>
      <c r="AN129" s="2">
        <v>0</v>
      </c>
      <c r="AO129" s="2">
        <v>6</v>
      </c>
    </row>
    <row r="130" spans="1:41" x14ac:dyDescent="0.3">
      <c r="A130" s="2" t="s">
        <v>371</v>
      </c>
      <c r="B130" s="2">
        <v>10148</v>
      </c>
      <c r="C130" s="2">
        <v>1</v>
      </c>
      <c r="D130" s="2">
        <v>1</v>
      </c>
      <c r="E130" s="2">
        <v>0</v>
      </c>
      <c r="F130" s="2" t="str">
        <f>IF(C130=0,"Unmarried","Married")</f>
        <v>Married</v>
      </c>
      <c r="G130" s="2">
        <v>5</v>
      </c>
      <c r="H130" s="2">
        <v>5</v>
      </c>
      <c r="I130" s="2">
        <v>3</v>
      </c>
      <c r="J130" s="2">
        <v>0</v>
      </c>
      <c r="K130" s="2">
        <v>63515</v>
      </c>
      <c r="L130" s="2">
        <v>1</v>
      </c>
      <c r="M130" s="2">
        <v>19</v>
      </c>
      <c r="N130" s="2" t="s">
        <v>37</v>
      </c>
      <c r="O130" s="2" t="s">
        <v>38</v>
      </c>
      <c r="P130" s="2">
        <v>2351</v>
      </c>
      <c r="Q130" s="5">
        <v>28860</v>
      </c>
      <c r="R130" s="2" t="s">
        <v>59</v>
      </c>
      <c r="S130" s="2">
        <f ca="1">DATEDIF(Q130,TODAY( ),"Y")</f>
        <v>44</v>
      </c>
      <c r="T130" s="2" t="str">
        <f ca="1">IF(S130&gt;54,"Old Age",IF(S130&gt;=31,"Middle Age",IF(S130&lt;=30,"young age","Invalid")))</f>
        <v>Middle Age</v>
      </c>
      <c r="U130" s="2" t="str">
        <f>IF(R130="f","Female","male")</f>
        <v>Female</v>
      </c>
      <c r="V130" s="2" t="s">
        <v>51</v>
      </c>
      <c r="W130" s="2" t="s">
        <v>41</v>
      </c>
      <c r="X130" s="2" t="s">
        <v>42</v>
      </c>
      <c r="Y130" s="2" t="s">
        <v>43</v>
      </c>
      <c r="Z130" s="3">
        <v>40726</v>
      </c>
      <c r="AA130" s="3">
        <v>41974</v>
      </c>
      <c r="AB130" s="2" t="s">
        <v>88</v>
      </c>
      <c r="AC130" s="2" t="s">
        <v>53</v>
      </c>
      <c r="AD130" s="2" t="str">
        <f>IF(Table2[[#This Row],[EmploymentStatus]]="active","active","inactive")</f>
        <v>inactive</v>
      </c>
      <c r="AE130" s="2" t="s">
        <v>45</v>
      </c>
      <c r="AF130" s="2" t="s">
        <v>63</v>
      </c>
      <c r="AG130" s="2">
        <v>16</v>
      </c>
      <c r="AH130" s="2" t="s">
        <v>68</v>
      </c>
      <c r="AI130" s="2" t="s">
        <v>56</v>
      </c>
      <c r="AJ130" s="2">
        <v>3.89</v>
      </c>
      <c r="AK130" s="2">
        <v>4</v>
      </c>
      <c r="AL130" s="2">
        <v>0</v>
      </c>
      <c r="AM130" s="6">
        <v>41367</v>
      </c>
      <c r="AN130" s="2">
        <v>0</v>
      </c>
      <c r="AO130" s="2">
        <v>7</v>
      </c>
    </row>
    <row r="131" spans="1:41" x14ac:dyDescent="0.3">
      <c r="A131" s="2" t="s">
        <v>315</v>
      </c>
      <c r="B131" s="2">
        <v>10087</v>
      </c>
      <c r="C131" s="2">
        <v>0</v>
      </c>
      <c r="D131" s="2">
        <v>0</v>
      </c>
      <c r="E131" s="2">
        <v>0</v>
      </c>
      <c r="F131" s="2" t="str">
        <f>IF(C131=0,"Unmarried","Married")</f>
        <v>Unmarried</v>
      </c>
      <c r="G131" s="2">
        <v>5</v>
      </c>
      <c r="H131" s="2">
        <v>5</v>
      </c>
      <c r="I131" s="2">
        <v>3</v>
      </c>
      <c r="J131" s="2">
        <v>0</v>
      </c>
      <c r="K131" s="2">
        <v>63676</v>
      </c>
      <c r="L131" s="2">
        <v>1</v>
      </c>
      <c r="M131" s="2">
        <v>19</v>
      </c>
      <c r="N131" s="2" t="s">
        <v>37</v>
      </c>
      <c r="O131" s="2" t="s">
        <v>38</v>
      </c>
      <c r="P131" s="2">
        <v>1810</v>
      </c>
      <c r="Q131" s="5">
        <v>28872</v>
      </c>
      <c r="R131" s="2" t="s">
        <v>59</v>
      </c>
      <c r="S131" s="2">
        <f ca="1">DATEDIF(Q131,TODAY( ),"Y")</f>
        <v>44</v>
      </c>
      <c r="T131" s="2" t="str">
        <f ca="1">IF(S131&gt;54,"Old Age",IF(S131&gt;=31,"Middle Age",IF(S131&lt;=30,"young age","Invalid")))</f>
        <v>Middle Age</v>
      </c>
      <c r="U131" s="2" t="str">
        <f>IF(R131="f","Female","male")</f>
        <v>Female</v>
      </c>
      <c r="V131" s="2" t="s">
        <v>40</v>
      </c>
      <c r="W131" s="2" t="s">
        <v>41</v>
      </c>
      <c r="X131" s="2" t="s">
        <v>42</v>
      </c>
      <c r="Y131" s="2" t="s">
        <v>110</v>
      </c>
      <c r="Z131" s="3">
        <v>40812</v>
      </c>
      <c r="AA131" s="3">
        <v>43331</v>
      </c>
      <c r="AB131" s="2" t="s">
        <v>66</v>
      </c>
      <c r="AC131" s="2" t="s">
        <v>53</v>
      </c>
      <c r="AD131" s="2" t="str">
        <f>IF(Table2[[#This Row],[EmploymentStatus]]="active","active","inactive")</f>
        <v>inactive</v>
      </c>
      <c r="AE131" s="2" t="s">
        <v>45</v>
      </c>
      <c r="AF131" s="2" t="s">
        <v>61</v>
      </c>
      <c r="AG131" s="2">
        <v>20</v>
      </c>
      <c r="AH131" s="2" t="s">
        <v>115</v>
      </c>
      <c r="AI131" s="2" t="s">
        <v>56</v>
      </c>
      <c r="AJ131" s="2">
        <v>4.88</v>
      </c>
      <c r="AK131" s="2">
        <v>3</v>
      </c>
      <c r="AL131" s="2">
        <v>0</v>
      </c>
      <c r="AM131" s="6">
        <v>42773</v>
      </c>
      <c r="AN131" s="2">
        <v>0</v>
      </c>
      <c r="AO131" s="2">
        <v>17</v>
      </c>
    </row>
    <row r="132" spans="1:41" x14ac:dyDescent="0.3">
      <c r="A132" s="2" t="s">
        <v>372</v>
      </c>
      <c r="B132" s="2">
        <v>10005</v>
      </c>
      <c r="C132" s="2">
        <v>0</v>
      </c>
      <c r="D132" s="2">
        <v>0</v>
      </c>
      <c r="E132" s="2">
        <v>1</v>
      </c>
      <c r="F132" s="2" t="str">
        <f>IF(C132=0,"Unmarried","Married")</f>
        <v>Unmarried</v>
      </c>
      <c r="G132" s="2">
        <v>5</v>
      </c>
      <c r="H132" s="2">
        <v>4</v>
      </c>
      <c r="I132" s="2">
        <v>4</v>
      </c>
      <c r="J132" s="2">
        <v>1</v>
      </c>
      <c r="K132" s="2">
        <v>108987</v>
      </c>
      <c r="L132" s="2">
        <v>1</v>
      </c>
      <c r="M132" s="2">
        <v>24</v>
      </c>
      <c r="N132" s="2" t="s">
        <v>72</v>
      </c>
      <c r="O132" s="2" t="s">
        <v>38</v>
      </c>
      <c r="P132" s="2">
        <v>1844</v>
      </c>
      <c r="Q132" s="5">
        <v>28906</v>
      </c>
      <c r="R132" s="2" t="s">
        <v>39</v>
      </c>
      <c r="S132" s="2">
        <f ca="1">DATEDIF(Q132,TODAY( ),"Y")</f>
        <v>44</v>
      </c>
      <c r="T132" s="2" t="str">
        <f ca="1">IF(S132&gt;54,"Old Age",IF(S132&gt;=31,"Middle Age",IF(S132&lt;=30,"young age","Invalid")))</f>
        <v>Middle Age</v>
      </c>
      <c r="U132" s="2" t="str">
        <f>IF(R132="f","Female","male")</f>
        <v>male</v>
      </c>
      <c r="V132" s="2" t="s">
        <v>40</v>
      </c>
      <c r="W132" s="2" t="s">
        <v>41</v>
      </c>
      <c r="X132" s="2" t="s">
        <v>42</v>
      </c>
      <c r="Y132" s="2" t="s">
        <v>80</v>
      </c>
      <c r="Z132" s="3">
        <v>40735</v>
      </c>
      <c r="AA132" s="3">
        <v>42194</v>
      </c>
      <c r="AB132" s="2" t="s">
        <v>88</v>
      </c>
      <c r="AC132" s="2" t="s">
        <v>53</v>
      </c>
      <c r="AD132" s="2" t="str">
        <f>IF(Table2[[#This Row],[EmploymentStatus]]="active","active","inactive")</f>
        <v>inactive</v>
      </c>
      <c r="AE132" s="2" t="s">
        <v>73</v>
      </c>
      <c r="AF132" s="2" t="s">
        <v>74</v>
      </c>
      <c r="AG132" s="2">
        <v>10</v>
      </c>
      <c r="AH132" s="2" t="s">
        <v>82</v>
      </c>
      <c r="AI132" s="2" t="s">
        <v>48</v>
      </c>
      <c r="AJ132" s="2">
        <v>5</v>
      </c>
      <c r="AK132" s="2">
        <v>5</v>
      </c>
      <c r="AL132" s="2">
        <v>3</v>
      </c>
      <c r="AM132" s="6">
        <v>42232</v>
      </c>
      <c r="AN132" s="2">
        <v>0</v>
      </c>
      <c r="AO132" s="2">
        <v>13</v>
      </c>
    </row>
    <row r="133" spans="1:41" x14ac:dyDescent="0.3">
      <c r="A133" s="2" t="s">
        <v>484</v>
      </c>
      <c r="B133" s="2">
        <v>10043</v>
      </c>
      <c r="C133" s="2">
        <v>0</v>
      </c>
      <c r="D133" s="2">
        <v>0</v>
      </c>
      <c r="E133" s="2">
        <v>0</v>
      </c>
      <c r="F133" s="2" t="str">
        <f>IF(C133=0,"Unmarried","Married")</f>
        <v>Unmarried</v>
      </c>
      <c r="G133" s="2">
        <v>1</v>
      </c>
      <c r="H133" s="2">
        <v>3</v>
      </c>
      <c r="I133" s="2">
        <v>3</v>
      </c>
      <c r="J133" s="2">
        <v>0</v>
      </c>
      <c r="K133" s="2">
        <v>89292</v>
      </c>
      <c r="L133" s="2">
        <v>0</v>
      </c>
      <c r="M133" s="2">
        <v>9</v>
      </c>
      <c r="N133" s="2" t="s">
        <v>93</v>
      </c>
      <c r="O133" s="2" t="s">
        <v>38</v>
      </c>
      <c r="P133" s="2">
        <v>2148</v>
      </c>
      <c r="Q133" s="5">
        <v>28910</v>
      </c>
      <c r="R133" s="2" t="s">
        <v>59</v>
      </c>
      <c r="S133" s="2">
        <f ca="1">DATEDIF(Q133,TODAY( ),"Y")</f>
        <v>44</v>
      </c>
      <c r="T133" s="2" t="str">
        <f ca="1">IF(S133&gt;54,"Old Age",IF(S133&gt;=31,"Middle Age",IF(S133&lt;=30,"young age","Invalid")))</f>
        <v>Middle Age</v>
      </c>
      <c r="U133" s="2" t="str">
        <f>IF(R133="f","Female","male")</f>
        <v>Female</v>
      </c>
      <c r="V133" s="2" t="s">
        <v>40</v>
      </c>
      <c r="W133" s="2" t="s">
        <v>41</v>
      </c>
      <c r="X133" s="2" t="s">
        <v>42</v>
      </c>
      <c r="Y133" s="2" t="s">
        <v>43</v>
      </c>
      <c r="Z133" s="3">
        <v>42093</v>
      </c>
      <c r="AB133" s="2" t="s">
        <v>486</v>
      </c>
      <c r="AC133" s="2" t="s">
        <v>44</v>
      </c>
      <c r="AD133" s="2" t="str">
        <f>IF(Table2[[#This Row],[EmploymentStatus]]="active","active","inactive")</f>
        <v>active</v>
      </c>
      <c r="AE133" s="2" t="s">
        <v>487</v>
      </c>
      <c r="AF133" s="2" t="s">
        <v>54</v>
      </c>
      <c r="AG133" s="2">
        <v>4</v>
      </c>
      <c r="AH133" s="2" t="s">
        <v>78</v>
      </c>
      <c r="AI133" s="2" t="s">
        <v>56</v>
      </c>
      <c r="AJ133" s="2">
        <v>5</v>
      </c>
      <c r="AK133" s="2">
        <v>3</v>
      </c>
      <c r="AL133" s="2">
        <v>5</v>
      </c>
      <c r="AM133" s="6">
        <v>43467</v>
      </c>
      <c r="AN133" s="2">
        <v>0</v>
      </c>
      <c r="AO133" s="2">
        <v>11</v>
      </c>
    </row>
    <row r="134" spans="1:41" x14ac:dyDescent="0.3">
      <c r="A134" s="2" t="s">
        <v>323</v>
      </c>
      <c r="B134" s="2">
        <v>10137</v>
      </c>
      <c r="C134" s="2">
        <v>1</v>
      </c>
      <c r="D134" s="2">
        <v>1</v>
      </c>
      <c r="E134" s="2">
        <v>1</v>
      </c>
      <c r="F134" s="2" t="str">
        <f>IF(C134=0,"Unmarried","Married")</f>
        <v>Married</v>
      </c>
      <c r="G134" s="2">
        <v>3</v>
      </c>
      <c r="H134" s="2">
        <v>5</v>
      </c>
      <c r="I134" s="2">
        <v>3</v>
      </c>
      <c r="J134" s="2">
        <v>0</v>
      </c>
      <c r="K134" s="2">
        <v>63450</v>
      </c>
      <c r="L134" s="2">
        <v>0</v>
      </c>
      <c r="M134" s="2">
        <v>20</v>
      </c>
      <c r="N134" s="2" t="s">
        <v>58</v>
      </c>
      <c r="O134" s="2" t="s">
        <v>38</v>
      </c>
      <c r="P134" s="2">
        <v>1770</v>
      </c>
      <c r="Q134" s="5">
        <v>28933</v>
      </c>
      <c r="R134" s="2" t="s">
        <v>39</v>
      </c>
      <c r="S134" s="2">
        <f ca="1">DATEDIF(Q134,TODAY( ),"Y")</f>
        <v>44</v>
      </c>
      <c r="T134" s="2" t="str">
        <f ca="1">IF(S134&gt;54,"Old Age",IF(S134&gt;=31,"Middle Age",IF(S134&lt;=30,"young age","Invalid")))</f>
        <v>Middle Age</v>
      </c>
      <c r="U134" s="2" t="str">
        <f>IF(R134="f","Female","male")</f>
        <v>male</v>
      </c>
      <c r="V134" s="2" t="s">
        <v>51</v>
      </c>
      <c r="W134" s="2" t="s">
        <v>41</v>
      </c>
      <c r="X134" s="2" t="s">
        <v>42</v>
      </c>
      <c r="Y134" s="2" t="s">
        <v>43</v>
      </c>
      <c r="Z134" s="3">
        <v>41493</v>
      </c>
      <c r="AB134" s="2" t="s">
        <v>486</v>
      </c>
      <c r="AC134" s="2" t="s">
        <v>44</v>
      </c>
      <c r="AD134" s="2" t="str">
        <f>IF(Table2[[#This Row],[EmploymentStatus]]="active","active","inactive")</f>
        <v>active</v>
      </c>
      <c r="AE134" s="2" t="s">
        <v>45</v>
      </c>
      <c r="AF134" s="2" t="s">
        <v>97</v>
      </c>
      <c r="AG134" s="2">
        <v>18</v>
      </c>
      <c r="AH134" s="2" t="s">
        <v>47</v>
      </c>
      <c r="AI134" s="2" t="s">
        <v>56</v>
      </c>
      <c r="AJ134" s="2">
        <v>4</v>
      </c>
      <c r="AK134" s="2">
        <v>3</v>
      </c>
      <c r="AL134" s="2">
        <v>0</v>
      </c>
      <c r="AM134" s="6">
        <v>43514</v>
      </c>
      <c r="AN134" s="2">
        <v>0</v>
      </c>
      <c r="AO134" s="2">
        <v>7</v>
      </c>
    </row>
    <row r="135" spans="1:41" x14ac:dyDescent="0.3">
      <c r="A135" s="2" t="s">
        <v>350</v>
      </c>
      <c r="B135" s="2">
        <v>10151</v>
      </c>
      <c r="C135" s="2">
        <v>1</v>
      </c>
      <c r="D135" s="2">
        <v>1</v>
      </c>
      <c r="E135" s="2">
        <v>0</v>
      </c>
      <c r="F135" s="2" t="str">
        <f>IF(C135=0,"Unmarried","Married")</f>
        <v>Married</v>
      </c>
      <c r="G135" s="2">
        <v>1</v>
      </c>
      <c r="H135" s="2">
        <v>3</v>
      </c>
      <c r="I135" s="2">
        <v>3</v>
      </c>
      <c r="J135" s="2">
        <v>0</v>
      </c>
      <c r="K135" s="2">
        <v>52599</v>
      </c>
      <c r="L135" s="2">
        <v>0</v>
      </c>
      <c r="M135" s="2">
        <v>15</v>
      </c>
      <c r="N135" s="2" t="s">
        <v>223</v>
      </c>
      <c r="O135" s="2" t="s">
        <v>38</v>
      </c>
      <c r="P135" s="2">
        <v>2048</v>
      </c>
      <c r="Q135" s="5">
        <v>28949</v>
      </c>
      <c r="R135" s="2" t="s">
        <v>59</v>
      </c>
      <c r="S135" s="2">
        <f ca="1">DATEDIF(Q135,TODAY( ),"Y")</f>
        <v>44</v>
      </c>
      <c r="T135" s="2" t="str">
        <f ca="1">IF(S135&gt;54,"Old Age",IF(S135&gt;=31,"Middle Age",IF(S135&lt;=30,"young age","Invalid")))</f>
        <v>Middle Age</v>
      </c>
      <c r="U135" s="2" t="str">
        <f>IF(R135="f","Female","male")</f>
        <v>Female</v>
      </c>
      <c r="V135" s="2" t="s">
        <v>51</v>
      </c>
      <c r="W135" s="2" t="s">
        <v>41</v>
      </c>
      <c r="X135" s="2" t="s">
        <v>42</v>
      </c>
      <c r="Y135" s="2" t="s">
        <v>43</v>
      </c>
      <c r="Z135" s="3">
        <v>42051</v>
      </c>
      <c r="AB135" s="2" t="s">
        <v>486</v>
      </c>
      <c r="AC135" s="2" t="s">
        <v>44</v>
      </c>
      <c r="AD135" s="2" t="str">
        <f>IF(Table2[[#This Row],[EmploymentStatus]]="active","active","inactive")</f>
        <v>active</v>
      </c>
      <c r="AE135" s="2" t="s">
        <v>487</v>
      </c>
      <c r="AF135" s="2" t="s">
        <v>85</v>
      </c>
      <c r="AG135" s="2">
        <v>7</v>
      </c>
      <c r="AH135" s="2" t="s">
        <v>115</v>
      </c>
      <c r="AI135" s="2" t="s">
        <v>56</v>
      </c>
      <c r="AJ135" s="2">
        <v>3.81</v>
      </c>
      <c r="AK135" s="2">
        <v>3</v>
      </c>
      <c r="AL135" s="2">
        <v>6</v>
      </c>
      <c r="AM135" s="6">
        <v>43771</v>
      </c>
      <c r="AN135" s="2">
        <v>0</v>
      </c>
      <c r="AO135" s="2">
        <v>6</v>
      </c>
    </row>
    <row r="136" spans="1:41" x14ac:dyDescent="0.3">
      <c r="A136" s="2" t="s">
        <v>231</v>
      </c>
      <c r="B136" s="2">
        <v>10080</v>
      </c>
      <c r="C136" s="2">
        <v>1</v>
      </c>
      <c r="D136" s="2">
        <v>1</v>
      </c>
      <c r="E136" s="2">
        <v>0</v>
      </c>
      <c r="F136" s="2" t="str">
        <f>IF(C136=0,"Unmarried","Married")</f>
        <v>Married</v>
      </c>
      <c r="G136" s="2">
        <v>1</v>
      </c>
      <c r="H136" s="2">
        <v>1</v>
      </c>
      <c r="I136" s="2">
        <v>3</v>
      </c>
      <c r="J136" s="2">
        <v>0</v>
      </c>
      <c r="K136" s="2">
        <v>99351</v>
      </c>
      <c r="L136" s="2">
        <v>0</v>
      </c>
      <c r="M136" s="2">
        <v>26</v>
      </c>
      <c r="N136" s="2" t="s">
        <v>123</v>
      </c>
      <c r="O136" s="2" t="s">
        <v>38</v>
      </c>
      <c r="P136" s="2">
        <v>2050</v>
      </c>
      <c r="Q136" s="5">
        <v>28961</v>
      </c>
      <c r="R136" s="2" t="s">
        <v>59</v>
      </c>
      <c r="S136" s="2">
        <f ca="1">DATEDIF(Q136,TODAY( ),"Y")</f>
        <v>44</v>
      </c>
      <c r="T136" s="2" t="str">
        <f ca="1">IF(S136&gt;54,"Old Age",IF(S136&gt;=31,"Middle Age",IF(S136&lt;=30,"young age","Invalid")))</f>
        <v>Middle Age</v>
      </c>
      <c r="U136" s="2" t="str">
        <f>IF(R136="f","Female","male")</f>
        <v>Female</v>
      </c>
      <c r="V136" s="2" t="s">
        <v>51</v>
      </c>
      <c r="W136" s="2" t="s">
        <v>41</v>
      </c>
      <c r="X136" s="2" t="s">
        <v>232</v>
      </c>
      <c r="Y136" s="2" t="s">
        <v>43</v>
      </c>
      <c r="Z136" s="3">
        <v>39934</v>
      </c>
      <c r="AB136" s="2" t="s">
        <v>486</v>
      </c>
      <c r="AC136" s="2" t="s">
        <v>44</v>
      </c>
      <c r="AD136" s="2" t="str">
        <f>IF(Table2[[#This Row],[EmploymentStatus]]="active","active","inactive")</f>
        <v>active</v>
      </c>
      <c r="AE136" s="2" t="s">
        <v>124</v>
      </c>
      <c r="AF136" s="2" t="s">
        <v>233</v>
      </c>
      <c r="AG136" s="2">
        <v>9</v>
      </c>
      <c r="AH136" s="2" t="s">
        <v>234</v>
      </c>
      <c r="AI136" s="2" t="s">
        <v>56</v>
      </c>
      <c r="AJ136" s="2">
        <v>5</v>
      </c>
      <c r="AK136" s="2">
        <v>3</v>
      </c>
      <c r="AL136" s="2">
        <v>2</v>
      </c>
      <c r="AM136" s="6">
        <v>43679</v>
      </c>
      <c r="AN136" s="2">
        <v>0</v>
      </c>
      <c r="AO136" s="2">
        <v>3</v>
      </c>
    </row>
    <row r="137" spans="1:41" x14ac:dyDescent="0.3">
      <c r="A137" s="2" t="s">
        <v>186</v>
      </c>
      <c r="B137" s="2">
        <v>10155</v>
      </c>
      <c r="C137" s="2">
        <v>0</v>
      </c>
      <c r="D137" s="2">
        <v>0</v>
      </c>
      <c r="E137" s="2">
        <v>0</v>
      </c>
      <c r="F137" s="2" t="str">
        <f>IF(C137=0,"Unmarried","Married")</f>
        <v>Unmarried</v>
      </c>
      <c r="G137" s="2">
        <v>1</v>
      </c>
      <c r="H137" s="2">
        <v>4</v>
      </c>
      <c r="I137" s="2">
        <v>3</v>
      </c>
      <c r="J137" s="2">
        <v>0</v>
      </c>
      <c r="K137" s="2">
        <v>101199</v>
      </c>
      <c r="L137" s="2">
        <v>0</v>
      </c>
      <c r="M137" s="2">
        <v>24</v>
      </c>
      <c r="N137" s="2" t="s">
        <v>72</v>
      </c>
      <c r="O137" s="2" t="s">
        <v>38</v>
      </c>
      <c r="P137" s="2">
        <v>2176</v>
      </c>
      <c r="Q137" s="5">
        <v>28982</v>
      </c>
      <c r="R137" s="2" t="s">
        <v>59</v>
      </c>
      <c r="S137" s="2">
        <f ca="1">DATEDIF(Q137,TODAY( ),"Y")</f>
        <v>44</v>
      </c>
      <c r="T137" s="2" t="str">
        <f ca="1">IF(S137&gt;54,"Old Age",IF(S137&gt;=31,"Middle Age",IF(S137&lt;=30,"young age","Invalid")))</f>
        <v>Middle Age</v>
      </c>
      <c r="U137" s="2" t="str">
        <f>IF(R137="f","Female","male")</f>
        <v>Female</v>
      </c>
      <c r="V137" s="2" t="s">
        <v>40</v>
      </c>
      <c r="W137" s="2" t="s">
        <v>41</v>
      </c>
      <c r="X137" s="2" t="s">
        <v>42</v>
      </c>
      <c r="Y137" s="2" t="s">
        <v>80</v>
      </c>
      <c r="Z137" s="3">
        <v>41153</v>
      </c>
      <c r="AB137" s="2" t="s">
        <v>486</v>
      </c>
      <c r="AC137" s="2" t="s">
        <v>44</v>
      </c>
      <c r="AD137" s="2" t="str">
        <f>IF(Table2[[#This Row],[EmploymentStatus]]="active","active","inactive")</f>
        <v>active</v>
      </c>
      <c r="AE137" s="2" t="s">
        <v>73</v>
      </c>
      <c r="AF137" s="2" t="s">
        <v>74</v>
      </c>
      <c r="AG137" s="2">
        <v>10</v>
      </c>
      <c r="AH137" s="2" t="s">
        <v>115</v>
      </c>
      <c r="AI137" s="2" t="s">
        <v>56</v>
      </c>
      <c r="AJ137" s="2">
        <v>3.79</v>
      </c>
      <c r="AK137" s="2">
        <v>5</v>
      </c>
      <c r="AL137" s="2">
        <v>5</v>
      </c>
      <c r="AM137" s="6">
        <v>43490</v>
      </c>
      <c r="AN137" s="2">
        <v>0</v>
      </c>
      <c r="AO137" s="2">
        <v>8</v>
      </c>
    </row>
    <row r="138" spans="1:41" x14ac:dyDescent="0.3">
      <c r="A138" s="2" t="s">
        <v>254</v>
      </c>
      <c r="B138" s="2">
        <v>10051</v>
      </c>
      <c r="C138" s="2">
        <v>1</v>
      </c>
      <c r="D138" s="2">
        <v>1</v>
      </c>
      <c r="E138" s="2">
        <v>1</v>
      </c>
      <c r="F138" s="2" t="str">
        <f>IF(C138=0,"Unmarried","Married")</f>
        <v>Married</v>
      </c>
      <c r="G138" s="2">
        <v>1</v>
      </c>
      <c r="H138" s="2">
        <v>5</v>
      </c>
      <c r="I138" s="2">
        <v>3</v>
      </c>
      <c r="J138" s="2">
        <v>0</v>
      </c>
      <c r="K138" s="2">
        <v>48285</v>
      </c>
      <c r="L138" s="2">
        <v>0</v>
      </c>
      <c r="M138" s="2">
        <v>19</v>
      </c>
      <c r="N138" s="2" t="s">
        <v>37</v>
      </c>
      <c r="O138" s="2" t="s">
        <v>38</v>
      </c>
      <c r="P138" s="2">
        <v>2169</v>
      </c>
      <c r="Q138" s="5">
        <v>28996</v>
      </c>
      <c r="R138" s="2" t="s">
        <v>39</v>
      </c>
      <c r="S138" s="2">
        <f ca="1">DATEDIF(Q138,TODAY( ),"Y")</f>
        <v>44</v>
      </c>
      <c r="T138" s="2" t="str">
        <f ca="1">IF(S138&gt;54,"Old Age",IF(S138&gt;=31,"Middle Age",IF(S138&lt;=30,"young age","Invalid")))</f>
        <v>Middle Age</v>
      </c>
      <c r="U138" s="2" t="str">
        <f>IF(R138="f","Female","male")</f>
        <v>male</v>
      </c>
      <c r="V138" s="2" t="s">
        <v>51</v>
      </c>
      <c r="W138" s="2" t="s">
        <v>41</v>
      </c>
      <c r="X138" s="2" t="s">
        <v>42</v>
      </c>
      <c r="Y138" s="2" t="s">
        <v>43</v>
      </c>
      <c r="Z138" s="3">
        <v>40946</v>
      </c>
      <c r="AB138" s="2" t="s">
        <v>486</v>
      </c>
      <c r="AC138" s="2" t="s">
        <v>44</v>
      </c>
      <c r="AD138" s="2" t="str">
        <f>IF(Table2[[#This Row],[EmploymentStatus]]="active","active","inactive")</f>
        <v>active</v>
      </c>
      <c r="AE138" s="2" t="s">
        <v>45</v>
      </c>
      <c r="AF138" s="2" t="s">
        <v>89</v>
      </c>
      <c r="AG138" s="2">
        <v>14</v>
      </c>
      <c r="AH138" s="2" t="s">
        <v>47</v>
      </c>
      <c r="AI138" s="2" t="s">
        <v>56</v>
      </c>
      <c r="AJ138" s="2">
        <v>5</v>
      </c>
      <c r="AK138" s="2">
        <v>3</v>
      </c>
      <c r="AL138" s="2">
        <v>0</v>
      </c>
      <c r="AM138" s="6">
        <v>43479</v>
      </c>
      <c r="AN138" s="2">
        <v>0</v>
      </c>
      <c r="AO138" s="2">
        <v>2</v>
      </c>
    </row>
    <row r="139" spans="1:41" x14ac:dyDescent="0.3">
      <c r="A139" s="2" t="s">
        <v>71</v>
      </c>
      <c r="B139" s="2">
        <v>10194</v>
      </c>
      <c r="C139" s="2">
        <v>0</v>
      </c>
      <c r="D139" s="2">
        <v>0</v>
      </c>
      <c r="E139" s="2">
        <v>0</v>
      </c>
      <c r="F139" s="2" t="str">
        <f>IF(C139=0,"Unmarried","Married")</f>
        <v>Unmarried</v>
      </c>
      <c r="G139" s="2">
        <v>1</v>
      </c>
      <c r="H139" s="2">
        <v>4</v>
      </c>
      <c r="I139" s="2">
        <v>3</v>
      </c>
      <c r="J139" s="2">
        <v>0</v>
      </c>
      <c r="K139" s="2">
        <v>95660</v>
      </c>
      <c r="L139" s="2">
        <v>0</v>
      </c>
      <c r="M139" s="2">
        <v>24</v>
      </c>
      <c r="N139" s="2" t="s">
        <v>72</v>
      </c>
      <c r="O139" s="2" t="s">
        <v>38</v>
      </c>
      <c r="P139" s="2">
        <v>2110</v>
      </c>
      <c r="Q139" s="5">
        <v>28999</v>
      </c>
      <c r="R139" s="2" t="s">
        <v>59</v>
      </c>
      <c r="S139" s="2">
        <f ca="1">DATEDIF(Q139,TODAY( ),"Y")</f>
        <v>44</v>
      </c>
      <c r="T139" s="2" t="str">
        <f ca="1">IF(S139&gt;54,"Old Age",IF(S139&gt;=31,"Middle Age",IF(S139&lt;=30,"young age","Invalid")))</f>
        <v>Middle Age</v>
      </c>
      <c r="U139" s="2" t="str">
        <f>IF(R139="f","Female","male")</f>
        <v>Female</v>
      </c>
      <c r="V139" s="2" t="s">
        <v>40</v>
      </c>
      <c r="W139" s="2" t="s">
        <v>41</v>
      </c>
      <c r="X139" s="2" t="s">
        <v>42</v>
      </c>
      <c r="Y139" s="2" t="s">
        <v>43</v>
      </c>
      <c r="Z139" s="3">
        <v>41923</v>
      </c>
      <c r="AB139" s="2" t="s">
        <v>486</v>
      </c>
      <c r="AC139" s="2" t="s">
        <v>44</v>
      </c>
      <c r="AD139" s="2" t="str">
        <f>IF(Table2[[#This Row],[EmploymentStatus]]="active","active","inactive")</f>
        <v>active</v>
      </c>
      <c r="AE139" s="2" t="s">
        <v>73</v>
      </c>
      <c r="AF139" s="2" t="s">
        <v>74</v>
      </c>
      <c r="AG139" s="2">
        <v>10</v>
      </c>
      <c r="AH139" s="2" t="s">
        <v>47</v>
      </c>
      <c r="AI139" s="2" t="s">
        <v>56</v>
      </c>
      <c r="AJ139" s="2">
        <v>3.04</v>
      </c>
      <c r="AK139" s="2">
        <v>3</v>
      </c>
      <c r="AL139" s="2">
        <v>4</v>
      </c>
      <c r="AM139" s="6">
        <v>43497</v>
      </c>
      <c r="AN139" s="2">
        <v>0</v>
      </c>
      <c r="AO139" s="2">
        <v>19</v>
      </c>
    </row>
    <row r="140" spans="1:41" x14ac:dyDescent="0.3">
      <c r="A140" s="2" t="s">
        <v>109</v>
      </c>
      <c r="B140" s="2">
        <v>10277</v>
      </c>
      <c r="C140" s="2">
        <v>0</v>
      </c>
      <c r="D140" s="2">
        <v>0</v>
      </c>
      <c r="E140" s="2">
        <v>1</v>
      </c>
      <c r="F140" s="2" t="str">
        <f>IF(C140=0,"Unmarried","Married")</f>
        <v>Unmarried</v>
      </c>
      <c r="G140" s="2">
        <v>3</v>
      </c>
      <c r="H140" s="2">
        <v>5</v>
      </c>
      <c r="I140" s="2">
        <v>3</v>
      </c>
      <c r="J140" s="2">
        <v>0</v>
      </c>
      <c r="K140" s="2">
        <v>53250</v>
      </c>
      <c r="L140" s="2">
        <v>0</v>
      </c>
      <c r="M140" s="2">
        <v>19</v>
      </c>
      <c r="N140" s="2" t="s">
        <v>37</v>
      </c>
      <c r="O140" s="2" t="s">
        <v>38</v>
      </c>
      <c r="P140" s="2">
        <v>2452</v>
      </c>
      <c r="Q140" s="5">
        <v>29010</v>
      </c>
      <c r="R140" s="2" t="s">
        <v>39</v>
      </c>
      <c r="S140" s="2">
        <f ca="1">DATEDIF(Q140,TODAY( ),"Y")</f>
        <v>44</v>
      </c>
      <c r="T140" s="2" t="str">
        <f ca="1">IF(S140&gt;54,"Old Age",IF(S140&gt;=31,"Middle Age",IF(S140&lt;=30,"young age","Invalid")))</f>
        <v>Middle Age</v>
      </c>
      <c r="U140" s="2" t="str">
        <f>IF(R140="f","Female","male")</f>
        <v>male</v>
      </c>
      <c r="V140" s="2" t="s">
        <v>40</v>
      </c>
      <c r="W140" s="2" t="s">
        <v>41</v>
      </c>
      <c r="X140" s="2" t="s">
        <v>42</v>
      </c>
      <c r="Y140" s="2" t="s">
        <v>110</v>
      </c>
      <c r="Z140" s="3">
        <v>41493</v>
      </c>
      <c r="AB140" s="2" t="s">
        <v>486</v>
      </c>
      <c r="AC140" s="2" t="s">
        <v>44</v>
      </c>
      <c r="AD140" s="2" t="str">
        <f>IF(Table2[[#This Row],[EmploymentStatus]]="active","active","inactive")</f>
        <v>active</v>
      </c>
      <c r="AE140" s="2" t="s">
        <v>45</v>
      </c>
      <c r="AF140" s="2" t="s">
        <v>67</v>
      </c>
      <c r="AG140" s="2">
        <v>8</v>
      </c>
      <c r="AH140" s="2" t="s">
        <v>47</v>
      </c>
      <c r="AI140" s="2" t="s">
        <v>56</v>
      </c>
      <c r="AJ140" s="2">
        <v>4.2</v>
      </c>
      <c r="AK140" s="2">
        <v>4</v>
      </c>
      <c r="AL140" s="2">
        <v>0</v>
      </c>
      <c r="AM140" s="6">
        <v>43770</v>
      </c>
      <c r="AN140" s="2">
        <v>0</v>
      </c>
      <c r="AO140" s="2">
        <v>13</v>
      </c>
    </row>
    <row r="141" spans="1:41" x14ac:dyDescent="0.3">
      <c r="A141" s="2" t="s">
        <v>309</v>
      </c>
      <c r="B141" s="2">
        <v>10106</v>
      </c>
      <c r="C141" s="2">
        <v>0</v>
      </c>
      <c r="D141" s="2">
        <v>2</v>
      </c>
      <c r="E141" s="2">
        <v>0</v>
      </c>
      <c r="F141" s="2" t="str">
        <f>IF(C141=0,"Unmarried","Married")</f>
        <v>Unmarried</v>
      </c>
      <c r="G141" s="2">
        <v>5</v>
      </c>
      <c r="H141" s="2">
        <v>5</v>
      </c>
      <c r="I141" s="2">
        <v>3</v>
      </c>
      <c r="J141" s="2">
        <v>0</v>
      </c>
      <c r="K141" s="2">
        <v>66074</v>
      </c>
      <c r="L141" s="2">
        <v>1</v>
      </c>
      <c r="M141" s="2">
        <v>20</v>
      </c>
      <c r="N141" s="2" t="s">
        <v>58</v>
      </c>
      <c r="O141" s="2" t="s">
        <v>38</v>
      </c>
      <c r="P141" s="2">
        <v>2090</v>
      </c>
      <c r="Q141" s="5">
        <v>29061</v>
      </c>
      <c r="R141" s="2" t="s">
        <v>59</v>
      </c>
      <c r="S141" s="2">
        <f ca="1">DATEDIF(Q141,TODAY( ),"Y")</f>
        <v>43</v>
      </c>
      <c r="T141" s="2" t="str">
        <f ca="1">IF(S141&gt;54,"Old Age",IF(S141&gt;=31,"Middle Age",IF(S141&lt;=30,"young age","Invalid")))</f>
        <v>Middle Age</v>
      </c>
      <c r="U141" s="2" t="str">
        <f>IF(R141="f","Female","male")</f>
        <v>Female</v>
      </c>
      <c r="V141" s="2" t="s">
        <v>65</v>
      </c>
      <c r="W141" s="2" t="s">
        <v>41</v>
      </c>
      <c r="X141" s="2" t="s">
        <v>42</v>
      </c>
      <c r="Y141" s="2" t="s">
        <v>110</v>
      </c>
      <c r="Z141" s="3">
        <v>41456</v>
      </c>
      <c r="AA141" s="3">
        <v>41729</v>
      </c>
      <c r="AB141" s="2" t="s">
        <v>88</v>
      </c>
      <c r="AC141" s="2" t="s">
        <v>53</v>
      </c>
      <c r="AD141" s="2" t="str">
        <f>IF(Table2[[#This Row],[EmploymentStatus]]="active","active","inactive")</f>
        <v>inactive</v>
      </c>
      <c r="AE141" s="2" t="s">
        <v>45</v>
      </c>
      <c r="AF141" s="2" t="s">
        <v>89</v>
      </c>
      <c r="AG141" s="2">
        <v>14</v>
      </c>
      <c r="AH141" s="2" t="s">
        <v>55</v>
      </c>
      <c r="AI141" s="2" t="s">
        <v>56</v>
      </c>
      <c r="AJ141" s="2">
        <v>4.5199999999999996</v>
      </c>
      <c r="AK141" s="2">
        <v>3</v>
      </c>
      <c r="AL141" s="2">
        <v>0</v>
      </c>
      <c r="AM141" s="6">
        <v>41690</v>
      </c>
      <c r="AN141" s="2">
        <v>0</v>
      </c>
      <c r="AO141" s="2">
        <v>20</v>
      </c>
    </row>
    <row r="142" spans="1:41" x14ac:dyDescent="0.3">
      <c r="A142" s="2" t="s">
        <v>482</v>
      </c>
      <c r="B142" s="2">
        <v>10010</v>
      </c>
      <c r="C142" s="2">
        <v>0</v>
      </c>
      <c r="D142" s="2">
        <v>0</v>
      </c>
      <c r="E142" s="2">
        <v>0</v>
      </c>
      <c r="F142" s="2" t="str">
        <f>IF(C142=0,"Unmarried","Married")</f>
        <v>Unmarried</v>
      </c>
      <c r="G142" s="2">
        <v>1</v>
      </c>
      <c r="H142" s="2">
        <v>3</v>
      </c>
      <c r="I142" s="2">
        <v>4</v>
      </c>
      <c r="J142" s="2">
        <v>0</v>
      </c>
      <c r="K142" s="2">
        <v>220450</v>
      </c>
      <c r="L142" s="2">
        <v>0</v>
      </c>
      <c r="M142" s="2">
        <v>6</v>
      </c>
      <c r="N142" s="2" t="s">
        <v>483</v>
      </c>
      <c r="O142" s="2" t="s">
        <v>38</v>
      </c>
      <c r="P142" s="2">
        <v>2067</v>
      </c>
      <c r="Q142" s="5">
        <v>29097</v>
      </c>
      <c r="R142" s="2" t="s">
        <v>59</v>
      </c>
      <c r="S142" s="2">
        <f ca="1">DATEDIF(Q142,TODAY( ),"Y")</f>
        <v>43</v>
      </c>
      <c r="T142" s="2" t="str">
        <f ca="1">IF(S142&gt;54,"Old Age",IF(S142&gt;=31,"Middle Age",IF(S142&lt;=30,"young age","Invalid")))</f>
        <v>Middle Age</v>
      </c>
      <c r="U142" s="2" t="str">
        <f>IF(R142="f","Female","male")</f>
        <v>Female</v>
      </c>
      <c r="V142" s="2" t="s">
        <v>40</v>
      </c>
      <c r="W142" s="2" t="s">
        <v>41</v>
      </c>
      <c r="X142" s="2" t="s">
        <v>42</v>
      </c>
      <c r="Y142" s="2" t="s">
        <v>43</v>
      </c>
      <c r="Z142" s="3">
        <v>40455</v>
      </c>
      <c r="AB142" s="2" t="s">
        <v>486</v>
      </c>
      <c r="AC142" s="2" t="s">
        <v>44</v>
      </c>
      <c r="AD142" s="2" t="str">
        <f>IF(Table2[[#This Row],[EmploymentStatus]]="active","active","inactive")</f>
        <v>active</v>
      </c>
      <c r="AE142" s="2" t="s">
        <v>487</v>
      </c>
      <c r="AF142" s="2" t="s">
        <v>129</v>
      </c>
      <c r="AG142" s="2">
        <v>2</v>
      </c>
      <c r="AH142" s="2" t="s">
        <v>78</v>
      </c>
      <c r="AI142" s="2" t="s">
        <v>48</v>
      </c>
      <c r="AJ142" s="2">
        <v>4.5999999999999996</v>
      </c>
      <c r="AK142" s="2">
        <v>5</v>
      </c>
      <c r="AL142" s="2">
        <v>6</v>
      </c>
      <c r="AM142" s="6">
        <v>43517</v>
      </c>
      <c r="AN142" s="2">
        <v>0</v>
      </c>
      <c r="AO142" s="2">
        <v>16</v>
      </c>
    </row>
    <row r="143" spans="1:41" x14ac:dyDescent="0.3">
      <c r="A143" s="2" t="s">
        <v>183</v>
      </c>
      <c r="B143" s="2">
        <v>10143</v>
      </c>
      <c r="C143" s="2">
        <v>0</v>
      </c>
      <c r="D143" s="2">
        <v>0</v>
      </c>
      <c r="E143" s="2">
        <v>1</v>
      </c>
      <c r="F143" s="2" t="str">
        <f>IF(C143=0,"Unmarried","Married")</f>
        <v>Unmarried</v>
      </c>
      <c r="G143" s="2">
        <v>1</v>
      </c>
      <c r="H143" s="2">
        <v>5</v>
      </c>
      <c r="I143" s="2">
        <v>3</v>
      </c>
      <c r="J143" s="2">
        <v>0</v>
      </c>
      <c r="K143" s="2">
        <v>56294</v>
      </c>
      <c r="L143" s="2">
        <v>0</v>
      </c>
      <c r="M143" s="2">
        <v>20</v>
      </c>
      <c r="N143" s="2" t="s">
        <v>58</v>
      </c>
      <c r="O143" s="2" t="s">
        <v>38</v>
      </c>
      <c r="P143" s="2">
        <v>2458</v>
      </c>
      <c r="Q143" s="5">
        <v>29112</v>
      </c>
      <c r="R143" s="2" t="s">
        <v>39</v>
      </c>
      <c r="S143" s="2">
        <f ca="1">DATEDIF(Q143,TODAY( ),"Y")</f>
        <v>43</v>
      </c>
      <c r="T143" s="2" t="str">
        <f ca="1">IF(S143&gt;54,"Old Age",IF(S143&gt;=31,"Middle Age",IF(S143&lt;=30,"young age","Invalid")))</f>
        <v>Middle Age</v>
      </c>
      <c r="U143" s="2" t="str">
        <f>IF(R143="f","Female","male")</f>
        <v>male</v>
      </c>
      <c r="V143" s="2" t="s">
        <v>40</v>
      </c>
      <c r="W143" s="2" t="s">
        <v>105</v>
      </c>
      <c r="X143" s="2" t="s">
        <v>42</v>
      </c>
      <c r="Y143" s="2" t="s">
        <v>96</v>
      </c>
      <c r="Z143" s="3">
        <v>40735</v>
      </c>
      <c r="AB143" s="2" t="s">
        <v>486</v>
      </c>
      <c r="AC143" s="2" t="s">
        <v>44</v>
      </c>
      <c r="AD143" s="2" t="str">
        <f>IF(Table2[[#This Row],[EmploymentStatus]]="active","active","inactive")</f>
        <v>active</v>
      </c>
      <c r="AE143" s="2" t="s">
        <v>45</v>
      </c>
      <c r="AF143" s="2" t="s">
        <v>61</v>
      </c>
      <c r="AG143" s="2">
        <v>20</v>
      </c>
      <c r="AH143" s="2" t="s">
        <v>47</v>
      </c>
      <c r="AI143" s="2" t="s">
        <v>56</v>
      </c>
      <c r="AJ143" s="2">
        <v>3.96</v>
      </c>
      <c r="AK143" s="2">
        <v>4</v>
      </c>
      <c r="AL143" s="2">
        <v>0</v>
      </c>
      <c r="AM143" s="6">
        <v>43523</v>
      </c>
      <c r="AN143" s="2">
        <v>0</v>
      </c>
      <c r="AO143" s="2">
        <v>6</v>
      </c>
    </row>
    <row r="144" spans="1:41" x14ac:dyDescent="0.3">
      <c r="A144" s="2" t="s">
        <v>380</v>
      </c>
      <c r="B144" s="2">
        <v>10217</v>
      </c>
      <c r="C144" s="2">
        <v>1</v>
      </c>
      <c r="D144" s="2">
        <v>1</v>
      </c>
      <c r="E144" s="2">
        <v>0</v>
      </c>
      <c r="F144" s="2" t="str">
        <f>IF(C144=0,"Unmarried","Married")</f>
        <v>Married</v>
      </c>
      <c r="G144" s="2">
        <v>1</v>
      </c>
      <c r="H144" s="2">
        <v>5</v>
      </c>
      <c r="I144" s="2">
        <v>3</v>
      </c>
      <c r="J144" s="2">
        <v>0</v>
      </c>
      <c r="K144" s="2">
        <v>74226</v>
      </c>
      <c r="L144" s="2">
        <v>0</v>
      </c>
      <c r="M144" s="2">
        <v>20</v>
      </c>
      <c r="N144" s="2" t="s">
        <v>58</v>
      </c>
      <c r="O144" s="2" t="s">
        <v>38</v>
      </c>
      <c r="P144" s="2">
        <v>2050</v>
      </c>
      <c r="Q144" s="5">
        <v>29131</v>
      </c>
      <c r="R144" s="2" t="s">
        <v>59</v>
      </c>
      <c r="S144" s="2">
        <f ca="1">DATEDIF(Q144,TODAY( ),"Y")</f>
        <v>43</v>
      </c>
      <c r="T144" s="2" t="str">
        <f ca="1">IF(S144&gt;54,"Old Age",IF(S144&gt;=31,"Middle Age",IF(S144&lt;=30,"young age","Invalid")))</f>
        <v>Middle Age</v>
      </c>
      <c r="U144" s="2" t="str">
        <f>IF(R144="f","Female","male")</f>
        <v>Female</v>
      </c>
      <c r="V144" s="2" t="s">
        <v>51</v>
      </c>
      <c r="W144" s="2" t="s">
        <v>105</v>
      </c>
      <c r="X144" s="2" t="s">
        <v>42</v>
      </c>
      <c r="Y144" s="2" t="s">
        <v>110</v>
      </c>
      <c r="Z144" s="3">
        <v>40943</v>
      </c>
      <c r="AB144" s="2" t="s">
        <v>486</v>
      </c>
      <c r="AC144" s="2" t="s">
        <v>44</v>
      </c>
      <c r="AD144" s="2" t="str">
        <f>IF(Table2[[#This Row],[EmploymentStatus]]="active","active","inactive")</f>
        <v>active</v>
      </c>
      <c r="AE144" s="2" t="s">
        <v>45</v>
      </c>
      <c r="AF144" s="2" t="s">
        <v>81</v>
      </c>
      <c r="AG144" s="2">
        <v>12</v>
      </c>
      <c r="AH144" s="2" t="s">
        <v>47</v>
      </c>
      <c r="AI144" s="2" t="s">
        <v>56</v>
      </c>
      <c r="AJ144" s="2">
        <v>4.3</v>
      </c>
      <c r="AK144" s="2">
        <v>3</v>
      </c>
      <c r="AL144" s="2">
        <v>0</v>
      </c>
      <c r="AM144" s="6">
        <v>43479</v>
      </c>
      <c r="AN144" s="2">
        <v>0</v>
      </c>
      <c r="AO144" s="2">
        <v>14</v>
      </c>
    </row>
    <row r="145" spans="1:41" x14ac:dyDescent="0.3">
      <c r="A145" s="2" t="s">
        <v>368</v>
      </c>
      <c r="B145" s="2">
        <v>10281</v>
      </c>
      <c r="C145" s="2">
        <v>0</v>
      </c>
      <c r="D145" s="2">
        <v>0</v>
      </c>
      <c r="E145" s="2">
        <v>1</v>
      </c>
      <c r="F145" s="2" t="str">
        <f>IF(C145=0,"Unmarried","Married")</f>
        <v>Unmarried</v>
      </c>
      <c r="G145" s="2">
        <v>1</v>
      </c>
      <c r="H145" s="2">
        <v>5</v>
      </c>
      <c r="I145" s="2">
        <v>2</v>
      </c>
      <c r="J145" s="2">
        <v>0</v>
      </c>
      <c r="K145" s="2">
        <v>53060</v>
      </c>
      <c r="L145" s="2">
        <v>0</v>
      </c>
      <c r="M145" s="2">
        <v>19</v>
      </c>
      <c r="N145" s="2" t="s">
        <v>37</v>
      </c>
      <c r="O145" s="2" t="s">
        <v>38</v>
      </c>
      <c r="P145" s="2">
        <v>1760</v>
      </c>
      <c r="Q145" s="5">
        <v>29183</v>
      </c>
      <c r="R145" s="2" t="s">
        <v>39</v>
      </c>
      <c r="S145" s="2">
        <f ca="1">DATEDIF(Q145,TODAY( ),"Y")</f>
        <v>43</v>
      </c>
      <c r="T145" s="2" t="str">
        <f ca="1">IF(S145&gt;54,"Old Age",IF(S145&gt;=31,"Middle Age",IF(S145&lt;=30,"young age","Invalid")))</f>
        <v>Middle Age</v>
      </c>
      <c r="U145" s="2" t="str">
        <f>IF(R145="f","Female","male")</f>
        <v>male</v>
      </c>
      <c r="V145" s="2" t="s">
        <v>40</v>
      </c>
      <c r="W145" s="2" t="s">
        <v>41</v>
      </c>
      <c r="X145" s="2" t="s">
        <v>42</v>
      </c>
      <c r="Y145" s="2" t="s">
        <v>80</v>
      </c>
      <c r="Z145" s="3">
        <v>41687</v>
      </c>
      <c r="AB145" s="2" t="s">
        <v>486</v>
      </c>
      <c r="AC145" s="2" t="s">
        <v>44</v>
      </c>
      <c r="AD145" s="2" t="str">
        <f>IF(Table2[[#This Row],[EmploymentStatus]]="active","active","inactive")</f>
        <v>active</v>
      </c>
      <c r="AE145" s="2" t="s">
        <v>45</v>
      </c>
      <c r="AF145" s="2" t="s">
        <v>46</v>
      </c>
      <c r="AG145" s="2">
        <v>22</v>
      </c>
      <c r="AH145" s="2" t="s">
        <v>47</v>
      </c>
      <c r="AI145" s="2" t="s">
        <v>116</v>
      </c>
      <c r="AJ145" s="2">
        <v>4.25</v>
      </c>
      <c r="AK145" s="2">
        <v>3</v>
      </c>
      <c r="AL145" s="2">
        <v>0</v>
      </c>
      <c r="AM145" s="6">
        <v>43557</v>
      </c>
      <c r="AN145" s="2">
        <v>4</v>
      </c>
      <c r="AO145" s="2">
        <v>6</v>
      </c>
    </row>
    <row r="146" spans="1:41" x14ac:dyDescent="0.3">
      <c r="A146" s="2" t="s">
        <v>296</v>
      </c>
      <c r="B146" s="2">
        <v>10231</v>
      </c>
      <c r="C146" s="2">
        <v>0</v>
      </c>
      <c r="D146" s="2">
        <v>0</v>
      </c>
      <c r="E146" s="2">
        <v>1</v>
      </c>
      <c r="F146" s="2" t="str">
        <f>IF(C146=0,"Unmarried","Married")</f>
        <v>Unmarried</v>
      </c>
      <c r="G146" s="2">
        <v>1</v>
      </c>
      <c r="H146" s="2">
        <v>6</v>
      </c>
      <c r="I146" s="2">
        <v>3</v>
      </c>
      <c r="J146" s="2">
        <v>0</v>
      </c>
      <c r="K146" s="2">
        <v>65310</v>
      </c>
      <c r="L146" s="2">
        <v>0</v>
      </c>
      <c r="M146" s="2">
        <v>3</v>
      </c>
      <c r="N146" s="2" t="s">
        <v>137</v>
      </c>
      <c r="O146" s="2" t="s">
        <v>297</v>
      </c>
      <c r="P146" s="2">
        <v>80820</v>
      </c>
      <c r="Q146" s="5">
        <v>29186</v>
      </c>
      <c r="R146" s="2" t="s">
        <v>39</v>
      </c>
      <c r="S146" s="2">
        <f ca="1">DATEDIF(Q146,TODAY( ),"Y")</f>
        <v>43</v>
      </c>
      <c r="T146" s="2" t="str">
        <f ca="1">IF(S146&gt;54,"Old Age",IF(S146&gt;=31,"Middle Age",IF(S146&lt;=30,"young age","Invalid")))</f>
        <v>Middle Age</v>
      </c>
      <c r="U146" s="2" t="str">
        <f>IF(R146="f","Female","male")</f>
        <v>male</v>
      </c>
      <c r="V146" s="2" t="s">
        <v>40</v>
      </c>
      <c r="W146" s="2" t="s">
        <v>41</v>
      </c>
      <c r="X146" s="2" t="s">
        <v>42</v>
      </c>
      <c r="Y146" s="2" t="s">
        <v>43</v>
      </c>
      <c r="Z146" s="3">
        <v>41505</v>
      </c>
      <c r="AB146" s="2" t="s">
        <v>486</v>
      </c>
      <c r="AC146" s="2" t="s">
        <v>44</v>
      </c>
      <c r="AD146" s="2" t="str">
        <f>IF(Table2[[#This Row],[EmploymentStatus]]="active","active","inactive")</f>
        <v>active</v>
      </c>
      <c r="AE146" s="2" t="s">
        <v>139</v>
      </c>
      <c r="AF146" s="2" t="s">
        <v>158</v>
      </c>
      <c r="AG146" s="2">
        <v>21</v>
      </c>
      <c r="AH146" s="2" t="s">
        <v>55</v>
      </c>
      <c r="AI146" s="2" t="s">
        <v>56</v>
      </c>
      <c r="AJ146" s="2">
        <v>4.3</v>
      </c>
      <c r="AK146" s="2">
        <v>5</v>
      </c>
      <c r="AL146" s="2">
        <v>0</v>
      </c>
      <c r="AM146" s="6">
        <v>43487</v>
      </c>
      <c r="AN146" s="2">
        <v>0</v>
      </c>
      <c r="AO146" s="2">
        <v>13</v>
      </c>
    </row>
    <row r="147" spans="1:41" x14ac:dyDescent="0.3">
      <c r="A147" s="2" t="s">
        <v>155</v>
      </c>
      <c r="B147" s="2">
        <v>10210</v>
      </c>
      <c r="C147" s="2">
        <v>0</v>
      </c>
      <c r="D147" s="2">
        <v>0</v>
      </c>
      <c r="E147" s="2">
        <v>0</v>
      </c>
      <c r="F147" s="2" t="str">
        <f>IF(C147=0,"Unmarried","Married")</f>
        <v>Unmarried</v>
      </c>
      <c r="G147" s="2">
        <v>1</v>
      </c>
      <c r="H147" s="2">
        <v>5</v>
      </c>
      <c r="I147" s="2">
        <v>3</v>
      </c>
      <c r="J147" s="2">
        <v>0</v>
      </c>
      <c r="K147" s="2">
        <v>54237</v>
      </c>
      <c r="L147" s="2">
        <v>0</v>
      </c>
      <c r="M147" s="2">
        <v>19</v>
      </c>
      <c r="N147" s="2" t="s">
        <v>37</v>
      </c>
      <c r="O147" s="2" t="s">
        <v>38</v>
      </c>
      <c r="P147" s="2">
        <v>2170</v>
      </c>
      <c r="Q147" s="5">
        <v>29191</v>
      </c>
      <c r="R147" s="2" t="s">
        <v>59</v>
      </c>
      <c r="S147" s="2">
        <f ca="1">DATEDIF(Q147,TODAY( ),"Y")</f>
        <v>43</v>
      </c>
      <c r="T147" s="2" t="str">
        <f ca="1">IF(S147&gt;54,"Old Age",IF(S147&gt;=31,"Middle Age",IF(S147&lt;=30,"young age","Invalid")))</f>
        <v>Middle Age</v>
      </c>
      <c r="U147" s="2" t="str">
        <f>IF(R147="f","Female","male")</f>
        <v>Female</v>
      </c>
      <c r="V147" s="2" t="s">
        <v>40</v>
      </c>
      <c r="W147" s="2" t="s">
        <v>41</v>
      </c>
      <c r="X147" s="2" t="s">
        <v>42</v>
      </c>
      <c r="Y147" s="2" t="s">
        <v>43</v>
      </c>
      <c r="Z147" s="3">
        <v>41978</v>
      </c>
      <c r="AB147" s="2" t="s">
        <v>486</v>
      </c>
      <c r="AC147" s="2" t="s">
        <v>44</v>
      </c>
      <c r="AD147" s="2" t="str">
        <f>IF(Table2[[#This Row],[EmploymentStatus]]="active","active","inactive")</f>
        <v>active</v>
      </c>
      <c r="AE147" s="2" t="s">
        <v>45</v>
      </c>
      <c r="AF147" s="2" t="s">
        <v>63</v>
      </c>
      <c r="AG147" s="2">
        <v>16</v>
      </c>
      <c r="AH147" s="2" t="s">
        <v>55</v>
      </c>
      <c r="AI147" s="2" t="s">
        <v>56</v>
      </c>
      <c r="AJ147" s="2">
        <v>3.3</v>
      </c>
      <c r="AK147" s="2">
        <v>4</v>
      </c>
      <c r="AL147" s="2">
        <v>0</v>
      </c>
      <c r="AM147" s="6">
        <v>43515</v>
      </c>
      <c r="AN147" s="2">
        <v>0</v>
      </c>
      <c r="AO147" s="2">
        <v>11</v>
      </c>
    </row>
    <row r="148" spans="1:41" x14ac:dyDescent="0.3">
      <c r="A148" s="2" t="s">
        <v>169</v>
      </c>
      <c r="B148" s="2">
        <v>10292</v>
      </c>
      <c r="C148" s="2">
        <v>0</v>
      </c>
      <c r="D148" s="2">
        <v>0</v>
      </c>
      <c r="E148" s="2">
        <v>1</v>
      </c>
      <c r="F148" s="2" t="str">
        <f>IF(C148=0,"Unmarried","Married")</f>
        <v>Unmarried</v>
      </c>
      <c r="G148" s="2">
        <v>4</v>
      </c>
      <c r="H148" s="2">
        <v>5</v>
      </c>
      <c r="I148" s="2">
        <v>2</v>
      </c>
      <c r="J148" s="2">
        <v>0</v>
      </c>
      <c r="K148" s="2">
        <v>59144</v>
      </c>
      <c r="L148" s="2">
        <v>1</v>
      </c>
      <c r="M148" s="2">
        <v>19</v>
      </c>
      <c r="N148" s="2" t="s">
        <v>37</v>
      </c>
      <c r="O148" s="2" t="s">
        <v>38</v>
      </c>
      <c r="P148" s="2">
        <v>1880</v>
      </c>
      <c r="Q148" s="5">
        <v>29197</v>
      </c>
      <c r="R148" s="2" t="s">
        <v>39</v>
      </c>
      <c r="S148" s="2">
        <f ca="1">DATEDIF(Q148,TODAY( ),"Y")</f>
        <v>43</v>
      </c>
      <c r="T148" s="2" t="str">
        <f ca="1">IF(S148&gt;54,"Old Age",IF(S148&gt;=31,"Middle Age",IF(S148&lt;=30,"young age","Invalid")))</f>
        <v>Middle Age</v>
      </c>
      <c r="U148" s="2" t="str">
        <f>IF(R148="f","Female","male")</f>
        <v>male</v>
      </c>
      <c r="V148" s="2" t="s">
        <v>40</v>
      </c>
      <c r="W148" s="2" t="s">
        <v>41</v>
      </c>
      <c r="X148" s="2" t="s">
        <v>42</v>
      </c>
      <c r="Y148" s="2" t="s">
        <v>80</v>
      </c>
      <c r="Z148" s="3">
        <v>40854</v>
      </c>
      <c r="AA148" s="3">
        <v>42636</v>
      </c>
      <c r="AB148" s="2" t="s">
        <v>108</v>
      </c>
      <c r="AC148" s="2" t="s">
        <v>102</v>
      </c>
      <c r="AD148" s="2" t="str">
        <f>IF(Table2[[#This Row],[EmploymentStatus]]="active","active","inactive")</f>
        <v>inactive</v>
      </c>
      <c r="AE148" s="2" t="s">
        <v>45</v>
      </c>
      <c r="AF148" s="2" t="s">
        <v>61</v>
      </c>
      <c r="AG148" s="2">
        <v>20</v>
      </c>
      <c r="AH148" s="2" t="s">
        <v>47</v>
      </c>
      <c r="AI148" s="2" t="s">
        <v>116</v>
      </c>
      <c r="AJ148" s="2">
        <v>2</v>
      </c>
      <c r="AK148" s="2">
        <v>3</v>
      </c>
      <c r="AL148" s="2">
        <v>0</v>
      </c>
      <c r="AM148" s="6">
        <v>42374</v>
      </c>
      <c r="AN148" s="2">
        <v>5</v>
      </c>
      <c r="AO148" s="2">
        <v>16</v>
      </c>
    </row>
    <row r="149" spans="1:41" x14ac:dyDescent="0.3">
      <c r="A149" s="2" t="s">
        <v>304</v>
      </c>
      <c r="B149" s="2">
        <v>10176</v>
      </c>
      <c r="C149" s="2">
        <v>1</v>
      </c>
      <c r="D149" s="2">
        <v>1</v>
      </c>
      <c r="E149" s="2">
        <v>1</v>
      </c>
      <c r="F149" s="2" t="str">
        <f>IF(C149=0,"Unmarried","Married")</f>
        <v>Married</v>
      </c>
      <c r="G149" s="2">
        <v>1</v>
      </c>
      <c r="H149" s="2">
        <v>5</v>
      </c>
      <c r="I149" s="2">
        <v>3</v>
      </c>
      <c r="J149" s="2">
        <v>0</v>
      </c>
      <c r="K149" s="2">
        <v>63973</v>
      </c>
      <c r="L149" s="2">
        <v>0</v>
      </c>
      <c r="M149" s="2">
        <v>19</v>
      </c>
      <c r="N149" s="2" t="s">
        <v>37</v>
      </c>
      <c r="O149" s="2" t="s">
        <v>38</v>
      </c>
      <c r="P149" s="2">
        <v>1801</v>
      </c>
      <c r="Q149" s="5">
        <v>29253</v>
      </c>
      <c r="R149" s="2" t="s">
        <v>39</v>
      </c>
      <c r="S149" s="2">
        <f ca="1">DATEDIF(Q149,TODAY( ),"Y")</f>
        <v>43</v>
      </c>
      <c r="T149" s="2" t="str">
        <f ca="1">IF(S149&gt;54,"Old Age",IF(S149&gt;=31,"Middle Age",IF(S149&lt;=30,"young age","Invalid")))</f>
        <v>Middle Age</v>
      </c>
      <c r="U149" s="2" t="str">
        <f>IF(R149="f","Female","male")</f>
        <v>male</v>
      </c>
      <c r="V149" s="2" t="s">
        <v>51</v>
      </c>
      <c r="W149" s="2" t="s">
        <v>41</v>
      </c>
      <c r="X149" s="2" t="s">
        <v>42</v>
      </c>
      <c r="Y149" s="2" t="s">
        <v>110</v>
      </c>
      <c r="Z149" s="3">
        <v>40817</v>
      </c>
      <c r="AB149" s="2" t="s">
        <v>486</v>
      </c>
      <c r="AC149" s="2" t="s">
        <v>44</v>
      </c>
      <c r="AD149" s="2" t="str">
        <f>IF(Table2[[#This Row],[EmploymentStatus]]="active","active","inactive")</f>
        <v>active</v>
      </c>
      <c r="AE149" s="2" t="s">
        <v>45</v>
      </c>
      <c r="AF149" s="2" t="s">
        <v>81</v>
      </c>
      <c r="AG149" s="2">
        <v>12</v>
      </c>
      <c r="AH149" s="2" t="s">
        <v>55</v>
      </c>
      <c r="AI149" s="2" t="s">
        <v>56</v>
      </c>
      <c r="AJ149" s="2">
        <v>3.38</v>
      </c>
      <c r="AK149" s="2">
        <v>3</v>
      </c>
      <c r="AL149" s="2">
        <v>0</v>
      </c>
      <c r="AM149" s="6">
        <v>43486</v>
      </c>
      <c r="AN149" s="2">
        <v>0</v>
      </c>
      <c r="AO149" s="2">
        <v>17</v>
      </c>
    </row>
    <row r="150" spans="1:41" x14ac:dyDescent="0.3">
      <c r="A150" s="2" t="s">
        <v>141</v>
      </c>
      <c r="B150" s="2">
        <v>10107</v>
      </c>
      <c r="C150" s="2">
        <v>0</v>
      </c>
      <c r="D150" s="2">
        <v>0</v>
      </c>
      <c r="E150" s="2">
        <v>0</v>
      </c>
      <c r="F150" s="2" t="str">
        <f>IF(C150=0,"Unmarried","Married")</f>
        <v>Unmarried</v>
      </c>
      <c r="G150" s="2">
        <v>1</v>
      </c>
      <c r="H150" s="2">
        <v>5</v>
      </c>
      <c r="I150" s="2">
        <v>3</v>
      </c>
      <c r="J150" s="2">
        <v>0</v>
      </c>
      <c r="K150" s="2">
        <v>63763</v>
      </c>
      <c r="L150" s="2">
        <v>0</v>
      </c>
      <c r="M150" s="2">
        <v>20</v>
      </c>
      <c r="N150" s="2" t="s">
        <v>58</v>
      </c>
      <c r="O150" s="2" t="s">
        <v>38</v>
      </c>
      <c r="P150" s="2">
        <v>2148</v>
      </c>
      <c r="Q150" s="5">
        <v>29254</v>
      </c>
      <c r="R150" s="2" t="s">
        <v>59</v>
      </c>
      <c r="S150" s="2">
        <f ca="1">DATEDIF(Q150,TODAY( ),"Y")</f>
        <v>43</v>
      </c>
      <c r="T150" s="2" t="str">
        <f ca="1">IF(S150&gt;54,"Old Age",IF(S150&gt;=31,"Middle Age",IF(S150&lt;=30,"young age","Invalid")))</f>
        <v>Middle Age</v>
      </c>
      <c r="U150" s="2" t="str">
        <f>IF(R150="f","Female","male")</f>
        <v>Female</v>
      </c>
      <c r="V150" s="2" t="s">
        <v>40</v>
      </c>
      <c r="W150" s="2" t="s">
        <v>41</v>
      </c>
      <c r="X150" s="2" t="s">
        <v>42</v>
      </c>
      <c r="Y150" s="2" t="s">
        <v>80</v>
      </c>
      <c r="Z150" s="3">
        <v>41032</v>
      </c>
      <c r="AB150" s="2" t="s">
        <v>486</v>
      </c>
      <c r="AC150" s="2" t="s">
        <v>44</v>
      </c>
      <c r="AD150" s="2" t="str">
        <f>IF(Table2[[#This Row],[EmploymentStatus]]="active","active","inactive")</f>
        <v>active</v>
      </c>
      <c r="AE150" s="2" t="s">
        <v>45</v>
      </c>
      <c r="AF150" s="2" t="s">
        <v>70</v>
      </c>
      <c r="AG150" s="2">
        <v>11</v>
      </c>
      <c r="AH150" s="2" t="s">
        <v>78</v>
      </c>
      <c r="AI150" s="2" t="s">
        <v>56</v>
      </c>
      <c r="AJ150" s="2">
        <v>4.51</v>
      </c>
      <c r="AK150" s="2">
        <v>4</v>
      </c>
      <c r="AL150" s="2">
        <v>0</v>
      </c>
      <c r="AM150" s="6">
        <v>43517</v>
      </c>
      <c r="AN150" s="2">
        <v>0</v>
      </c>
      <c r="AO150" s="2">
        <v>3</v>
      </c>
    </row>
    <row r="151" spans="1:41" x14ac:dyDescent="0.3">
      <c r="A151" s="2" t="s">
        <v>471</v>
      </c>
      <c r="B151" s="2">
        <v>10293</v>
      </c>
      <c r="C151" s="2">
        <v>0</v>
      </c>
      <c r="D151" s="2">
        <v>0</v>
      </c>
      <c r="E151" s="2">
        <v>0</v>
      </c>
      <c r="F151" s="2" t="str">
        <f>IF(C151=0,"Unmarried","Married")</f>
        <v>Unmarried</v>
      </c>
      <c r="G151" s="2">
        <v>5</v>
      </c>
      <c r="H151" s="2">
        <v>5</v>
      </c>
      <c r="I151" s="2">
        <v>2</v>
      </c>
      <c r="J151" s="2">
        <v>0</v>
      </c>
      <c r="K151" s="2">
        <v>50274</v>
      </c>
      <c r="L151" s="2">
        <v>1</v>
      </c>
      <c r="M151" s="2">
        <v>19</v>
      </c>
      <c r="N151" s="2" t="s">
        <v>37</v>
      </c>
      <c r="O151" s="2" t="s">
        <v>38</v>
      </c>
      <c r="P151" s="2">
        <v>1887</v>
      </c>
      <c r="Q151" s="5">
        <v>29259</v>
      </c>
      <c r="R151" s="2" t="s">
        <v>59</v>
      </c>
      <c r="S151" s="2">
        <f ca="1">DATEDIF(Q151,TODAY( ),"Y")</f>
        <v>43</v>
      </c>
      <c r="T151" s="2" t="str">
        <f ca="1">IF(S151&gt;54,"Old Age",IF(S151&gt;=31,"Middle Age",IF(S151&lt;=30,"young age","Invalid")))</f>
        <v>Middle Age</v>
      </c>
      <c r="U151" s="2" t="str">
        <f>IF(R151="f","Female","male")</f>
        <v>Female</v>
      </c>
      <c r="V151" s="2" t="s">
        <v>40</v>
      </c>
      <c r="W151" s="2" t="s">
        <v>41</v>
      </c>
      <c r="X151" s="2" t="s">
        <v>42</v>
      </c>
      <c r="Y151" s="2" t="s">
        <v>43</v>
      </c>
      <c r="Z151" s="3">
        <v>41134</v>
      </c>
      <c r="AA151" s="3">
        <v>42013</v>
      </c>
      <c r="AB151" s="2" t="s">
        <v>52</v>
      </c>
      <c r="AC151" s="2" t="s">
        <v>53</v>
      </c>
      <c r="AD151" s="2" t="str">
        <f>IF(Table2[[#This Row],[EmploymentStatus]]="active","active","inactive")</f>
        <v>inactive</v>
      </c>
      <c r="AE151" s="2" t="s">
        <v>45</v>
      </c>
      <c r="AF151" s="2" t="s">
        <v>63</v>
      </c>
      <c r="AG151" s="2">
        <v>16</v>
      </c>
      <c r="AH151" s="2" t="s">
        <v>115</v>
      </c>
      <c r="AI151" s="2" t="s">
        <v>116</v>
      </c>
      <c r="AJ151" s="2">
        <v>2.5</v>
      </c>
      <c r="AK151" s="2">
        <v>3</v>
      </c>
      <c r="AL151" s="2">
        <v>0</v>
      </c>
      <c r="AM151" s="6">
        <v>41768</v>
      </c>
      <c r="AN151" s="2">
        <v>6</v>
      </c>
      <c r="AO151" s="2">
        <v>13</v>
      </c>
    </row>
    <row r="152" spans="1:41" x14ac:dyDescent="0.3">
      <c r="A152" s="2" t="s">
        <v>353</v>
      </c>
      <c r="B152" s="2">
        <v>10216</v>
      </c>
      <c r="C152" s="2">
        <v>0</v>
      </c>
      <c r="D152" s="2">
        <v>0</v>
      </c>
      <c r="E152" s="2">
        <v>1</v>
      </c>
      <c r="F152" s="2" t="str">
        <f>IF(C152=0,"Unmarried","Married")</f>
        <v>Unmarried</v>
      </c>
      <c r="G152" s="2">
        <v>1</v>
      </c>
      <c r="H152" s="2">
        <v>5</v>
      </c>
      <c r="I152" s="2">
        <v>3</v>
      </c>
      <c r="J152" s="2">
        <v>0</v>
      </c>
      <c r="K152" s="2">
        <v>57575</v>
      </c>
      <c r="L152" s="2">
        <v>0</v>
      </c>
      <c r="M152" s="2">
        <v>19</v>
      </c>
      <c r="N152" s="2" t="s">
        <v>37</v>
      </c>
      <c r="O152" s="2" t="s">
        <v>38</v>
      </c>
      <c r="P152" s="2">
        <v>1550</v>
      </c>
      <c r="Q152" s="5">
        <v>29329</v>
      </c>
      <c r="R152" s="2" t="s">
        <v>39</v>
      </c>
      <c r="S152" s="2">
        <f ca="1">DATEDIF(Q152,TODAY( ),"Y")</f>
        <v>43</v>
      </c>
      <c r="T152" s="2" t="str">
        <f ca="1">IF(S152&gt;54,"Old Age",IF(S152&gt;=31,"Middle Age",IF(S152&lt;=30,"young age","Invalid")))</f>
        <v>Middle Age</v>
      </c>
      <c r="U152" s="2" t="str">
        <f>IF(R152="f","Female","male")</f>
        <v>male</v>
      </c>
      <c r="V152" s="2" t="s">
        <v>40</v>
      </c>
      <c r="W152" s="2" t="s">
        <v>41</v>
      </c>
      <c r="X152" s="2" t="s">
        <v>42</v>
      </c>
      <c r="Y152" s="2" t="s">
        <v>110</v>
      </c>
      <c r="Z152" s="3">
        <v>41493</v>
      </c>
      <c r="AB152" s="2" t="s">
        <v>486</v>
      </c>
      <c r="AC152" s="2" t="s">
        <v>44</v>
      </c>
      <c r="AD152" s="2" t="str">
        <f>IF(Table2[[#This Row],[EmploymentStatus]]="active","active","inactive")</f>
        <v>active</v>
      </c>
      <c r="AE152" s="2" t="s">
        <v>45</v>
      </c>
      <c r="AF152" s="2" t="s">
        <v>61</v>
      </c>
      <c r="AG152" s="2">
        <v>20</v>
      </c>
      <c r="AH152" s="2" t="s">
        <v>47</v>
      </c>
      <c r="AI152" s="2" t="s">
        <v>56</v>
      </c>
      <c r="AJ152" s="2">
        <v>4.0999999999999996</v>
      </c>
      <c r="AK152" s="2">
        <v>4</v>
      </c>
      <c r="AL152" s="2">
        <v>0</v>
      </c>
      <c r="AM152" s="6">
        <v>43487</v>
      </c>
      <c r="AN152" s="2">
        <v>0</v>
      </c>
      <c r="AO152" s="2">
        <v>13</v>
      </c>
    </row>
    <row r="153" spans="1:41" x14ac:dyDescent="0.3">
      <c r="A153" s="2" t="s">
        <v>229</v>
      </c>
      <c r="B153" s="2">
        <v>10015</v>
      </c>
      <c r="C153" s="2">
        <v>0</v>
      </c>
      <c r="D153" s="2">
        <v>0</v>
      </c>
      <c r="E153" s="2">
        <v>1</v>
      </c>
      <c r="F153" s="2" t="str">
        <f>IF(C153=0,"Unmarried","Married")</f>
        <v>Unmarried</v>
      </c>
      <c r="G153" s="2">
        <v>1</v>
      </c>
      <c r="H153" s="2">
        <v>3</v>
      </c>
      <c r="I153" s="2">
        <v>4</v>
      </c>
      <c r="J153" s="2">
        <v>0</v>
      </c>
      <c r="K153" s="2">
        <v>178000</v>
      </c>
      <c r="L153" s="2">
        <v>0</v>
      </c>
      <c r="M153" s="2">
        <v>12</v>
      </c>
      <c r="N153" s="2" t="s">
        <v>230</v>
      </c>
      <c r="O153" s="2" t="s">
        <v>38</v>
      </c>
      <c r="P153" s="2">
        <v>1460</v>
      </c>
      <c r="Q153" s="5">
        <v>29348</v>
      </c>
      <c r="R153" s="2" t="s">
        <v>39</v>
      </c>
      <c r="S153" s="2">
        <f ca="1">DATEDIF(Q153,TODAY( ),"Y")</f>
        <v>43</v>
      </c>
      <c r="T153" s="2" t="str">
        <f ca="1">IF(S153&gt;54,"Old Age",IF(S153&gt;=31,"Middle Age",IF(S153&lt;=30,"young age","Invalid")))</f>
        <v>Middle Age</v>
      </c>
      <c r="U153" s="2" t="str">
        <f>IF(R153="f","Female","male")</f>
        <v>male</v>
      </c>
      <c r="V153" s="2" t="s">
        <v>40</v>
      </c>
      <c r="W153" s="2" t="s">
        <v>41</v>
      </c>
      <c r="X153" s="2" t="s">
        <v>42</v>
      </c>
      <c r="Y153" s="2" t="s">
        <v>80</v>
      </c>
      <c r="Z153" s="3">
        <v>40648</v>
      </c>
      <c r="AB153" s="2" t="s">
        <v>486</v>
      </c>
      <c r="AC153" s="2" t="s">
        <v>44</v>
      </c>
      <c r="AD153" s="2" t="str">
        <f>IF(Table2[[#This Row],[EmploymentStatus]]="active","active","inactive")</f>
        <v>active</v>
      </c>
      <c r="AE153" s="2" t="s">
        <v>487</v>
      </c>
      <c r="AF153" s="2" t="s">
        <v>145</v>
      </c>
      <c r="AG153" s="2">
        <v>5</v>
      </c>
      <c r="AH153" s="2" t="s">
        <v>55</v>
      </c>
      <c r="AI153" s="2" t="s">
        <v>48</v>
      </c>
      <c r="AJ153" s="2">
        <v>5</v>
      </c>
      <c r="AK153" s="2">
        <v>5</v>
      </c>
      <c r="AL153" s="2">
        <v>5</v>
      </c>
      <c r="AM153" s="6">
        <v>43647</v>
      </c>
      <c r="AN153" s="2">
        <v>0</v>
      </c>
      <c r="AO153" s="2">
        <v>15</v>
      </c>
    </row>
    <row r="154" spans="1:41" x14ac:dyDescent="0.3">
      <c r="A154" s="2" t="s">
        <v>244</v>
      </c>
      <c r="B154" s="2">
        <v>10018</v>
      </c>
      <c r="C154" s="2">
        <v>0</v>
      </c>
      <c r="D154" s="2">
        <v>0</v>
      </c>
      <c r="E154" s="2">
        <v>0</v>
      </c>
      <c r="F154" s="2" t="str">
        <f>IF(C154=0,"Unmarried","Married")</f>
        <v>Unmarried</v>
      </c>
      <c r="G154" s="2">
        <v>1</v>
      </c>
      <c r="H154" s="2">
        <v>5</v>
      </c>
      <c r="I154" s="2">
        <v>4</v>
      </c>
      <c r="J154" s="2">
        <v>0</v>
      </c>
      <c r="K154" s="2">
        <v>57815</v>
      </c>
      <c r="L154" s="2">
        <v>0</v>
      </c>
      <c r="M154" s="2">
        <v>19</v>
      </c>
      <c r="N154" s="2" t="s">
        <v>37</v>
      </c>
      <c r="O154" s="2" t="s">
        <v>38</v>
      </c>
      <c r="P154" s="2">
        <v>2451</v>
      </c>
      <c r="Q154" s="5">
        <v>29438</v>
      </c>
      <c r="R154" s="2" t="s">
        <v>59</v>
      </c>
      <c r="S154" s="2">
        <f ca="1">DATEDIF(Q154,TODAY( ),"Y")</f>
        <v>42</v>
      </c>
      <c r="T154" s="2" t="str">
        <f ca="1">IF(S154&gt;54,"Old Age",IF(S154&gt;=31,"Middle Age",IF(S154&lt;=30,"young age","Invalid")))</f>
        <v>Middle Age</v>
      </c>
      <c r="U154" s="2" t="str">
        <f>IF(R154="f","Female","male")</f>
        <v>Female</v>
      </c>
      <c r="V154" s="2" t="s">
        <v>40</v>
      </c>
      <c r="W154" s="2" t="s">
        <v>41</v>
      </c>
      <c r="X154" s="2" t="s">
        <v>87</v>
      </c>
      <c r="Y154" s="2" t="s">
        <v>96</v>
      </c>
      <c r="Z154" s="3">
        <v>41911</v>
      </c>
      <c r="AB154" s="2" t="s">
        <v>486</v>
      </c>
      <c r="AC154" s="2" t="s">
        <v>44</v>
      </c>
      <c r="AD154" s="2" t="str">
        <f>IF(Table2[[#This Row],[EmploymentStatus]]="active","active","inactive")</f>
        <v>active</v>
      </c>
      <c r="AE154" s="2" t="s">
        <v>45</v>
      </c>
      <c r="AF154" s="2" t="s">
        <v>70</v>
      </c>
      <c r="AG154" s="2">
        <v>11</v>
      </c>
      <c r="AH154" s="2" t="s">
        <v>55</v>
      </c>
      <c r="AI154" s="2" t="s">
        <v>48</v>
      </c>
      <c r="AJ154" s="2">
        <v>3.9</v>
      </c>
      <c r="AK154" s="2">
        <v>4</v>
      </c>
      <c r="AL154" s="2">
        <v>0</v>
      </c>
      <c r="AM154" s="6">
        <v>43648</v>
      </c>
      <c r="AN154" s="2">
        <v>0</v>
      </c>
      <c r="AO154" s="2">
        <v>3</v>
      </c>
    </row>
    <row r="155" spans="1:41" x14ac:dyDescent="0.3">
      <c r="A155" s="2" t="s">
        <v>167</v>
      </c>
      <c r="B155" s="2">
        <v>10029</v>
      </c>
      <c r="C155" s="2">
        <v>1</v>
      </c>
      <c r="D155" s="2">
        <v>1</v>
      </c>
      <c r="E155" s="2">
        <v>1</v>
      </c>
      <c r="F155" s="2" t="str">
        <f>IF(C155=0,"Unmarried","Married")</f>
        <v>Married</v>
      </c>
      <c r="G155" s="2">
        <v>2</v>
      </c>
      <c r="H155" s="2">
        <v>5</v>
      </c>
      <c r="I155" s="2">
        <v>4</v>
      </c>
      <c r="J155" s="2">
        <v>0</v>
      </c>
      <c r="K155" s="2">
        <v>50373</v>
      </c>
      <c r="L155" s="2">
        <v>0</v>
      </c>
      <c r="M155" s="2">
        <v>19</v>
      </c>
      <c r="N155" s="2" t="s">
        <v>37</v>
      </c>
      <c r="O155" s="2" t="s">
        <v>38</v>
      </c>
      <c r="P155" s="2">
        <v>2134</v>
      </c>
      <c r="Q155" s="5">
        <v>29459</v>
      </c>
      <c r="R155" s="2" t="s">
        <v>39</v>
      </c>
      <c r="S155" s="2">
        <f ca="1">DATEDIF(Q155,TODAY( ),"Y")</f>
        <v>42</v>
      </c>
      <c r="T155" s="2" t="str">
        <f ca="1">IF(S155&gt;54,"Old Age",IF(S155&gt;=31,"Middle Age",IF(S155&lt;=30,"young age","Invalid")))</f>
        <v>Middle Age</v>
      </c>
      <c r="U155" s="2" t="str">
        <f>IF(R155="f","Female","male")</f>
        <v>male</v>
      </c>
      <c r="V155" s="2" t="s">
        <v>51</v>
      </c>
      <c r="W155" s="2" t="s">
        <v>41</v>
      </c>
      <c r="X155" s="2" t="s">
        <v>42</v>
      </c>
      <c r="Y155" s="2" t="s">
        <v>43</v>
      </c>
      <c r="Z155" s="3">
        <v>42528</v>
      </c>
      <c r="AB155" s="2" t="s">
        <v>486</v>
      </c>
      <c r="AC155" s="2" t="s">
        <v>44</v>
      </c>
      <c r="AD155" s="2" t="str">
        <f>IF(Table2[[#This Row],[EmploymentStatus]]="active","active","inactive")</f>
        <v>active</v>
      </c>
      <c r="AE155" s="2" t="s">
        <v>45</v>
      </c>
      <c r="AF155" s="2" t="s">
        <v>81</v>
      </c>
      <c r="AG155" s="2">
        <v>12</v>
      </c>
      <c r="AH155" s="2" t="s">
        <v>78</v>
      </c>
      <c r="AI155" s="2" t="s">
        <v>48</v>
      </c>
      <c r="AJ155" s="2">
        <v>4.0999999999999996</v>
      </c>
      <c r="AK155" s="2">
        <v>4</v>
      </c>
      <c r="AL155" s="2">
        <v>0</v>
      </c>
      <c r="AM155" s="6">
        <v>43524</v>
      </c>
      <c r="AN155" s="2">
        <v>0</v>
      </c>
      <c r="AO155" s="2">
        <v>5</v>
      </c>
    </row>
    <row r="156" spans="1:41" x14ac:dyDescent="0.3">
      <c r="A156" s="2" t="s">
        <v>363</v>
      </c>
      <c r="B156" s="2">
        <v>10303</v>
      </c>
      <c r="C156" s="2">
        <v>0</v>
      </c>
      <c r="D156" s="2">
        <v>0</v>
      </c>
      <c r="E156" s="2">
        <v>0</v>
      </c>
      <c r="F156" s="2" t="str">
        <f>IF(C156=0,"Unmarried","Married")</f>
        <v>Unmarried</v>
      </c>
      <c r="G156" s="2">
        <v>4</v>
      </c>
      <c r="H156" s="2">
        <v>5</v>
      </c>
      <c r="I156" s="2">
        <v>1</v>
      </c>
      <c r="J156" s="2">
        <v>0</v>
      </c>
      <c r="K156" s="2">
        <v>52674</v>
      </c>
      <c r="L156" s="2">
        <v>1</v>
      </c>
      <c r="M156" s="2">
        <v>19</v>
      </c>
      <c r="N156" s="2" t="s">
        <v>37</v>
      </c>
      <c r="O156" s="2" t="s">
        <v>38</v>
      </c>
      <c r="P156" s="2">
        <v>2152</v>
      </c>
      <c r="Q156" s="5">
        <v>29494</v>
      </c>
      <c r="R156" s="2" t="s">
        <v>59</v>
      </c>
      <c r="S156" s="2">
        <f ca="1">DATEDIF(Q156,TODAY( ),"Y")</f>
        <v>42</v>
      </c>
      <c r="T156" s="2" t="str">
        <f ca="1">IF(S156&gt;54,"Old Age",IF(S156&gt;=31,"Middle Age",IF(S156&lt;=30,"young age","Invalid")))</f>
        <v>Middle Age</v>
      </c>
      <c r="U156" s="2" t="str">
        <f>IF(R156="f","Female","male")</f>
        <v>Female</v>
      </c>
      <c r="V156" s="2" t="s">
        <v>40</v>
      </c>
      <c r="W156" s="2" t="s">
        <v>41</v>
      </c>
      <c r="X156" s="2" t="s">
        <v>42</v>
      </c>
      <c r="Y156" s="2" t="s">
        <v>96</v>
      </c>
      <c r="Z156" s="3">
        <v>41729</v>
      </c>
      <c r="AA156" s="3">
        <v>43105</v>
      </c>
      <c r="AB156" s="2" t="s">
        <v>108</v>
      </c>
      <c r="AC156" s="2" t="s">
        <v>102</v>
      </c>
      <c r="AD156" s="2" t="str">
        <f>IF(Table2[[#This Row],[EmploymentStatus]]="active","active","inactive")</f>
        <v>inactive</v>
      </c>
      <c r="AE156" s="2" t="s">
        <v>45</v>
      </c>
      <c r="AF156" s="2" t="s">
        <v>61</v>
      </c>
      <c r="AG156" s="2">
        <v>20</v>
      </c>
      <c r="AH156" s="2" t="s">
        <v>47</v>
      </c>
      <c r="AI156" s="2" t="s">
        <v>189</v>
      </c>
      <c r="AJ156" s="2">
        <v>2.33</v>
      </c>
      <c r="AK156" s="2">
        <v>2</v>
      </c>
      <c r="AL156" s="2">
        <v>0</v>
      </c>
      <c r="AM156" s="6">
        <v>43346</v>
      </c>
      <c r="AN156" s="2">
        <v>6</v>
      </c>
      <c r="AO156" s="2">
        <v>3</v>
      </c>
    </row>
    <row r="157" spans="1:41" x14ac:dyDescent="0.3">
      <c r="A157" s="2" t="s">
        <v>390</v>
      </c>
      <c r="B157" s="2">
        <v>10239</v>
      </c>
      <c r="C157" s="2">
        <v>1</v>
      </c>
      <c r="D157" s="2">
        <v>1</v>
      </c>
      <c r="E157" s="2">
        <v>0</v>
      </c>
      <c r="F157" s="2" t="str">
        <f>IF(C157=0,"Unmarried","Married")</f>
        <v>Married</v>
      </c>
      <c r="G157" s="2">
        <v>1</v>
      </c>
      <c r="H157" s="2">
        <v>3</v>
      </c>
      <c r="I157" s="2">
        <v>3</v>
      </c>
      <c r="J157" s="2">
        <v>0</v>
      </c>
      <c r="K157" s="2">
        <v>95920</v>
      </c>
      <c r="L157" s="2">
        <v>0</v>
      </c>
      <c r="M157" s="2">
        <v>4</v>
      </c>
      <c r="N157" s="2" t="s">
        <v>194</v>
      </c>
      <c r="O157" s="2" t="s">
        <v>38</v>
      </c>
      <c r="P157" s="2">
        <v>2110</v>
      </c>
      <c r="Q157" s="5">
        <v>29560</v>
      </c>
      <c r="R157" s="2" t="s">
        <v>59</v>
      </c>
      <c r="S157" s="2">
        <f ca="1">DATEDIF(Q157,TODAY( ),"Y")</f>
        <v>42</v>
      </c>
      <c r="T157" s="2" t="str">
        <f ca="1">IF(S157&gt;54,"Old Age",IF(S157&gt;=31,"Middle Age",IF(S157&lt;=30,"young age","Invalid")))</f>
        <v>Middle Age</v>
      </c>
      <c r="U157" s="2" t="str">
        <f>IF(R157="f","Female","male")</f>
        <v>Female</v>
      </c>
      <c r="V157" s="2" t="s">
        <v>51</v>
      </c>
      <c r="W157" s="2" t="s">
        <v>41</v>
      </c>
      <c r="X157" s="2" t="s">
        <v>42</v>
      </c>
      <c r="Y157" s="2" t="s">
        <v>80</v>
      </c>
      <c r="Z157" s="3">
        <v>42410</v>
      </c>
      <c r="AB157" s="2" t="s">
        <v>486</v>
      </c>
      <c r="AC157" s="2" t="s">
        <v>44</v>
      </c>
      <c r="AD157" s="2" t="str">
        <f>IF(Table2[[#This Row],[EmploymentStatus]]="active","active","inactive")</f>
        <v>active</v>
      </c>
      <c r="AE157" s="2" t="s">
        <v>487</v>
      </c>
      <c r="AF157" s="2" t="s">
        <v>195</v>
      </c>
      <c r="AG157" s="2">
        <v>13</v>
      </c>
      <c r="AH157" s="2" t="s">
        <v>55</v>
      </c>
      <c r="AI157" s="2" t="s">
        <v>56</v>
      </c>
      <c r="AJ157" s="2">
        <v>4.4000000000000004</v>
      </c>
      <c r="AK157" s="2">
        <v>4</v>
      </c>
      <c r="AL157" s="2">
        <v>6</v>
      </c>
      <c r="AM157" s="6">
        <v>43618</v>
      </c>
      <c r="AN157" s="2">
        <v>0</v>
      </c>
      <c r="AO157" s="2">
        <v>10</v>
      </c>
    </row>
    <row r="158" spans="1:41" x14ac:dyDescent="0.3">
      <c r="A158" s="2" t="s">
        <v>225</v>
      </c>
      <c r="B158" s="2">
        <v>10093</v>
      </c>
      <c r="C158" s="2">
        <v>0</v>
      </c>
      <c r="D158" s="2">
        <v>0</v>
      </c>
      <c r="E158" s="2">
        <v>1</v>
      </c>
      <c r="F158" s="2" t="str">
        <f>IF(C158=0,"Unmarried","Married")</f>
        <v>Unmarried</v>
      </c>
      <c r="G158" s="2">
        <v>5</v>
      </c>
      <c r="H158" s="2">
        <v>5</v>
      </c>
      <c r="I158" s="2">
        <v>3</v>
      </c>
      <c r="J158" s="2">
        <v>0</v>
      </c>
      <c r="K158" s="2">
        <v>72609</v>
      </c>
      <c r="L158" s="2">
        <v>1</v>
      </c>
      <c r="M158" s="2">
        <v>20</v>
      </c>
      <c r="N158" s="2" t="s">
        <v>58</v>
      </c>
      <c r="O158" s="2" t="s">
        <v>38</v>
      </c>
      <c r="P158" s="2">
        <v>2143</v>
      </c>
      <c r="Q158" s="5">
        <v>29596</v>
      </c>
      <c r="R158" s="2" t="s">
        <v>39</v>
      </c>
      <c r="S158" s="2">
        <f ca="1">DATEDIF(Q158,TODAY( ),"Y")</f>
        <v>42</v>
      </c>
      <c r="T158" s="2" t="str">
        <f ca="1">IF(S158&gt;54,"Old Age",IF(S158&gt;=31,"Middle Age",IF(S158&lt;=30,"young age","Invalid")))</f>
        <v>Middle Age</v>
      </c>
      <c r="U158" s="2" t="str">
        <f>IF(R158="f","Female","male")</f>
        <v>male</v>
      </c>
      <c r="V158" s="2" t="s">
        <v>40</v>
      </c>
      <c r="W158" s="2" t="s">
        <v>41</v>
      </c>
      <c r="X158" s="2" t="s">
        <v>87</v>
      </c>
      <c r="Y158" s="2" t="s">
        <v>43</v>
      </c>
      <c r="Z158" s="3">
        <v>40679</v>
      </c>
      <c r="AA158" s="3">
        <v>41449</v>
      </c>
      <c r="AB158" s="2" t="s">
        <v>60</v>
      </c>
      <c r="AC158" s="2" t="s">
        <v>53</v>
      </c>
      <c r="AD158" s="2" t="str">
        <f>IF(Table2[[#This Row],[EmploymentStatus]]="active","active","inactive")</f>
        <v>inactive</v>
      </c>
      <c r="AE158" s="2" t="s">
        <v>45</v>
      </c>
      <c r="AF158" s="2" t="s">
        <v>70</v>
      </c>
      <c r="AG158" s="2">
        <v>11</v>
      </c>
      <c r="AH158" s="2" t="s">
        <v>68</v>
      </c>
      <c r="AI158" s="2" t="s">
        <v>56</v>
      </c>
      <c r="AJ158" s="2">
        <v>4.76</v>
      </c>
      <c r="AK158" s="2">
        <v>5</v>
      </c>
      <c r="AL158" s="2">
        <v>0</v>
      </c>
      <c r="AM158" s="6">
        <v>41398</v>
      </c>
      <c r="AN158" s="2">
        <v>0</v>
      </c>
      <c r="AO158" s="2">
        <v>20</v>
      </c>
    </row>
    <row r="159" spans="1:41" x14ac:dyDescent="0.3">
      <c r="A159" s="2" t="s">
        <v>224</v>
      </c>
      <c r="B159" s="2">
        <v>10049</v>
      </c>
      <c r="C159" s="2">
        <v>1</v>
      </c>
      <c r="D159" s="2">
        <v>1</v>
      </c>
      <c r="E159" s="2">
        <v>0</v>
      </c>
      <c r="F159" s="2" t="str">
        <f>IF(C159=0,"Unmarried","Married")</f>
        <v>Married</v>
      </c>
      <c r="G159" s="2">
        <v>1</v>
      </c>
      <c r="H159" s="2">
        <v>5</v>
      </c>
      <c r="I159" s="2">
        <v>3</v>
      </c>
      <c r="J159" s="2">
        <v>0</v>
      </c>
      <c r="K159" s="2">
        <v>58530</v>
      </c>
      <c r="L159" s="2">
        <v>0</v>
      </c>
      <c r="M159" s="2">
        <v>19</v>
      </c>
      <c r="N159" s="2" t="s">
        <v>37</v>
      </c>
      <c r="O159" s="2" t="s">
        <v>38</v>
      </c>
      <c r="P159" s="2">
        <v>2155</v>
      </c>
      <c r="Q159" s="5">
        <v>29661</v>
      </c>
      <c r="R159" s="2" t="s">
        <v>59</v>
      </c>
      <c r="S159" s="2">
        <f ca="1">DATEDIF(Q159,TODAY( ),"Y")</f>
        <v>42</v>
      </c>
      <c r="T159" s="2" t="str">
        <f ca="1">IF(S159&gt;54,"Old Age",IF(S159&gt;=31,"Middle Age",IF(S159&lt;=30,"young age","Invalid")))</f>
        <v>Middle Age</v>
      </c>
      <c r="U159" s="2" t="str">
        <f>IF(R159="f","Female","male")</f>
        <v>Female</v>
      </c>
      <c r="V159" s="2" t="s">
        <v>51</v>
      </c>
      <c r="W159" s="2" t="s">
        <v>41</v>
      </c>
      <c r="X159" s="2" t="s">
        <v>42</v>
      </c>
      <c r="Y159" s="2" t="s">
        <v>43</v>
      </c>
      <c r="Z159" s="3">
        <v>41153</v>
      </c>
      <c r="AB159" s="2" t="s">
        <v>486</v>
      </c>
      <c r="AC159" s="2" t="s">
        <v>44</v>
      </c>
      <c r="AD159" s="2" t="str">
        <f>IF(Table2[[#This Row],[EmploymentStatus]]="active","active","inactive")</f>
        <v>active</v>
      </c>
      <c r="AE159" s="2" t="s">
        <v>45</v>
      </c>
      <c r="AF159" s="2" t="s">
        <v>81</v>
      </c>
      <c r="AG159" s="2">
        <v>12</v>
      </c>
      <c r="AH159" s="2" t="s">
        <v>68</v>
      </c>
      <c r="AI159" s="2" t="s">
        <v>56</v>
      </c>
      <c r="AJ159" s="2">
        <v>5</v>
      </c>
      <c r="AK159" s="2">
        <v>5</v>
      </c>
      <c r="AL159" s="2">
        <v>0</v>
      </c>
      <c r="AM159" s="6">
        <v>43494</v>
      </c>
      <c r="AN159" s="2">
        <v>0</v>
      </c>
      <c r="AO159" s="2">
        <v>19</v>
      </c>
    </row>
    <row r="160" spans="1:41" x14ac:dyDescent="0.3">
      <c r="A160" s="2" t="s">
        <v>322</v>
      </c>
      <c r="B160" s="2">
        <v>10186</v>
      </c>
      <c r="C160" s="2">
        <v>1</v>
      </c>
      <c r="D160" s="2">
        <v>1</v>
      </c>
      <c r="E160" s="2">
        <v>0</v>
      </c>
      <c r="F160" s="2" t="str">
        <f>IF(C160=0,"Unmarried","Married")</f>
        <v>Married</v>
      </c>
      <c r="G160" s="2">
        <v>5</v>
      </c>
      <c r="H160" s="2">
        <v>5</v>
      </c>
      <c r="I160" s="2">
        <v>3</v>
      </c>
      <c r="J160" s="2">
        <v>0</v>
      </c>
      <c r="K160" s="2">
        <v>52624</v>
      </c>
      <c r="L160" s="2">
        <v>1</v>
      </c>
      <c r="M160" s="2">
        <v>19</v>
      </c>
      <c r="N160" s="2" t="s">
        <v>37</v>
      </c>
      <c r="O160" s="2" t="s">
        <v>38</v>
      </c>
      <c r="P160" s="2">
        <v>1886</v>
      </c>
      <c r="Q160" s="5">
        <v>29671</v>
      </c>
      <c r="R160" s="2" t="s">
        <v>59</v>
      </c>
      <c r="S160" s="2">
        <f ca="1">DATEDIF(Q160,TODAY( ),"Y")</f>
        <v>42</v>
      </c>
      <c r="T160" s="2" t="str">
        <f ca="1">IF(S160&gt;54,"Old Age",IF(S160&gt;=31,"Middle Age",IF(S160&lt;=30,"young age","Invalid")))</f>
        <v>Middle Age</v>
      </c>
      <c r="U160" s="2" t="str">
        <f>IF(R160="f","Female","male")</f>
        <v>Female</v>
      </c>
      <c r="V160" s="2" t="s">
        <v>51</v>
      </c>
      <c r="W160" s="2" t="s">
        <v>41</v>
      </c>
      <c r="X160" s="2" t="s">
        <v>42</v>
      </c>
      <c r="Y160" s="2" t="s">
        <v>43</v>
      </c>
      <c r="Z160" s="3">
        <v>40670</v>
      </c>
      <c r="AA160" s="3">
        <v>43369</v>
      </c>
      <c r="AB160" s="2" t="s">
        <v>91</v>
      </c>
      <c r="AC160" s="2" t="s">
        <v>53</v>
      </c>
      <c r="AD160" s="2" t="str">
        <f>IF(Table2[[#This Row],[EmploymentStatus]]="active","active","inactive")</f>
        <v>inactive</v>
      </c>
      <c r="AE160" s="2" t="s">
        <v>45</v>
      </c>
      <c r="AF160" s="2" t="s">
        <v>46</v>
      </c>
      <c r="AG160" s="2">
        <v>22</v>
      </c>
      <c r="AH160" s="2" t="s">
        <v>55</v>
      </c>
      <c r="AI160" s="2" t="s">
        <v>56</v>
      </c>
      <c r="AJ160" s="2">
        <v>3.18</v>
      </c>
      <c r="AK160" s="2">
        <v>4</v>
      </c>
      <c r="AL160" s="2">
        <v>0</v>
      </c>
      <c r="AM160" s="6">
        <v>43134</v>
      </c>
      <c r="AN160" s="2">
        <v>0</v>
      </c>
      <c r="AO160" s="2">
        <v>16</v>
      </c>
    </row>
    <row r="161" spans="1:41" x14ac:dyDescent="0.3">
      <c r="A161" s="2" t="s">
        <v>419</v>
      </c>
      <c r="B161" s="2">
        <v>10179</v>
      </c>
      <c r="C161" s="2">
        <v>1</v>
      </c>
      <c r="D161" s="2">
        <v>1</v>
      </c>
      <c r="E161" s="2">
        <v>0</v>
      </c>
      <c r="F161" s="2" t="str">
        <f>IF(C161=0,"Unmarried","Married")</f>
        <v>Married</v>
      </c>
      <c r="G161" s="2">
        <v>1</v>
      </c>
      <c r="H161" s="2">
        <v>3</v>
      </c>
      <c r="I161" s="2">
        <v>3</v>
      </c>
      <c r="J161" s="2">
        <v>0</v>
      </c>
      <c r="K161" s="2">
        <v>50750</v>
      </c>
      <c r="L161" s="2">
        <v>0</v>
      </c>
      <c r="M161" s="2">
        <v>15</v>
      </c>
      <c r="N161" s="2" t="s">
        <v>223</v>
      </c>
      <c r="O161" s="2" t="s">
        <v>38</v>
      </c>
      <c r="P161" s="2">
        <v>1773</v>
      </c>
      <c r="Q161" s="5">
        <v>29690</v>
      </c>
      <c r="R161" s="2" t="s">
        <v>59</v>
      </c>
      <c r="S161" s="2">
        <f ca="1">DATEDIF(Q161,TODAY( ),"Y")</f>
        <v>42</v>
      </c>
      <c r="T161" s="2" t="str">
        <f ca="1">IF(S161&gt;54,"Old Age",IF(S161&gt;=31,"Middle Age",IF(S161&lt;=30,"young age","Invalid")))</f>
        <v>Middle Age</v>
      </c>
      <c r="U161" s="2" t="str">
        <f>IF(R161="f","Female","male")</f>
        <v>Female</v>
      </c>
      <c r="V161" s="2" t="s">
        <v>51</v>
      </c>
      <c r="W161" s="2" t="s">
        <v>41</v>
      </c>
      <c r="X161" s="2" t="s">
        <v>42</v>
      </c>
      <c r="Y161" s="2" t="s">
        <v>43</v>
      </c>
      <c r="Z161" s="3">
        <v>41912</v>
      </c>
      <c r="AB161" s="2" t="s">
        <v>486</v>
      </c>
      <c r="AC161" s="2" t="s">
        <v>44</v>
      </c>
      <c r="AD161" s="2" t="str">
        <f>IF(Table2[[#This Row],[EmploymentStatus]]="active","active","inactive")</f>
        <v>active</v>
      </c>
      <c r="AE161" s="2" t="s">
        <v>487</v>
      </c>
      <c r="AF161" s="2" t="s">
        <v>85</v>
      </c>
      <c r="AG161" s="2">
        <v>7</v>
      </c>
      <c r="AH161" s="2" t="s">
        <v>47</v>
      </c>
      <c r="AI161" s="2" t="s">
        <v>56</v>
      </c>
      <c r="AJ161" s="2">
        <v>3.31</v>
      </c>
      <c r="AK161" s="2">
        <v>3</v>
      </c>
      <c r="AL161" s="2">
        <v>6</v>
      </c>
      <c r="AM161" s="6">
        <v>43647</v>
      </c>
      <c r="AN161" s="2">
        <v>0</v>
      </c>
      <c r="AO161" s="2">
        <v>7</v>
      </c>
    </row>
    <row r="162" spans="1:41" x14ac:dyDescent="0.3">
      <c r="A162" s="2" t="s">
        <v>252</v>
      </c>
      <c r="B162" s="2">
        <v>10101</v>
      </c>
      <c r="C162" s="2">
        <v>0</v>
      </c>
      <c r="D162" s="2">
        <v>3</v>
      </c>
      <c r="E162" s="2">
        <v>0</v>
      </c>
      <c r="F162" s="2" t="str">
        <f>IF(C162=0,"Unmarried","Married")</f>
        <v>Unmarried</v>
      </c>
      <c r="G162" s="2">
        <v>1</v>
      </c>
      <c r="H162" s="2">
        <v>3</v>
      </c>
      <c r="I162" s="2">
        <v>3</v>
      </c>
      <c r="J162" s="2">
        <v>0</v>
      </c>
      <c r="K162" s="2">
        <v>61242</v>
      </c>
      <c r="L162" s="2">
        <v>0</v>
      </c>
      <c r="M162" s="2">
        <v>14</v>
      </c>
      <c r="N162" s="2" t="s">
        <v>84</v>
      </c>
      <c r="O162" s="2" t="s">
        <v>38</v>
      </c>
      <c r="P162" s="2">
        <v>2472</v>
      </c>
      <c r="Q162" s="5">
        <v>29692</v>
      </c>
      <c r="R162" s="2" t="s">
        <v>59</v>
      </c>
      <c r="S162" s="2">
        <f ca="1">DATEDIF(Q162,TODAY( ),"Y")</f>
        <v>42</v>
      </c>
      <c r="T162" s="2" t="str">
        <f ca="1">IF(S162&gt;54,"Old Age",IF(S162&gt;=31,"Middle Age",IF(S162&lt;=30,"young age","Invalid")))</f>
        <v>Middle Age</v>
      </c>
      <c r="U162" s="2" t="str">
        <f>IF(R162="f","Female","male")</f>
        <v>Female</v>
      </c>
      <c r="V162" s="2" t="s">
        <v>135</v>
      </c>
      <c r="W162" s="2" t="s">
        <v>41</v>
      </c>
      <c r="X162" s="2" t="s">
        <v>87</v>
      </c>
      <c r="Y162" s="2" t="s">
        <v>43</v>
      </c>
      <c r="Z162" s="3">
        <v>42125</v>
      </c>
      <c r="AB162" s="2" t="s">
        <v>486</v>
      </c>
      <c r="AC162" s="2" t="s">
        <v>44</v>
      </c>
      <c r="AD162" s="2" t="str">
        <f>IF(Table2[[#This Row],[EmploymentStatus]]="active","active","inactive")</f>
        <v>active</v>
      </c>
      <c r="AE162" s="2" t="s">
        <v>487</v>
      </c>
      <c r="AF162" s="2" t="s">
        <v>85</v>
      </c>
      <c r="AG162" s="2">
        <v>7</v>
      </c>
      <c r="AH162" s="2" t="s">
        <v>78</v>
      </c>
      <c r="AI162" s="2" t="s">
        <v>56</v>
      </c>
      <c r="AJ162" s="2">
        <v>4.6100000000000003</v>
      </c>
      <c r="AK162" s="2">
        <v>4</v>
      </c>
      <c r="AL162" s="2">
        <v>5</v>
      </c>
      <c r="AM162" s="6">
        <v>43493</v>
      </c>
      <c r="AN162" s="2">
        <v>0</v>
      </c>
      <c r="AO162" s="2">
        <v>11</v>
      </c>
    </row>
    <row r="163" spans="1:41" x14ac:dyDescent="0.3">
      <c r="A163" s="2" t="s">
        <v>396</v>
      </c>
      <c r="B163" s="2">
        <v>10230</v>
      </c>
      <c r="C163" s="2">
        <v>0</v>
      </c>
      <c r="D163" s="2">
        <v>2</v>
      </c>
      <c r="E163" s="2">
        <v>0</v>
      </c>
      <c r="F163" s="2" t="str">
        <f>IF(C163=0,"Unmarried","Married")</f>
        <v>Unmarried</v>
      </c>
      <c r="G163" s="2">
        <v>5</v>
      </c>
      <c r="H163" s="2">
        <v>5</v>
      </c>
      <c r="I163" s="2">
        <v>3</v>
      </c>
      <c r="J163" s="2">
        <v>0</v>
      </c>
      <c r="K163" s="2">
        <v>64971</v>
      </c>
      <c r="L163" s="2">
        <v>1</v>
      </c>
      <c r="M163" s="2">
        <v>20</v>
      </c>
      <c r="N163" s="2" t="s">
        <v>58</v>
      </c>
      <c r="O163" s="2" t="s">
        <v>38</v>
      </c>
      <c r="P163" s="2">
        <v>1902</v>
      </c>
      <c r="Q163" s="5">
        <v>29715</v>
      </c>
      <c r="R163" s="2" t="s">
        <v>59</v>
      </c>
      <c r="S163" s="2">
        <f ca="1">DATEDIF(Q163,TODAY( ),"Y")</f>
        <v>42</v>
      </c>
      <c r="T163" s="2" t="str">
        <f ca="1">IF(S163&gt;54,"Old Age",IF(S163&gt;=31,"Middle Age",IF(S163&lt;=30,"young age","Invalid")))</f>
        <v>Middle Age</v>
      </c>
      <c r="U163" s="2" t="str">
        <f>IF(R163="f","Female","male")</f>
        <v>Female</v>
      </c>
      <c r="V163" s="2" t="s">
        <v>65</v>
      </c>
      <c r="W163" s="2" t="s">
        <v>105</v>
      </c>
      <c r="X163" s="2" t="s">
        <v>42</v>
      </c>
      <c r="Y163" s="2" t="s">
        <v>80</v>
      </c>
      <c r="Z163" s="3">
        <v>40812</v>
      </c>
      <c r="AA163" s="3">
        <v>40838</v>
      </c>
      <c r="AB163" s="2" t="s">
        <v>66</v>
      </c>
      <c r="AC163" s="2" t="s">
        <v>53</v>
      </c>
      <c r="AD163" s="2" t="str">
        <f>IF(Table2[[#This Row],[EmploymentStatus]]="active","active","inactive")</f>
        <v>inactive</v>
      </c>
      <c r="AE163" s="2" t="s">
        <v>45</v>
      </c>
      <c r="AF163" s="2" t="s">
        <v>89</v>
      </c>
      <c r="AG163" s="2">
        <v>14</v>
      </c>
      <c r="AH163" s="2" t="s">
        <v>68</v>
      </c>
      <c r="AI163" s="2" t="s">
        <v>56</v>
      </c>
      <c r="AJ163" s="2">
        <v>4.5</v>
      </c>
      <c r="AK163" s="2">
        <v>4</v>
      </c>
      <c r="AL163" s="2">
        <v>0</v>
      </c>
      <c r="AM163" s="6">
        <v>40838</v>
      </c>
      <c r="AN163" s="2">
        <v>0</v>
      </c>
      <c r="AO163" s="2">
        <v>10</v>
      </c>
    </row>
    <row r="164" spans="1:41" x14ac:dyDescent="0.3">
      <c r="A164" s="2" t="s">
        <v>472</v>
      </c>
      <c r="B164" s="2">
        <v>10172</v>
      </c>
      <c r="C164" s="2">
        <v>0</v>
      </c>
      <c r="D164" s="2">
        <v>0</v>
      </c>
      <c r="E164" s="2">
        <v>1</v>
      </c>
      <c r="F164" s="2" t="str">
        <f>IF(C164=0,"Unmarried","Married")</f>
        <v>Unmarried</v>
      </c>
      <c r="G164" s="2">
        <v>1</v>
      </c>
      <c r="H164" s="2">
        <v>3</v>
      </c>
      <c r="I164" s="2">
        <v>3</v>
      </c>
      <c r="J164" s="2">
        <v>0</v>
      </c>
      <c r="K164" s="2">
        <v>84903</v>
      </c>
      <c r="L164" s="2">
        <v>0</v>
      </c>
      <c r="M164" s="2">
        <v>22</v>
      </c>
      <c r="N164" s="2" t="s">
        <v>314</v>
      </c>
      <c r="O164" s="2" t="s">
        <v>38</v>
      </c>
      <c r="P164" s="2">
        <v>1887</v>
      </c>
      <c r="Q164" s="5">
        <v>29805</v>
      </c>
      <c r="R164" s="2" t="s">
        <v>39</v>
      </c>
      <c r="S164" s="2">
        <f ca="1">DATEDIF(Q164,TODAY( ),"Y")</f>
        <v>41</v>
      </c>
      <c r="T164" s="2" t="str">
        <f ca="1">IF(S164&gt;54,"Old Age",IF(S164&gt;=31,"Middle Age",IF(S164&lt;=30,"young age","Invalid")))</f>
        <v>Middle Age</v>
      </c>
      <c r="U164" s="2" t="str">
        <f>IF(R164="f","Female","male")</f>
        <v>male</v>
      </c>
      <c r="V164" s="2" t="s">
        <v>40</v>
      </c>
      <c r="W164" s="2" t="s">
        <v>41</v>
      </c>
      <c r="X164" s="2" t="s">
        <v>42</v>
      </c>
      <c r="Y164" s="2" t="s">
        <v>110</v>
      </c>
      <c r="Z164" s="3">
        <v>42781</v>
      </c>
      <c r="AB164" s="2" t="s">
        <v>486</v>
      </c>
      <c r="AC164" s="2" t="s">
        <v>44</v>
      </c>
      <c r="AD164" s="2" t="str">
        <f>IF(Table2[[#This Row],[EmploymentStatus]]="active","active","inactive")</f>
        <v>active</v>
      </c>
      <c r="AE164" s="2" t="s">
        <v>487</v>
      </c>
      <c r="AF164" s="2" t="s">
        <v>195</v>
      </c>
      <c r="AG164" s="2">
        <v>13</v>
      </c>
      <c r="AH164" s="2" t="s">
        <v>55</v>
      </c>
      <c r="AI164" s="2" t="s">
        <v>56</v>
      </c>
      <c r="AJ164" s="2">
        <v>3.42</v>
      </c>
      <c r="AK164" s="2">
        <v>4</v>
      </c>
      <c r="AL164" s="2">
        <v>7</v>
      </c>
      <c r="AM164" s="6">
        <v>43556</v>
      </c>
      <c r="AN164" s="2">
        <v>0</v>
      </c>
      <c r="AO164" s="2">
        <v>17</v>
      </c>
    </row>
    <row r="165" spans="1:41" x14ac:dyDescent="0.3">
      <c r="A165" s="2" t="s">
        <v>165</v>
      </c>
      <c r="B165" s="2">
        <v>10275</v>
      </c>
      <c r="C165" s="2">
        <v>1</v>
      </c>
      <c r="D165" s="2">
        <v>1</v>
      </c>
      <c r="E165" s="2">
        <v>0</v>
      </c>
      <c r="F165" s="2" t="str">
        <f>IF(C165=0,"Unmarried","Married")</f>
        <v>Married</v>
      </c>
      <c r="G165" s="2">
        <v>5</v>
      </c>
      <c r="H165" s="2">
        <v>5</v>
      </c>
      <c r="I165" s="2">
        <v>3</v>
      </c>
      <c r="J165" s="2">
        <v>0</v>
      </c>
      <c r="K165" s="2">
        <v>64066</v>
      </c>
      <c r="L165" s="2">
        <v>1</v>
      </c>
      <c r="M165" s="2">
        <v>20</v>
      </c>
      <c r="N165" s="2" t="s">
        <v>58</v>
      </c>
      <c r="O165" s="2" t="s">
        <v>38</v>
      </c>
      <c r="P165" s="2">
        <v>1752</v>
      </c>
      <c r="Q165" s="5">
        <v>29829</v>
      </c>
      <c r="R165" s="2" t="s">
        <v>59</v>
      </c>
      <c r="S165" s="2">
        <f ca="1">DATEDIF(Q165,TODAY( ),"Y")</f>
        <v>41</v>
      </c>
      <c r="T165" s="2" t="str">
        <f ca="1">IF(S165&gt;54,"Old Age",IF(S165&gt;=31,"Middle Age",IF(S165&lt;=30,"young age","Invalid")))</f>
        <v>Middle Age</v>
      </c>
      <c r="U165" s="2" t="str">
        <f>IF(R165="f","Female","male")</f>
        <v>Female</v>
      </c>
      <c r="V165" s="2" t="s">
        <v>51</v>
      </c>
      <c r="W165" s="2" t="s">
        <v>41</v>
      </c>
      <c r="X165" s="2" t="s">
        <v>42</v>
      </c>
      <c r="Y165" s="2" t="s">
        <v>43</v>
      </c>
      <c r="Z165" s="3">
        <v>40679</v>
      </c>
      <c r="AA165" s="3">
        <v>41456</v>
      </c>
      <c r="AB165" s="2" t="s">
        <v>91</v>
      </c>
      <c r="AC165" s="2" t="s">
        <v>53</v>
      </c>
      <c r="AD165" s="2" t="str">
        <f>IF(Table2[[#This Row],[EmploymentStatus]]="active","active","inactive")</f>
        <v>inactive</v>
      </c>
      <c r="AE165" s="2" t="s">
        <v>45</v>
      </c>
      <c r="AF165" s="2" t="s">
        <v>81</v>
      </c>
      <c r="AG165" s="2">
        <v>12</v>
      </c>
      <c r="AH165" s="2" t="s">
        <v>68</v>
      </c>
      <c r="AI165" s="2" t="s">
        <v>56</v>
      </c>
      <c r="AJ165" s="2">
        <v>4.2</v>
      </c>
      <c r="AK165" s="2">
        <v>5</v>
      </c>
      <c r="AL165" s="2">
        <v>0</v>
      </c>
      <c r="AM165" s="6">
        <v>40973</v>
      </c>
      <c r="AN165" s="2">
        <v>0</v>
      </c>
      <c r="AO165" s="2">
        <v>9</v>
      </c>
    </row>
    <row r="166" spans="1:41" x14ac:dyDescent="0.3">
      <c r="A166" s="2" t="s">
        <v>341</v>
      </c>
      <c r="B166" s="2">
        <v>10116</v>
      </c>
      <c r="C166" s="2">
        <v>0</v>
      </c>
      <c r="D166" s="2">
        <v>0</v>
      </c>
      <c r="E166" s="2">
        <v>1</v>
      </c>
      <c r="F166" s="2" t="str">
        <f>IF(C166=0,"Unmarried","Married")</f>
        <v>Unmarried</v>
      </c>
      <c r="G166" s="2">
        <v>1</v>
      </c>
      <c r="H166" s="2">
        <v>5</v>
      </c>
      <c r="I166" s="2">
        <v>3</v>
      </c>
      <c r="J166" s="2">
        <v>0</v>
      </c>
      <c r="K166" s="2">
        <v>83667</v>
      </c>
      <c r="L166" s="2">
        <v>0</v>
      </c>
      <c r="M166" s="2">
        <v>18</v>
      </c>
      <c r="N166" s="2" t="s">
        <v>127</v>
      </c>
      <c r="O166" s="2" t="s">
        <v>38</v>
      </c>
      <c r="P166" s="2">
        <v>2045</v>
      </c>
      <c r="Q166" s="5">
        <v>29867</v>
      </c>
      <c r="R166" s="2" t="s">
        <v>39</v>
      </c>
      <c r="S166" s="2">
        <f ca="1">DATEDIF(Q166,TODAY( ),"Y")</f>
        <v>41</v>
      </c>
      <c r="T166" s="2" t="str">
        <f ca="1">IF(S166&gt;54,"Old Age",IF(S166&gt;=31,"Middle Age",IF(S166&lt;=30,"young age","Invalid")))</f>
        <v>Middle Age</v>
      </c>
      <c r="U166" s="2" t="str">
        <f>IF(R166="f","Female","male")</f>
        <v>male</v>
      </c>
      <c r="V166" s="2" t="s">
        <v>40</v>
      </c>
      <c r="W166" s="2" t="s">
        <v>41</v>
      </c>
      <c r="X166" s="2" t="s">
        <v>342</v>
      </c>
      <c r="Y166" s="2" t="s">
        <v>343</v>
      </c>
      <c r="Z166" s="3">
        <v>41137</v>
      </c>
      <c r="AB166" s="2" t="s">
        <v>486</v>
      </c>
      <c r="AC166" s="2" t="s">
        <v>44</v>
      </c>
      <c r="AD166" s="2" t="str">
        <f>IF(Table2[[#This Row],[EmploymentStatus]]="active","active","inactive")</f>
        <v>active</v>
      </c>
      <c r="AE166" s="2" t="s">
        <v>45</v>
      </c>
      <c r="AF166" s="2" t="s">
        <v>129</v>
      </c>
      <c r="AG166" s="2">
        <v>2</v>
      </c>
      <c r="AH166" s="2" t="s">
        <v>55</v>
      </c>
      <c r="AI166" s="2" t="s">
        <v>56</v>
      </c>
      <c r="AJ166" s="2">
        <v>4.37</v>
      </c>
      <c r="AK166" s="2">
        <v>3</v>
      </c>
      <c r="AL166" s="2">
        <v>0</v>
      </c>
      <c r="AM166" s="6">
        <v>43479</v>
      </c>
      <c r="AN166" s="2">
        <v>0</v>
      </c>
      <c r="AO166" s="2">
        <v>2</v>
      </c>
    </row>
    <row r="167" spans="1:41" x14ac:dyDescent="0.3">
      <c r="A167" s="2" t="s">
        <v>100</v>
      </c>
      <c r="B167" s="2">
        <v>10061</v>
      </c>
      <c r="C167" s="2">
        <v>0</v>
      </c>
      <c r="D167" s="2">
        <v>0</v>
      </c>
      <c r="E167" s="2">
        <v>1</v>
      </c>
      <c r="F167" s="2" t="str">
        <f>IF(C167=0,"Unmarried","Married")</f>
        <v>Unmarried</v>
      </c>
      <c r="G167" s="2">
        <v>4</v>
      </c>
      <c r="H167" s="2">
        <v>5</v>
      </c>
      <c r="I167" s="2">
        <v>3</v>
      </c>
      <c r="J167" s="2">
        <v>0</v>
      </c>
      <c r="K167" s="2">
        <v>57834</v>
      </c>
      <c r="L167" s="2">
        <v>1</v>
      </c>
      <c r="M167" s="2">
        <v>19</v>
      </c>
      <c r="N167" s="2" t="s">
        <v>37</v>
      </c>
      <c r="O167" s="2" t="s">
        <v>38</v>
      </c>
      <c r="P167" s="2">
        <v>2050</v>
      </c>
      <c r="Q167" s="5">
        <v>29877</v>
      </c>
      <c r="R167" s="2" t="s">
        <v>39</v>
      </c>
      <c r="S167" s="2">
        <f ca="1">DATEDIF(Q167,TODAY( ),"Y")</f>
        <v>41</v>
      </c>
      <c r="T167" s="2" t="str">
        <f ca="1">IF(S167&gt;54,"Old Age",IF(S167&gt;=31,"Middle Age",IF(S167&lt;=30,"young age","Invalid")))</f>
        <v>Middle Age</v>
      </c>
      <c r="U167" s="2" t="str">
        <f>IF(R167="f","Female","male")</f>
        <v>male</v>
      </c>
      <c r="V167" s="2" t="s">
        <v>40</v>
      </c>
      <c r="W167" s="2" t="s">
        <v>41</v>
      </c>
      <c r="X167" s="2" t="s">
        <v>42</v>
      </c>
      <c r="Y167" s="2" t="s">
        <v>43</v>
      </c>
      <c r="Z167" s="3">
        <v>40595</v>
      </c>
      <c r="AA167" s="3">
        <v>42833</v>
      </c>
      <c r="AB167" s="2" t="s">
        <v>101</v>
      </c>
      <c r="AC167" s="2" t="s">
        <v>102</v>
      </c>
      <c r="AD167" s="2" t="str">
        <f>IF(Table2[[#This Row],[EmploymentStatus]]="active","active","inactive")</f>
        <v>inactive</v>
      </c>
      <c r="AE167" s="2" t="s">
        <v>45</v>
      </c>
      <c r="AF167" s="2" t="s">
        <v>97</v>
      </c>
      <c r="AG167" s="2">
        <v>18</v>
      </c>
      <c r="AH167" s="2" t="s">
        <v>68</v>
      </c>
      <c r="AI167" s="2" t="s">
        <v>56</v>
      </c>
      <c r="AJ167" s="2">
        <v>5</v>
      </c>
      <c r="AK167" s="2">
        <v>4</v>
      </c>
      <c r="AL167" s="2">
        <v>0</v>
      </c>
      <c r="AM167" s="6">
        <v>42859</v>
      </c>
      <c r="AN167" s="2">
        <v>0</v>
      </c>
      <c r="AO167" s="2">
        <v>20</v>
      </c>
    </row>
    <row r="168" spans="1:41" x14ac:dyDescent="0.3">
      <c r="A168" s="2" t="s">
        <v>321</v>
      </c>
      <c r="B168" s="2">
        <v>10017</v>
      </c>
      <c r="C168" s="2">
        <v>1</v>
      </c>
      <c r="D168" s="2">
        <v>1</v>
      </c>
      <c r="E168" s="2">
        <v>0</v>
      </c>
      <c r="F168" s="2" t="str">
        <f>IF(C168=0,"Unmarried","Married")</f>
        <v>Married</v>
      </c>
      <c r="G168" s="2">
        <v>1</v>
      </c>
      <c r="H168" s="2">
        <v>5</v>
      </c>
      <c r="I168" s="2">
        <v>4</v>
      </c>
      <c r="J168" s="2">
        <v>0</v>
      </c>
      <c r="K168" s="2">
        <v>77915</v>
      </c>
      <c r="L168" s="2">
        <v>0</v>
      </c>
      <c r="M168" s="2">
        <v>18</v>
      </c>
      <c r="N168" s="2" t="s">
        <v>127</v>
      </c>
      <c r="O168" s="2" t="s">
        <v>38</v>
      </c>
      <c r="P168" s="2">
        <v>2110</v>
      </c>
      <c r="Q168" s="5">
        <v>29885</v>
      </c>
      <c r="R168" s="2" t="s">
        <v>59</v>
      </c>
      <c r="S168" s="2">
        <f ca="1">DATEDIF(Q168,TODAY( ),"Y")</f>
        <v>41</v>
      </c>
      <c r="T168" s="2" t="str">
        <f ca="1">IF(S168&gt;54,"Old Age",IF(S168&gt;=31,"Middle Age",IF(S168&lt;=30,"young age","Invalid")))</f>
        <v>Middle Age</v>
      </c>
      <c r="U168" s="2" t="str">
        <f>IF(R168="f","Female","male")</f>
        <v>Female</v>
      </c>
      <c r="V168" s="2" t="s">
        <v>51</v>
      </c>
      <c r="W168" s="2" t="s">
        <v>41</v>
      </c>
      <c r="X168" s="2" t="s">
        <v>42</v>
      </c>
      <c r="Y168" s="2" t="s">
        <v>43</v>
      </c>
      <c r="Z168" s="3">
        <v>41547</v>
      </c>
      <c r="AB168" s="2" t="s">
        <v>486</v>
      </c>
      <c r="AC168" s="2" t="s">
        <v>44</v>
      </c>
      <c r="AD168" s="2" t="str">
        <f>IF(Table2[[#This Row],[EmploymentStatus]]="active","active","inactive")</f>
        <v>active</v>
      </c>
      <c r="AE168" s="2" t="s">
        <v>45</v>
      </c>
      <c r="AF168" s="2" t="s">
        <v>129</v>
      </c>
      <c r="AG168" s="2">
        <v>2</v>
      </c>
      <c r="AH168" s="2" t="s">
        <v>199</v>
      </c>
      <c r="AI168" s="2" t="s">
        <v>48</v>
      </c>
      <c r="AJ168" s="2">
        <v>4.0999999999999996</v>
      </c>
      <c r="AK168" s="2">
        <v>3</v>
      </c>
      <c r="AL168" s="2">
        <v>0</v>
      </c>
      <c r="AM168" s="6">
        <v>43486</v>
      </c>
      <c r="AN168" s="2">
        <v>0</v>
      </c>
      <c r="AO168" s="2">
        <v>11</v>
      </c>
    </row>
    <row r="169" spans="1:41" x14ac:dyDescent="0.3">
      <c r="A169" s="2" t="s">
        <v>258</v>
      </c>
      <c r="B169" s="2">
        <v>10098</v>
      </c>
      <c r="C169" s="2">
        <v>0</v>
      </c>
      <c r="D169" s="2">
        <v>2</v>
      </c>
      <c r="E169" s="2">
        <v>1</v>
      </c>
      <c r="F169" s="2" t="str">
        <f>IF(C169=0,"Unmarried","Married")</f>
        <v>Unmarried</v>
      </c>
      <c r="G169" s="2">
        <v>1</v>
      </c>
      <c r="H169" s="2">
        <v>5</v>
      </c>
      <c r="I169" s="2">
        <v>3</v>
      </c>
      <c r="J169" s="2">
        <v>0</v>
      </c>
      <c r="K169" s="2">
        <v>62957</v>
      </c>
      <c r="L169" s="2">
        <v>0</v>
      </c>
      <c r="M169" s="2">
        <v>18</v>
      </c>
      <c r="N169" s="2" t="s">
        <v>127</v>
      </c>
      <c r="O169" s="2" t="s">
        <v>38</v>
      </c>
      <c r="P169" s="2">
        <v>1752</v>
      </c>
      <c r="Q169" s="5">
        <v>29897</v>
      </c>
      <c r="R169" s="2" t="s">
        <v>39</v>
      </c>
      <c r="S169" s="2">
        <f ca="1">DATEDIF(Q169,TODAY( ),"Y")</f>
        <v>41</v>
      </c>
      <c r="T169" s="2" t="str">
        <f ca="1">IF(S169&gt;54,"Old Age",IF(S169&gt;=31,"Middle Age",IF(S169&lt;=30,"young age","Invalid")))</f>
        <v>Middle Age</v>
      </c>
      <c r="U169" s="2" t="str">
        <f>IF(R169="f","Female","male")</f>
        <v>male</v>
      </c>
      <c r="V169" s="2" t="s">
        <v>65</v>
      </c>
      <c r="W169" s="2" t="s">
        <v>41</v>
      </c>
      <c r="X169" s="2" t="s">
        <v>42</v>
      </c>
      <c r="Y169" s="2" t="s">
        <v>43</v>
      </c>
      <c r="Z169" s="3">
        <v>42041</v>
      </c>
      <c r="AB169" s="2" t="s">
        <v>486</v>
      </c>
      <c r="AC169" s="2" t="s">
        <v>44</v>
      </c>
      <c r="AD169" s="2" t="str">
        <f>IF(Table2[[#This Row],[EmploymentStatus]]="active","active","inactive")</f>
        <v>active</v>
      </c>
      <c r="AE169" s="2" t="s">
        <v>45</v>
      </c>
      <c r="AF169" s="2" t="s">
        <v>129</v>
      </c>
      <c r="AG169" s="2">
        <v>2</v>
      </c>
      <c r="AH169" s="2" t="s">
        <v>78</v>
      </c>
      <c r="AI169" s="2" t="s">
        <v>56</v>
      </c>
      <c r="AJ169" s="2">
        <v>4.63</v>
      </c>
      <c r="AK169" s="2">
        <v>3</v>
      </c>
      <c r="AL169" s="2">
        <v>0</v>
      </c>
      <c r="AM169" s="6">
        <v>43556</v>
      </c>
      <c r="AN169" s="2">
        <v>0</v>
      </c>
      <c r="AO169" s="2">
        <v>2</v>
      </c>
    </row>
    <row r="170" spans="1:41" x14ac:dyDescent="0.3">
      <c r="A170" s="2" t="s">
        <v>401</v>
      </c>
      <c r="B170" s="2">
        <v>10162</v>
      </c>
      <c r="C170" s="2">
        <v>1</v>
      </c>
      <c r="D170" s="2">
        <v>1</v>
      </c>
      <c r="E170" s="2">
        <v>0</v>
      </c>
      <c r="F170" s="2" t="str">
        <f>IF(C170=0,"Unmarried","Married")</f>
        <v>Married</v>
      </c>
      <c r="G170" s="2">
        <v>1</v>
      </c>
      <c r="H170" s="2">
        <v>3</v>
      </c>
      <c r="I170" s="2">
        <v>3</v>
      </c>
      <c r="J170" s="2">
        <v>0</v>
      </c>
      <c r="K170" s="2">
        <v>89883</v>
      </c>
      <c r="L170" s="2">
        <v>0</v>
      </c>
      <c r="M170" s="2">
        <v>9</v>
      </c>
      <c r="N170" s="2" t="s">
        <v>93</v>
      </c>
      <c r="O170" s="2" t="s">
        <v>38</v>
      </c>
      <c r="P170" s="2">
        <v>1886</v>
      </c>
      <c r="Q170" s="5">
        <v>29900</v>
      </c>
      <c r="R170" s="2" t="s">
        <v>59</v>
      </c>
      <c r="S170" s="2">
        <f ca="1">DATEDIF(Q170,TODAY( ),"Y")</f>
        <v>41</v>
      </c>
      <c r="T170" s="2" t="str">
        <f ca="1">IF(S170&gt;54,"Old Age",IF(S170&gt;=31,"Middle Age",IF(S170&lt;=30,"young age","Invalid")))</f>
        <v>Middle Age</v>
      </c>
      <c r="U170" s="2" t="str">
        <f>IF(R170="f","Female","male")</f>
        <v>Female</v>
      </c>
      <c r="V170" s="2" t="s">
        <v>51</v>
      </c>
      <c r="W170" s="2" t="s">
        <v>41</v>
      </c>
      <c r="X170" s="2" t="s">
        <v>42</v>
      </c>
      <c r="Y170" s="2" t="s">
        <v>43</v>
      </c>
      <c r="Z170" s="3">
        <v>42051</v>
      </c>
      <c r="AB170" s="2" t="s">
        <v>486</v>
      </c>
      <c r="AC170" s="2" t="s">
        <v>44</v>
      </c>
      <c r="AD170" s="2" t="str">
        <f>IF(Table2[[#This Row],[EmploymentStatus]]="active","active","inactive")</f>
        <v>active</v>
      </c>
      <c r="AE170" s="2" t="s">
        <v>487</v>
      </c>
      <c r="AF170" s="2" t="s">
        <v>54</v>
      </c>
      <c r="AG170" s="2">
        <v>4</v>
      </c>
      <c r="AH170" s="2" t="s">
        <v>78</v>
      </c>
      <c r="AI170" s="2" t="s">
        <v>56</v>
      </c>
      <c r="AJ170" s="2">
        <v>3.69</v>
      </c>
      <c r="AK170" s="2">
        <v>5</v>
      </c>
      <c r="AL170" s="2">
        <v>6</v>
      </c>
      <c r="AM170" s="6">
        <v>43510</v>
      </c>
      <c r="AN170" s="2">
        <v>0</v>
      </c>
      <c r="AO170" s="2">
        <v>15</v>
      </c>
    </row>
    <row r="171" spans="1:41" x14ac:dyDescent="0.3">
      <c r="A171" s="2" t="s">
        <v>383</v>
      </c>
      <c r="B171" s="2">
        <v>10164</v>
      </c>
      <c r="C171" s="2">
        <v>0</v>
      </c>
      <c r="D171" s="2">
        <v>0</v>
      </c>
      <c r="E171" s="2">
        <v>1</v>
      </c>
      <c r="F171" s="2" t="str">
        <f>IF(C171=0,"Unmarried","Married")</f>
        <v>Unmarried</v>
      </c>
      <c r="G171" s="2">
        <v>1</v>
      </c>
      <c r="H171" s="2">
        <v>5</v>
      </c>
      <c r="I171" s="2">
        <v>3</v>
      </c>
      <c r="J171" s="2">
        <v>0</v>
      </c>
      <c r="K171" s="2">
        <v>47001</v>
      </c>
      <c r="L171" s="2">
        <v>0</v>
      </c>
      <c r="M171" s="2">
        <v>19</v>
      </c>
      <c r="N171" s="2" t="s">
        <v>37</v>
      </c>
      <c r="O171" s="2" t="s">
        <v>38</v>
      </c>
      <c r="P171" s="2">
        <v>2451</v>
      </c>
      <c r="Q171" s="5">
        <v>29913</v>
      </c>
      <c r="R171" s="2" t="s">
        <v>39</v>
      </c>
      <c r="S171" s="2">
        <f ca="1">DATEDIF(Q171,TODAY( ),"Y")</f>
        <v>41</v>
      </c>
      <c r="T171" s="2" t="str">
        <f ca="1">IF(S171&gt;54,"Old Age",IF(S171&gt;=31,"Middle Age",IF(S171&lt;=30,"young age","Invalid")))</f>
        <v>Middle Age</v>
      </c>
      <c r="U171" s="2" t="str">
        <f>IF(R171="f","Female","male")</f>
        <v>male</v>
      </c>
      <c r="V171" s="2" t="s">
        <v>40</v>
      </c>
      <c r="W171" s="2" t="s">
        <v>41</v>
      </c>
      <c r="X171" s="2" t="s">
        <v>42</v>
      </c>
      <c r="Y171" s="2" t="s">
        <v>43</v>
      </c>
      <c r="Z171" s="3">
        <v>39213</v>
      </c>
      <c r="AB171" s="2" t="s">
        <v>486</v>
      </c>
      <c r="AC171" s="2" t="s">
        <v>44</v>
      </c>
      <c r="AD171" s="2" t="str">
        <f>IF(Table2[[#This Row],[EmploymentStatus]]="active","active","inactive")</f>
        <v>active</v>
      </c>
      <c r="AE171" s="2" t="s">
        <v>45</v>
      </c>
      <c r="AF171" s="2" t="s">
        <v>89</v>
      </c>
      <c r="AG171" s="2">
        <v>14</v>
      </c>
      <c r="AH171" s="2" t="s">
        <v>68</v>
      </c>
      <c r="AI171" s="2" t="s">
        <v>56</v>
      </c>
      <c r="AJ171" s="2">
        <v>3.66</v>
      </c>
      <c r="AK171" s="2">
        <v>3</v>
      </c>
      <c r="AL171" s="2">
        <v>0</v>
      </c>
      <c r="AM171" s="6">
        <v>43521</v>
      </c>
      <c r="AN171" s="2">
        <v>0</v>
      </c>
      <c r="AO171" s="2">
        <v>15</v>
      </c>
    </row>
    <row r="172" spans="1:41" x14ac:dyDescent="0.3">
      <c r="A172" s="2" t="s">
        <v>318</v>
      </c>
      <c r="B172" s="2">
        <v>10251</v>
      </c>
      <c r="C172" s="2">
        <v>1</v>
      </c>
      <c r="D172" s="2">
        <v>1</v>
      </c>
      <c r="E172" s="2">
        <v>1</v>
      </c>
      <c r="F172" s="2" t="str">
        <f>IF(C172=0,"Unmarried","Married")</f>
        <v>Married</v>
      </c>
      <c r="G172" s="2">
        <v>1</v>
      </c>
      <c r="H172" s="2">
        <v>5</v>
      </c>
      <c r="I172" s="2">
        <v>3</v>
      </c>
      <c r="J172" s="2">
        <v>0</v>
      </c>
      <c r="K172" s="2">
        <v>64738</v>
      </c>
      <c r="L172" s="2">
        <v>0</v>
      </c>
      <c r="M172" s="2">
        <v>19</v>
      </c>
      <c r="N172" s="2" t="s">
        <v>37</v>
      </c>
      <c r="O172" s="2" t="s">
        <v>38</v>
      </c>
      <c r="P172" s="2">
        <v>1776</v>
      </c>
      <c r="Q172" s="5">
        <v>29991</v>
      </c>
      <c r="R172" s="2" t="s">
        <v>39</v>
      </c>
      <c r="S172" s="2">
        <f ca="1">DATEDIF(Q172,TODAY( ),"Y")</f>
        <v>41</v>
      </c>
      <c r="T172" s="2" t="str">
        <f ca="1">IF(S172&gt;54,"Old Age",IF(S172&gt;=31,"Middle Age",IF(S172&lt;=30,"young age","Invalid")))</f>
        <v>Middle Age</v>
      </c>
      <c r="U172" s="2" t="str">
        <f>IF(R172="f","Female","male")</f>
        <v>male</v>
      </c>
      <c r="V172" s="2" t="s">
        <v>51</v>
      </c>
      <c r="W172" s="2" t="s">
        <v>41</v>
      </c>
      <c r="X172" s="2" t="s">
        <v>42</v>
      </c>
      <c r="Y172" s="2" t="s">
        <v>110</v>
      </c>
      <c r="Z172" s="3">
        <v>41043</v>
      </c>
      <c r="AB172" s="2" t="s">
        <v>486</v>
      </c>
      <c r="AC172" s="2" t="s">
        <v>44</v>
      </c>
      <c r="AD172" s="2" t="str">
        <f>IF(Table2[[#This Row],[EmploymentStatus]]="active","active","inactive")</f>
        <v>active</v>
      </c>
      <c r="AE172" s="2" t="s">
        <v>45</v>
      </c>
      <c r="AF172" s="2" t="s">
        <v>63</v>
      </c>
      <c r="AG172" s="2">
        <v>16</v>
      </c>
      <c r="AH172" s="2" t="s">
        <v>68</v>
      </c>
      <c r="AI172" s="2" t="s">
        <v>56</v>
      </c>
      <c r="AJ172" s="2">
        <v>4.0999999999999996</v>
      </c>
      <c r="AK172" s="2">
        <v>3</v>
      </c>
      <c r="AL172" s="2">
        <v>0</v>
      </c>
      <c r="AM172" s="6">
        <v>43518</v>
      </c>
      <c r="AN172" s="2">
        <v>0</v>
      </c>
      <c r="AO172" s="2">
        <v>10</v>
      </c>
    </row>
    <row r="173" spans="1:41" x14ac:dyDescent="0.3">
      <c r="A173" s="2" t="s">
        <v>326</v>
      </c>
      <c r="B173" s="2">
        <v>10035</v>
      </c>
      <c r="C173" s="2">
        <v>0</v>
      </c>
      <c r="D173" s="2">
        <v>0</v>
      </c>
      <c r="E173" s="2">
        <v>0</v>
      </c>
      <c r="F173" s="2" t="str">
        <f>IF(C173=0,"Unmarried","Married")</f>
        <v>Unmarried</v>
      </c>
      <c r="G173" s="2">
        <v>1</v>
      </c>
      <c r="H173" s="2">
        <v>5</v>
      </c>
      <c r="I173" s="2">
        <v>4</v>
      </c>
      <c r="J173" s="2">
        <v>0</v>
      </c>
      <c r="K173" s="2">
        <v>73330</v>
      </c>
      <c r="L173" s="2">
        <v>0</v>
      </c>
      <c r="M173" s="2">
        <v>20</v>
      </c>
      <c r="N173" s="2" t="s">
        <v>58</v>
      </c>
      <c r="O173" s="2" t="s">
        <v>38</v>
      </c>
      <c r="P173" s="2">
        <v>2324</v>
      </c>
      <c r="Q173" s="5">
        <v>30038</v>
      </c>
      <c r="R173" s="2" t="s">
        <v>59</v>
      </c>
      <c r="S173" s="2">
        <f ca="1">DATEDIF(Q173,TODAY( ),"Y")</f>
        <v>41</v>
      </c>
      <c r="T173" s="2" t="str">
        <f ca="1">IF(S173&gt;54,"Old Age",IF(S173&gt;=31,"Middle Age",IF(S173&lt;=30,"young age","Invalid")))</f>
        <v>Middle Age</v>
      </c>
      <c r="U173" s="2" t="str">
        <f>IF(R173="f","Female","male")</f>
        <v>Female</v>
      </c>
      <c r="V173" s="2" t="s">
        <v>40</v>
      </c>
      <c r="W173" s="2" t="s">
        <v>41</v>
      </c>
      <c r="X173" s="2" t="s">
        <v>42</v>
      </c>
      <c r="Y173" s="2" t="s">
        <v>80</v>
      </c>
      <c r="Z173" s="3">
        <v>41505</v>
      </c>
      <c r="AB173" s="2" t="s">
        <v>486</v>
      </c>
      <c r="AC173" s="2" t="s">
        <v>44</v>
      </c>
      <c r="AD173" s="2" t="str">
        <f>IF(Table2[[#This Row],[EmploymentStatus]]="active","active","inactive")</f>
        <v>active</v>
      </c>
      <c r="AE173" s="2" t="s">
        <v>45</v>
      </c>
      <c r="AF173" s="2" t="s">
        <v>63</v>
      </c>
      <c r="AG173" s="2">
        <v>16</v>
      </c>
      <c r="AH173" s="2" t="s">
        <v>55</v>
      </c>
      <c r="AI173" s="2" t="s">
        <v>48</v>
      </c>
      <c r="AJ173" s="2">
        <v>4.2</v>
      </c>
      <c r="AK173" s="2">
        <v>4</v>
      </c>
      <c r="AL173" s="2">
        <v>0</v>
      </c>
      <c r="AM173" s="6">
        <v>43801</v>
      </c>
      <c r="AN173" s="2">
        <v>0</v>
      </c>
      <c r="AO173" s="2">
        <v>19</v>
      </c>
    </row>
    <row r="174" spans="1:41" x14ac:dyDescent="0.3">
      <c r="A174" s="2" t="s">
        <v>481</v>
      </c>
      <c r="B174" s="2">
        <v>10301</v>
      </c>
      <c r="C174" s="2">
        <v>0</v>
      </c>
      <c r="D174" s="2">
        <v>0</v>
      </c>
      <c r="E174" s="2">
        <v>0</v>
      </c>
      <c r="F174" s="2" t="str">
        <f>IF(C174=0,"Unmarried","Married")</f>
        <v>Unmarried</v>
      </c>
      <c r="G174" s="2">
        <v>5</v>
      </c>
      <c r="H174" s="2">
        <v>5</v>
      </c>
      <c r="I174" s="2">
        <v>1</v>
      </c>
      <c r="J174" s="2">
        <v>0</v>
      </c>
      <c r="K174" s="2">
        <v>48513</v>
      </c>
      <c r="L174" s="2">
        <v>1</v>
      </c>
      <c r="M174" s="2">
        <v>19</v>
      </c>
      <c r="N174" s="2" t="s">
        <v>37</v>
      </c>
      <c r="O174" s="2" t="s">
        <v>38</v>
      </c>
      <c r="P174" s="2">
        <v>2458</v>
      </c>
      <c r="Q174" s="5">
        <v>30046</v>
      </c>
      <c r="R174" s="2" t="s">
        <v>59</v>
      </c>
      <c r="S174" s="2">
        <f ca="1">DATEDIF(Q174,TODAY( ),"Y")</f>
        <v>41</v>
      </c>
      <c r="T174" s="2" t="str">
        <f ca="1">IF(S174&gt;54,"Old Age",IF(S174&gt;=31,"Middle Age",IF(S174&lt;=30,"young age","Invalid")))</f>
        <v>Middle Age</v>
      </c>
      <c r="U174" s="2" t="str">
        <f>IF(R174="f","Female","male")</f>
        <v>Female</v>
      </c>
      <c r="V174" s="2" t="s">
        <v>40</v>
      </c>
      <c r="W174" s="2" t="s">
        <v>41</v>
      </c>
      <c r="X174" s="2" t="s">
        <v>42</v>
      </c>
      <c r="Y174" s="2" t="s">
        <v>110</v>
      </c>
      <c r="Z174" s="3">
        <v>39487</v>
      </c>
      <c r="AA174" s="3">
        <v>42276</v>
      </c>
      <c r="AB174" s="2" t="s">
        <v>88</v>
      </c>
      <c r="AC174" s="2" t="s">
        <v>53</v>
      </c>
      <c r="AD174" s="2" t="str">
        <f>IF(Table2[[#This Row],[EmploymentStatus]]="active","active","inactive")</f>
        <v>inactive</v>
      </c>
      <c r="AE174" s="2" t="s">
        <v>45</v>
      </c>
      <c r="AF174" s="2" t="s">
        <v>81</v>
      </c>
      <c r="AG174" s="2">
        <v>12</v>
      </c>
      <c r="AH174" s="2" t="s">
        <v>68</v>
      </c>
      <c r="AI174" s="2" t="s">
        <v>189</v>
      </c>
      <c r="AJ174" s="2">
        <v>3.2</v>
      </c>
      <c r="AK174" s="2">
        <v>2</v>
      </c>
      <c r="AL174" s="2">
        <v>0</v>
      </c>
      <c r="AM174" s="6">
        <v>42044</v>
      </c>
      <c r="AN174" s="2">
        <v>5</v>
      </c>
      <c r="AO174" s="2">
        <v>4</v>
      </c>
    </row>
    <row r="175" spans="1:41" x14ac:dyDescent="0.3">
      <c r="A175" s="2" t="s">
        <v>369</v>
      </c>
      <c r="B175" s="2">
        <v>10041</v>
      </c>
      <c r="C175" s="2">
        <v>0</v>
      </c>
      <c r="D175" s="2">
        <v>0</v>
      </c>
      <c r="E175" s="2">
        <v>1</v>
      </c>
      <c r="F175" s="2" t="str">
        <f>IF(C175=0,"Unmarried","Married")</f>
        <v>Unmarried</v>
      </c>
      <c r="G175" s="2">
        <v>1</v>
      </c>
      <c r="H175" s="2">
        <v>6</v>
      </c>
      <c r="I175" s="2">
        <v>3</v>
      </c>
      <c r="J175" s="2">
        <v>0</v>
      </c>
      <c r="K175" s="2">
        <v>68829</v>
      </c>
      <c r="L175" s="2">
        <v>0</v>
      </c>
      <c r="M175" s="2">
        <v>3</v>
      </c>
      <c r="N175" s="2" t="s">
        <v>137</v>
      </c>
      <c r="O175" s="2" t="s">
        <v>370</v>
      </c>
      <c r="P175" s="2">
        <v>27229</v>
      </c>
      <c r="Q175" s="5">
        <v>30090</v>
      </c>
      <c r="R175" s="2" t="s">
        <v>39</v>
      </c>
      <c r="S175" s="2">
        <f ca="1">DATEDIF(Q175,TODAY( ),"Y")</f>
        <v>41</v>
      </c>
      <c r="T175" s="2" t="str">
        <f ca="1">IF(S175&gt;54,"Old Age",IF(S175&gt;=31,"Middle Age",IF(S175&lt;=30,"young age","Invalid")))</f>
        <v>Middle Age</v>
      </c>
      <c r="U175" s="2" t="str">
        <f>IF(R175="f","Female","male")</f>
        <v>male</v>
      </c>
      <c r="V175" s="2" t="s">
        <v>40</v>
      </c>
      <c r="W175" s="2" t="s">
        <v>41</v>
      </c>
      <c r="X175" s="2" t="s">
        <v>42</v>
      </c>
      <c r="Y175" s="2" t="s">
        <v>43</v>
      </c>
      <c r="Z175" s="3">
        <v>42125</v>
      </c>
      <c r="AB175" s="2" t="s">
        <v>486</v>
      </c>
      <c r="AC175" s="2" t="s">
        <v>44</v>
      </c>
      <c r="AD175" s="2" t="str">
        <f>IF(Table2[[#This Row],[EmploymentStatus]]="active","active","inactive")</f>
        <v>active</v>
      </c>
      <c r="AE175" s="2" t="s">
        <v>139</v>
      </c>
      <c r="AF175" s="2" t="s">
        <v>140</v>
      </c>
      <c r="AG175" s="2">
        <v>17</v>
      </c>
      <c r="AH175" s="2" t="s">
        <v>199</v>
      </c>
      <c r="AI175" s="2" t="s">
        <v>56</v>
      </c>
      <c r="AJ175" s="2">
        <v>5</v>
      </c>
      <c r="AK175" s="2">
        <v>5</v>
      </c>
      <c r="AL175" s="2">
        <v>0</v>
      </c>
      <c r="AM175" s="6">
        <v>43479</v>
      </c>
      <c r="AN175" s="2">
        <v>0</v>
      </c>
      <c r="AO175" s="2">
        <v>18</v>
      </c>
    </row>
    <row r="176" spans="1:41" x14ac:dyDescent="0.3">
      <c r="A176" s="2" t="s">
        <v>441</v>
      </c>
      <c r="B176" s="2">
        <v>10117</v>
      </c>
      <c r="C176" s="2">
        <v>1</v>
      </c>
      <c r="D176" s="2">
        <v>1</v>
      </c>
      <c r="E176" s="2">
        <v>1</v>
      </c>
      <c r="F176" s="2" t="str">
        <f>IF(C176=0,"Unmarried","Married")</f>
        <v>Married</v>
      </c>
      <c r="G176" s="2">
        <v>1</v>
      </c>
      <c r="H176" s="2">
        <v>5</v>
      </c>
      <c r="I176" s="2">
        <v>3</v>
      </c>
      <c r="J176" s="2">
        <v>0</v>
      </c>
      <c r="K176" s="2">
        <v>63025</v>
      </c>
      <c r="L176" s="2">
        <v>0</v>
      </c>
      <c r="M176" s="2">
        <v>19</v>
      </c>
      <c r="N176" s="2" t="s">
        <v>37</v>
      </c>
      <c r="O176" s="2" t="s">
        <v>38</v>
      </c>
      <c r="P176" s="2">
        <v>2747</v>
      </c>
      <c r="Q176" s="5">
        <v>30142</v>
      </c>
      <c r="R176" s="2" t="s">
        <v>39</v>
      </c>
      <c r="S176" s="2">
        <f ca="1">DATEDIF(Q176,TODAY( ),"Y")</f>
        <v>41</v>
      </c>
      <c r="T176" s="2" t="str">
        <f ca="1">IF(S176&gt;54,"Old Age",IF(S176&gt;=31,"Middle Age",IF(S176&lt;=30,"young age","Invalid")))</f>
        <v>Middle Age</v>
      </c>
      <c r="U176" s="2" t="str">
        <f>IF(R176="f","Female","male")</f>
        <v>male</v>
      </c>
      <c r="V176" s="2" t="s">
        <v>51</v>
      </c>
      <c r="W176" s="2" t="s">
        <v>41</v>
      </c>
      <c r="X176" s="2" t="s">
        <v>87</v>
      </c>
      <c r="Y176" s="2" t="s">
        <v>43</v>
      </c>
      <c r="Z176" s="3">
        <v>42125</v>
      </c>
      <c r="AB176" s="2" t="s">
        <v>486</v>
      </c>
      <c r="AC176" s="2" t="s">
        <v>44</v>
      </c>
      <c r="AD176" s="2" t="str">
        <f>IF(Table2[[#This Row],[EmploymentStatus]]="active","active","inactive")</f>
        <v>active</v>
      </c>
      <c r="AE176" s="2" t="s">
        <v>45</v>
      </c>
      <c r="AF176" s="2" t="s">
        <v>46</v>
      </c>
      <c r="AG176" s="2">
        <v>22</v>
      </c>
      <c r="AH176" s="2" t="s">
        <v>68</v>
      </c>
      <c r="AI176" s="2" t="s">
        <v>56</v>
      </c>
      <c r="AJ176" s="2">
        <v>4.3600000000000003</v>
      </c>
      <c r="AK176" s="2">
        <v>5</v>
      </c>
      <c r="AL176" s="2">
        <v>0</v>
      </c>
      <c r="AM176" s="6">
        <v>43489</v>
      </c>
      <c r="AN176" s="2">
        <v>0</v>
      </c>
      <c r="AO176" s="2">
        <v>10</v>
      </c>
    </row>
    <row r="177" spans="1:41" x14ac:dyDescent="0.3">
      <c r="A177" s="2" t="s">
        <v>394</v>
      </c>
      <c r="B177" s="2">
        <v>10058</v>
      </c>
      <c r="C177" s="2">
        <v>0</v>
      </c>
      <c r="D177" s="2">
        <v>2</v>
      </c>
      <c r="E177" s="2">
        <v>1</v>
      </c>
      <c r="F177" s="2" t="str">
        <f>IF(C177=0,"Unmarried","Married")</f>
        <v>Unmarried</v>
      </c>
      <c r="G177" s="2">
        <v>5</v>
      </c>
      <c r="H177" s="2">
        <v>5</v>
      </c>
      <c r="I177" s="2">
        <v>3</v>
      </c>
      <c r="J177" s="2">
        <v>0</v>
      </c>
      <c r="K177" s="2">
        <v>45115</v>
      </c>
      <c r="L177" s="2">
        <v>1</v>
      </c>
      <c r="M177" s="2">
        <v>19</v>
      </c>
      <c r="N177" s="2" t="s">
        <v>37</v>
      </c>
      <c r="O177" s="2" t="s">
        <v>38</v>
      </c>
      <c r="P177" s="2">
        <v>2176</v>
      </c>
      <c r="Q177" s="5">
        <v>30154</v>
      </c>
      <c r="R177" s="2" t="s">
        <v>39</v>
      </c>
      <c r="S177" s="2">
        <f ca="1">DATEDIF(Q177,TODAY( ),"Y")</f>
        <v>40</v>
      </c>
      <c r="T177" s="2" t="str">
        <f ca="1">IF(S177&gt;54,"Old Age",IF(S177&gt;=31,"Middle Age",IF(S177&lt;=30,"young age","Invalid")))</f>
        <v>Middle Age</v>
      </c>
      <c r="U177" s="2" t="str">
        <f>IF(R177="f","Female","male")</f>
        <v>male</v>
      </c>
      <c r="V177" s="2" t="s">
        <v>65</v>
      </c>
      <c r="W177" s="2" t="s">
        <v>41</v>
      </c>
      <c r="X177" s="2" t="s">
        <v>87</v>
      </c>
      <c r="Y177" s="2" t="s">
        <v>43</v>
      </c>
      <c r="Z177" s="3">
        <v>40679</v>
      </c>
      <c r="AA177" s="3">
        <v>42384</v>
      </c>
      <c r="AB177" s="2" t="s">
        <v>128</v>
      </c>
      <c r="AC177" s="2" t="s">
        <v>53</v>
      </c>
      <c r="AD177" s="2" t="str">
        <f>IF(Table2[[#This Row],[EmploymentStatus]]="active","active","inactive")</f>
        <v>inactive</v>
      </c>
      <c r="AE177" s="2" t="s">
        <v>45</v>
      </c>
      <c r="AF177" s="2" t="s">
        <v>63</v>
      </c>
      <c r="AG177" s="2">
        <v>16</v>
      </c>
      <c r="AH177" s="2" t="s">
        <v>47</v>
      </c>
      <c r="AI177" s="2" t="s">
        <v>56</v>
      </c>
      <c r="AJ177" s="2">
        <v>5</v>
      </c>
      <c r="AK177" s="2">
        <v>4</v>
      </c>
      <c r="AL177" s="2">
        <v>0</v>
      </c>
      <c r="AM177" s="6">
        <v>42093</v>
      </c>
      <c r="AN177" s="2">
        <v>0</v>
      </c>
      <c r="AO177" s="2">
        <v>11</v>
      </c>
    </row>
    <row r="178" spans="1:41" x14ac:dyDescent="0.3">
      <c r="A178" s="2" t="s">
        <v>433</v>
      </c>
      <c r="B178" s="2">
        <v>10278</v>
      </c>
      <c r="C178" s="2">
        <v>0</v>
      </c>
      <c r="D178" s="2">
        <v>2</v>
      </c>
      <c r="E178" s="2">
        <v>0</v>
      </c>
      <c r="F178" s="2" t="str">
        <f>IF(C178=0,"Unmarried","Married")</f>
        <v>Unmarried</v>
      </c>
      <c r="G178" s="2">
        <v>1</v>
      </c>
      <c r="H178" s="2">
        <v>5</v>
      </c>
      <c r="I178" s="2">
        <v>3</v>
      </c>
      <c r="J178" s="2">
        <v>0</v>
      </c>
      <c r="K178" s="2">
        <v>47961</v>
      </c>
      <c r="L178" s="2">
        <v>0</v>
      </c>
      <c r="M178" s="2">
        <v>19</v>
      </c>
      <c r="N178" s="2" t="s">
        <v>37</v>
      </c>
      <c r="O178" s="2" t="s">
        <v>38</v>
      </c>
      <c r="P178" s="2">
        <v>2050</v>
      </c>
      <c r="Q178" s="5">
        <v>30188</v>
      </c>
      <c r="R178" s="2" t="s">
        <v>59</v>
      </c>
      <c r="S178" s="2">
        <f ca="1">DATEDIF(Q178,TODAY( ),"Y")</f>
        <v>40</v>
      </c>
      <c r="T178" s="2" t="str">
        <f ca="1">IF(S178&gt;54,"Old Age",IF(S178&gt;=31,"Middle Age",IF(S178&lt;=30,"young age","Invalid")))</f>
        <v>Middle Age</v>
      </c>
      <c r="U178" s="2" t="str">
        <f>IF(R178="f","Female","male")</f>
        <v>Female</v>
      </c>
      <c r="V178" s="2" t="s">
        <v>65</v>
      </c>
      <c r="W178" s="2" t="s">
        <v>41</v>
      </c>
      <c r="X178" s="2" t="s">
        <v>42</v>
      </c>
      <c r="Y178" s="2" t="s">
        <v>96</v>
      </c>
      <c r="Z178" s="3">
        <v>40817</v>
      </c>
      <c r="AB178" s="2" t="s">
        <v>486</v>
      </c>
      <c r="AC178" s="2" t="s">
        <v>44</v>
      </c>
      <c r="AD178" s="2" t="str">
        <f>IF(Table2[[#This Row],[EmploymentStatus]]="active","active","inactive")</f>
        <v>active</v>
      </c>
      <c r="AE178" s="2" t="s">
        <v>45</v>
      </c>
      <c r="AF178" s="2" t="s">
        <v>61</v>
      </c>
      <c r="AG178" s="2">
        <v>20</v>
      </c>
      <c r="AH178" s="2" t="s">
        <v>68</v>
      </c>
      <c r="AI178" s="2" t="s">
        <v>56</v>
      </c>
      <c r="AJ178" s="2">
        <v>4.0999999999999996</v>
      </c>
      <c r="AK178" s="2">
        <v>4</v>
      </c>
      <c r="AL178" s="2">
        <v>0</v>
      </c>
      <c r="AM178" s="6">
        <v>43648</v>
      </c>
      <c r="AN178" s="2">
        <v>0</v>
      </c>
      <c r="AO178" s="2">
        <v>9</v>
      </c>
    </row>
    <row r="179" spans="1:41" x14ac:dyDescent="0.3">
      <c r="A179" s="2" t="s">
        <v>196</v>
      </c>
      <c r="B179" s="2">
        <v>10276</v>
      </c>
      <c r="C179" s="2">
        <v>0</v>
      </c>
      <c r="D179" s="2">
        <v>0</v>
      </c>
      <c r="E179" s="2">
        <v>1</v>
      </c>
      <c r="F179" s="2" t="str">
        <f>IF(C179=0,"Unmarried","Married")</f>
        <v>Unmarried</v>
      </c>
      <c r="G179" s="2">
        <v>1</v>
      </c>
      <c r="H179" s="2">
        <v>5</v>
      </c>
      <c r="I179" s="2">
        <v>3</v>
      </c>
      <c r="J179" s="2">
        <v>0</v>
      </c>
      <c r="K179" s="2">
        <v>51259</v>
      </c>
      <c r="L179" s="2">
        <v>0</v>
      </c>
      <c r="M179" s="2">
        <v>19</v>
      </c>
      <c r="N179" s="2" t="s">
        <v>37</v>
      </c>
      <c r="O179" s="2" t="s">
        <v>38</v>
      </c>
      <c r="P179" s="2">
        <v>2180</v>
      </c>
      <c r="Q179" s="5">
        <v>30270</v>
      </c>
      <c r="R179" s="2" t="s">
        <v>39</v>
      </c>
      <c r="S179" s="2">
        <f ca="1">DATEDIF(Q179,TODAY( ),"Y")</f>
        <v>40</v>
      </c>
      <c r="T179" s="2" t="str">
        <f ca="1">IF(S179&gt;54,"Old Age",IF(S179&gt;=31,"Middle Age",IF(S179&lt;=30,"young age","Invalid")))</f>
        <v>Middle Age</v>
      </c>
      <c r="U179" s="2" t="str">
        <f>IF(R179="f","Female","male")</f>
        <v>male</v>
      </c>
      <c r="V179" s="2" t="s">
        <v>40</v>
      </c>
      <c r="W179" s="2" t="s">
        <v>41</v>
      </c>
      <c r="X179" s="2" t="s">
        <v>42</v>
      </c>
      <c r="Y179" s="2" t="s">
        <v>43</v>
      </c>
      <c r="Z179" s="3">
        <v>41978</v>
      </c>
      <c r="AB179" s="2" t="s">
        <v>486</v>
      </c>
      <c r="AC179" s="2" t="s">
        <v>44</v>
      </c>
      <c r="AD179" s="2" t="str">
        <f>IF(Table2[[#This Row],[EmploymentStatus]]="active","active","inactive")</f>
        <v>active</v>
      </c>
      <c r="AE179" s="2" t="s">
        <v>45</v>
      </c>
      <c r="AF179" s="2" t="s">
        <v>77</v>
      </c>
      <c r="AG179" s="2">
        <v>19</v>
      </c>
      <c r="AH179" s="2" t="s">
        <v>55</v>
      </c>
      <c r="AI179" s="2" t="s">
        <v>56</v>
      </c>
      <c r="AJ179" s="2">
        <v>4.3</v>
      </c>
      <c r="AK179" s="2">
        <v>4</v>
      </c>
      <c r="AL179" s="2">
        <v>0</v>
      </c>
      <c r="AM179" s="6">
        <v>43515</v>
      </c>
      <c r="AN179" s="2">
        <v>0</v>
      </c>
      <c r="AO179" s="2">
        <v>1</v>
      </c>
    </row>
    <row r="180" spans="1:41" x14ac:dyDescent="0.3">
      <c r="A180" s="2" t="s">
        <v>148</v>
      </c>
      <c r="B180" s="2">
        <v>10115</v>
      </c>
      <c r="C180" s="2">
        <v>0</v>
      </c>
      <c r="D180" s="2">
        <v>0</v>
      </c>
      <c r="E180" s="2">
        <v>1</v>
      </c>
      <c r="F180" s="2" t="str">
        <f>IF(C180=0,"Unmarried","Married")</f>
        <v>Unmarried</v>
      </c>
      <c r="G180" s="2">
        <v>1</v>
      </c>
      <c r="H180" s="2">
        <v>5</v>
      </c>
      <c r="I180" s="2">
        <v>3</v>
      </c>
      <c r="J180" s="2">
        <v>0</v>
      </c>
      <c r="K180" s="2">
        <v>52846</v>
      </c>
      <c r="L180" s="2">
        <v>0</v>
      </c>
      <c r="M180" s="2">
        <v>19</v>
      </c>
      <c r="N180" s="2" t="s">
        <v>37</v>
      </c>
      <c r="O180" s="2" t="s">
        <v>38</v>
      </c>
      <c r="P180" s="2">
        <v>1701</v>
      </c>
      <c r="Q180" s="5">
        <v>30349</v>
      </c>
      <c r="R180" s="2" t="s">
        <v>39</v>
      </c>
      <c r="S180" s="2">
        <f ca="1">DATEDIF(Q180,TODAY( ),"Y")</f>
        <v>40</v>
      </c>
      <c r="T180" s="2" t="str">
        <f ca="1">IF(S180&gt;54,"Old Age",IF(S180&gt;=31,"Middle Age",IF(S180&lt;=30,"young age","Invalid")))</f>
        <v>Middle Age</v>
      </c>
      <c r="U180" s="2" t="str">
        <f>IF(R180="f","Female","male")</f>
        <v>male</v>
      </c>
      <c r="V180" s="2" t="s">
        <v>40</v>
      </c>
      <c r="W180" s="2" t="s">
        <v>41</v>
      </c>
      <c r="X180" s="2" t="s">
        <v>42</v>
      </c>
      <c r="Y180" s="2" t="s">
        <v>80</v>
      </c>
      <c r="Z180" s="3">
        <v>41729</v>
      </c>
      <c r="AB180" s="2" t="s">
        <v>486</v>
      </c>
      <c r="AC180" s="2" t="s">
        <v>44</v>
      </c>
      <c r="AD180" s="2" t="str">
        <f>IF(Table2[[#This Row],[EmploymentStatus]]="active","active","inactive")</f>
        <v>active</v>
      </c>
      <c r="AE180" s="2" t="s">
        <v>45</v>
      </c>
      <c r="AF180" s="2" t="s">
        <v>97</v>
      </c>
      <c r="AG180" s="2">
        <v>18</v>
      </c>
      <c r="AH180" s="2" t="s">
        <v>47</v>
      </c>
      <c r="AI180" s="2" t="s">
        <v>56</v>
      </c>
      <c r="AJ180" s="2">
        <v>4.43</v>
      </c>
      <c r="AK180" s="2">
        <v>3</v>
      </c>
      <c r="AL180" s="2">
        <v>0</v>
      </c>
      <c r="AM180" s="6">
        <v>43467</v>
      </c>
      <c r="AN180" s="2">
        <v>0</v>
      </c>
      <c r="AO180" s="2">
        <v>14</v>
      </c>
    </row>
    <row r="181" spans="1:41" x14ac:dyDescent="0.3">
      <c r="A181" s="2" t="s">
        <v>214</v>
      </c>
      <c r="B181" s="2">
        <v>10280</v>
      </c>
      <c r="C181" s="2">
        <v>0</v>
      </c>
      <c r="D181" s="2">
        <v>0</v>
      </c>
      <c r="E181" s="2">
        <v>1</v>
      </c>
      <c r="F181" s="2" t="str">
        <f>IF(C181=0,"Unmarried","Married")</f>
        <v>Unmarried</v>
      </c>
      <c r="G181" s="2">
        <v>4</v>
      </c>
      <c r="H181" s="2">
        <v>5</v>
      </c>
      <c r="I181" s="2">
        <v>2</v>
      </c>
      <c r="J181" s="2">
        <v>0</v>
      </c>
      <c r="K181" s="2">
        <v>60340</v>
      </c>
      <c r="L181" s="2">
        <v>1</v>
      </c>
      <c r="M181" s="2">
        <v>19</v>
      </c>
      <c r="N181" s="2" t="s">
        <v>37</v>
      </c>
      <c r="O181" s="2" t="s">
        <v>38</v>
      </c>
      <c r="P181" s="2">
        <v>2129</v>
      </c>
      <c r="Q181" s="5">
        <v>30356</v>
      </c>
      <c r="R181" s="2" t="s">
        <v>39</v>
      </c>
      <c r="S181" s="2">
        <f ca="1">DATEDIF(Q181,TODAY( ),"Y")</f>
        <v>40</v>
      </c>
      <c r="T181" s="2" t="str">
        <f ca="1">IF(S181&gt;54,"Old Age",IF(S181&gt;=31,"Middle Age",IF(S181&lt;=30,"young age","Invalid")))</f>
        <v>Middle Age</v>
      </c>
      <c r="U181" s="2" t="str">
        <f>IF(R181="f","Female","male")</f>
        <v>male</v>
      </c>
      <c r="V181" s="2" t="s">
        <v>40</v>
      </c>
      <c r="W181" s="2" t="s">
        <v>41</v>
      </c>
      <c r="X181" s="2" t="s">
        <v>42</v>
      </c>
      <c r="Y181" s="2" t="s">
        <v>43</v>
      </c>
      <c r="Z181" s="3">
        <v>40943</v>
      </c>
      <c r="AA181" s="3">
        <v>43370</v>
      </c>
      <c r="AB181" s="2" t="s">
        <v>101</v>
      </c>
      <c r="AC181" s="2" t="s">
        <v>102</v>
      </c>
      <c r="AD181" s="2" t="str">
        <f>IF(Table2[[#This Row],[EmploymentStatus]]="active","active","inactive")</f>
        <v>inactive</v>
      </c>
      <c r="AE181" s="2" t="s">
        <v>45</v>
      </c>
      <c r="AF181" s="2" t="s">
        <v>46</v>
      </c>
      <c r="AG181" s="2">
        <v>22</v>
      </c>
      <c r="AH181" s="2" t="s">
        <v>68</v>
      </c>
      <c r="AI181" s="2" t="s">
        <v>116</v>
      </c>
      <c r="AJ181" s="2">
        <v>5</v>
      </c>
      <c r="AK181" s="2">
        <v>4</v>
      </c>
      <c r="AL181" s="2">
        <v>0</v>
      </c>
      <c r="AM181" s="6">
        <v>43438</v>
      </c>
      <c r="AN181" s="2">
        <v>5</v>
      </c>
      <c r="AO181" s="2">
        <v>16</v>
      </c>
    </row>
    <row r="182" spans="1:41" x14ac:dyDescent="0.3">
      <c r="A182" s="2" t="s">
        <v>238</v>
      </c>
      <c r="B182" s="2">
        <v>10257</v>
      </c>
      <c r="C182" s="2">
        <v>0</v>
      </c>
      <c r="D182" s="2">
        <v>0</v>
      </c>
      <c r="E182" s="2">
        <v>0</v>
      </c>
      <c r="F182" s="2" t="str">
        <f>IF(C182=0,"Unmarried","Married")</f>
        <v>Unmarried</v>
      </c>
      <c r="G182" s="2">
        <v>1</v>
      </c>
      <c r="H182" s="2">
        <v>5</v>
      </c>
      <c r="I182" s="2">
        <v>3</v>
      </c>
      <c r="J182" s="2">
        <v>0</v>
      </c>
      <c r="K182" s="2">
        <v>53171</v>
      </c>
      <c r="L182" s="2">
        <v>0</v>
      </c>
      <c r="M182" s="2">
        <v>19</v>
      </c>
      <c r="N182" s="2" t="s">
        <v>37</v>
      </c>
      <c r="O182" s="2" t="s">
        <v>38</v>
      </c>
      <c r="P182" s="2">
        <v>2121</v>
      </c>
      <c r="Q182" s="5">
        <v>30359</v>
      </c>
      <c r="R182" s="2" t="s">
        <v>59</v>
      </c>
      <c r="S182" s="2">
        <f ca="1">DATEDIF(Q182,TODAY( ),"Y")</f>
        <v>40</v>
      </c>
      <c r="T182" s="2" t="str">
        <f ca="1">IF(S182&gt;54,"Old Age",IF(S182&gt;=31,"Middle Age",IF(S182&lt;=30,"young age","Invalid")))</f>
        <v>Middle Age</v>
      </c>
      <c r="U182" s="2" t="str">
        <f>IF(R182="f","Female","male")</f>
        <v>Female</v>
      </c>
      <c r="V182" s="2" t="s">
        <v>40</v>
      </c>
      <c r="W182" s="2" t="s">
        <v>41</v>
      </c>
      <c r="X182" s="2" t="s">
        <v>87</v>
      </c>
      <c r="Y182" s="2" t="s">
        <v>80</v>
      </c>
      <c r="Z182" s="3">
        <v>40679</v>
      </c>
      <c r="AB182" s="2" t="s">
        <v>486</v>
      </c>
      <c r="AC182" s="2" t="s">
        <v>44</v>
      </c>
      <c r="AD182" s="2" t="str">
        <f>IF(Table2[[#This Row],[EmploymentStatus]]="active","active","inactive")</f>
        <v>active</v>
      </c>
      <c r="AE182" s="2" t="s">
        <v>45</v>
      </c>
      <c r="AF182" s="2" t="s">
        <v>97</v>
      </c>
      <c r="AG182" s="2">
        <v>18</v>
      </c>
      <c r="AH182" s="2" t="s">
        <v>47</v>
      </c>
      <c r="AI182" s="2" t="s">
        <v>56</v>
      </c>
      <c r="AJ182" s="2">
        <v>4.2</v>
      </c>
      <c r="AK182" s="2">
        <v>4</v>
      </c>
      <c r="AL182" s="2">
        <v>0</v>
      </c>
      <c r="AM182" s="6">
        <v>43522</v>
      </c>
      <c r="AN182" s="2">
        <v>0</v>
      </c>
      <c r="AO182" s="2">
        <v>12</v>
      </c>
    </row>
    <row r="183" spans="1:41" x14ac:dyDescent="0.3">
      <c r="A183" s="2" t="s">
        <v>75</v>
      </c>
      <c r="B183" s="2">
        <v>10062</v>
      </c>
      <c r="C183" s="2">
        <v>0</v>
      </c>
      <c r="D183" s="2">
        <v>4</v>
      </c>
      <c r="E183" s="2">
        <v>1</v>
      </c>
      <c r="F183" s="2" t="str">
        <f>IF(C183=0,"Unmarried","Married")</f>
        <v>Unmarried</v>
      </c>
      <c r="G183" s="2">
        <v>1</v>
      </c>
      <c r="H183" s="2">
        <v>5</v>
      </c>
      <c r="I183" s="2">
        <v>3</v>
      </c>
      <c r="J183" s="2">
        <v>0</v>
      </c>
      <c r="K183" s="2">
        <v>59365</v>
      </c>
      <c r="L183" s="2">
        <v>0</v>
      </c>
      <c r="M183" s="2">
        <v>19</v>
      </c>
      <c r="N183" s="2" t="s">
        <v>37</v>
      </c>
      <c r="O183" s="2" t="s">
        <v>38</v>
      </c>
      <c r="P183" s="2">
        <v>2199</v>
      </c>
      <c r="Q183" s="5">
        <v>30365</v>
      </c>
      <c r="R183" s="2" t="s">
        <v>39</v>
      </c>
      <c r="S183" s="2">
        <f ca="1">DATEDIF(Q183,TODAY( ),"Y")</f>
        <v>40</v>
      </c>
      <c r="T183" s="2" t="str">
        <f ca="1">IF(S183&gt;54,"Old Age",IF(S183&gt;=31,"Middle Age",IF(S183&lt;=30,"young age","Invalid")))</f>
        <v>Middle Age</v>
      </c>
      <c r="U183" s="2" t="str">
        <f>IF(R183="f","Female","male")</f>
        <v>male</v>
      </c>
      <c r="V183" s="2" t="s">
        <v>76</v>
      </c>
      <c r="W183" s="2" t="s">
        <v>41</v>
      </c>
      <c r="X183" s="2" t="s">
        <v>42</v>
      </c>
      <c r="Y183" s="2" t="s">
        <v>43</v>
      </c>
      <c r="Z183" s="3">
        <v>41547</v>
      </c>
      <c r="AB183" s="2" t="s">
        <v>486</v>
      </c>
      <c r="AC183" s="2" t="s">
        <v>44</v>
      </c>
      <c r="AD183" s="2" t="str">
        <f>IF(Table2[[#This Row],[EmploymentStatus]]="active","active","inactive")</f>
        <v>active</v>
      </c>
      <c r="AE183" s="2" t="s">
        <v>45</v>
      </c>
      <c r="AF183" s="2" t="s">
        <v>77</v>
      </c>
      <c r="AG183" s="2">
        <v>19</v>
      </c>
      <c r="AH183" s="2" t="s">
        <v>78</v>
      </c>
      <c r="AI183" s="2" t="s">
        <v>56</v>
      </c>
      <c r="AJ183" s="2">
        <v>5</v>
      </c>
      <c r="AK183" s="2">
        <v>4</v>
      </c>
      <c r="AL183" s="2">
        <v>0</v>
      </c>
      <c r="AM183" s="6">
        <v>43521</v>
      </c>
      <c r="AN183" s="2">
        <v>0</v>
      </c>
      <c r="AO183" s="2">
        <v>19</v>
      </c>
    </row>
    <row r="184" spans="1:41" x14ac:dyDescent="0.3">
      <c r="A184" s="2" t="s">
        <v>171</v>
      </c>
      <c r="B184" s="2">
        <v>10019</v>
      </c>
      <c r="C184" s="2">
        <v>0</v>
      </c>
      <c r="D184" s="2">
        <v>0</v>
      </c>
      <c r="E184" s="2">
        <v>1</v>
      </c>
      <c r="F184" s="2" t="str">
        <f>IF(C184=0,"Unmarried","Married")</f>
        <v>Unmarried</v>
      </c>
      <c r="G184" s="2">
        <v>1</v>
      </c>
      <c r="H184" s="2">
        <v>5</v>
      </c>
      <c r="I184" s="2">
        <v>4</v>
      </c>
      <c r="J184" s="2">
        <v>0</v>
      </c>
      <c r="K184" s="2">
        <v>170500</v>
      </c>
      <c r="L184" s="2">
        <v>0</v>
      </c>
      <c r="M184" s="2">
        <v>10</v>
      </c>
      <c r="N184" s="2" t="s">
        <v>172</v>
      </c>
      <c r="O184" s="2" t="s">
        <v>38</v>
      </c>
      <c r="P184" s="2">
        <v>2030</v>
      </c>
      <c r="Q184" s="5">
        <v>30394</v>
      </c>
      <c r="R184" s="2" t="s">
        <v>39</v>
      </c>
      <c r="S184" s="2">
        <f ca="1">DATEDIF(Q184,TODAY( ),"Y")</f>
        <v>40</v>
      </c>
      <c r="T184" s="2" t="str">
        <f ca="1">IF(S184&gt;54,"Old Age",IF(S184&gt;=31,"Middle Age",IF(S184&lt;=30,"young age","Invalid")))</f>
        <v>Middle Age</v>
      </c>
      <c r="U184" s="2" t="str">
        <f>IF(R184="f","Female","male")</f>
        <v>male</v>
      </c>
      <c r="V184" s="2" t="s">
        <v>40</v>
      </c>
      <c r="W184" s="2" t="s">
        <v>41</v>
      </c>
      <c r="X184" s="2" t="s">
        <v>42</v>
      </c>
      <c r="Y184" s="2" t="s">
        <v>80</v>
      </c>
      <c r="Z184" s="3">
        <v>39934</v>
      </c>
      <c r="AB184" s="2" t="s">
        <v>486</v>
      </c>
      <c r="AC184" s="2" t="s">
        <v>44</v>
      </c>
      <c r="AD184" s="2" t="str">
        <f>IF(Table2[[#This Row],[EmploymentStatus]]="active","active","inactive")</f>
        <v>active</v>
      </c>
      <c r="AE184" s="2" t="s">
        <v>45</v>
      </c>
      <c r="AF184" s="2" t="s">
        <v>129</v>
      </c>
      <c r="AG184" s="2">
        <v>2</v>
      </c>
      <c r="AH184" s="2" t="s">
        <v>55</v>
      </c>
      <c r="AI184" s="2" t="s">
        <v>48</v>
      </c>
      <c r="AJ184" s="2">
        <v>3.7</v>
      </c>
      <c r="AK184" s="2">
        <v>5</v>
      </c>
      <c r="AL184" s="2">
        <v>0</v>
      </c>
      <c r="AM184" s="6">
        <v>43557</v>
      </c>
      <c r="AN184" s="2">
        <v>0</v>
      </c>
      <c r="AO184" s="2">
        <v>15</v>
      </c>
    </row>
    <row r="185" spans="1:41" x14ac:dyDescent="0.3">
      <c r="A185" s="2" t="s">
        <v>356</v>
      </c>
      <c r="B185" s="2">
        <v>10185</v>
      </c>
      <c r="C185" s="2">
        <v>1</v>
      </c>
      <c r="D185" s="2">
        <v>1</v>
      </c>
      <c r="E185" s="2">
        <v>1</v>
      </c>
      <c r="F185" s="2" t="str">
        <f>IF(C185=0,"Unmarried","Married")</f>
        <v>Married</v>
      </c>
      <c r="G185" s="2">
        <v>5</v>
      </c>
      <c r="H185" s="2">
        <v>5</v>
      </c>
      <c r="I185" s="2">
        <v>3</v>
      </c>
      <c r="J185" s="2">
        <v>0</v>
      </c>
      <c r="K185" s="2">
        <v>46664</v>
      </c>
      <c r="L185" s="2">
        <v>1</v>
      </c>
      <c r="M185" s="2">
        <v>19</v>
      </c>
      <c r="N185" s="2" t="s">
        <v>37</v>
      </c>
      <c r="O185" s="2" t="s">
        <v>38</v>
      </c>
      <c r="P185" s="2">
        <v>2421</v>
      </c>
      <c r="Q185" s="5">
        <v>30403</v>
      </c>
      <c r="R185" s="2" t="s">
        <v>39</v>
      </c>
      <c r="S185" s="2">
        <f ca="1">DATEDIF(Q185,TODAY( ),"Y")</f>
        <v>40</v>
      </c>
      <c r="T185" s="2" t="str">
        <f ca="1">IF(S185&gt;54,"Old Age",IF(S185&gt;=31,"Middle Age",IF(S185&lt;=30,"young age","Invalid")))</f>
        <v>Middle Age</v>
      </c>
      <c r="U185" s="2" t="str">
        <f>IF(R185="f","Female","male")</f>
        <v>male</v>
      </c>
      <c r="V185" s="2" t="s">
        <v>51</v>
      </c>
      <c r="W185" s="2" t="s">
        <v>41</v>
      </c>
      <c r="X185" s="2" t="s">
        <v>42</v>
      </c>
      <c r="Y185" s="2" t="s">
        <v>43</v>
      </c>
      <c r="Z185" s="3">
        <v>41278</v>
      </c>
      <c r="AA185" s="3">
        <v>42515</v>
      </c>
      <c r="AB185" s="2" t="s">
        <v>191</v>
      </c>
      <c r="AC185" s="2" t="s">
        <v>53</v>
      </c>
      <c r="AD185" s="2" t="str">
        <f>IF(Table2[[#This Row],[EmploymentStatus]]="active","active","inactive")</f>
        <v>inactive</v>
      </c>
      <c r="AE185" s="2" t="s">
        <v>45</v>
      </c>
      <c r="AF185" s="2" t="s">
        <v>70</v>
      </c>
      <c r="AG185" s="2">
        <v>11</v>
      </c>
      <c r="AH185" s="2" t="s">
        <v>78</v>
      </c>
      <c r="AI185" s="2" t="s">
        <v>56</v>
      </c>
      <c r="AJ185" s="2">
        <v>3.18</v>
      </c>
      <c r="AK185" s="2">
        <v>3</v>
      </c>
      <c r="AL185" s="2">
        <v>0</v>
      </c>
      <c r="AM185" s="6">
        <v>42524</v>
      </c>
      <c r="AN185" s="2">
        <v>0</v>
      </c>
      <c r="AO185" s="2">
        <v>10</v>
      </c>
    </row>
    <row r="186" spans="1:41" x14ac:dyDescent="0.3">
      <c r="A186" s="2" t="s">
        <v>193</v>
      </c>
      <c r="B186" s="2">
        <v>10197</v>
      </c>
      <c r="C186" s="2">
        <v>0</v>
      </c>
      <c r="D186" s="2">
        <v>0</v>
      </c>
      <c r="E186" s="2">
        <v>1</v>
      </c>
      <c r="F186" s="2" t="str">
        <f>IF(C186=0,"Unmarried","Married")</f>
        <v>Unmarried</v>
      </c>
      <c r="G186" s="2">
        <v>1</v>
      </c>
      <c r="H186" s="2">
        <v>3</v>
      </c>
      <c r="I186" s="2">
        <v>3</v>
      </c>
      <c r="J186" s="2">
        <v>0</v>
      </c>
      <c r="K186" s="2">
        <v>96820</v>
      </c>
      <c r="L186" s="2">
        <v>0</v>
      </c>
      <c r="M186" s="2">
        <v>4</v>
      </c>
      <c r="N186" s="2" t="s">
        <v>194</v>
      </c>
      <c r="O186" s="2" t="s">
        <v>38</v>
      </c>
      <c r="P186" s="2">
        <v>2045</v>
      </c>
      <c r="Q186" s="5">
        <v>30415</v>
      </c>
      <c r="R186" s="2" t="s">
        <v>39</v>
      </c>
      <c r="S186" s="2">
        <f ca="1">DATEDIF(Q186,TODAY( ),"Y")</f>
        <v>40</v>
      </c>
      <c r="T186" s="2" t="str">
        <f ca="1">IF(S186&gt;54,"Old Age",IF(S186&gt;=31,"Middle Age",IF(S186&lt;=30,"young age","Invalid")))</f>
        <v>Middle Age</v>
      </c>
      <c r="U186" s="2" t="str">
        <f>IF(R186="f","Female","male")</f>
        <v>male</v>
      </c>
      <c r="V186" s="2" t="s">
        <v>40</v>
      </c>
      <c r="W186" s="2" t="s">
        <v>41</v>
      </c>
      <c r="X186" s="2" t="s">
        <v>42</v>
      </c>
      <c r="Y186" s="2" t="s">
        <v>43</v>
      </c>
      <c r="Z186" s="3">
        <v>42781</v>
      </c>
      <c r="AB186" s="2" t="s">
        <v>486</v>
      </c>
      <c r="AC186" s="2" t="s">
        <v>44</v>
      </c>
      <c r="AD186" s="2" t="str">
        <f>IF(Table2[[#This Row],[EmploymentStatus]]="active","active","inactive")</f>
        <v>active</v>
      </c>
      <c r="AE186" s="2" t="s">
        <v>487</v>
      </c>
      <c r="AF186" s="2" t="s">
        <v>195</v>
      </c>
      <c r="AG186" s="2">
        <v>13</v>
      </c>
      <c r="AH186" s="2" t="s">
        <v>55</v>
      </c>
      <c r="AI186" s="2" t="s">
        <v>56</v>
      </c>
      <c r="AJ186" s="2">
        <v>3.01</v>
      </c>
      <c r="AK186" s="2">
        <v>5</v>
      </c>
      <c r="AL186" s="2">
        <v>7</v>
      </c>
      <c r="AM186" s="6">
        <v>43488</v>
      </c>
      <c r="AN186" s="2">
        <v>0</v>
      </c>
      <c r="AO186" s="2">
        <v>15</v>
      </c>
    </row>
    <row r="187" spans="1:41" x14ac:dyDescent="0.3">
      <c r="A187" s="2" t="s">
        <v>454</v>
      </c>
      <c r="B187" s="2">
        <v>10287</v>
      </c>
      <c r="C187" s="2">
        <v>0</v>
      </c>
      <c r="D187" s="2">
        <v>0</v>
      </c>
      <c r="E187" s="2">
        <v>0</v>
      </c>
      <c r="F187" s="2" t="str">
        <f>IF(C187=0,"Unmarried","Married")</f>
        <v>Unmarried</v>
      </c>
      <c r="G187" s="2">
        <v>1</v>
      </c>
      <c r="H187" s="2">
        <v>5</v>
      </c>
      <c r="I187" s="2">
        <v>2</v>
      </c>
      <c r="J187" s="2">
        <v>0</v>
      </c>
      <c r="K187" s="2">
        <v>63025</v>
      </c>
      <c r="L187" s="2">
        <v>0</v>
      </c>
      <c r="M187" s="2">
        <v>19</v>
      </c>
      <c r="N187" s="2" t="s">
        <v>37</v>
      </c>
      <c r="O187" s="2" t="s">
        <v>38</v>
      </c>
      <c r="P187" s="2">
        <v>2021</v>
      </c>
      <c r="Q187" s="5">
        <v>30452</v>
      </c>
      <c r="R187" s="2" t="s">
        <v>59</v>
      </c>
      <c r="S187" s="2">
        <f ca="1">DATEDIF(Q187,TODAY( ),"Y")</f>
        <v>40</v>
      </c>
      <c r="T187" s="2" t="str">
        <f ca="1">IF(S187&gt;54,"Old Age",IF(S187&gt;=31,"Middle Age",IF(S187&lt;=30,"young age","Invalid")))</f>
        <v>Middle Age</v>
      </c>
      <c r="U187" s="2" t="str">
        <f>IF(R187="f","Female","male")</f>
        <v>Female</v>
      </c>
      <c r="V187" s="2" t="s">
        <v>40</v>
      </c>
      <c r="W187" s="2" t="s">
        <v>41</v>
      </c>
      <c r="X187" s="2" t="s">
        <v>42</v>
      </c>
      <c r="Y187" s="2" t="s">
        <v>43</v>
      </c>
      <c r="Z187" s="3">
        <v>41687</v>
      </c>
      <c r="AB187" s="2" t="s">
        <v>486</v>
      </c>
      <c r="AC187" s="2" t="s">
        <v>44</v>
      </c>
      <c r="AD187" s="2" t="str">
        <f>IF(Table2[[#This Row],[EmploymentStatus]]="active","active","inactive")</f>
        <v>active</v>
      </c>
      <c r="AE187" s="2" t="s">
        <v>45</v>
      </c>
      <c r="AF187" s="2" t="s">
        <v>89</v>
      </c>
      <c r="AG187" s="2">
        <v>14</v>
      </c>
      <c r="AH187" s="2" t="s">
        <v>47</v>
      </c>
      <c r="AI187" s="2" t="s">
        <v>116</v>
      </c>
      <c r="AJ187" s="2">
        <v>2.44</v>
      </c>
      <c r="AK187" s="2">
        <v>5</v>
      </c>
      <c r="AL187" s="2">
        <v>0</v>
      </c>
      <c r="AM187" s="6">
        <v>43771</v>
      </c>
      <c r="AN187" s="2">
        <v>4</v>
      </c>
      <c r="AO187" s="2">
        <v>18</v>
      </c>
    </row>
    <row r="188" spans="1:41" x14ac:dyDescent="0.3">
      <c r="A188" s="2" t="s">
        <v>259</v>
      </c>
      <c r="B188" s="2">
        <v>10059</v>
      </c>
      <c r="C188" s="2">
        <v>0</v>
      </c>
      <c r="D188" s="2">
        <v>2</v>
      </c>
      <c r="E188" s="2">
        <v>0</v>
      </c>
      <c r="F188" s="2" t="str">
        <f>IF(C188=0,"Unmarried","Married")</f>
        <v>Unmarried</v>
      </c>
      <c r="G188" s="2">
        <v>5</v>
      </c>
      <c r="H188" s="2">
        <v>5</v>
      </c>
      <c r="I188" s="2">
        <v>3</v>
      </c>
      <c r="J188" s="2">
        <v>0</v>
      </c>
      <c r="K188" s="2">
        <v>63813</v>
      </c>
      <c r="L188" s="2">
        <v>1</v>
      </c>
      <c r="M188" s="2">
        <v>19</v>
      </c>
      <c r="N188" s="2" t="s">
        <v>37</v>
      </c>
      <c r="O188" s="2" t="s">
        <v>38</v>
      </c>
      <c r="P188" s="2">
        <v>2176</v>
      </c>
      <c r="Q188" s="5">
        <v>30457</v>
      </c>
      <c r="R188" s="2" t="s">
        <v>59</v>
      </c>
      <c r="S188" s="2">
        <f ca="1">DATEDIF(Q188,TODAY( ),"Y")</f>
        <v>40</v>
      </c>
      <c r="T188" s="2" t="str">
        <f ca="1">IF(S188&gt;54,"Old Age",IF(S188&gt;=31,"Middle Age",IF(S188&lt;=30,"young age","Invalid")))</f>
        <v>Middle Age</v>
      </c>
      <c r="U188" s="2" t="str">
        <f>IF(R188="f","Female","male")</f>
        <v>Female</v>
      </c>
      <c r="V188" s="2" t="s">
        <v>65</v>
      </c>
      <c r="W188" s="2" t="s">
        <v>41</v>
      </c>
      <c r="X188" s="2" t="s">
        <v>42</v>
      </c>
      <c r="Y188" s="2" t="s">
        <v>43</v>
      </c>
      <c r="Z188" s="3">
        <v>40595</v>
      </c>
      <c r="AA188" s="3">
        <v>41944</v>
      </c>
      <c r="AB188" s="2" t="s">
        <v>191</v>
      </c>
      <c r="AC188" s="2" t="s">
        <v>53</v>
      </c>
      <c r="AD188" s="2" t="str">
        <f>IF(Table2[[#This Row],[EmploymentStatus]]="active","active","inactive")</f>
        <v>inactive</v>
      </c>
      <c r="AE188" s="2" t="s">
        <v>45</v>
      </c>
      <c r="AF188" s="2" t="s">
        <v>97</v>
      </c>
      <c r="AG188" s="2">
        <v>18</v>
      </c>
      <c r="AH188" s="2" t="s">
        <v>115</v>
      </c>
      <c r="AI188" s="2" t="s">
        <v>56</v>
      </c>
      <c r="AJ188" s="2">
        <v>5</v>
      </c>
      <c r="AK188" s="2">
        <v>5</v>
      </c>
      <c r="AL188" s="2">
        <v>0</v>
      </c>
      <c r="AM188" s="6">
        <v>41339</v>
      </c>
      <c r="AN188" s="2">
        <v>0</v>
      </c>
      <c r="AO188" s="2">
        <v>17</v>
      </c>
    </row>
    <row r="189" spans="1:41" x14ac:dyDescent="0.3">
      <c r="A189" s="2" t="s">
        <v>443</v>
      </c>
      <c r="B189" s="2">
        <v>10024</v>
      </c>
      <c r="C189" s="2">
        <v>0</v>
      </c>
      <c r="D189" s="2">
        <v>0</v>
      </c>
      <c r="E189" s="2">
        <v>1</v>
      </c>
      <c r="F189" s="2" t="str">
        <f>IF(C189=0,"Unmarried","Married")</f>
        <v>Unmarried</v>
      </c>
      <c r="G189" s="2">
        <v>1</v>
      </c>
      <c r="H189" s="2">
        <v>4</v>
      </c>
      <c r="I189" s="2">
        <v>4</v>
      </c>
      <c r="J189" s="2">
        <v>0</v>
      </c>
      <c r="K189" s="2">
        <v>92989</v>
      </c>
      <c r="L189" s="2">
        <v>0</v>
      </c>
      <c r="M189" s="2">
        <v>24</v>
      </c>
      <c r="N189" s="2" t="s">
        <v>72</v>
      </c>
      <c r="O189" s="2" t="s">
        <v>38</v>
      </c>
      <c r="P189" s="2">
        <v>2140</v>
      </c>
      <c r="Q189" s="5">
        <v>30472</v>
      </c>
      <c r="R189" s="2" t="s">
        <v>39</v>
      </c>
      <c r="S189" s="2">
        <f ca="1">DATEDIF(Q189,TODAY( ),"Y")</f>
        <v>40</v>
      </c>
      <c r="T189" s="2" t="str">
        <f ca="1">IF(S189&gt;54,"Old Age",IF(S189&gt;=31,"Middle Age",IF(S189&lt;=30,"young age","Invalid")))</f>
        <v>Middle Age</v>
      </c>
      <c r="U189" s="2" t="str">
        <f>IF(R189="f","Female","male")</f>
        <v>male</v>
      </c>
      <c r="V189" s="2" t="s">
        <v>40</v>
      </c>
      <c r="W189" s="2" t="s">
        <v>41</v>
      </c>
      <c r="X189" s="2" t="s">
        <v>42</v>
      </c>
      <c r="Y189" s="2" t="s">
        <v>43</v>
      </c>
      <c r="Z189" s="3">
        <v>41827</v>
      </c>
      <c r="AB189" s="2" t="s">
        <v>486</v>
      </c>
      <c r="AC189" s="2" t="s">
        <v>44</v>
      </c>
      <c r="AD189" s="2" t="str">
        <f>IF(Table2[[#This Row],[EmploymentStatus]]="active","active","inactive")</f>
        <v>active</v>
      </c>
      <c r="AE189" s="2" t="s">
        <v>73</v>
      </c>
      <c r="AF189" s="2" t="s">
        <v>74</v>
      </c>
      <c r="AG189" s="2">
        <v>10</v>
      </c>
      <c r="AH189" s="2" t="s">
        <v>47</v>
      </c>
      <c r="AI189" s="2" t="s">
        <v>48</v>
      </c>
      <c r="AJ189" s="2">
        <v>4.5</v>
      </c>
      <c r="AK189" s="2">
        <v>5</v>
      </c>
      <c r="AL189" s="2">
        <v>5</v>
      </c>
      <c r="AM189" s="6">
        <v>43514</v>
      </c>
      <c r="AN189" s="2">
        <v>0</v>
      </c>
      <c r="AO189" s="2">
        <v>1</v>
      </c>
    </row>
    <row r="190" spans="1:41" x14ac:dyDescent="0.3">
      <c r="A190" s="2" t="s">
        <v>456</v>
      </c>
      <c r="B190" s="2">
        <v>10102</v>
      </c>
      <c r="C190" s="2">
        <v>0</v>
      </c>
      <c r="D190" s="2">
        <v>0</v>
      </c>
      <c r="E190" s="2">
        <v>1</v>
      </c>
      <c r="F190" s="2" t="str">
        <f>IF(C190=0,"Unmarried","Married")</f>
        <v>Unmarried</v>
      </c>
      <c r="G190" s="2">
        <v>5</v>
      </c>
      <c r="H190" s="2">
        <v>4</v>
      </c>
      <c r="I190" s="2">
        <v>3</v>
      </c>
      <c r="J190" s="2">
        <v>1</v>
      </c>
      <c r="K190" s="2">
        <v>100416</v>
      </c>
      <c r="L190" s="2">
        <v>1</v>
      </c>
      <c r="M190" s="2">
        <v>24</v>
      </c>
      <c r="N190" s="2" t="s">
        <v>72</v>
      </c>
      <c r="O190" s="2" t="s">
        <v>38</v>
      </c>
      <c r="P190" s="2">
        <v>2451</v>
      </c>
      <c r="Q190" s="5">
        <v>30481</v>
      </c>
      <c r="R190" s="2" t="s">
        <v>39</v>
      </c>
      <c r="S190" s="2">
        <f ca="1">DATEDIF(Q190,TODAY( ),"Y")</f>
        <v>40</v>
      </c>
      <c r="T190" s="2" t="str">
        <f ca="1">IF(S190&gt;54,"Old Age",IF(S190&gt;=31,"Middle Age",IF(S190&lt;=30,"young age","Invalid")))</f>
        <v>Middle Age</v>
      </c>
      <c r="U190" s="2" t="str">
        <f>IF(R190="f","Female","male")</f>
        <v>male</v>
      </c>
      <c r="V190" s="2" t="s">
        <v>40</v>
      </c>
      <c r="W190" s="2" t="s">
        <v>162</v>
      </c>
      <c r="X190" s="2" t="s">
        <v>42</v>
      </c>
      <c r="Y190" s="2" t="s">
        <v>80</v>
      </c>
      <c r="Z190" s="3">
        <v>41323</v>
      </c>
      <c r="AA190" s="3">
        <v>43205</v>
      </c>
      <c r="AB190" s="2" t="s">
        <v>377</v>
      </c>
      <c r="AC190" s="2" t="s">
        <v>53</v>
      </c>
      <c r="AD190" s="2" t="str">
        <f>IF(Table2[[#This Row],[EmploymentStatus]]="active","active","inactive")</f>
        <v>inactive</v>
      </c>
      <c r="AE190" s="2" t="s">
        <v>73</v>
      </c>
      <c r="AF190" s="2" t="s">
        <v>74</v>
      </c>
      <c r="AG190" s="2">
        <v>10</v>
      </c>
      <c r="AH190" s="2" t="s">
        <v>82</v>
      </c>
      <c r="AI190" s="2" t="s">
        <v>56</v>
      </c>
      <c r="AJ190" s="2">
        <v>4.5999999999999996</v>
      </c>
      <c r="AK190" s="2">
        <v>3</v>
      </c>
      <c r="AL190" s="2">
        <v>4</v>
      </c>
      <c r="AM190" s="6">
        <v>43071</v>
      </c>
      <c r="AN190" s="2">
        <v>0</v>
      </c>
      <c r="AO190" s="2">
        <v>9</v>
      </c>
    </row>
    <row r="191" spans="1:41" x14ac:dyDescent="0.3">
      <c r="A191" s="2" t="s">
        <v>95</v>
      </c>
      <c r="B191" s="2">
        <v>10265</v>
      </c>
      <c r="C191" s="2">
        <v>0</v>
      </c>
      <c r="D191" s="2">
        <v>0</v>
      </c>
      <c r="E191" s="2">
        <v>1</v>
      </c>
      <c r="F191" s="2" t="str">
        <f>IF(C191=0,"Unmarried","Married")</f>
        <v>Unmarried</v>
      </c>
      <c r="G191" s="2">
        <v>1</v>
      </c>
      <c r="H191" s="2">
        <v>5</v>
      </c>
      <c r="I191" s="2">
        <v>3</v>
      </c>
      <c r="J191" s="2">
        <v>0</v>
      </c>
      <c r="K191" s="2">
        <v>58709</v>
      </c>
      <c r="L191" s="2">
        <v>0</v>
      </c>
      <c r="M191" s="2">
        <v>19</v>
      </c>
      <c r="N191" s="2" t="s">
        <v>37</v>
      </c>
      <c r="O191" s="2" t="s">
        <v>38</v>
      </c>
      <c r="P191" s="2">
        <v>1810</v>
      </c>
      <c r="Q191" s="5">
        <v>30517</v>
      </c>
      <c r="R191" s="2" t="s">
        <v>39</v>
      </c>
      <c r="S191" s="2">
        <f ca="1">DATEDIF(Q191,TODAY( ),"Y")</f>
        <v>39</v>
      </c>
      <c r="T191" s="2" t="str">
        <f ca="1">IF(S191&gt;54,"Old Age",IF(S191&gt;=31,"Middle Age",IF(S191&lt;=30,"young age","Invalid")))</f>
        <v>Middle Age</v>
      </c>
      <c r="U191" s="2" t="str">
        <f>IF(R191="f","Female","male")</f>
        <v>male</v>
      </c>
      <c r="V191" s="2" t="s">
        <v>40</v>
      </c>
      <c r="W191" s="2" t="s">
        <v>41</v>
      </c>
      <c r="X191" s="2" t="s">
        <v>42</v>
      </c>
      <c r="Y191" s="2" t="s">
        <v>96</v>
      </c>
      <c r="Z191" s="3">
        <v>40959</v>
      </c>
      <c r="AB191" s="2" t="s">
        <v>486</v>
      </c>
      <c r="AC191" s="2" t="s">
        <v>44</v>
      </c>
      <c r="AD191" s="2" t="str">
        <f>IF(Table2[[#This Row],[EmploymentStatus]]="active","active","inactive")</f>
        <v>active</v>
      </c>
      <c r="AE191" s="2" t="s">
        <v>45</v>
      </c>
      <c r="AF191" s="2" t="s">
        <v>97</v>
      </c>
      <c r="AG191" s="2">
        <v>18</v>
      </c>
      <c r="AH191" s="2" t="s">
        <v>68</v>
      </c>
      <c r="AI191" s="2" t="s">
        <v>56</v>
      </c>
      <c r="AJ191" s="2">
        <v>4.5999999999999996</v>
      </c>
      <c r="AK191" s="2">
        <v>4</v>
      </c>
      <c r="AL191" s="2">
        <v>0</v>
      </c>
      <c r="AM191" s="6">
        <v>43510</v>
      </c>
      <c r="AN191" s="2">
        <v>0</v>
      </c>
      <c r="AO191" s="2">
        <v>7</v>
      </c>
    </row>
    <row r="192" spans="1:41" x14ac:dyDescent="0.3">
      <c r="A192" s="2" t="s">
        <v>133</v>
      </c>
      <c r="B192" s="2">
        <v>10184</v>
      </c>
      <c r="C192" s="2">
        <v>0</v>
      </c>
      <c r="D192" s="2">
        <v>0</v>
      </c>
      <c r="E192" s="2">
        <v>1</v>
      </c>
      <c r="F192" s="2" t="str">
        <f>IF(C192=0,"Unmarried","Married")</f>
        <v>Unmarried</v>
      </c>
      <c r="G192" s="2">
        <v>1</v>
      </c>
      <c r="H192" s="2">
        <v>5</v>
      </c>
      <c r="I192" s="2">
        <v>3</v>
      </c>
      <c r="J192" s="2">
        <v>0</v>
      </c>
      <c r="K192" s="2">
        <v>65288</v>
      </c>
      <c r="L192" s="2">
        <v>0</v>
      </c>
      <c r="M192" s="2">
        <v>20</v>
      </c>
      <c r="N192" s="2" t="s">
        <v>58</v>
      </c>
      <c r="O192" s="2" t="s">
        <v>38</v>
      </c>
      <c r="P192" s="2">
        <v>1013</v>
      </c>
      <c r="Q192" s="5">
        <v>30525</v>
      </c>
      <c r="R192" s="2" t="s">
        <v>39</v>
      </c>
      <c r="S192" s="2">
        <f ca="1">DATEDIF(Q192,TODAY( ),"Y")</f>
        <v>39</v>
      </c>
      <c r="T192" s="2" t="str">
        <f ca="1">IF(S192&gt;54,"Old Age",IF(S192&gt;=31,"Middle Age",IF(S192&lt;=30,"young age","Invalid")))</f>
        <v>Middle Age</v>
      </c>
      <c r="U192" s="2" t="str">
        <f>IF(R192="f","Female","male")</f>
        <v>male</v>
      </c>
      <c r="V192" s="2" t="s">
        <v>40</v>
      </c>
      <c r="W192" s="2" t="s">
        <v>41</v>
      </c>
      <c r="X192" s="2" t="s">
        <v>42</v>
      </c>
      <c r="Y192" s="2" t="s">
        <v>43</v>
      </c>
      <c r="Z192" s="3">
        <v>41911</v>
      </c>
      <c r="AB192" s="2" t="s">
        <v>486</v>
      </c>
      <c r="AC192" s="2" t="s">
        <v>44</v>
      </c>
      <c r="AD192" s="2" t="str">
        <f>IF(Table2[[#This Row],[EmploymentStatus]]="active","active","inactive")</f>
        <v>active</v>
      </c>
      <c r="AE192" s="2" t="s">
        <v>45</v>
      </c>
      <c r="AF192" s="2" t="s">
        <v>67</v>
      </c>
      <c r="AG192" s="2">
        <v>8</v>
      </c>
      <c r="AH192" s="2" t="s">
        <v>68</v>
      </c>
      <c r="AI192" s="2" t="s">
        <v>56</v>
      </c>
      <c r="AJ192" s="2">
        <v>3.19</v>
      </c>
      <c r="AK192" s="2">
        <v>3</v>
      </c>
      <c r="AL192" s="2">
        <v>0</v>
      </c>
      <c r="AM192" s="6">
        <v>43467</v>
      </c>
      <c r="AN192" s="2">
        <v>0</v>
      </c>
      <c r="AO192" s="2">
        <v>9</v>
      </c>
    </row>
    <row r="193" spans="1:41" x14ac:dyDescent="0.3">
      <c r="A193" s="2" t="s">
        <v>476</v>
      </c>
      <c r="B193" s="2">
        <v>10204</v>
      </c>
      <c r="C193" s="2">
        <v>0</v>
      </c>
      <c r="D193" s="2">
        <v>2</v>
      </c>
      <c r="E193" s="2">
        <v>0</v>
      </c>
      <c r="F193" s="2" t="str">
        <f>IF(C193=0,"Unmarried","Married")</f>
        <v>Unmarried</v>
      </c>
      <c r="G193" s="2">
        <v>5</v>
      </c>
      <c r="H193" s="2">
        <v>5</v>
      </c>
      <c r="I193" s="2">
        <v>3</v>
      </c>
      <c r="J193" s="2">
        <v>0</v>
      </c>
      <c r="K193" s="2">
        <v>58062</v>
      </c>
      <c r="L193" s="2">
        <v>1</v>
      </c>
      <c r="M193" s="2">
        <v>19</v>
      </c>
      <c r="N193" s="2" t="s">
        <v>37</v>
      </c>
      <c r="O193" s="2" t="s">
        <v>38</v>
      </c>
      <c r="P193" s="2">
        <v>1876</v>
      </c>
      <c r="Q193" s="5">
        <v>30527</v>
      </c>
      <c r="R193" s="2" t="s">
        <v>59</v>
      </c>
      <c r="S193" s="2">
        <f ca="1">DATEDIF(Q193,TODAY( ),"Y")</f>
        <v>39</v>
      </c>
      <c r="T193" s="2" t="str">
        <f ca="1">IF(S193&gt;54,"Old Age",IF(S193&gt;=31,"Middle Age",IF(S193&lt;=30,"young age","Invalid")))</f>
        <v>Middle Age</v>
      </c>
      <c r="U193" s="2" t="str">
        <f>IF(R193="f","Female","male")</f>
        <v>Female</v>
      </c>
      <c r="V193" s="2" t="s">
        <v>65</v>
      </c>
      <c r="W193" s="2" t="s">
        <v>41</v>
      </c>
      <c r="X193" s="2" t="s">
        <v>42</v>
      </c>
      <c r="Y193" s="2" t="s">
        <v>43</v>
      </c>
      <c r="Z193" s="3">
        <v>40817</v>
      </c>
      <c r="AA193" s="3">
        <v>41043</v>
      </c>
      <c r="AB193" s="2" t="s">
        <v>88</v>
      </c>
      <c r="AC193" s="2" t="s">
        <v>53</v>
      </c>
      <c r="AD193" s="2" t="str">
        <f>IF(Table2[[#This Row],[EmploymentStatus]]="active","active","inactive")</f>
        <v>inactive</v>
      </c>
      <c r="AE193" s="2" t="s">
        <v>45</v>
      </c>
      <c r="AF193" s="2" t="s">
        <v>77</v>
      </c>
      <c r="AG193" s="2">
        <v>19</v>
      </c>
      <c r="AH193" s="2" t="s">
        <v>68</v>
      </c>
      <c r="AI193" s="2" t="s">
        <v>56</v>
      </c>
      <c r="AJ193" s="2">
        <v>3.6</v>
      </c>
      <c r="AK193" s="2">
        <v>5</v>
      </c>
      <c r="AL193" s="2">
        <v>0</v>
      </c>
      <c r="AM193" s="6">
        <v>40696</v>
      </c>
      <c r="AN193" s="2">
        <v>0</v>
      </c>
      <c r="AO193" s="2">
        <v>9</v>
      </c>
    </row>
    <row r="194" spans="1:41" x14ac:dyDescent="0.3">
      <c r="A194" s="2" t="s">
        <v>226</v>
      </c>
      <c r="B194" s="2">
        <v>10163</v>
      </c>
      <c r="C194" s="2">
        <v>1</v>
      </c>
      <c r="D194" s="2">
        <v>1</v>
      </c>
      <c r="E194" s="2">
        <v>0</v>
      </c>
      <c r="F194" s="2" t="str">
        <f>IF(C194=0,"Unmarried","Married")</f>
        <v>Married</v>
      </c>
      <c r="G194" s="2">
        <v>5</v>
      </c>
      <c r="H194" s="2">
        <v>5</v>
      </c>
      <c r="I194" s="2">
        <v>3</v>
      </c>
      <c r="J194" s="2">
        <v>0</v>
      </c>
      <c r="K194" s="2">
        <v>55965</v>
      </c>
      <c r="L194" s="2">
        <v>1</v>
      </c>
      <c r="M194" s="2">
        <v>20</v>
      </c>
      <c r="N194" s="2" t="s">
        <v>58</v>
      </c>
      <c r="O194" s="2" t="s">
        <v>38</v>
      </c>
      <c r="P194" s="2">
        <v>2170</v>
      </c>
      <c r="Q194" s="5">
        <v>30539</v>
      </c>
      <c r="R194" s="2" t="s">
        <v>59</v>
      </c>
      <c r="S194" s="2">
        <f ca="1">DATEDIF(Q194,TODAY( ),"Y")</f>
        <v>39</v>
      </c>
      <c r="T194" s="2" t="str">
        <f ca="1">IF(S194&gt;54,"Old Age",IF(S194&gt;=31,"Middle Age",IF(S194&lt;=30,"young age","Invalid")))</f>
        <v>Middle Age</v>
      </c>
      <c r="U194" s="2" t="str">
        <f>IF(R194="f","Female","male")</f>
        <v>Female</v>
      </c>
      <c r="V194" s="2" t="s">
        <v>51</v>
      </c>
      <c r="W194" s="2" t="s">
        <v>41</v>
      </c>
      <c r="X194" s="2" t="s">
        <v>42</v>
      </c>
      <c r="Y194" s="2" t="s">
        <v>43</v>
      </c>
      <c r="Z194" s="3">
        <v>40637</v>
      </c>
      <c r="AA194" s="3">
        <v>41518</v>
      </c>
      <c r="AB194" s="2" t="s">
        <v>52</v>
      </c>
      <c r="AC194" s="2" t="s">
        <v>53</v>
      </c>
      <c r="AD194" s="2" t="str">
        <f>IF(Table2[[#This Row],[EmploymentStatus]]="active","active","inactive")</f>
        <v>inactive</v>
      </c>
      <c r="AE194" s="2" t="s">
        <v>45</v>
      </c>
      <c r="AF194" s="2" t="s">
        <v>77</v>
      </c>
      <c r="AG194" s="2">
        <v>19</v>
      </c>
      <c r="AH194" s="2" t="s">
        <v>68</v>
      </c>
      <c r="AI194" s="2" t="s">
        <v>56</v>
      </c>
      <c r="AJ194" s="2">
        <v>3.66</v>
      </c>
      <c r="AK194" s="2">
        <v>3</v>
      </c>
      <c r="AL194" s="2">
        <v>0</v>
      </c>
      <c r="AM194" s="6">
        <v>41091</v>
      </c>
      <c r="AN194" s="2">
        <v>0</v>
      </c>
      <c r="AO194" s="2">
        <v>6</v>
      </c>
    </row>
    <row r="195" spans="1:41" x14ac:dyDescent="0.3">
      <c r="A195" s="2" t="s">
        <v>255</v>
      </c>
      <c r="B195" s="2">
        <v>10218</v>
      </c>
      <c r="C195" s="2">
        <v>0</v>
      </c>
      <c r="D195" s="2">
        <v>3</v>
      </c>
      <c r="E195" s="2">
        <v>0</v>
      </c>
      <c r="F195" s="2" t="str">
        <f>IF(C195=0,"Unmarried","Married")</f>
        <v>Unmarried</v>
      </c>
      <c r="G195" s="2">
        <v>3</v>
      </c>
      <c r="H195" s="2">
        <v>5</v>
      </c>
      <c r="I195" s="2">
        <v>3</v>
      </c>
      <c r="J195" s="2">
        <v>0</v>
      </c>
      <c r="K195" s="2">
        <v>66149</v>
      </c>
      <c r="L195" s="2">
        <v>0</v>
      </c>
      <c r="M195" s="2">
        <v>20</v>
      </c>
      <c r="N195" s="2" t="s">
        <v>58</v>
      </c>
      <c r="O195" s="2" t="s">
        <v>38</v>
      </c>
      <c r="P195" s="2">
        <v>1824</v>
      </c>
      <c r="Q195" s="5">
        <v>30540</v>
      </c>
      <c r="R195" s="2" t="s">
        <v>59</v>
      </c>
      <c r="S195" s="2">
        <f ca="1">DATEDIF(Q195,TODAY( ),"Y")</f>
        <v>39</v>
      </c>
      <c r="T195" s="2" t="str">
        <f ca="1">IF(S195&gt;54,"Old Age",IF(S195&gt;=31,"Middle Age",IF(S195&lt;=30,"young age","Invalid")))</f>
        <v>Middle Age</v>
      </c>
      <c r="U195" s="2" t="str">
        <f>IF(R195="f","Female","male")</f>
        <v>Female</v>
      </c>
      <c r="V195" s="2" t="s">
        <v>135</v>
      </c>
      <c r="W195" s="2" t="s">
        <v>41</v>
      </c>
      <c r="X195" s="2" t="s">
        <v>42</v>
      </c>
      <c r="Y195" s="2" t="s">
        <v>256</v>
      </c>
      <c r="Z195" s="3">
        <v>41547</v>
      </c>
      <c r="AB195" s="2" t="s">
        <v>486</v>
      </c>
      <c r="AC195" s="2" t="s">
        <v>44</v>
      </c>
      <c r="AD195" s="2" t="str">
        <f>IF(Table2[[#This Row],[EmploymentStatus]]="active","active","inactive")</f>
        <v>active</v>
      </c>
      <c r="AE195" s="2" t="s">
        <v>45</v>
      </c>
      <c r="AF195" s="2" t="s">
        <v>61</v>
      </c>
      <c r="AG195" s="2">
        <v>20</v>
      </c>
      <c r="AH195" s="2" t="s">
        <v>68</v>
      </c>
      <c r="AI195" s="2" t="s">
        <v>56</v>
      </c>
      <c r="AJ195" s="2">
        <v>4.4000000000000004</v>
      </c>
      <c r="AK195" s="2">
        <v>5</v>
      </c>
      <c r="AL195" s="2">
        <v>0</v>
      </c>
      <c r="AM195" s="6">
        <v>43517</v>
      </c>
      <c r="AN195" s="2">
        <v>0</v>
      </c>
      <c r="AO195" s="2">
        <v>1</v>
      </c>
    </row>
    <row r="196" spans="1:41" x14ac:dyDescent="0.3">
      <c r="A196" s="2" t="s">
        <v>156</v>
      </c>
      <c r="B196" s="2">
        <v>10154</v>
      </c>
      <c r="C196" s="2">
        <v>0</v>
      </c>
      <c r="D196" s="2">
        <v>0</v>
      </c>
      <c r="E196" s="2">
        <v>1</v>
      </c>
      <c r="F196" s="2" t="str">
        <f>IF(C196=0,"Unmarried","Married")</f>
        <v>Unmarried</v>
      </c>
      <c r="G196" s="2">
        <v>1</v>
      </c>
      <c r="H196" s="2">
        <v>5</v>
      </c>
      <c r="I196" s="2">
        <v>3</v>
      </c>
      <c r="J196" s="2">
        <v>0</v>
      </c>
      <c r="K196" s="2">
        <v>60380</v>
      </c>
      <c r="L196" s="2">
        <v>0</v>
      </c>
      <c r="M196" s="2">
        <v>19</v>
      </c>
      <c r="N196" s="2" t="s">
        <v>37</v>
      </c>
      <c r="O196" s="2" t="s">
        <v>38</v>
      </c>
      <c r="P196" s="2">
        <v>1845</v>
      </c>
      <c r="Q196" s="5">
        <v>30552</v>
      </c>
      <c r="R196" s="2" t="s">
        <v>39</v>
      </c>
      <c r="S196" s="2">
        <f ca="1">DATEDIF(Q196,TODAY( ),"Y")</f>
        <v>39</v>
      </c>
      <c r="T196" s="2" t="str">
        <f ca="1">IF(S196&gt;54,"Old Age",IF(S196&gt;=31,"Middle Age",IF(S196&lt;=30,"young age","Invalid")))</f>
        <v>Middle Age</v>
      </c>
      <c r="U196" s="2" t="str">
        <f>IF(R196="f","Female","male")</f>
        <v>male</v>
      </c>
      <c r="V196" s="2" t="s">
        <v>40</v>
      </c>
      <c r="W196" s="2" t="s">
        <v>41</v>
      </c>
      <c r="X196" s="2" t="s">
        <v>42</v>
      </c>
      <c r="Y196" s="2" t="s">
        <v>43</v>
      </c>
      <c r="Z196" s="3">
        <v>41493</v>
      </c>
      <c r="AB196" s="2" t="s">
        <v>486</v>
      </c>
      <c r="AC196" s="2" t="s">
        <v>44</v>
      </c>
      <c r="AD196" s="2" t="str">
        <f>IF(Table2[[#This Row],[EmploymentStatus]]="active","active","inactive")</f>
        <v>active</v>
      </c>
      <c r="AE196" s="2" t="s">
        <v>45</v>
      </c>
      <c r="AF196" s="2" t="s">
        <v>67</v>
      </c>
      <c r="AG196" s="2">
        <v>8</v>
      </c>
      <c r="AH196" s="2" t="s">
        <v>47</v>
      </c>
      <c r="AI196" s="2" t="s">
        <v>56</v>
      </c>
      <c r="AJ196" s="2">
        <v>3.8</v>
      </c>
      <c r="AK196" s="2">
        <v>5</v>
      </c>
      <c r="AL196" s="2">
        <v>0</v>
      </c>
      <c r="AM196" s="6">
        <v>43479</v>
      </c>
      <c r="AN196" s="2">
        <v>0</v>
      </c>
      <c r="AO196" s="2">
        <v>4</v>
      </c>
    </row>
    <row r="197" spans="1:41" x14ac:dyDescent="0.3">
      <c r="A197" s="2" t="s">
        <v>159</v>
      </c>
      <c r="B197" s="2">
        <v>10240</v>
      </c>
      <c r="C197" s="2">
        <v>0</v>
      </c>
      <c r="D197" s="2">
        <v>0</v>
      </c>
      <c r="E197" s="2">
        <v>0</v>
      </c>
      <c r="F197" s="2" t="str">
        <f>IF(C197=0,"Unmarried","Married")</f>
        <v>Unmarried</v>
      </c>
      <c r="G197" s="2">
        <v>5</v>
      </c>
      <c r="H197" s="2">
        <v>5</v>
      </c>
      <c r="I197" s="2">
        <v>3</v>
      </c>
      <c r="J197" s="2">
        <v>0</v>
      </c>
      <c r="K197" s="2">
        <v>64786</v>
      </c>
      <c r="L197" s="2">
        <v>1</v>
      </c>
      <c r="M197" s="2">
        <v>19</v>
      </c>
      <c r="N197" s="2" t="s">
        <v>37</v>
      </c>
      <c r="O197" s="2" t="s">
        <v>38</v>
      </c>
      <c r="P197" s="2">
        <v>1775</v>
      </c>
      <c r="Q197" s="5">
        <v>30555</v>
      </c>
      <c r="R197" s="2" t="s">
        <v>59</v>
      </c>
      <c r="S197" s="2">
        <f ca="1">DATEDIF(Q197,TODAY( ),"Y")</f>
        <v>39</v>
      </c>
      <c r="T197" s="2" t="str">
        <f ca="1">IF(S197&gt;54,"Old Age",IF(S197&gt;=31,"Middle Age",IF(S197&lt;=30,"young age","Invalid")))</f>
        <v>Middle Age</v>
      </c>
      <c r="U197" s="2" t="str">
        <f>IF(R197="f","Female","male")</f>
        <v>Female</v>
      </c>
      <c r="V197" s="2" t="s">
        <v>40</v>
      </c>
      <c r="W197" s="2" t="s">
        <v>41</v>
      </c>
      <c r="X197" s="2" t="s">
        <v>42</v>
      </c>
      <c r="Y197" s="2" t="s">
        <v>43</v>
      </c>
      <c r="Z197" s="3">
        <v>40721</v>
      </c>
      <c r="AA197" s="3">
        <v>42323</v>
      </c>
      <c r="AB197" s="2" t="s">
        <v>160</v>
      </c>
      <c r="AC197" s="2" t="s">
        <v>53</v>
      </c>
      <c r="AD197" s="2" t="str">
        <f>IF(Table2[[#This Row],[EmploymentStatus]]="active","active","inactive")</f>
        <v>inactive</v>
      </c>
      <c r="AE197" s="2" t="s">
        <v>45</v>
      </c>
      <c r="AF197" s="2" t="s">
        <v>70</v>
      </c>
      <c r="AG197" s="2">
        <v>11</v>
      </c>
      <c r="AH197" s="2" t="s">
        <v>55</v>
      </c>
      <c r="AI197" s="2" t="s">
        <v>56</v>
      </c>
      <c r="AJ197" s="2">
        <v>4.3</v>
      </c>
      <c r="AK197" s="2">
        <v>4</v>
      </c>
      <c r="AL197" s="2">
        <v>0</v>
      </c>
      <c r="AM197" s="6">
        <v>42280</v>
      </c>
      <c r="AN197" s="2">
        <v>0</v>
      </c>
      <c r="AO197" s="2">
        <v>3</v>
      </c>
    </row>
    <row r="198" spans="1:41" x14ac:dyDescent="0.3">
      <c r="A198" s="2" t="s">
        <v>429</v>
      </c>
      <c r="B198" s="2">
        <v>10180</v>
      </c>
      <c r="C198" s="2">
        <v>1</v>
      </c>
      <c r="D198" s="2">
        <v>1</v>
      </c>
      <c r="E198" s="2">
        <v>1</v>
      </c>
      <c r="F198" s="2" t="str">
        <f>IF(C198=0,"Unmarried","Married")</f>
        <v>Married</v>
      </c>
      <c r="G198" s="2">
        <v>2</v>
      </c>
      <c r="H198" s="2">
        <v>3</v>
      </c>
      <c r="I198" s="2">
        <v>3</v>
      </c>
      <c r="J198" s="2">
        <v>0</v>
      </c>
      <c r="K198" s="2">
        <v>87565</v>
      </c>
      <c r="L198" s="2">
        <v>0</v>
      </c>
      <c r="M198" s="2">
        <v>28</v>
      </c>
      <c r="N198" s="2" t="s">
        <v>177</v>
      </c>
      <c r="O198" s="2" t="s">
        <v>38</v>
      </c>
      <c r="P198" s="2">
        <v>1545</v>
      </c>
      <c r="Q198" s="5">
        <v>30561</v>
      </c>
      <c r="R198" s="2" t="s">
        <v>39</v>
      </c>
      <c r="S198" s="2">
        <f ca="1">DATEDIF(Q198,TODAY( ),"Y")</f>
        <v>39</v>
      </c>
      <c r="T198" s="2" t="str">
        <f ca="1">IF(S198&gt;54,"Old Age",IF(S198&gt;=31,"Middle Age",IF(S198&lt;=30,"young age","Invalid")))</f>
        <v>Middle Age</v>
      </c>
      <c r="U198" s="2" t="str">
        <f>IF(R198="f","Female","male")</f>
        <v>male</v>
      </c>
      <c r="V198" s="2" t="s">
        <v>51</v>
      </c>
      <c r="W198" s="2" t="s">
        <v>41</v>
      </c>
      <c r="X198" s="2" t="s">
        <v>42</v>
      </c>
      <c r="Y198" s="2" t="s">
        <v>110</v>
      </c>
      <c r="Z198" s="3">
        <v>42551</v>
      </c>
      <c r="AB198" s="2" t="s">
        <v>486</v>
      </c>
      <c r="AC198" s="2" t="s">
        <v>44</v>
      </c>
      <c r="AD198" s="2" t="str">
        <f>IF(Table2[[#This Row],[EmploymentStatus]]="active","active","inactive")</f>
        <v>active</v>
      </c>
      <c r="AE198" s="2" t="s">
        <v>487</v>
      </c>
      <c r="AF198" s="2" t="s">
        <v>85</v>
      </c>
      <c r="AG198" s="2">
        <v>7</v>
      </c>
      <c r="AH198" s="2" t="s">
        <v>47</v>
      </c>
      <c r="AI198" s="2" t="s">
        <v>56</v>
      </c>
      <c r="AJ198" s="2">
        <v>3.27</v>
      </c>
      <c r="AK198" s="2">
        <v>4</v>
      </c>
      <c r="AL198" s="2">
        <v>5</v>
      </c>
      <c r="AM198" s="6">
        <v>43479</v>
      </c>
      <c r="AN198" s="2">
        <v>0</v>
      </c>
      <c r="AO198" s="2">
        <v>13</v>
      </c>
    </row>
    <row r="199" spans="1:41" x14ac:dyDescent="0.3">
      <c r="A199" s="2" t="s">
        <v>146</v>
      </c>
      <c r="B199" s="2">
        <v>10001</v>
      </c>
      <c r="C199" s="2">
        <v>0</v>
      </c>
      <c r="D199" s="2">
        <v>0</v>
      </c>
      <c r="E199" s="2">
        <v>1</v>
      </c>
      <c r="F199" s="2" t="str">
        <f>IF(C199=0,"Unmarried","Married")</f>
        <v>Unmarried</v>
      </c>
      <c r="G199" s="2">
        <v>1</v>
      </c>
      <c r="H199" s="2">
        <v>5</v>
      </c>
      <c r="I199" s="2">
        <v>4</v>
      </c>
      <c r="J199" s="2">
        <v>0</v>
      </c>
      <c r="K199" s="2">
        <v>72640</v>
      </c>
      <c r="L199" s="2">
        <v>0</v>
      </c>
      <c r="M199" s="2">
        <v>18</v>
      </c>
      <c r="N199" s="2" t="s">
        <v>127</v>
      </c>
      <c r="O199" s="2" t="s">
        <v>38</v>
      </c>
      <c r="P199" s="2">
        <v>2169</v>
      </c>
      <c r="Q199" s="5">
        <v>30567</v>
      </c>
      <c r="R199" s="2" t="s">
        <v>39</v>
      </c>
      <c r="S199" s="2">
        <f ca="1">DATEDIF(Q199,TODAY( ),"Y")</f>
        <v>39</v>
      </c>
      <c r="T199" s="2" t="str">
        <f ca="1">IF(S199&gt;54,"Old Age",IF(S199&gt;=31,"Middle Age",IF(S199&lt;=30,"young age","Invalid")))</f>
        <v>Middle Age</v>
      </c>
      <c r="U199" s="2" t="str">
        <f>IF(R199="f","Female","male")</f>
        <v>male</v>
      </c>
      <c r="V199" s="2" t="s">
        <v>40</v>
      </c>
      <c r="W199" s="2" t="s">
        <v>41</v>
      </c>
      <c r="X199" s="2" t="s">
        <v>42</v>
      </c>
      <c r="Y199" s="2" t="s">
        <v>43</v>
      </c>
      <c r="Z199" s="3">
        <v>42397</v>
      </c>
      <c r="AB199" s="2" t="s">
        <v>486</v>
      </c>
      <c r="AC199" s="2" t="s">
        <v>44</v>
      </c>
      <c r="AD199" s="2" t="str">
        <f>IF(Table2[[#This Row],[EmploymentStatus]]="active","active","inactive")</f>
        <v>active</v>
      </c>
      <c r="AE199" s="2" t="s">
        <v>45</v>
      </c>
      <c r="AF199" s="2" t="s">
        <v>129</v>
      </c>
      <c r="AG199" s="2">
        <v>2</v>
      </c>
      <c r="AH199" s="2" t="s">
        <v>55</v>
      </c>
      <c r="AI199" s="2" t="s">
        <v>48</v>
      </c>
      <c r="AJ199" s="2">
        <v>5</v>
      </c>
      <c r="AK199" s="2">
        <v>3</v>
      </c>
      <c r="AL199" s="2">
        <v>0</v>
      </c>
      <c r="AM199" s="6">
        <v>43518</v>
      </c>
      <c r="AN199" s="2">
        <v>0</v>
      </c>
      <c r="AO199" s="2">
        <v>14</v>
      </c>
    </row>
    <row r="200" spans="1:41" x14ac:dyDescent="0.3">
      <c r="A200" s="2" t="s">
        <v>36</v>
      </c>
      <c r="B200" s="2">
        <v>10026</v>
      </c>
      <c r="C200" s="2">
        <v>0</v>
      </c>
      <c r="D200" s="2">
        <v>0</v>
      </c>
      <c r="E200" s="2">
        <v>1</v>
      </c>
      <c r="F200" s="2" t="str">
        <f>IF(C200=0,"Unmarried","Married")</f>
        <v>Unmarried</v>
      </c>
      <c r="G200" s="2">
        <v>1</v>
      </c>
      <c r="H200" s="2">
        <v>5</v>
      </c>
      <c r="I200" s="2">
        <v>4</v>
      </c>
      <c r="J200" s="2">
        <v>0</v>
      </c>
      <c r="K200" s="2">
        <v>62506</v>
      </c>
      <c r="L200" s="2">
        <v>0</v>
      </c>
      <c r="M200" s="2">
        <v>19</v>
      </c>
      <c r="N200" s="2" t="s">
        <v>37</v>
      </c>
      <c r="O200" s="2" t="s">
        <v>38</v>
      </c>
      <c r="P200" s="2">
        <v>1960</v>
      </c>
      <c r="Q200" s="5">
        <v>30596</v>
      </c>
      <c r="R200" s="2" t="s">
        <v>39</v>
      </c>
      <c r="S200" s="2">
        <f ca="1">DATEDIF(Q200,TODAY( ),"Y")</f>
        <v>39</v>
      </c>
      <c r="T200" s="2" t="str">
        <f ca="1">IF(S200&gt;54,"Old Age",IF(S200&gt;=31,"Middle Age",IF(S200&lt;=30,"young age","Invalid")))</f>
        <v>Middle Age</v>
      </c>
      <c r="U200" s="2" t="str">
        <f>IF(R200="f","Female","male")</f>
        <v>male</v>
      </c>
      <c r="V200" s="2" t="s">
        <v>40</v>
      </c>
      <c r="W200" s="2" t="s">
        <v>41</v>
      </c>
      <c r="X200" s="2" t="s">
        <v>42</v>
      </c>
      <c r="Y200" s="2" t="s">
        <v>43</v>
      </c>
      <c r="Z200" s="3">
        <v>40670</v>
      </c>
      <c r="AB200" s="2" t="s">
        <v>486</v>
      </c>
      <c r="AC200" s="2" t="s">
        <v>44</v>
      </c>
      <c r="AD200" s="2" t="str">
        <f>IF(Table2[[#This Row],[EmploymentStatus]]="active","active","inactive")</f>
        <v>active</v>
      </c>
      <c r="AE200" s="2" t="s">
        <v>45</v>
      </c>
      <c r="AF200" s="2" t="s">
        <v>46</v>
      </c>
      <c r="AG200" s="2">
        <v>22</v>
      </c>
      <c r="AH200" s="2" t="s">
        <v>47</v>
      </c>
      <c r="AI200" s="2" t="s">
        <v>48</v>
      </c>
      <c r="AJ200" s="2">
        <v>4.5999999999999996</v>
      </c>
      <c r="AK200" s="2">
        <v>5</v>
      </c>
      <c r="AL200" s="2">
        <v>0</v>
      </c>
      <c r="AM200" s="6">
        <v>43482</v>
      </c>
      <c r="AN200" s="2">
        <v>0</v>
      </c>
      <c r="AO200" s="2">
        <v>1</v>
      </c>
    </row>
    <row r="201" spans="1:41" x14ac:dyDescent="0.3">
      <c r="A201" s="2" t="s">
        <v>338</v>
      </c>
      <c r="B201" s="2">
        <v>10202</v>
      </c>
      <c r="C201" s="2">
        <v>1</v>
      </c>
      <c r="D201" s="2">
        <v>1</v>
      </c>
      <c r="E201" s="2">
        <v>1</v>
      </c>
      <c r="F201" s="2" t="str">
        <f>IF(C201=0,"Unmarried","Married")</f>
        <v>Married</v>
      </c>
      <c r="G201" s="2">
        <v>2</v>
      </c>
      <c r="H201" s="2">
        <v>6</v>
      </c>
      <c r="I201" s="2">
        <v>3</v>
      </c>
      <c r="J201" s="2">
        <v>0</v>
      </c>
      <c r="K201" s="2">
        <v>63291</v>
      </c>
      <c r="L201" s="2">
        <v>0</v>
      </c>
      <c r="M201" s="2">
        <v>3</v>
      </c>
      <c r="N201" s="2" t="s">
        <v>137</v>
      </c>
      <c r="O201" s="2" t="s">
        <v>94</v>
      </c>
      <c r="P201" s="2">
        <v>78789</v>
      </c>
      <c r="Q201" s="5">
        <v>30688</v>
      </c>
      <c r="R201" s="2" t="s">
        <v>39</v>
      </c>
      <c r="S201" s="2">
        <f ca="1">DATEDIF(Q201,TODAY( ),"Y")</f>
        <v>39</v>
      </c>
      <c r="T201" s="2" t="str">
        <f ca="1">IF(S201&gt;54,"Old Age",IF(S201&gt;=31,"Middle Age",IF(S201&lt;=30,"young age","Invalid")))</f>
        <v>Middle Age</v>
      </c>
      <c r="U201" s="2" t="str">
        <f>IF(R201="f","Female","male")</f>
        <v>male</v>
      </c>
      <c r="V201" s="2" t="s">
        <v>51</v>
      </c>
      <c r="W201" s="2" t="s">
        <v>41</v>
      </c>
      <c r="X201" s="2" t="s">
        <v>42</v>
      </c>
      <c r="Y201" s="2" t="s">
        <v>96</v>
      </c>
      <c r="Z201" s="3">
        <v>42528</v>
      </c>
      <c r="AB201" s="2" t="s">
        <v>486</v>
      </c>
      <c r="AC201" s="2" t="s">
        <v>44</v>
      </c>
      <c r="AD201" s="2" t="str">
        <f>IF(Table2[[#This Row],[EmploymentStatus]]="active","active","inactive")</f>
        <v>active</v>
      </c>
      <c r="AE201" s="2" t="s">
        <v>139</v>
      </c>
      <c r="AF201" s="2" t="s">
        <v>158</v>
      </c>
      <c r="AG201" s="2">
        <v>21</v>
      </c>
      <c r="AH201" s="2" t="s">
        <v>199</v>
      </c>
      <c r="AI201" s="2" t="s">
        <v>56</v>
      </c>
      <c r="AJ201" s="2">
        <v>3.4</v>
      </c>
      <c r="AK201" s="2">
        <v>4</v>
      </c>
      <c r="AL201" s="2">
        <v>0</v>
      </c>
      <c r="AM201" s="6">
        <v>43494</v>
      </c>
      <c r="AN201" s="2">
        <v>0</v>
      </c>
      <c r="AO201" s="2">
        <v>7</v>
      </c>
    </row>
    <row r="202" spans="1:41" x14ac:dyDescent="0.3">
      <c r="A202" s="2" t="s">
        <v>271</v>
      </c>
      <c r="B202" s="2">
        <v>10195</v>
      </c>
      <c r="C202" s="2">
        <v>1</v>
      </c>
      <c r="D202" s="2">
        <v>1</v>
      </c>
      <c r="E202" s="2">
        <v>0</v>
      </c>
      <c r="F202" s="2" t="str">
        <f>IF(C202=0,"Unmarried","Married")</f>
        <v>Married</v>
      </c>
      <c r="G202" s="2">
        <v>5</v>
      </c>
      <c r="H202" s="2">
        <v>5</v>
      </c>
      <c r="I202" s="2">
        <v>3</v>
      </c>
      <c r="J202" s="2">
        <v>0</v>
      </c>
      <c r="K202" s="2">
        <v>63478</v>
      </c>
      <c r="L202" s="2">
        <v>1</v>
      </c>
      <c r="M202" s="2">
        <v>20</v>
      </c>
      <c r="N202" s="2" t="s">
        <v>58</v>
      </c>
      <c r="O202" s="2" t="s">
        <v>38</v>
      </c>
      <c r="P202" s="2">
        <v>2445</v>
      </c>
      <c r="Q202" s="5">
        <v>30728</v>
      </c>
      <c r="R202" s="2" t="s">
        <v>59</v>
      </c>
      <c r="S202" s="2">
        <f ca="1">DATEDIF(Q202,TODAY( ),"Y")</f>
        <v>39</v>
      </c>
      <c r="T202" s="2" t="str">
        <f ca="1">IF(S202&gt;54,"Old Age",IF(S202&gt;=31,"Middle Age",IF(S202&lt;=30,"young age","Invalid")))</f>
        <v>Middle Age</v>
      </c>
      <c r="U202" s="2" t="str">
        <f>IF(R202="f","Female","male")</f>
        <v>Female</v>
      </c>
      <c r="V202" s="2" t="s">
        <v>51</v>
      </c>
      <c r="W202" s="2" t="s">
        <v>162</v>
      </c>
      <c r="X202" s="2" t="s">
        <v>42</v>
      </c>
      <c r="Y202" s="2" t="s">
        <v>43</v>
      </c>
      <c r="Z202" s="3">
        <v>40770</v>
      </c>
      <c r="AA202" s="3">
        <v>41094</v>
      </c>
      <c r="AB202" s="2" t="s">
        <v>160</v>
      </c>
      <c r="AC202" s="2" t="s">
        <v>53</v>
      </c>
      <c r="AD202" s="2" t="str">
        <f>IF(Table2[[#This Row],[EmploymentStatus]]="active","active","inactive")</f>
        <v>inactive</v>
      </c>
      <c r="AE202" s="2" t="s">
        <v>45</v>
      </c>
      <c r="AF202" s="2" t="s">
        <v>46</v>
      </c>
      <c r="AG202" s="2">
        <v>30</v>
      </c>
      <c r="AH202" s="2" t="s">
        <v>55</v>
      </c>
      <c r="AI202" s="2" t="s">
        <v>56</v>
      </c>
      <c r="AJ202" s="2">
        <v>3.03</v>
      </c>
      <c r="AK202" s="2">
        <v>5</v>
      </c>
      <c r="AL202" s="2">
        <v>0</v>
      </c>
      <c r="AM202" s="6">
        <v>41032</v>
      </c>
      <c r="AN202" s="2">
        <v>0</v>
      </c>
      <c r="AO202" s="2">
        <v>16</v>
      </c>
    </row>
    <row r="203" spans="1:41" x14ac:dyDescent="0.3">
      <c r="A203" s="2" t="s">
        <v>272</v>
      </c>
      <c r="B203" s="2">
        <v>10112</v>
      </c>
      <c r="C203" s="2">
        <v>0</v>
      </c>
      <c r="D203" s="2">
        <v>0</v>
      </c>
      <c r="E203" s="2">
        <v>0</v>
      </c>
      <c r="F203" s="2" t="str">
        <f>IF(C203=0,"Unmarried","Married")</f>
        <v>Unmarried</v>
      </c>
      <c r="G203" s="2">
        <v>1</v>
      </c>
      <c r="H203" s="2">
        <v>3</v>
      </c>
      <c r="I203" s="2">
        <v>3</v>
      </c>
      <c r="J203" s="2">
        <v>0</v>
      </c>
      <c r="K203" s="2">
        <v>97999</v>
      </c>
      <c r="L203" s="2">
        <v>0</v>
      </c>
      <c r="M203" s="2">
        <v>8</v>
      </c>
      <c r="N203" s="2" t="s">
        <v>107</v>
      </c>
      <c r="O203" s="2" t="s">
        <v>38</v>
      </c>
      <c r="P203" s="2">
        <v>2493</v>
      </c>
      <c r="Q203" s="5">
        <v>30733</v>
      </c>
      <c r="R203" s="2" t="s">
        <v>59</v>
      </c>
      <c r="S203" s="2">
        <f ca="1">DATEDIF(Q203,TODAY( ),"Y")</f>
        <v>39</v>
      </c>
      <c r="T203" s="2" t="str">
        <f ca="1">IF(S203&gt;54,"Old Age",IF(S203&gt;=31,"Middle Age",IF(S203&lt;=30,"young age","Invalid")))</f>
        <v>Middle Age</v>
      </c>
      <c r="U203" s="2" t="str">
        <f>IF(R203="f","Female","male")</f>
        <v>Female</v>
      </c>
      <c r="V203" s="2" t="s">
        <v>40</v>
      </c>
      <c r="W203" s="2" t="s">
        <v>41</v>
      </c>
      <c r="X203" s="2" t="s">
        <v>42</v>
      </c>
      <c r="Y203" s="2" t="s">
        <v>43</v>
      </c>
      <c r="Z203" s="3">
        <v>42093</v>
      </c>
      <c r="AB203" s="2" t="s">
        <v>486</v>
      </c>
      <c r="AC203" s="2" t="s">
        <v>44</v>
      </c>
      <c r="AD203" s="2" t="str">
        <f>IF(Table2[[#This Row],[EmploymentStatus]]="active","active","inactive")</f>
        <v>active</v>
      </c>
      <c r="AE203" s="2" t="s">
        <v>487</v>
      </c>
      <c r="AF203" s="2" t="s">
        <v>54</v>
      </c>
      <c r="AG203" s="2">
        <v>4</v>
      </c>
      <c r="AH203" s="2" t="s">
        <v>55</v>
      </c>
      <c r="AI203" s="2" t="s">
        <v>56</v>
      </c>
      <c r="AJ203" s="2">
        <v>4.4800000000000004</v>
      </c>
      <c r="AK203" s="2">
        <v>5</v>
      </c>
      <c r="AL203" s="2">
        <v>6</v>
      </c>
      <c r="AM203" s="6">
        <v>43525</v>
      </c>
      <c r="AN203" s="2">
        <v>0</v>
      </c>
      <c r="AO203" s="2">
        <v>4</v>
      </c>
    </row>
    <row r="204" spans="1:41" x14ac:dyDescent="0.3">
      <c r="A204" s="2" t="s">
        <v>267</v>
      </c>
      <c r="B204" s="2">
        <v>10129</v>
      </c>
      <c r="C204" s="2">
        <v>0</v>
      </c>
      <c r="D204" s="2">
        <v>0</v>
      </c>
      <c r="E204" s="2">
        <v>1</v>
      </c>
      <c r="F204" s="2" t="str">
        <f>IF(C204=0,"Unmarried","Married")</f>
        <v>Unmarried</v>
      </c>
      <c r="G204" s="2">
        <v>1</v>
      </c>
      <c r="H204" s="2">
        <v>5</v>
      </c>
      <c r="I204" s="2">
        <v>3</v>
      </c>
      <c r="J204" s="2">
        <v>0</v>
      </c>
      <c r="K204" s="2">
        <v>46998</v>
      </c>
      <c r="L204" s="2">
        <v>0</v>
      </c>
      <c r="M204" s="2">
        <v>19</v>
      </c>
      <c r="N204" s="2" t="s">
        <v>37</v>
      </c>
      <c r="O204" s="2" t="s">
        <v>38</v>
      </c>
      <c r="P204" s="2">
        <v>2149</v>
      </c>
      <c r="Q204" s="5">
        <v>30773</v>
      </c>
      <c r="R204" s="2" t="s">
        <v>39</v>
      </c>
      <c r="S204" s="2">
        <f ca="1">DATEDIF(Q204,TODAY( ),"Y")</f>
        <v>39</v>
      </c>
      <c r="T204" s="2" t="str">
        <f ca="1">IF(S204&gt;54,"Old Age",IF(S204&gt;=31,"Middle Age",IF(S204&lt;=30,"young age","Invalid")))</f>
        <v>Middle Age</v>
      </c>
      <c r="U204" s="2" t="str">
        <f>IF(R204="f","Female","male")</f>
        <v>male</v>
      </c>
      <c r="V204" s="2" t="s">
        <v>40</v>
      </c>
      <c r="W204" s="2" t="s">
        <v>41</v>
      </c>
      <c r="X204" s="2" t="s">
        <v>42</v>
      </c>
      <c r="Y204" s="2" t="s">
        <v>43</v>
      </c>
      <c r="Z204" s="3">
        <v>41134</v>
      </c>
      <c r="AB204" s="2" t="s">
        <v>486</v>
      </c>
      <c r="AC204" s="2" t="s">
        <v>44</v>
      </c>
      <c r="AD204" s="2" t="str">
        <f>IF(Table2[[#This Row],[EmploymentStatus]]="active","active","inactive")</f>
        <v>active</v>
      </c>
      <c r="AE204" s="2" t="s">
        <v>45</v>
      </c>
      <c r="AF204" s="2" t="s">
        <v>77</v>
      </c>
      <c r="AG204" s="2">
        <v>19</v>
      </c>
      <c r="AH204" s="2" t="s">
        <v>68</v>
      </c>
      <c r="AI204" s="2" t="s">
        <v>56</v>
      </c>
      <c r="AJ204" s="2">
        <v>4.17</v>
      </c>
      <c r="AK204" s="2">
        <v>4</v>
      </c>
      <c r="AL204" s="2">
        <v>0</v>
      </c>
      <c r="AM204" s="6">
        <v>43771</v>
      </c>
      <c r="AN204" s="2">
        <v>0</v>
      </c>
      <c r="AO204" s="2">
        <v>1</v>
      </c>
    </row>
    <row r="205" spans="1:41" x14ac:dyDescent="0.3">
      <c r="A205" s="2" t="s">
        <v>311</v>
      </c>
      <c r="B205" s="2">
        <v>10038</v>
      </c>
      <c r="C205" s="2">
        <v>0</v>
      </c>
      <c r="D205" s="2">
        <v>2</v>
      </c>
      <c r="E205" s="2">
        <v>1</v>
      </c>
      <c r="F205" s="2" t="str">
        <f>IF(C205=0,"Unmarried","Married")</f>
        <v>Unmarried</v>
      </c>
      <c r="G205" s="2">
        <v>1</v>
      </c>
      <c r="H205" s="2">
        <v>1</v>
      </c>
      <c r="I205" s="2">
        <v>3</v>
      </c>
      <c r="J205" s="2">
        <v>0</v>
      </c>
      <c r="K205" s="2">
        <v>64520</v>
      </c>
      <c r="L205" s="2">
        <v>0</v>
      </c>
      <c r="M205" s="2">
        <v>1</v>
      </c>
      <c r="N205" s="2" t="s">
        <v>132</v>
      </c>
      <c r="O205" s="2" t="s">
        <v>38</v>
      </c>
      <c r="P205" s="2">
        <v>1460</v>
      </c>
      <c r="Q205" s="5">
        <v>30798</v>
      </c>
      <c r="R205" s="2" t="s">
        <v>39</v>
      </c>
      <c r="S205" s="2">
        <f ca="1">DATEDIF(Q205,TODAY( ),"Y")</f>
        <v>39</v>
      </c>
      <c r="T205" s="2" t="str">
        <f ca="1">IF(S205&gt;54,"Old Age",IF(S205&gt;=31,"Middle Age",IF(S205&lt;=30,"young age","Invalid")))</f>
        <v>Middle Age</v>
      </c>
      <c r="U205" s="2" t="str">
        <f>IF(R205="f","Female","male")</f>
        <v>male</v>
      </c>
      <c r="V205" s="2" t="s">
        <v>65</v>
      </c>
      <c r="W205" s="2" t="s">
        <v>41</v>
      </c>
      <c r="X205" s="2" t="s">
        <v>42</v>
      </c>
      <c r="Y205" s="2" t="s">
        <v>80</v>
      </c>
      <c r="Z205" s="3">
        <v>41791</v>
      </c>
      <c r="AB205" s="2" t="s">
        <v>486</v>
      </c>
      <c r="AC205" s="2" t="s">
        <v>44</v>
      </c>
      <c r="AD205" s="2" t="str">
        <f>IF(Table2[[#This Row],[EmploymentStatus]]="active","active","inactive")</f>
        <v>active</v>
      </c>
      <c r="AE205" s="2" t="s">
        <v>124</v>
      </c>
      <c r="AF205" s="2" t="s">
        <v>125</v>
      </c>
      <c r="AG205" s="2">
        <v>1</v>
      </c>
      <c r="AH205" s="2" t="s">
        <v>199</v>
      </c>
      <c r="AI205" s="2" t="s">
        <v>56</v>
      </c>
      <c r="AJ205" s="2">
        <v>5</v>
      </c>
      <c r="AK205" s="2">
        <v>4</v>
      </c>
      <c r="AL205" s="2">
        <v>4</v>
      </c>
      <c r="AM205" s="6">
        <v>43482</v>
      </c>
      <c r="AN205" s="2">
        <v>0</v>
      </c>
      <c r="AO205" s="2">
        <v>3</v>
      </c>
    </row>
    <row r="206" spans="1:41" x14ac:dyDescent="0.3">
      <c r="A206" s="2" t="s">
        <v>373</v>
      </c>
      <c r="B206" s="2">
        <v>10259</v>
      </c>
      <c r="C206" s="2">
        <v>1</v>
      </c>
      <c r="D206" s="2">
        <v>1</v>
      </c>
      <c r="E206" s="2">
        <v>1</v>
      </c>
      <c r="F206" s="2" t="str">
        <f>IF(C206=0,"Unmarried","Married")</f>
        <v>Married</v>
      </c>
      <c r="G206" s="2">
        <v>5</v>
      </c>
      <c r="H206" s="2">
        <v>3</v>
      </c>
      <c r="I206" s="2">
        <v>3</v>
      </c>
      <c r="J206" s="2">
        <v>0</v>
      </c>
      <c r="K206" s="2">
        <v>93093</v>
      </c>
      <c r="L206" s="2">
        <v>1</v>
      </c>
      <c r="M206" s="2">
        <v>9</v>
      </c>
      <c r="N206" s="2" t="s">
        <v>93</v>
      </c>
      <c r="O206" s="2" t="s">
        <v>38</v>
      </c>
      <c r="P206" s="2">
        <v>2747</v>
      </c>
      <c r="Q206" s="5">
        <v>30811</v>
      </c>
      <c r="R206" s="2" t="s">
        <v>39</v>
      </c>
      <c r="S206" s="2">
        <f ca="1">DATEDIF(Q206,TODAY( ),"Y")</f>
        <v>39</v>
      </c>
      <c r="T206" s="2" t="str">
        <f ca="1">IF(S206&gt;54,"Old Age",IF(S206&gt;=31,"Middle Age",IF(S206&lt;=30,"young age","Invalid")))</f>
        <v>Middle Age</v>
      </c>
      <c r="U206" s="2" t="str">
        <f>IF(R206="f","Female","male")</f>
        <v>male</v>
      </c>
      <c r="V206" s="2" t="s">
        <v>51</v>
      </c>
      <c r="W206" s="2" t="s">
        <v>41</v>
      </c>
      <c r="X206" s="2" t="s">
        <v>42</v>
      </c>
      <c r="Y206" s="2" t="s">
        <v>43</v>
      </c>
      <c r="Z206" s="3">
        <v>41651</v>
      </c>
      <c r="AA206" s="3">
        <v>42374</v>
      </c>
      <c r="AB206" s="2" t="s">
        <v>108</v>
      </c>
      <c r="AC206" s="2" t="s">
        <v>53</v>
      </c>
      <c r="AD206" s="2" t="str">
        <f>IF(Table2[[#This Row],[EmploymentStatus]]="active","active","inactive")</f>
        <v>inactive</v>
      </c>
      <c r="AE206" s="2" t="s">
        <v>487</v>
      </c>
      <c r="AF206" s="2" t="s">
        <v>54</v>
      </c>
      <c r="AG206" s="2">
        <v>4</v>
      </c>
      <c r="AH206" s="2" t="s">
        <v>78</v>
      </c>
      <c r="AI206" s="2" t="s">
        <v>56</v>
      </c>
      <c r="AJ206" s="2">
        <v>4.7</v>
      </c>
      <c r="AK206" s="2">
        <v>4</v>
      </c>
      <c r="AL206" s="2">
        <v>5</v>
      </c>
      <c r="AM206" s="6">
        <v>42385</v>
      </c>
      <c r="AN206" s="2">
        <v>0</v>
      </c>
      <c r="AO206" s="2">
        <v>19</v>
      </c>
    </row>
    <row r="207" spans="1:41" x14ac:dyDescent="0.3">
      <c r="A207" s="2" t="s">
        <v>389</v>
      </c>
      <c r="B207" s="2">
        <v>10131</v>
      </c>
      <c r="C207" s="2">
        <v>1</v>
      </c>
      <c r="D207" s="2">
        <v>1</v>
      </c>
      <c r="E207" s="2">
        <v>1</v>
      </c>
      <c r="F207" s="2" t="str">
        <f>IF(C207=0,"Unmarried","Married")</f>
        <v>Married</v>
      </c>
      <c r="G207" s="2">
        <v>5</v>
      </c>
      <c r="H207" s="2">
        <v>1</v>
      </c>
      <c r="I207" s="2">
        <v>3</v>
      </c>
      <c r="J207" s="2">
        <v>1</v>
      </c>
      <c r="K207" s="2">
        <v>83363</v>
      </c>
      <c r="L207" s="2">
        <v>1</v>
      </c>
      <c r="M207" s="2">
        <v>23</v>
      </c>
      <c r="N207" s="2" t="s">
        <v>72</v>
      </c>
      <c r="O207" s="2" t="s">
        <v>38</v>
      </c>
      <c r="P207" s="2">
        <v>2045</v>
      </c>
      <c r="Q207" s="5">
        <v>30844</v>
      </c>
      <c r="R207" s="2" t="s">
        <v>39</v>
      </c>
      <c r="S207" s="2">
        <f ca="1">DATEDIF(Q207,TODAY( ),"Y")</f>
        <v>39</v>
      </c>
      <c r="T207" s="2" t="str">
        <f ca="1">IF(S207&gt;54,"Old Age",IF(S207&gt;=31,"Middle Age",IF(S207&lt;=30,"young age","Invalid")))</f>
        <v>Middle Age</v>
      </c>
      <c r="U207" s="2" t="str">
        <f>IF(R207="f","Female","male")</f>
        <v>male</v>
      </c>
      <c r="V207" s="2" t="s">
        <v>51</v>
      </c>
      <c r="W207" s="2" t="s">
        <v>105</v>
      </c>
      <c r="X207" s="2" t="s">
        <v>42</v>
      </c>
      <c r="Y207" s="2" t="s">
        <v>80</v>
      </c>
      <c r="Z207" s="3">
        <v>40595</v>
      </c>
      <c r="AA207" s="3">
        <v>42231</v>
      </c>
      <c r="AB207" s="2" t="s">
        <v>52</v>
      </c>
      <c r="AC207" s="2" t="s">
        <v>53</v>
      </c>
      <c r="AD207" s="2" t="str">
        <f>IF(Table2[[#This Row],[EmploymentStatus]]="active","active","inactive")</f>
        <v>inactive</v>
      </c>
      <c r="AE207" s="2" t="s">
        <v>73</v>
      </c>
      <c r="AF207" s="2" t="s">
        <v>129</v>
      </c>
      <c r="AG207" s="2">
        <v>2</v>
      </c>
      <c r="AH207" s="2" t="s">
        <v>82</v>
      </c>
      <c r="AI207" s="2" t="s">
        <v>56</v>
      </c>
      <c r="AJ207" s="2">
        <v>4.1500000000000004</v>
      </c>
      <c r="AK207" s="2">
        <v>4</v>
      </c>
      <c r="AL207" s="2">
        <v>0</v>
      </c>
      <c r="AM207" s="6">
        <v>41748</v>
      </c>
      <c r="AN207" s="2">
        <v>0</v>
      </c>
      <c r="AO207" s="2">
        <v>4</v>
      </c>
    </row>
    <row r="208" spans="1:41" x14ac:dyDescent="0.3">
      <c r="A208" s="2" t="s">
        <v>351</v>
      </c>
      <c r="B208" s="2">
        <v>10254</v>
      </c>
      <c r="C208" s="2">
        <v>0</v>
      </c>
      <c r="D208" s="2">
        <v>2</v>
      </c>
      <c r="E208" s="2">
        <v>0</v>
      </c>
      <c r="F208" s="2" t="str">
        <f>IF(C208=0,"Unmarried","Married")</f>
        <v>Unmarried</v>
      </c>
      <c r="G208" s="2">
        <v>1</v>
      </c>
      <c r="H208" s="2">
        <v>5</v>
      </c>
      <c r="I208" s="2">
        <v>3</v>
      </c>
      <c r="J208" s="2">
        <v>0</v>
      </c>
      <c r="K208" s="2">
        <v>63430</v>
      </c>
      <c r="L208" s="2">
        <v>0</v>
      </c>
      <c r="M208" s="2">
        <v>19</v>
      </c>
      <c r="N208" s="2" t="s">
        <v>37</v>
      </c>
      <c r="O208" s="2" t="s">
        <v>38</v>
      </c>
      <c r="P208" s="2">
        <v>2453</v>
      </c>
      <c r="Q208" s="5">
        <v>30870</v>
      </c>
      <c r="R208" s="2" t="s">
        <v>59</v>
      </c>
      <c r="S208" s="2">
        <f ca="1">DATEDIF(Q208,TODAY( ),"Y")</f>
        <v>39</v>
      </c>
      <c r="T208" s="2" t="str">
        <f ca="1">IF(S208&gt;54,"Old Age",IF(S208&gt;=31,"Middle Age",IF(S208&lt;=30,"young age","Invalid")))</f>
        <v>Middle Age</v>
      </c>
      <c r="U208" s="2" t="str">
        <f>IF(R208="f","Female","male")</f>
        <v>Female</v>
      </c>
      <c r="V208" s="2" t="s">
        <v>65</v>
      </c>
      <c r="W208" s="2" t="s">
        <v>41</v>
      </c>
      <c r="X208" s="2" t="s">
        <v>42</v>
      </c>
      <c r="Y208" s="2" t="s">
        <v>43</v>
      </c>
      <c r="Z208" s="3">
        <v>41278</v>
      </c>
      <c r="AB208" s="2" t="s">
        <v>486</v>
      </c>
      <c r="AC208" s="2" t="s">
        <v>44</v>
      </c>
      <c r="AD208" s="2" t="str">
        <f>IF(Table2[[#This Row],[EmploymentStatus]]="active","active","inactive")</f>
        <v>active</v>
      </c>
      <c r="AE208" s="2" t="s">
        <v>45</v>
      </c>
      <c r="AF208" s="2" t="s">
        <v>63</v>
      </c>
      <c r="AG208" s="2">
        <v>16</v>
      </c>
      <c r="AH208" s="2" t="s">
        <v>47</v>
      </c>
      <c r="AI208" s="2" t="s">
        <v>56</v>
      </c>
      <c r="AJ208" s="2">
        <v>4.4000000000000004</v>
      </c>
      <c r="AK208" s="2">
        <v>4</v>
      </c>
      <c r="AL208" s="2">
        <v>0</v>
      </c>
      <c r="AM208" s="6">
        <v>43482</v>
      </c>
      <c r="AN208" s="2">
        <v>0</v>
      </c>
      <c r="AO208" s="2">
        <v>18</v>
      </c>
    </row>
    <row r="209" spans="1:41" x14ac:dyDescent="0.3">
      <c r="A209" s="2" t="s">
        <v>361</v>
      </c>
      <c r="B209" s="2">
        <v>10206</v>
      </c>
      <c r="C209" s="2">
        <v>0</v>
      </c>
      <c r="D209" s="2">
        <v>0</v>
      </c>
      <c r="E209" s="2">
        <v>0</v>
      </c>
      <c r="F209" s="2" t="str">
        <f>IF(C209=0,"Unmarried","Married")</f>
        <v>Unmarried</v>
      </c>
      <c r="G209" s="2">
        <v>1</v>
      </c>
      <c r="H209" s="2">
        <v>5</v>
      </c>
      <c r="I209" s="2">
        <v>3</v>
      </c>
      <c r="J209" s="2">
        <v>0</v>
      </c>
      <c r="K209" s="2">
        <v>62061</v>
      </c>
      <c r="L209" s="2">
        <v>0</v>
      </c>
      <c r="M209" s="2">
        <v>19</v>
      </c>
      <c r="N209" s="2" t="s">
        <v>37</v>
      </c>
      <c r="O209" s="2" t="s">
        <v>38</v>
      </c>
      <c r="P209" s="2">
        <v>2132</v>
      </c>
      <c r="Q209" s="5">
        <v>30870</v>
      </c>
      <c r="R209" s="2" t="s">
        <v>59</v>
      </c>
      <c r="S209" s="2">
        <f ca="1">DATEDIF(Q209,TODAY( ),"Y")</f>
        <v>39</v>
      </c>
      <c r="T209" s="2" t="str">
        <f ca="1">IF(S209&gt;54,"Old Age",IF(S209&gt;=31,"Middle Age",IF(S209&lt;=30,"young age","Invalid")))</f>
        <v>Middle Age</v>
      </c>
      <c r="U209" s="2" t="str">
        <f>IF(R209="f","Female","male")</f>
        <v>Female</v>
      </c>
      <c r="V209" s="2" t="s">
        <v>40</v>
      </c>
      <c r="W209" s="2" t="s">
        <v>41</v>
      </c>
      <c r="X209" s="2" t="s">
        <v>42</v>
      </c>
      <c r="Y209" s="2" t="s">
        <v>43</v>
      </c>
      <c r="Z209" s="3">
        <v>41493</v>
      </c>
      <c r="AB209" s="2" t="s">
        <v>486</v>
      </c>
      <c r="AC209" s="2" t="s">
        <v>44</v>
      </c>
      <c r="AD209" s="2" t="str">
        <f>IF(Table2[[#This Row],[EmploymentStatus]]="active","active","inactive")</f>
        <v>active</v>
      </c>
      <c r="AE209" s="2" t="s">
        <v>45</v>
      </c>
      <c r="AF209" s="2" t="s">
        <v>89</v>
      </c>
      <c r="AG209" s="2">
        <v>14</v>
      </c>
      <c r="AH209" s="2" t="s">
        <v>47</v>
      </c>
      <c r="AI209" s="2" t="s">
        <v>56</v>
      </c>
      <c r="AJ209" s="2">
        <v>3.6</v>
      </c>
      <c r="AK209" s="2">
        <v>5</v>
      </c>
      <c r="AL209" s="2">
        <v>0</v>
      </c>
      <c r="AM209" s="6">
        <v>43497</v>
      </c>
      <c r="AN209" s="2">
        <v>0</v>
      </c>
      <c r="AO209" s="2">
        <v>4</v>
      </c>
    </row>
    <row r="210" spans="1:41" x14ac:dyDescent="0.3">
      <c r="A210" s="2" t="s">
        <v>425</v>
      </c>
      <c r="B210" s="2">
        <v>10291</v>
      </c>
      <c r="C210" s="2">
        <v>0</v>
      </c>
      <c r="D210" s="2">
        <v>2</v>
      </c>
      <c r="E210" s="2">
        <v>1</v>
      </c>
      <c r="F210" s="2" t="str">
        <f>IF(C210=0,"Unmarried","Married")</f>
        <v>Unmarried</v>
      </c>
      <c r="G210" s="2">
        <v>1</v>
      </c>
      <c r="H210" s="2">
        <v>6</v>
      </c>
      <c r="I210" s="2">
        <v>2</v>
      </c>
      <c r="J210" s="2">
        <v>1</v>
      </c>
      <c r="K210" s="2">
        <v>72992</v>
      </c>
      <c r="L210" s="2">
        <v>0</v>
      </c>
      <c r="M210" s="2">
        <v>21</v>
      </c>
      <c r="N210" s="2" t="s">
        <v>179</v>
      </c>
      <c r="O210" s="2" t="s">
        <v>38</v>
      </c>
      <c r="P210" s="2">
        <v>1886</v>
      </c>
      <c r="Q210" s="5">
        <v>30910</v>
      </c>
      <c r="R210" s="2" t="s">
        <v>39</v>
      </c>
      <c r="S210" s="2">
        <f ca="1">DATEDIF(Q210,TODAY( ),"Y")</f>
        <v>38</v>
      </c>
      <c r="T210" s="2" t="str">
        <f ca="1">IF(S210&gt;54,"Old Age",IF(S210&gt;=31,"Middle Age",IF(S210&lt;=30,"young age","Invalid")))</f>
        <v>Middle Age</v>
      </c>
      <c r="U210" s="2" t="str">
        <f>IF(R210="f","Female","male")</f>
        <v>male</v>
      </c>
      <c r="V210" s="2" t="s">
        <v>65</v>
      </c>
      <c r="W210" s="2" t="s">
        <v>41</v>
      </c>
      <c r="X210" s="2" t="s">
        <v>42</v>
      </c>
      <c r="Y210" s="2" t="s">
        <v>80</v>
      </c>
      <c r="Z210" s="3">
        <v>41777</v>
      </c>
      <c r="AB210" s="2" t="s">
        <v>486</v>
      </c>
      <c r="AC210" s="2" t="s">
        <v>44</v>
      </c>
      <c r="AD210" s="2" t="str">
        <f>IF(Table2[[#This Row],[EmploymentStatus]]="active","active","inactive")</f>
        <v>active</v>
      </c>
      <c r="AE210" s="2" t="s">
        <v>139</v>
      </c>
      <c r="AF210" s="2" t="s">
        <v>180</v>
      </c>
      <c r="AG210" s="2">
        <v>15</v>
      </c>
      <c r="AH210" s="2" t="s">
        <v>82</v>
      </c>
      <c r="AI210" s="2" t="s">
        <v>116</v>
      </c>
      <c r="AJ210" s="2">
        <v>2.4</v>
      </c>
      <c r="AK210" s="2">
        <v>4</v>
      </c>
      <c r="AL210" s="2">
        <v>0</v>
      </c>
      <c r="AM210" s="6">
        <v>43481</v>
      </c>
      <c r="AN210" s="2">
        <v>2</v>
      </c>
      <c r="AO210" s="2">
        <v>16</v>
      </c>
    </row>
    <row r="211" spans="1:41" x14ac:dyDescent="0.3">
      <c r="A211" s="2" t="s">
        <v>312</v>
      </c>
      <c r="B211" s="2">
        <v>10249</v>
      </c>
      <c r="C211" s="2">
        <v>1</v>
      </c>
      <c r="D211" s="2">
        <v>1</v>
      </c>
      <c r="E211" s="2">
        <v>1</v>
      </c>
      <c r="F211" s="2" t="str">
        <f>IF(C211=0,"Unmarried","Married")</f>
        <v>Married</v>
      </c>
      <c r="G211" s="2">
        <v>5</v>
      </c>
      <c r="H211" s="2">
        <v>5</v>
      </c>
      <c r="I211" s="2">
        <v>3</v>
      </c>
      <c r="J211" s="2">
        <v>0</v>
      </c>
      <c r="K211" s="2">
        <v>61962</v>
      </c>
      <c r="L211" s="2">
        <v>1</v>
      </c>
      <c r="M211" s="2">
        <v>20</v>
      </c>
      <c r="N211" s="2" t="s">
        <v>58</v>
      </c>
      <c r="O211" s="2" t="s">
        <v>38</v>
      </c>
      <c r="P211" s="2">
        <v>2126</v>
      </c>
      <c r="Q211" s="5">
        <v>30930</v>
      </c>
      <c r="R211" s="2" t="s">
        <v>39</v>
      </c>
      <c r="S211" s="2">
        <f ca="1">DATEDIF(Q211,TODAY( ),"Y")</f>
        <v>38</v>
      </c>
      <c r="T211" s="2" t="str">
        <f ca="1">IF(S211&gt;54,"Old Age",IF(S211&gt;=31,"Middle Age",IF(S211&lt;=30,"young age","Invalid")))</f>
        <v>Middle Age</v>
      </c>
      <c r="U211" s="2" t="str">
        <f>IF(R211="f","Female","male")</f>
        <v>male</v>
      </c>
      <c r="V211" s="2" t="s">
        <v>51</v>
      </c>
      <c r="W211" s="2" t="s">
        <v>41</v>
      </c>
      <c r="X211" s="2" t="s">
        <v>42</v>
      </c>
      <c r="Y211" s="2" t="s">
        <v>43</v>
      </c>
      <c r="Z211" s="3">
        <v>40943</v>
      </c>
      <c r="AA211" s="3">
        <v>41379</v>
      </c>
      <c r="AB211" s="2" t="s">
        <v>191</v>
      </c>
      <c r="AC211" s="2" t="s">
        <v>53</v>
      </c>
      <c r="AD211" s="2" t="str">
        <f>IF(Table2[[#This Row],[EmploymentStatus]]="active","active","inactive")</f>
        <v>inactive</v>
      </c>
      <c r="AE211" s="2" t="s">
        <v>45</v>
      </c>
      <c r="AF211" s="2" t="s">
        <v>61</v>
      </c>
      <c r="AG211" s="2">
        <v>20</v>
      </c>
      <c r="AH211" s="2" t="s">
        <v>68</v>
      </c>
      <c r="AI211" s="2" t="s">
        <v>56</v>
      </c>
      <c r="AJ211" s="2">
        <v>4.9000000000000004</v>
      </c>
      <c r="AK211" s="2">
        <v>3</v>
      </c>
      <c r="AL211" s="2">
        <v>0</v>
      </c>
      <c r="AM211" s="6">
        <v>41325</v>
      </c>
      <c r="AN211" s="2">
        <v>0</v>
      </c>
      <c r="AO211" s="2">
        <v>20</v>
      </c>
    </row>
    <row r="212" spans="1:41" x14ac:dyDescent="0.3">
      <c r="A212" s="2" t="s">
        <v>381</v>
      </c>
      <c r="B212" s="2">
        <v>10016</v>
      </c>
      <c r="C212" s="2">
        <v>1</v>
      </c>
      <c r="D212" s="2">
        <v>1</v>
      </c>
      <c r="E212" s="2">
        <v>0</v>
      </c>
      <c r="F212" s="2" t="str">
        <f>IF(C212=0,"Unmarried","Married")</f>
        <v>Married</v>
      </c>
      <c r="G212" s="2">
        <v>1</v>
      </c>
      <c r="H212" s="2">
        <v>3</v>
      </c>
      <c r="I212" s="2">
        <v>4</v>
      </c>
      <c r="J212" s="2">
        <v>0</v>
      </c>
      <c r="K212" s="2">
        <v>93554</v>
      </c>
      <c r="L212" s="2">
        <v>0</v>
      </c>
      <c r="M212" s="2">
        <v>9</v>
      </c>
      <c r="N212" s="2" t="s">
        <v>93</v>
      </c>
      <c r="O212" s="2" t="s">
        <v>38</v>
      </c>
      <c r="P212" s="2">
        <v>1886</v>
      </c>
      <c r="Q212" s="5">
        <v>30941</v>
      </c>
      <c r="R212" s="2" t="s">
        <v>59</v>
      </c>
      <c r="S212" s="2">
        <f ca="1">DATEDIF(Q212,TODAY( ),"Y")</f>
        <v>38</v>
      </c>
      <c r="T212" s="2" t="str">
        <f ca="1">IF(S212&gt;54,"Old Age",IF(S212&gt;=31,"Middle Age",IF(S212&lt;=30,"young age","Invalid")))</f>
        <v>Middle Age</v>
      </c>
      <c r="U212" s="2" t="str">
        <f>IF(R212="f","Female","male")</f>
        <v>Female</v>
      </c>
      <c r="V212" s="2" t="s">
        <v>51</v>
      </c>
      <c r="W212" s="2" t="s">
        <v>41</v>
      </c>
      <c r="X212" s="2" t="s">
        <v>42</v>
      </c>
      <c r="Y212" s="2" t="s">
        <v>80</v>
      </c>
      <c r="Z212" s="3">
        <v>41923</v>
      </c>
      <c r="AB212" s="2" t="s">
        <v>486</v>
      </c>
      <c r="AC212" s="2" t="s">
        <v>44</v>
      </c>
      <c r="AD212" s="2" t="str">
        <f>IF(Table2[[#This Row],[EmploymentStatus]]="active","active","inactive")</f>
        <v>active</v>
      </c>
      <c r="AE212" s="2" t="s">
        <v>487</v>
      </c>
      <c r="AF212" s="2" t="s">
        <v>54</v>
      </c>
      <c r="AG212" s="2">
        <v>4</v>
      </c>
      <c r="AH212" s="2" t="s">
        <v>78</v>
      </c>
      <c r="AI212" s="2" t="s">
        <v>48</v>
      </c>
      <c r="AJ212" s="2">
        <v>4.5999999999999996</v>
      </c>
      <c r="AK212" s="2">
        <v>5</v>
      </c>
      <c r="AL212" s="2">
        <v>7</v>
      </c>
      <c r="AM212" s="6">
        <v>43556</v>
      </c>
      <c r="AN212" s="2">
        <v>0</v>
      </c>
      <c r="AO212" s="2">
        <v>16</v>
      </c>
    </row>
    <row r="213" spans="1:41" x14ac:dyDescent="0.3">
      <c r="A213" s="2" t="s">
        <v>316</v>
      </c>
      <c r="B213" s="2">
        <v>10134</v>
      </c>
      <c r="C213" s="2">
        <v>1</v>
      </c>
      <c r="D213" s="2">
        <v>1</v>
      </c>
      <c r="E213" s="2">
        <v>1</v>
      </c>
      <c r="F213" s="2" t="str">
        <f>IF(C213=0,"Unmarried","Married")</f>
        <v>Married</v>
      </c>
      <c r="G213" s="2">
        <v>1</v>
      </c>
      <c r="H213" s="2">
        <v>1</v>
      </c>
      <c r="I213" s="2">
        <v>3</v>
      </c>
      <c r="J213" s="2">
        <v>0</v>
      </c>
      <c r="K213" s="2">
        <v>93046</v>
      </c>
      <c r="L213" s="2">
        <v>0</v>
      </c>
      <c r="M213" s="2">
        <v>23</v>
      </c>
      <c r="N213" s="2" t="s">
        <v>317</v>
      </c>
      <c r="O213" s="2" t="s">
        <v>38</v>
      </c>
      <c r="P213" s="2">
        <v>1460</v>
      </c>
      <c r="Q213" s="5">
        <v>30961</v>
      </c>
      <c r="R213" s="2" t="s">
        <v>39</v>
      </c>
      <c r="S213" s="2">
        <f ca="1">DATEDIF(Q213,TODAY( ),"Y")</f>
        <v>38</v>
      </c>
      <c r="T213" s="2" t="str">
        <f ca="1">IF(S213&gt;54,"Old Age",IF(S213&gt;=31,"Middle Age",IF(S213&lt;=30,"young age","Invalid")))</f>
        <v>Middle Age</v>
      </c>
      <c r="U213" s="2" t="str">
        <f>IF(R213="f","Female","male")</f>
        <v>male</v>
      </c>
      <c r="V213" s="2" t="s">
        <v>51</v>
      </c>
      <c r="W213" s="2" t="s">
        <v>41</v>
      </c>
      <c r="X213" s="2" t="s">
        <v>42</v>
      </c>
      <c r="Y213" s="2" t="s">
        <v>43</v>
      </c>
      <c r="Z213" s="3">
        <v>42491</v>
      </c>
      <c r="AB213" s="2" t="s">
        <v>486</v>
      </c>
      <c r="AC213" s="2" t="s">
        <v>44</v>
      </c>
      <c r="AD213" s="2" t="str">
        <f>IF(Table2[[#This Row],[EmploymentStatus]]="active","active","inactive")</f>
        <v>active</v>
      </c>
      <c r="AE213" s="2" t="s">
        <v>124</v>
      </c>
      <c r="AF213" s="2" t="s">
        <v>129</v>
      </c>
      <c r="AG213" s="2">
        <v>2</v>
      </c>
      <c r="AH213" s="2" t="s">
        <v>115</v>
      </c>
      <c r="AI213" s="2" t="s">
        <v>56</v>
      </c>
      <c r="AJ213" s="2">
        <v>4.0999999999999996</v>
      </c>
      <c r="AK213" s="2">
        <v>4</v>
      </c>
      <c r="AL213" s="2">
        <v>0</v>
      </c>
      <c r="AM213" s="6">
        <v>43493</v>
      </c>
      <c r="AN213" s="2">
        <v>0</v>
      </c>
      <c r="AO213" s="2">
        <v>20</v>
      </c>
    </row>
    <row r="214" spans="1:41" x14ac:dyDescent="0.3">
      <c r="A214" s="2" t="s">
        <v>386</v>
      </c>
      <c r="B214" s="2">
        <v>10187</v>
      </c>
      <c r="C214" s="2">
        <v>0</v>
      </c>
      <c r="D214" s="2">
        <v>2</v>
      </c>
      <c r="E214" s="2">
        <v>0</v>
      </c>
      <c r="F214" s="2" t="str">
        <f>IF(C214=0,"Unmarried","Married")</f>
        <v>Unmarried</v>
      </c>
      <c r="G214" s="2">
        <v>5</v>
      </c>
      <c r="H214" s="2">
        <v>5</v>
      </c>
      <c r="I214" s="2">
        <v>3</v>
      </c>
      <c r="J214" s="2">
        <v>0</v>
      </c>
      <c r="K214" s="2">
        <v>46799</v>
      </c>
      <c r="L214" s="2">
        <v>1</v>
      </c>
      <c r="M214" s="2">
        <v>19</v>
      </c>
      <c r="N214" s="2" t="s">
        <v>37</v>
      </c>
      <c r="O214" s="2" t="s">
        <v>38</v>
      </c>
      <c r="P214" s="2">
        <v>1742</v>
      </c>
      <c r="Q214" s="5">
        <v>30970</v>
      </c>
      <c r="R214" s="2" t="s">
        <v>59</v>
      </c>
      <c r="S214" s="2">
        <f ca="1">DATEDIF(Q214,TODAY( ),"Y")</f>
        <v>38</v>
      </c>
      <c r="T214" s="2" t="str">
        <f ca="1">IF(S214&gt;54,"Old Age",IF(S214&gt;=31,"Middle Age",IF(S214&lt;=30,"young age","Invalid")))</f>
        <v>Middle Age</v>
      </c>
      <c r="U214" s="2" t="str">
        <f>IF(R214="f","Female","male")</f>
        <v>Female</v>
      </c>
      <c r="V214" s="2" t="s">
        <v>65</v>
      </c>
      <c r="W214" s="2" t="s">
        <v>105</v>
      </c>
      <c r="X214" s="2" t="s">
        <v>42</v>
      </c>
      <c r="Y214" s="2" t="s">
        <v>110</v>
      </c>
      <c r="Z214" s="3">
        <v>40679</v>
      </c>
      <c r="AA214" s="3">
        <v>43196</v>
      </c>
      <c r="AB214" s="2" t="s">
        <v>88</v>
      </c>
      <c r="AC214" s="2" t="s">
        <v>53</v>
      </c>
      <c r="AD214" s="2" t="str">
        <f>IF(Table2[[#This Row],[EmploymentStatus]]="active","active","inactive")</f>
        <v>inactive</v>
      </c>
      <c r="AE214" s="2" t="s">
        <v>45</v>
      </c>
      <c r="AF214" s="2" t="s">
        <v>61</v>
      </c>
      <c r="AG214" s="2">
        <v>20</v>
      </c>
      <c r="AH214" s="2" t="s">
        <v>68</v>
      </c>
      <c r="AI214" s="2" t="s">
        <v>56</v>
      </c>
      <c r="AJ214" s="2">
        <v>3.17</v>
      </c>
      <c r="AK214" s="2">
        <v>4</v>
      </c>
      <c r="AL214" s="2">
        <v>0</v>
      </c>
      <c r="AM214" s="6">
        <v>43135</v>
      </c>
      <c r="AN214" s="2">
        <v>0</v>
      </c>
      <c r="AO214" s="2">
        <v>14</v>
      </c>
    </row>
    <row r="215" spans="1:41" x14ac:dyDescent="0.3">
      <c r="A215" s="2" t="s">
        <v>279</v>
      </c>
      <c r="B215" s="2">
        <v>10201</v>
      </c>
      <c r="C215" s="2">
        <v>0</v>
      </c>
      <c r="D215" s="2">
        <v>0</v>
      </c>
      <c r="E215" s="2">
        <v>0</v>
      </c>
      <c r="F215" s="2" t="str">
        <f>IF(C215=0,"Unmarried","Married")</f>
        <v>Unmarried</v>
      </c>
      <c r="G215" s="2">
        <v>2</v>
      </c>
      <c r="H215" s="2">
        <v>5</v>
      </c>
      <c r="I215" s="2">
        <v>3</v>
      </c>
      <c r="J215" s="2">
        <v>0</v>
      </c>
      <c r="K215" s="2">
        <v>69340</v>
      </c>
      <c r="L215" s="2">
        <v>0</v>
      </c>
      <c r="M215" s="2">
        <v>20</v>
      </c>
      <c r="N215" s="2" t="s">
        <v>58</v>
      </c>
      <c r="O215" s="2" t="s">
        <v>38</v>
      </c>
      <c r="P215" s="2">
        <v>2021</v>
      </c>
      <c r="Q215" s="5">
        <v>30989</v>
      </c>
      <c r="R215" s="2" t="s">
        <v>59</v>
      </c>
      <c r="S215" s="2">
        <f ca="1">DATEDIF(Q215,TODAY( ),"Y")</f>
        <v>38</v>
      </c>
      <c r="T215" s="2" t="str">
        <f ca="1">IF(S215&gt;54,"Old Age",IF(S215&gt;=31,"Middle Age",IF(S215&lt;=30,"young age","Invalid")))</f>
        <v>Middle Age</v>
      </c>
      <c r="U215" s="2" t="str">
        <f>IF(R215="f","Female","male")</f>
        <v>Female</v>
      </c>
      <c r="V215" s="2" t="s">
        <v>40</v>
      </c>
      <c r="W215" s="2" t="s">
        <v>41</v>
      </c>
      <c r="X215" s="2" t="s">
        <v>42</v>
      </c>
      <c r="Y215" s="2" t="s">
        <v>43</v>
      </c>
      <c r="Z215" s="3">
        <v>42527</v>
      </c>
      <c r="AB215" s="2" t="s">
        <v>486</v>
      </c>
      <c r="AC215" s="2" t="s">
        <v>44</v>
      </c>
      <c r="AD215" s="2" t="str">
        <f>IF(Table2[[#This Row],[EmploymentStatus]]="active","active","inactive")</f>
        <v>active</v>
      </c>
      <c r="AE215" s="2" t="s">
        <v>45</v>
      </c>
      <c r="AF215" s="2" t="s">
        <v>63</v>
      </c>
      <c r="AG215" s="2">
        <v>16</v>
      </c>
      <c r="AH215" s="2" t="s">
        <v>47</v>
      </c>
      <c r="AI215" s="2" t="s">
        <v>56</v>
      </c>
      <c r="AJ215" s="2">
        <v>3</v>
      </c>
      <c r="AK215" s="2">
        <v>5</v>
      </c>
      <c r="AL215" s="2">
        <v>0</v>
      </c>
      <c r="AM215" s="6">
        <v>43483</v>
      </c>
      <c r="AN215" s="2">
        <v>0</v>
      </c>
      <c r="AO215" s="2">
        <v>4</v>
      </c>
    </row>
    <row r="216" spans="1:41" x14ac:dyDescent="0.3">
      <c r="A216" s="2" t="s">
        <v>391</v>
      </c>
      <c r="B216" s="2">
        <v>10152</v>
      </c>
      <c r="C216" s="2">
        <v>0</v>
      </c>
      <c r="D216" s="2">
        <v>2</v>
      </c>
      <c r="E216" s="2">
        <v>1</v>
      </c>
      <c r="F216" s="2" t="str">
        <f>IF(C216=0,"Unmarried","Married")</f>
        <v>Unmarried</v>
      </c>
      <c r="G216" s="2">
        <v>5</v>
      </c>
      <c r="H216" s="2">
        <v>5</v>
      </c>
      <c r="I216" s="2">
        <v>3</v>
      </c>
      <c r="J216" s="2">
        <v>0</v>
      </c>
      <c r="K216" s="2">
        <v>61729</v>
      </c>
      <c r="L216" s="2">
        <v>1</v>
      </c>
      <c r="M216" s="2">
        <v>19</v>
      </c>
      <c r="N216" s="2" t="s">
        <v>37</v>
      </c>
      <c r="O216" s="2" t="s">
        <v>38</v>
      </c>
      <c r="P216" s="2">
        <v>2478</v>
      </c>
      <c r="Q216" s="5">
        <v>31047</v>
      </c>
      <c r="R216" s="2" t="s">
        <v>39</v>
      </c>
      <c r="S216" s="2">
        <f ca="1">DATEDIF(Q216,TODAY( ),"Y")</f>
        <v>38</v>
      </c>
      <c r="T216" s="2" t="str">
        <f ca="1">IF(S216&gt;54,"Old Age",IF(S216&gt;=31,"Middle Age",IF(S216&lt;=30,"young age","Invalid")))</f>
        <v>Middle Age</v>
      </c>
      <c r="U216" s="2" t="str">
        <f>IF(R216="f","Female","male")</f>
        <v>male</v>
      </c>
      <c r="V216" s="2" t="s">
        <v>65</v>
      </c>
      <c r="W216" s="2" t="s">
        <v>41</v>
      </c>
      <c r="X216" s="2" t="s">
        <v>42</v>
      </c>
      <c r="Y216" s="2" t="s">
        <v>43</v>
      </c>
      <c r="Z216" s="3">
        <v>40812</v>
      </c>
      <c r="AA216" s="3">
        <v>43285</v>
      </c>
      <c r="AB216" s="2" t="s">
        <v>191</v>
      </c>
      <c r="AC216" s="2" t="s">
        <v>53</v>
      </c>
      <c r="AD216" s="2" t="str">
        <f>IF(Table2[[#This Row],[EmploymentStatus]]="active","active","inactive")</f>
        <v>inactive</v>
      </c>
      <c r="AE216" s="2" t="s">
        <v>45</v>
      </c>
      <c r="AF216" s="2" t="s">
        <v>46</v>
      </c>
      <c r="AG216" s="2">
        <v>22</v>
      </c>
      <c r="AH216" s="2" t="s">
        <v>55</v>
      </c>
      <c r="AI216" s="2" t="s">
        <v>56</v>
      </c>
      <c r="AJ216" s="2">
        <v>3.8</v>
      </c>
      <c r="AK216" s="2">
        <v>5</v>
      </c>
      <c r="AL216" s="2">
        <v>0</v>
      </c>
      <c r="AM216" s="6">
        <v>43192</v>
      </c>
      <c r="AN216" s="2">
        <v>0</v>
      </c>
      <c r="AO216" s="2">
        <v>19</v>
      </c>
    </row>
    <row r="217" spans="1:41" x14ac:dyDescent="0.3">
      <c r="A217" s="2" t="s">
        <v>400</v>
      </c>
      <c r="B217" s="2">
        <v>10020</v>
      </c>
      <c r="C217" s="2">
        <v>0</v>
      </c>
      <c r="D217" s="2">
        <v>4</v>
      </c>
      <c r="E217" s="2">
        <v>1</v>
      </c>
      <c r="F217" s="2" t="str">
        <f>IF(C217=0,"Unmarried","Married")</f>
        <v>Unmarried</v>
      </c>
      <c r="G217" s="2">
        <v>1</v>
      </c>
      <c r="H217" s="2">
        <v>5</v>
      </c>
      <c r="I217" s="2">
        <v>4</v>
      </c>
      <c r="J217" s="2">
        <v>0</v>
      </c>
      <c r="K217" s="2">
        <v>63353</v>
      </c>
      <c r="L217" s="2">
        <v>0</v>
      </c>
      <c r="M217" s="2">
        <v>19</v>
      </c>
      <c r="N217" s="2" t="s">
        <v>37</v>
      </c>
      <c r="O217" s="2" t="s">
        <v>38</v>
      </c>
      <c r="P217" s="2">
        <v>1730</v>
      </c>
      <c r="Q217" s="5">
        <v>31075</v>
      </c>
      <c r="R217" s="2" t="s">
        <v>39</v>
      </c>
      <c r="S217" s="2">
        <f ca="1">DATEDIF(Q217,TODAY( ),"Y")</f>
        <v>38</v>
      </c>
      <c r="T217" s="2" t="str">
        <f ca="1">IF(S217&gt;54,"Old Age",IF(S217&gt;=31,"Middle Age",IF(S217&lt;=30,"young age","Invalid")))</f>
        <v>Middle Age</v>
      </c>
      <c r="U217" s="2" t="str">
        <f>IF(R217="f","Female","male")</f>
        <v>male</v>
      </c>
      <c r="V217" s="2" t="s">
        <v>76</v>
      </c>
      <c r="W217" s="2" t="s">
        <v>41</v>
      </c>
      <c r="X217" s="2" t="s">
        <v>42</v>
      </c>
      <c r="Y217" s="2" t="s">
        <v>43</v>
      </c>
      <c r="Z217" s="3">
        <v>41493</v>
      </c>
      <c r="AB217" s="2" t="s">
        <v>486</v>
      </c>
      <c r="AC217" s="2" t="s">
        <v>44</v>
      </c>
      <c r="AD217" s="2" t="str">
        <f>IF(Table2[[#This Row],[EmploymentStatus]]="active","active","inactive")</f>
        <v>active</v>
      </c>
      <c r="AE217" s="2" t="s">
        <v>45</v>
      </c>
      <c r="AF217" s="2" t="s">
        <v>81</v>
      </c>
      <c r="AG217" s="2">
        <v>12</v>
      </c>
      <c r="AH217" s="2" t="s">
        <v>78</v>
      </c>
      <c r="AI217" s="2" t="s">
        <v>48</v>
      </c>
      <c r="AJ217" s="2">
        <v>3.6</v>
      </c>
      <c r="AK217" s="2">
        <v>5</v>
      </c>
      <c r="AL217" s="2">
        <v>0</v>
      </c>
      <c r="AM217" s="6">
        <v>43771</v>
      </c>
      <c r="AN217" s="2">
        <v>0</v>
      </c>
      <c r="AO217" s="2">
        <v>4</v>
      </c>
    </row>
    <row r="218" spans="1:41" x14ac:dyDescent="0.3">
      <c r="A218" s="2" t="s">
        <v>437</v>
      </c>
      <c r="B218" s="2">
        <v>10266</v>
      </c>
      <c r="C218" s="2">
        <v>1</v>
      </c>
      <c r="D218" s="2">
        <v>1</v>
      </c>
      <c r="E218" s="2">
        <v>1</v>
      </c>
      <c r="F218" s="2" t="str">
        <f>IF(C218=0,"Unmarried","Married")</f>
        <v>Married</v>
      </c>
      <c r="G218" s="2">
        <v>1</v>
      </c>
      <c r="H218" s="2">
        <v>5</v>
      </c>
      <c r="I218" s="2">
        <v>3</v>
      </c>
      <c r="J218" s="2">
        <v>0</v>
      </c>
      <c r="K218" s="2">
        <v>61355</v>
      </c>
      <c r="L218" s="2">
        <v>0</v>
      </c>
      <c r="M218" s="2">
        <v>19</v>
      </c>
      <c r="N218" s="2" t="s">
        <v>37</v>
      </c>
      <c r="O218" s="2" t="s">
        <v>38</v>
      </c>
      <c r="P218" s="2">
        <v>2301</v>
      </c>
      <c r="Q218" s="5">
        <v>31120</v>
      </c>
      <c r="R218" s="2" t="s">
        <v>39</v>
      </c>
      <c r="S218" s="2">
        <f ca="1">DATEDIF(Q218,TODAY( ),"Y")</f>
        <v>38</v>
      </c>
      <c r="T218" s="2" t="str">
        <f ca="1">IF(S218&gt;54,"Old Age",IF(S218&gt;=31,"Middle Age",IF(S218&lt;=30,"young age","Invalid")))</f>
        <v>Middle Age</v>
      </c>
      <c r="U218" s="2" t="str">
        <f>IF(R218="f","Female","male")</f>
        <v>male</v>
      </c>
      <c r="V218" s="2" t="s">
        <v>51</v>
      </c>
      <c r="W218" s="2" t="s">
        <v>41</v>
      </c>
      <c r="X218" s="2" t="s">
        <v>42</v>
      </c>
      <c r="Y218" s="2" t="s">
        <v>110</v>
      </c>
      <c r="Z218" s="3">
        <v>41687</v>
      </c>
      <c r="AB218" s="2" t="s">
        <v>486</v>
      </c>
      <c r="AC218" s="2" t="s">
        <v>44</v>
      </c>
      <c r="AD218" s="2" t="str">
        <f>IF(Table2[[#This Row],[EmploymentStatus]]="active","active","inactive")</f>
        <v>active</v>
      </c>
      <c r="AE218" s="2" t="s">
        <v>45</v>
      </c>
      <c r="AF218" s="2" t="s">
        <v>97</v>
      </c>
      <c r="AG218" s="2">
        <v>18</v>
      </c>
      <c r="AH218" s="2" t="s">
        <v>47</v>
      </c>
      <c r="AI218" s="2" t="s">
        <v>56</v>
      </c>
      <c r="AJ218" s="2">
        <v>4.7</v>
      </c>
      <c r="AK218" s="2">
        <v>3</v>
      </c>
      <c r="AL218" s="2">
        <v>0</v>
      </c>
      <c r="AM218" s="6">
        <v>43770</v>
      </c>
      <c r="AN218" s="2">
        <v>0</v>
      </c>
      <c r="AO218" s="2">
        <v>4</v>
      </c>
    </row>
    <row r="219" spans="1:41" x14ac:dyDescent="0.3">
      <c r="A219" s="2" t="s">
        <v>457</v>
      </c>
      <c r="B219" s="2">
        <v>10270</v>
      </c>
      <c r="C219" s="2">
        <v>0</v>
      </c>
      <c r="D219" s="2">
        <v>0</v>
      </c>
      <c r="E219" s="2">
        <v>0</v>
      </c>
      <c r="F219" s="2" t="str">
        <f>IF(C219=0,"Unmarried","Married")</f>
        <v>Unmarried</v>
      </c>
      <c r="G219" s="2">
        <v>5</v>
      </c>
      <c r="H219" s="2">
        <v>5</v>
      </c>
      <c r="I219" s="2">
        <v>3</v>
      </c>
      <c r="J219" s="2">
        <v>0</v>
      </c>
      <c r="K219" s="2">
        <v>74813</v>
      </c>
      <c r="L219" s="2">
        <v>1</v>
      </c>
      <c r="M219" s="2">
        <v>20</v>
      </c>
      <c r="N219" s="2" t="s">
        <v>58</v>
      </c>
      <c r="O219" s="2" t="s">
        <v>38</v>
      </c>
      <c r="P219" s="2">
        <v>1778</v>
      </c>
      <c r="Q219" s="5">
        <v>31121</v>
      </c>
      <c r="R219" s="2" t="s">
        <v>59</v>
      </c>
      <c r="S219" s="2">
        <f ca="1">DATEDIF(Q219,TODAY( ),"Y")</f>
        <v>38</v>
      </c>
      <c r="T219" s="2" t="str">
        <f ca="1">IF(S219&gt;54,"Old Age",IF(S219&gt;=31,"Middle Age",IF(S219&lt;=30,"young age","Invalid")))</f>
        <v>Middle Age</v>
      </c>
      <c r="U219" s="2" t="str">
        <f>IF(R219="f","Female","male")</f>
        <v>Female</v>
      </c>
      <c r="V219" s="2" t="s">
        <v>40</v>
      </c>
      <c r="W219" s="2" t="s">
        <v>41</v>
      </c>
      <c r="X219" s="2" t="s">
        <v>42</v>
      </c>
      <c r="Y219" s="2" t="s">
        <v>43</v>
      </c>
      <c r="Z219" s="3">
        <v>40817</v>
      </c>
      <c r="AA219" s="3">
        <v>41677</v>
      </c>
      <c r="AB219" s="2" t="s">
        <v>91</v>
      </c>
      <c r="AC219" s="2" t="s">
        <v>53</v>
      </c>
      <c r="AD219" s="2" t="str">
        <f>IF(Table2[[#This Row],[EmploymentStatus]]="active","active","inactive")</f>
        <v>inactive</v>
      </c>
      <c r="AE219" s="2" t="s">
        <v>45</v>
      </c>
      <c r="AF219" s="2" t="s">
        <v>70</v>
      </c>
      <c r="AG219" s="2">
        <v>11</v>
      </c>
      <c r="AH219" s="2" t="s">
        <v>47</v>
      </c>
      <c r="AI219" s="2" t="s">
        <v>56</v>
      </c>
      <c r="AJ219" s="2">
        <v>4.4000000000000004</v>
      </c>
      <c r="AK219" s="2">
        <v>3</v>
      </c>
      <c r="AL219" s="2">
        <v>0</v>
      </c>
      <c r="AM219" s="6">
        <v>41760</v>
      </c>
      <c r="AN219" s="2">
        <v>0</v>
      </c>
      <c r="AO219" s="2">
        <v>5</v>
      </c>
    </row>
    <row r="220" spans="1:41" x14ac:dyDescent="0.3">
      <c r="A220" s="2" t="s">
        <v>479</v>
      </c>
      <c r="B220" s="2">
        <v>10174</v>
      </c>
      <c r="C220" s="2">
        <v>0</v>
      </c>
      <c r="D220" s="2">
        <v>0</v>
      </c>
      <c r="E220" s="2">
        <v>0</v>
      </c>
      <c r="F220" s="2" t="str">
        <f>IF(C220=0,"Unmarried","Married")</f>
        <v>Unmarried</v>
      </c>
      <c r="G220" s="2">
        <v>1</v>
      </c>
      <c r="H220" s="2">
        <v>5</v>
      </c>
      <c r="I220" s="2">
        <v>3</v>
      </c>
      <c r="J220" s="2">
        <v>0</v>
      </c>
      <c r="K220" s="2">
        <v>60446</v>
      </c>
      <c r="L220" s="2">
        <v>0</v>
      </c>
      <c r="M220" s="2">
        <v>20</v>
      </c>
      <c r="N220" s="2" t="s">
        <v>58</v>
      </c>
      <c r="O220" s="2" t="s">
        <v>38</v>
      </c>
      <c r="P220" s="2">
        <v>2302</v>
      </c>
      <c r="Q220" s="5">
        <v>31157</v>
      </c>
      <c r="R220" s="2" t="s">
        <v>59</v>
      </c>
      <c r="S220" s="2">
        <f ca="1">DATEDIF(Q220,TODAY( ),"Y")</f>
        <v>38</v>
      </c>
      <c r="T220" s="2" t="str">
        <f ca="1">IF(S220&gt;54,"Old Age",IF(S220&gt;=31,"Middle Age",IF(S220&lt;=30,"young age","Invalid")))</f>
        <v>Middle Age</v>
      </c>
      <c r="U220" s="2" t="str">
        <f>IF(R220="f","Female","male")</f>
        <v>Female</v>
      </c>
      <c r="V220" s="2" t="s">
        <v>40</v>
      </c>
      <c r="W220" s="2" t="s">
        <v>41</v>
      </c>
      <c r="X220" s="2" t="s">
        <v>42</v>
      </c>
      <c r="Y220" s="2" t="s">
        <v>43</v>
      </c>
      <c r="Z220" s="3">
        <v>41911</v>
      </c>
      <c r="AB220" s="2" t="s">
        <v>486</v>
      </c>
      <c r="AC220" s="2" t="s">
        <v>44</v>
      </c>
      <c r="AD220" s="2" t="str">
        <f>IF(Table2[[#This Row],[EmploymentStatus]]="active","active","inactive")</f>
        <v>active</v>
      </c>
      <c r="AE220" s="2" t="s">
        <v>45</v>
      </c>
      <c r="AF220" s="2" t="s">
        <v>89</v>
      </c>
      <c r="AG220" s="2">
        <v>14</v>
      </c>
      <c r="AH220" s="2" t="s">
        <v>47</v>
      </c>
      <c r="AI220" s="2" t="s">
        <v>56</v>
      </c>
      <c r="AJ220" s="2">
        <v>3.4</v>
      </c>
      <c r="AK220" s="2">
        <v>4</v>
      </c>
      <c r="AL220" s="2">
        <v>0</v>
      </c>
      <c r="AM220" s="6">
        <v>43517</v>
      </c>
      <c r="AN220" s="2">
        <v>0</v>
      </c>
      <c r="AO220" s="2">
        <v>14</v>
      </c>
    </row>
    <row r="221" spans="1:41" x14ac:dyDescent="0.3">
      <c r="A221" s="2" t="s">
        <v>163</v>
      </c>
      <c r="B221" s="2">
        <v>10220</v>
      </c>
      <c r="C221" s="2">
        <v>0</v>
      </c>
      <c r="D221" s="2">
        <v>0</v>
      </c>
      <c r="E221" s="2">
        <v>1</v>
      </c>
      <c r="F221" s="2" t="str">
        <f>IF(C221=0,"Unmarried","Married")</f>
        <v>Unmarried</v>
      </c>
      <c r="G221" s="2">
        <v>1</v>
      </c>
      <c r="H221" s="2">
        <v>3</v>
      </c>
      <c r="I221" s="2">
        <v>3</v>
      </c>
      <c r="J221" s="2">
        <v>0</v>
      </c>
      <c r="K221" s="2">
        <v>68678</v>
      </c>
      <c r="L221" s="2">
        <v>0</v>
      </c>
      <c r="M221" s="2">
        <v>14</v>
      </c>
      <c r="N221" s="2" t="s">
        <v>84</v>
      </c>
      <c r="O221" s="2" t="s">
        <v>38</v>
      </c>
      <c r="P221" s="2">
        <v>2170</v>
      </c>
      <c r="Q221" s="5">
        <v>31176</v>
      </c>
      <c r="R221" s="2" t="s">
        <v>39</v>
      </c>
      <c r="S221" s="2">
        <f ca="1">DATEDIF(Q221,TODAY( ),"Y")</f>
        <v>38</v>
      </c>
      <c r="T221" s="2" t="str">
        <f ca="1">IF(S221&gt;54,"Old Age",IF(S221&gt;=31,"Middle Age",IF(S221&lt;=30,"young age","Invalid")))</f>
        <v>Middle Age</v>
      </c>
      <c r="U221" s="2" t="str">
        <f>IF(R221="f","Female","male")</f>
        <v>male</v>
      </c>
      <c r="V221" s="2" t="s">
        <v>40</v>
      </c>
      <c r="W221" s="2" t="s">
        <v>41</v>
      </c>
      <c r="X221" s="2" t="s">
        <v>42</v>
      </c>
      <c r="Y221" s="2" t="s">
        <v>43</v>
      </c>
      <c r="Z221" s="3">
        <v>41038</v>
      </c>
      <c r="AB221" s="2" t="s">
        <v>486</v>
      </c>
      <c r="AC221" s="2" t="s">
        <v>44</v>
      </c>
      <c r="AD221" s="2" t="str">
        <f>IF(Table2[[#This Row],[EmploymentStatus]]="active","active","inactive")</f>
        <v>active</v>
      </c>
      <c r="AE221" s="2" t="s">
        <v>487</v>
      </c>
      <c r="AF221" s="2" t="s">
        <v>164</v>
      </c>
      <c r="AG221" s="2">
        <v>6</v>
      </c>
      <c r="AH221" s="2" t="s">
        <v>55</v>
      </c>
      <c r="AI221" s="2" t="s">
        <v>56</v>
      </c>
      <c r="AJ221" s="2">
        <v>4.7</v>
      </c>
      <c r="AK221" s="2">
        <v>3</v>
      </c>
      <c r="AL221" s="2">
        <v>6</v>
      </c>
      <c r="AM221" s="6">
        <v>43523</v>
      </c>
      <c r="AN221" s="2">
        <v>0</v>
      </c>
      <c r="AO221" s="2">
        <v>2</v>
      </c>
    </row>
    <row r="222" spans="1:41" x14ac:dyDescent="0.3">
      <c r="A222" s="2" t="s">
        <v>468</v>
      </c>
      <c r="B222" s="2">
        <v>10183</v>
      </c>
      <c r="C222" s="2">
        <v>0</v>
      </c>
      <c r="D222" s="2">
        <v>0</v>
      </c>
      <c r="E222" s="2">
        <v>0</v>
      </c>
      <c r="F222" s="2" t="str">
        <f>IF(C222=0,"Unmarried","Married")</f>
        <v>Unmarried</v>
      </c>
      <c r="G222" s="2">
        <v>2</v>
      </c>
      <c r="H222" s="2">
        <v>5</v>
      </c>
      <c r="I222" s="2">
        <v>3</v>
      </c>
      <c r="J222" s="2">
        <v>0</v>
      </c>
      <c r="K222" s="2">
        <v>62068</v>
      </c>
      <c r="L222" s="2">
        <v>0</v>
      </c>
      <c r="M222" s="2">
        <v>19</v>
      </c>
      <c r="N222" s="2" t="s">
        <v>37</v>
      </c>
      <c r="O222" s="2" t="s">
        <v>38</v>
      </c>
      <c r="P222" s="2">
        <v>2124</v>
      </c>
      <c r="Q222" s="5">
        <v>31202</v>
      </c>
      <c r="R222" s="2" t="s">
        <v>59</v>
      </c>
      <c r="S222" s="2">
        <f ca="1">DATEDIF(Q222,TODAY( ),"Y")</f>
        <v>38</v>
      </c>
      <c r="T222" s="2" t="str">
        <f ca="1">IF(S222&gt;54,"Old Age",IF(S222&gt;=31,"Middle Age",IF(S222&lt;=30,"young age","Invalid")))</f>
        <v>Middle Age</v>
      </c>
      <c r="U222" s="2" t="str">
        <f>IF(R222="f","Female","male")</f>
        <v>Female</v>
      </c>
      <c r="V222" s="2" t="s">
        <v>40</v>
      </c>
      <c r="W222" s="2" t="s">
        <v>41</v>
      </c>
      <c r="X222" s="2" t="s">
        <v>42</v>
      </c>
      <c r="Y222" s="2" t="s">
        <v>43</v>
      </c>
      <c r="Z222" s="3">
        <v>42131</v>
      </c>
      <c r="AB222" s="2" t="s">
        <v>486</v>
      </c>
      <c r="AC222" s="2" t="s">
        <v>44</v>
      </c>
      <c r="AD222" s="2" t="str">
        <f>IF(Table2[[#This Row],[EmploymentStatus]]="active","active","inactive")</f>
        <v>active</v>
      </c>
      <c r="AE222" s="2" t="s">
        <v>45</v>
      </c>
      <c r="AF222" s="2" t="s">
        <v>46</v>
      </c>
      <c r="AG222" s="2">
        <v>22</v>
      </c>
      <c r="AH222" s="2" t="s">
        <v>47</v>
      </c>
      <c r="AI222" s="2" t="s">
        <v>56</v>
      </c>
      <c r="AJ222" s="2">
        <v>3.21</v>
      </c>
      <c r="AK222" s="2">
        <v>3</v>
      </c>
      <c r="AL222" s="2">
        <v>0</v>
      </c>
      <c r="AM222" s="6">
        <v>43494</v>
      </c>
      <c r="AN222" s="2">
        <v>0</v>
      </c>
      <c r="AO222" s="2">
        <v>7</v>
      </c>
    </row>
    <row r="223" spans="1:41" x14ac:dyDescent="0.3">
      <c r="A223" s="2" t="s">
        <v>344</v>
      </c>
      <c r="B223" s="2">
        <v>10298</v>
      </c>
      <c r="C223" s="2">
        <v>0</v>
      </c>
      <c r="D223" s="2">
        <v>0</v>
      </c>
      <c r="E223" s="2">
        <v>1</v>
      </c>
      <c r="F223" s="2" t="str">
        <f>IF(C223=0,"Unmarried","Married")</f>
        <v>Unmarried</v>
      </c>
      <c r="G223" s="2">
        <v>5</v>
      </c>
      <c r="H223" s="2">
        <v>5</v>
      </c>
      <c r="I223" s="2">
        <v>1</v>
      </c>
      <c r="J223" s="2">
        <v>0</v>
      </c>
      <c r="K223" s="2">
        <v>55800</v>
      </c>
      <c r="L223" s="2">
        <v>1</v>
      </c>
      <c r="M223" s="2">
        <v>20</v>
      </c>
      <c r="N223" s="2" t="s">
        <v>58</v>
      </c>
      <c r="O223" s="2" t="s">
        <v>38</v>
      </c>
      <c r="P223" s="2">
        <v>2472</v>
      </c>
      <c r="Q223" s="5">
        <v>31227</v>
      </c>
      <c r="R223" s="2" t="s">
        <v>39</v>
      </c>
      <c r="S223" s="2">
        <f ca="1">DATEDIF(Q223,TODAY( ),"Y")</f>
        <v>38</v>
      </c>
      <c r="T223" s="2" t="str">
        <f ca="1">IF(S223&gt;54,"Old Age",IF(S223&gt;=31,"Middle Age",IF(S223&lt;=30,"young age","Invalid")))</f>
        <v>Middle Age</v>
      </c>
      <c r="U223" s="2" t="str">
        <f>IF(R223="f","Female","male")</f>
        <v>male</v>
      </c>
      <c r="V223" s="2" t="s">
        <v>40</v>
      </c>
      <c r="W223" s="2" t="s">
        <v>41</v>
      </c>
      <c r="X223" s="2" t="s">
        <v>42</v>
      </c>
      <c r="Y223" s="2" t="s">
        <v>43</v>
      </c>
      <c r="Z223" s="3">
        <v>40770</v>
      </c>
      <c r="AA223" s="3">
        <v>41738</v>
      </c>
      <c r="AB223" s="2" t="s">
        <v>91</v>
      </c>
      <c r="AC223" s="2" t="s">
        <v>53</v>
      </c>
      <c r="AD223" s="2" t="str">
        <f>IF(Table2[[#This Row],[EmploymentStatus]]="active","active","inactive")</f>
        <v>inactive</v>
      </c>
      <c r="AE223" s="2" t="s">
        <v>45</v>
      </c>
      <c r="AF223" s="2" t="s">
        <v>81</v>
      </c>
      <c r="AG223" s="2">
        <v>12</v>
      </c>
      <c r="AH223" s="2" t="s">
        <v>47</v>
      </c>
      <c r="AI223" s="2" t="s">
        <v>189</v>
      </c>
      <c r="AJ223" s="2">
        <v>3</v>
      </c>
      <c r="AK223" s="2">
        <v>2</v>
      </c>
      <c r="AL223" s="2">
        <v>0</v>
      </c>
      <c r="AM223" s="6">
        <v>41288</v>
      </c>
      <c r="AN223" s="2">
        <v>6</v>
      </c>
      <c r="AO223" s="2">
        <v>6</v>
      </c>
    </row>
    <row r="224" spans="1:41" x14ac:dyDescent="0.3">
      <c r="A224" s="2" t="s">
        <v>399</v>
      </c>
      <c r="B224" s="2">
        <v>10285</v>
      </c>
      <c r="C224" s="2">
        <v>1</v>
      </c>
      <c r="D224" s="2">
        <v>1</v>
      </c>
      <c r="E224" s="2">
        <v>0</v>
      </c>
      <c r="F224" s="2" t="str">
        <f>IF(C224=0,"Unmarried","Married")</f>
        <v>Married</v>
      </c>
      <c r="G224" s="2">
        <v>4</v>
      </c>
      <c r="H224" s="2">
        <v>5</v>
      </c>
      <c r="I224" s="2">
        <v>2</v>
      </c>
      <c r="J224" s="2">
        <v>0</v>
      </c>
      <c r="K224" s="2">
        <v>61422</v>
      </c>
      <c r="L224" s="2">
        <v>1</v>
      </c>
      <c r="M224" s="2">
        <v>19</v>
      </c>
      <c r="N224" s="2" t="s">
        <v>37</v>
      </c>
      <c r="O224" s="2" t="s">
        <v>38</v>
      </c>
      <c r="P224" s="2">
        <v>1460</v>
      </c>
      <c r="Q224" s="5">
        <v>31229</v>
      </c>
      <c r="R224" s="2" t="s">
        <v>59</v>
      </c>
      <c r="S224" s="2">
        <f ca="1">DATEDIF(Q224,TODAY( ),"Y")</f>
        <v>38</v>
      </c>
      <c r="T224" s="2" t="str">
        <f ca="1">IF(S224&gt;54,"Old Age",IF(S224&gt;=31,"Middle Age",IF(S224&lt;=30,"young age","Invalid")))</f>
        <v>Middle Age</v>
      </c>
      <c r="U224" s="2" t="str">
        <f>IF(R224="f","Female","male")</f>
        <v>Female</v>
      </c>
      <c r="V224" s="2" t="s">
        <v>51</v>
      </c>
      <c r="W224" s="2" t="s">
        <v>41</v>
      </c>
      <c r="X224" s="2" t="s">
        <v>42</v>
      </c>
      <c r="Y224" s="2" t="s">
        <v>43</v>
      </c>
      <c r="Z224" s="3">
        <v>40817</v>
      </c>
      <c r="AA224" s="3">
        <v>42507</v>
      </c>
      <c r="AB224" s="2" t="s">
        <v>101</v>
      </c>
      <c r="AC224" s="2" t="s">
        <v>102</v>
      </c>
      <c r="AD224" s="2" t="str">
        <f>IF(Table2[[#This Row],[EmploymentStatus]]="active","active","inactive")</f>
        <v>inactive</v>
      </c>
      <c r="AE224" s="2" t="s">
        <v>45</v>
      </c>
      <c r="AF224" s="2" t="s">
        <v>77</v>
      </c>
      <c r="AG224" s="2">
        <v>19</v>
      </c>
      <c r="AH224" s="2" t="s">
        <v>55</v>
      </c>
      <c r="AI224" s="2" t="s">
        <v>116</v>
      </c>
      <c r="AJ224" s="2">
        <v>3.6</v>
      </c>
      <c r="AK224" s="2">
        <v>3</v>
      </c>
      <c r="AL224" s="2">
        <v>0</v>
      </c>
      <c r="AM224" s="6">
        <v>42494</v>
      </c>
      <c r="AN224" s="2">
        <v>4</v>
      </c>
      <c r="AO224" s="2">
        <v>16</v>
      </c>
    </row>
    <row r="225" spans="1:41" x14ac:dyDescent="0.3">
      <c r="A225" s="2" t="s">
        <v>420</v>
      </c>
      <c r="B225" s="2">
        <v>10091</v>
      </c>
      <c r="C225" s="2">
        <v>1</v>
      </c>
      <c r="D225" s="2">
        <v>1</v>
      </c>
      <c r="E225" s="2">
        <v>0</v>
      </c>
      <c r="F225" s="2" t="str">
        <f>IF(C225=0,"Unmarried","Married")</f>
        <v>Married</v>
      </c>
      <c r="G225" s="2">
        <v>1</v>
      </c>
      <c r="H225" s="2">
        <v>5</v>
      </c>
      <c r="I225" s="2">
        <v>3</v>
      </c>
      <c r="J225" s="2">
        <v>0</v>
      </c>
      <c r="K225" s="2">
        <v>52087</v>
      </c>
      <c r="L225" s="2">
        <v>0</v>
      </c>
      <c r="M225" s="2">
        <v>19</v>
      </c>
      <c r="N225" s="2" t="s">
        <v>37</v>
      </c>
      <c r="O225" s="2" t="s">
        <v>38</v>
      </c>
      <c r="P225" s="2">
        <v>2149</v>
      </c>
      <c r="Q225" s="5">
        <v>31283</v>
      </c>
      <c r="R225" s="2" t="s">
        <v>59</v>
      </c>
      <c r="S225" s="2">
        <f ca="1">DATEDIF(Q225,TODAY( ),"Y")</f>
        <v>37</v>
      </c>
      <c r="T225" s="2" t="str">
        <f ca="1">IF(S225&gt;54,"Old Age",IF(S225&gt;=31,"Middle Age",IF(S225&lt;=30,"young age","Invalid")))</f>
        <v>Middle Age</v>
      </c>
      <c r="U225" s="2" t="str">
        <f>IF(R225="f","Female","male")</f>
        <v>Female</v>
      </c>
      <c r="V225" s="2" t="s">
        <v>51</v>
      </c>
      <c r="W225" s="2" t="s">
        <v>41</v>
      </c>
      <c r="X225" s="2" t="s">
        <v>42</v>
      </c>
      <c r="Y225" s="2" t="s">
        <v>43</v>
      </c>
      <c r="Z225" s="3">
        <v>41505</v>
      </c>
      <c r="AB225" s="2" t="s">
        <v>486</v>
      </c>
      <c r="AC225" s="2" t="s">
        <v>44</v>
      </c>
      <c r="AD225" s="2" t="str">
        <f>IF(Table2[[#This Row],[EmploymentStatus]]="active","active","inactive")</f>
        <v>active</v>
      </c>
      <c r="AE225" s="2" t="s">
        <v>45</v>
      </c>
      <c r="AF225" s="2" t="s">
        <v>70</v>
      </c>
      <c r="AG225" s="2">
        <v>11</v>
      </c>
      <c r="AH225" s="2" t="s">
        <v>47</v>
      </c>
      <c r="AI225" s="2" t="s">
        <v>56</v>
      </c>
      <c r="AJ225" s="2">
        <v>4.8099999999999996</v>
      </c>
      <c r="AK225" s="2">
        <v>4</v>
      </c>
      <c r="AL225" s="2">
        <v>0</v>
      </c>
      <c r="AM225" s="6">
        <v>43511</v>
      </c>
      <c r="AN225" s="2">
        <v>0</v>
      </c>
      <c r="AO225" s="2">
        <v>15</v>
      </c>
    </row>
    <row r="226" spans="1:41" x14ac:dyDescent="0.3">
      <c r="A226" s="2" t="s">
        <v>237</v>
      </c>
      <c r="B226" s="2">
        <v>10111</v>
      </c>
      <c r="C226" s="2">
        <v>0</v>
      </c>
      <c r="D226" s="2">
        <v>0</v>
      </c>
      <c r="E226" s="2">
        <v>1</v>
      </c>
      <c r="F226" s="2" t="str">
        <f>IF(C226=0,"Unmarried","Married")</f>
        <v>Unmarried</v>
      </c>
      <c r="G226" s="2">
        <v>1</v>
      </c>
      <c r="H226" s="2">
        <v>5</v>
      </c>
      <c r="I226" s="2">
        <v>3</v>
      </c>
      <c r="J226" s="2">
        <v>0</v>
      </c>
      <c r="K226" s="2">
        <v>52249</v>
      </c>
      <c r="L226" s="2">
        <v>0</v>
      </c>
      <c r="M226" s="2">
        <v>19</v>
      </c>
      <c r="N226" s="2" t="s">
        <v>37</v>
      </c>
      <c r="O226" s="2" t="s">
        <v>38</v>
      </c>
      <c r="P226" s="2">
        <v>1905</v>
      </c>
      <c r="Q226" s="5">
        <v>31305</v>
      </c>
      <c r="R226" s="2" t="s">
        <v>39</v>
      </c>
      <c r="S226" s="2">
        <f ca="1">DATEDIF(Q226,TODAY( ),"Y")</f>
        <v>37</v>
      </c>
      <c r="T226" s="2" t="str">
        <f ca="1">IF(S226&gt;54,"Old Age",IF(S226&gt;=31,"Middle Age",IF(S226&lt;=30,"young age","Invalid")))</f>
        <v>Middle Age</v>
      </c>
      <c r="U226" s="2" t="str">
        <f>IF(R226="f","Female","male")</f>
        <v>male</v>
      </c>
      <c r="V226" s="2" t="s">
        <v>40</v>
      </c>
      <c r="W226" s="2" t="s">
        <v>41</v>
      </c>
      <c r="X226" s="2" t="s">
        <v>87</v>
      </c>
      <c r="Y226" s="2" t="s">
        <v>43</v>
      </c>
      <c r="Z226" s="3">
        <v>42093</v>
      </c>
      <c r="AB226" s="2" t="s">
        <v>486</v>
      </c>
      <c r="AC226" s="2" t="s">
        <v>44</v>
      </c>
      <c r="AD226" s="2" t="str">
        <f>IF(Table2[[#This Row],[EmploymentStatus]]="active","active","inactive")</f>
        <v>active</v>
      </c>
      <c r="AE226" s="2" t="s">
        <v>45</v>
      </c>
      <c r="AF226" s="2" t="s">
        <v>89</v>
      </c>
      <c r="AG226" s="2">
        <v>14</v>
      </c>
      <c r="AH226" s="2" t="s">
        <v>78</v>
      </c>
      <c r="AI226" s="2" t="s">
        <v>56</v>
      </c>
      <c r="AJ226" s="2">
        <v>4.5</v>
      </c>
      <c r="AK226" s="2">
        <v>3</v>
      </c>
      <c r="AL226" s="2">
        <v>0</v>
      </c>
      <c r="AM226" s="6">
        <v>43514</v>
      </c>
      <c r="AN226" s="2">
        <v>0</v>
      </c>
      <c r="AO226" s="2">
        <v>5</v>
      </c>
    </row>
    <row r="227" spans="1:41" x14ac:dyDescent="0.3">
      <c r="A227" s="2" t="s">
        <v>276</v>
      </c>
      <c r="B227" s="2">
        <v>10182</v>
      </c>
      <c r="C227" s="2">
        <v>1</v>
      </c>
      <c r="D227" s="2">
        <v>1</v>
      </c>
      <c r="E227" s="2">
        <v>0</v>
      </c>
      <c r="F227" s="2" t="str">
        <f>IF(C227=0,"Unmarried","Married")</f>
        <v>Married</v>
      </c>
      <c r="G227" s="2">
        <v>1</v>
      </c>
      <c r="H227" s="2">
        <v>1</v>
      </c>
      <c r="I227" s="2">
        <v>3</v>
      </c>
      <c r="J227" s="2">
        <v>0</v>
      </c>
      <c r="K227" s="2">
        <v>49920</v>
      </c>
      <c r="L227" s="2">
        <v>1</v>
      </c>
      <c r="M227" s="2">
        <v>2</v>
      </c>
      <c r="N227" s="2" t="s">
        <v>277</v>
      </c>
      <c r="O227" s="2" t="s">
        <v>38</v>
      </c>
      <c r="P227" s="2">
        <v>2170</v>
      </c>
      <c r="Q227" s="5">
        <v>31306</v>
      </c>
      <c r="R227" s="2" t="s">
        <v>59</v>
      </c>
      <c r="S227" s="2">
        <f ca="1">DATEDIF(Q227,TODAY( ),"Y")</f>
        <v>37</v>
      </c>
      <c r="T227" s="2" t="str">
        <f ca="1">IF(S227&gt;54,"Old Age",IF(S227&gt;=31,"Middle Age",IF(S227&lt;=30,"young age","Invalid")))</f>
        <v>Middle Age</v>
      </c>
      <c r="U227" s="2" t="str">
        <f>IF(R227="f","Female","male")</f>
        <v>Female</v>
      </c>
      <c r="V227" s="2" t="s">
        <v>51</v>
      </c>
      <c r="W227" s="2" t="s">
        <v>41</v>
      </c>
      <c r="X227" s="2" t="s">
        <v>42</v>
      </c>
      <c r="Y227" s="2" t="s">
        <v>80</v>
      </c>
      <c r="Z227" s="3">
        <v>42051</v>
      </c>
      <c r="AA227" s="3">
        <v>42109</v>
      </c>
      <c r="AB227" s="2" t="s">
        <v>216</v>
      </c>
      <c r="AC227" s="2" t="s">
        <v>102</v>
      </c>
      <c r="AD227" s="2" t="str">
        <f>IF(Table2[[#This Row],[EmploymentStatus]]="active","active","inactive")</f>
        <v>inactive</v>
      </c>
      <c r="AE227" s="2" t="s">
        <v>124</v>
      </c>
      <c r="AF227" s="2" t="s">
        <v>125</v>
      </c>
      <c r="AG227" s="2">
        <v>1</v>
      </c>
      <c r="AH227" s="2" t="s">
        <v>55</v>
      </c>
      <c r="AI227" s="2" t="s">
        <v>56</v>
      </c>
      <c r="AJ227" s="2">
        <v>3.24</v>
      </c>
      <c r="AK227" s="2">
        <v>3</v>
      </c>
      <c r="AL227" s="2">
        <v>4</v>
      </c>
      <c r="AM227" s="6">
        <v>42109</v>
      </c>
      <c r="AN227" s="2">
        <v>0</v>
      </c>
      <c r="AO227" s="2">
        <v>6</v>
      </c>
    </row>
    <row r="228" spans="1:41" x14ac:dyDescent="0.3">
      <c r="A228" s="2" t="s">
        <v>480</v>
      </c>
      <c r="B228" s="2">
        <v>10135</v>
      </c>
      <c r="C228" s="2">
        <v>0</v>
      </c>
      <c r="D228" s="2">
        <v>0</v>
      </c>
      <c r="E228" s="2">
        <v>1</v>
      </c>
      <c r="F228" s="2" t="str">
        <f>IF(C228=0,"Unmarried","Married")</f>
        <v>Unmarried</v>
      </c>
      <c r="G228" s="2">
        <v>1</v>
      </c>
      <c r="H228" s="2">
        <v>5</v>
      </c>
      <c r="I228" s="2">
        <v>3</v>
      </c>
      <c r="J228" s="2">
        <v>0</v>
      </c>
      <c r="K228" s="2">
        <v>65893</v>
      </c>
      <c r="L228" s="2">
        <v>0</v>
      </c>
      <c r="M228" s="2">
        <v>20</v>
      </c>
      <c r="N228" s="2" t="s">
        <v>58</v>
      </c>
      <c r="O228" s="2" t="s">
        <v>38</v>
      </c>
      <c r="P228" s="2">
        <v>1810</v>
      </c>
      <c r="Q228" s="5">
        <v>31356</v>
      </c>
      <c r="R228" s="2" t="s">
        <v>39</v>
      </c>
      <c r="S228" s="2">
        <f ca="1">DATEDIF(Q228,TODAY( ),"Y")</f>
        <v>37</v>
      </c>
      <c r="T228" s="2" t="str">
        <f ca="1">IF(S228&gt;54,"Old Age",IF(S228&gt;=31,"Middle Age",IF(S228&lt;=30,"young age","Invalid")))</f>
        <v>Middle Age</v>
      </c>
      <c r="U228" s="2" t="str">
        <f>IF(R228="f","Female","male")</f>
        <v>male</v>
      </c>
      <c r="V228" s="2" t="s">
        <v>40</v>
      </c>
      <c r="W228" s="2" t="s">
        <v>41</v>
      </c>
      <c r="X228" s="2" t="s">
        <v>42</v>
      </c>
      <c r="Y228" s="2" t="s">
        <v>43</v>
      </c>
      <c r="Z228" s="3">
        <v>41827</v>
      </c>
      <c r="AB228" s="2" t="s">
        <v>486</v>
      </c>
      <c r="AC228" s="2" t="s">
        <v>44</v>
      </c>
      <c r="AD228" s="2" t="str">
        <f>IF(Table2[[#This Row],[EmploymentStatus]]="active","active","inactive")</f>
        <v>active</v>
      </c>
      <c r="AE228" s="2" t="s">
        <v>45</v>
      </c>
      <c r="AF228" s="2" t="s">
        <v>61</v>
      </c>
      <c r="AG228" s="2">
        <v>20</v>
      </c>
      <c r="AH228" s="2" t="s">
        <v>47</v>
      </c>
      <c r="AI228" s="2" t="s">
        <v>56</v>
      </c>
      <c r="AJ228" s="2">
        <v>4.07</v>
      </c>
      <c r="AK228" s="2">
        <v>4</v>
      </c>
      <c r="AL228" s="2">
        <v>0</v>
      </c>
      <c r="AM228" s="6">
        <v>43524</v>
      </c>
      <c r="AN228" s="2">
        <v>0</v>
      </c>
      <c r="AO228" s="2">
        <v>13</v>
      </c>
    </row>
    <row r="229" spans="1:41" x14ac:dyDescent="0.3">
      <c r="A229" s="2" t="s">
        <v>362</v>
      </c>
      <c r="B229" s="2">
        <v>10104</v>
      </c>
      <c r="C229" s="2">
        <v>0</v>
      </c>
      <c r="D229" s="2">
        <v>0</v>
      </c>
      <c r="E229" s="2">
        <v>0</v>
      </c>
      <c r="F229" s="2" t="str">
        <f>IF(C229=0,"Unmarried","Married")</f>
        <v>Unmarried</v>
      </c>
      <c r="G229" s="2">
        <v>1</v>
      </c>
      <c r="H229" s="2">
        <v>5</v>
      </c>
      <c r="I229" s="2">
        <v>3</v>
      </c>
      <c r="J229" s="2">
        <v>0</v>
      </c>
      <c r="K229" s="2">
        <v>66738</v>
      </c>
      <c r="L229" s="2">
        <v>0</v>
      </c>
      <c r="M229" s="2">
        <v>20</v>
      </c>
      <c r="N229" s="2" t="s">
        <v>58</v>
      </c>
      <c r="O229" s="2" t="s">
        <v>38</v>
      </c>
      <c r="P229" s="2">
        <v>1040</v>
      </c>
      <c r="Q229" s="5">
        <v>31374</v>
      </c>
      <c r="R229" s="2" t="s">
        <v>59</v>
      </c>
      <c r="S229" s="2">
        <f ca="1">DATEDIF(Q229,TODAY( ),"Y")</f>
        <v>37</v>
      </c>
      <c r="T229" s="2" t="str">
        <f ca="1">IF(S229&gt;54,"Old Age",IF(S229&gt;=31,"Middle Age",IF(S229&lt;=30,"young age","Invalid")))</f>
        <v>Middle Age</v>
      </c>
      <c r="U229" s="2" t="str">
        <f>IF(R229="f","Female","male")</f>
        <v>Female</v>
      </c>
      <c r="V229" s="2" t="s">
        <v>40</v>
      </c>
      <c r="W229" s="2" t="s">
        <v>41</v>
      </c>
      <c r="X229" s="2" t="s">
        <v>42</v>
      </c>
      <c r="Y229" s="2" t="s">
        <v>43</v>
      </c>
      <c r="Z229" s="3">
        <v>41923</v>
      </c>
      <c r="AB229" s="2" t="s">
        <v>486</v>
      </c>
      <c r="AC229" s="2" t="s">
        <v>44</v>
      </c>
      <c r="AD229" s="2" t="str">
        <f>IF(Table2[[#This Row],[EmploymentStatus]]="active","active","inactive")</f>
        <v>active</v>
      </c>
      <c r="AE229" s="2" t="s">
        <v>45</v>
      </c>
      <c r="AF229" s="2" t="s">
        <v>63</v>
      </c>
      <c r="AG229" s="2">
        <v>16</v>
      </c>
      <c r="AH229" s="2" t="s">
        <v>55</v>
      </c>
      <c r="AI229" s="2" t="s">
        <v>56</v>
      </c>
      <c r="AJ229" s="2">
        <v>4.53</v>
      </c>
      <c r="AK229" s="2">
        <v>5</v>
      </c>
      <c r="AL229" s="2">
        <v>0</v>
      </c>
      <c r="AM229" s="6">
        <v>43481</v>
      </c>
      <c r="AN229" s="2">
        <v>0</v>
      </c>
      <c r="AO229" s="2">
        <v>5</v>
      </c>
    </row>
    <row r="230" spans="1:41" x14ac:dyDescent="0.3">
      <c r="A230" s="2" t="s">
        <v>436</v>
      </c>
      <c r="B230" s="2">
        <v>10147</v>
      </c>
      <c r="C230" s="2">
        <v>0</v>
      </c>
      <c r="D230" s="2">
        <v>0</v>
      </c>
      <c r="E230" s="2">
        <v>1</v>
      </c>
      <c r="F230" s="2" t="str">
        <f>IF(C230=0,"Unmarried","Married")</f>
        <v>Unmarried</v>
      </c>
      <c r="G230" s="2">
        <v>1</v>
      </c>
      <c r="H230" s="2">
        <v>1</v>
      </c>
      <c r="I230" s="2">
        <v>3</v>
      </c>
      <c r="J230" s="2">
        <v>0</v>
      </c>
      <c r="K230" s="2">
        <v>63003</v>
      </c>
      <c r="L230" s="2">
        <v>0</v>
      </c>
      <c r="M230" s="2">
        <v>1</v>
      </c>
      <c r="N230" s="2" t="s">
        <v>132</v>
      </c>
      <c r="O230" s="2" t="s">
        <v>38</v>
      </c>
      <c r="P230" s="2">
        <v>2703</v>
      </c>
      <c r="Q230" s="5">
        <v>31421</v>
      </c>
      <c r="R230" s="2" t="s">
        <v>39</v>
      </c>
      <c r="S230" s="2">
        <f ca="1">DATEDIF(Q230,TODAY( ),"Y")</f>
        <v>37</v>
      </c>
      <c r="T230" s="2" t="str">
        <f ca="1">IF(S230&gt;54,"Old Age",IF(S230&gt;=31,"Middle Age",IF(S230&lt;=30,"young age","Invalid")))</f>
        <v>Middle Age</v>
      </c>
      <c r="U230" s="2" t="str">
        <f>IF(R230="f","Female","male")</f>
        <v>male</v>
      </c>
      <c r="V230" s="2" t="s">
        <v>40</v>
      </c>
      <c r="W230" s="2" t="s">
        <v>41</v>
      </c>
      <c r="X230" s="2" t="s">
        <v>42</v>
      </c>
      <c r="Y230" s="2" t="s">
        <v>43</v>
      </c>
      <c r="Z230" s="3">
        <v>41911</v>
      </c>
      <c r="AB230" s="2" t="s">
        <v>486</v>
      </c>
      <c r="AC230" s="2" t="s">
        <v>44</v>
      </c>
      <c r="AD230" s="2" t="str">
        <f>IF(Table2[[#This Row],[EmploymentStatus]]="active","active","inactive")</f>
        <v>active</v>
      </c>
      <c r="AE230" s="2" t="s">
        <v>124</v>
      </c>
      <c r="AF230" s="2" t="s">
        <v>125</v>
      </c>
      <c r="AG230" s="2">
        <v>1</v>
      </c>
      <c r="AH230" s="2" t="s">
        <v>55</v>
      </c>
      <c r="AI230" s="2" t="s">
        <v>56</v>
      </c>
      <c r="AJ230" s="2">
        <v>3.9</v>
      </c>
      <c r="AK230" s="2">
        <v>5</v>
      </c>
      <c r="AL230" s="2">
        <v>5</v>
      </c>
      <c r="AM230" s="6">
        <v>43483</v>
      </c>
      <c r="AN230" s="2">
        <v>0</v>
      </c>
      <c r="AO230" s="2">
        <v>9</v>
      </c>
    </row>
    <row r="231" spans="1:41" x14ac:dyDescent="0.3">
      <c r="A231" s="2" t="s">
        <v>466</v>
      </c>
      <c r="B231" s="2">
        <v>10022</v>
      </c>
      <c r="C231" s="2">
        <v>1</v>
      </c>
      <c r="D231" s="2">
        <v>1</v>
      </c>
      <c r="E231" s="2">
        <v>0</v>
      </c>
      <c r="F231" s="2" t="str">
        <f>IF(C231=0,"Unmarried","Married")</f>
        <v>Married</v>
      </c>
      <c r="G231" s="2">
        <v>4</v>
      </c>
      <c r="H231" s="2">
        <v>5</v>
      </c>
      <c r="I231" s="2">
        <v>4</v>
      </c>
      <c r="J231" s="2">
        <v>0</v>
      </c>
      <c r="K231" s="2">
        <v>49773</v>
      </c>
      <c r="L231" s="2">
        <v>1</v>
      </c>
      <c r="M231" s="2">
        <v>19</v>
      </c>
      <c r="N231" s="2" t="s">
        <v>37</v>
      </c>
      <c r="O231" s="2" t="s">
        <v>38</v>
      </c>
      <c r="P231" s="2">
        <v>2747</v>
      </c>
      <c r="Q231" s="5">
        <v>31477</v>
      </c>
      <c r="R231" s="2" t="s">
        <v>59</v>
      </c>
      <c r="S231" s="2">
        <f ca="1">DATEDIF(Q231,TODAY( ),"Y")</f>
        <v>37</v>
      </c>
      <c r="T231" s="2" t="str">
        <f ca="1">IF(S231&gt;54,"Old Age",IF(S231&gt;=31,"Middle Age",IF(S231&lt;=30,"young age","Invalid")))</f>
        <v>Middle Age</v>
      </c>
      <c r="U231" s="2" t="str">
        <f>IF(R231="f","Female","male")</f>
        <v>Female</v>
      </c>
      <c r="V231" s="2" t="s">
        <v>51</v>
      </c>
      <c r="W231" s="2" t="s">
        <v>41</v>
      </c>
      <c r="X231" s="2" t="s">
        <v>42</v>
      </c>
      <c r="Y231" s="2" t="s">
        <v>43</v>
      </c>
      <c r="Z231" s="3">
        <v>40812</v>
      </c>
      <c r="AA231" s="3">
        <v>42584</v>
      </c>
      <c r="AB231" s="2" t="s">
        <v>467</v>
      </c>
      <c r="AC231" s="2" t="s">
        <v>102</v>
      </c>
      <c r="AD231" s="2" t="str">
        <f>IF(Table2[[#This Row],[EmploymentStatus]]="active","active","inactive")</f>
        <v>inactive</v>
      </c>
      <c r="AE231" s="2" t="s">
        <v>45</v>
      </c>
      <c r="AF231" s="2" t="s">
        <v>97</v>
      </c>
      <c r="AG231" s="2">
        <v>18</v>
      </c>
      <c r="AH231" s="2" t="s">
        <v>68</v>
      </c>
      <c r="AI231" s="2" t="s">
        <v>48</v>
      </c>
      <c r="AJ231" s="2">
        <v>4.3</v>
      </c>
      <c r="AK231" s="2">
        <v>5</v>
      </c>
      <c r="AL231" s="2">
        <v>0</v>
      </c>
      <c r="AM231" s="6">
        <v>42006</v>
      </c>
      <c r="AN231" s="2">
        <v>0</v>
      </c>
      <c r="AO231" s="2">
        <v>18</v>
      </c>
    </row>
    <row r="232" spans="1:41" x14ac:dyDescent="0.3">
      <c r="A232" s="2" t="s">
        <v>106</v>
      </c>
      <c r="B232" s="2">
        <v>10245</v>
      </c>
      <c r="C232" s="2">
        <v>0</v>
      </c>
      <c r="D232" s="2">
        <v>0</v>
      </c>
      <c r="E232" s="2">
        <v>0</v>
      </c>
      <c r="F232" s="2" t="str">
        <f>IF(C232=0,"Unmarried","Married")</f>
        <v>Unmarried</v>
      </c>
      <c r="G232" s="2">
        <v>4</v>
      </c>
      <c r="H232" s="2">
        <v>3</v>
      </c>
      <c r="I232" s="2">
        <v>3</v>
      </c>
      <c r="J232" s="2">
        <v>0</v>
      </c>
      <c r="K232" s="2">
        <v>110000</v>
      </c>
      <c r="L232" s="2">
        <v>1</v>
      </c>
      <c r="M232" s="2">
        <v>8</v>
      </c>
      <c r="N232" s="2" t="s">
        <v>107</v>
      </c>
      <c r="O232" s="2" t="s">
        <v>38</v>
      </c>
      <c r="P232" s="2">
        <v>2026</v>
      </c>
      <c r="Q232" s="5">
        <v>31506</v>
      </c>
      <c r="R232" s="2" t="s">
        <v>59</v>
      </c>
      <c r="S232" s="2">
        <f ca="1">DATEDIF(Q232,TODAY( ),"Y")</f>
        <v>37</v>
      </c>
      <c r="T232" s="2" t="str">
        <f ca="1">IF(S232&gt;54,"Old Age",IF(S232&gt;=31,"Middle Age",IF(S232&lt;=30,"young age","Invalid")))</f>
        <v>Middle Age</v>
      </c>
      <c r="U232" s="2" t="str">
        <f>IF(R232="f","Female","male")</f>
        <v>Female</v>
      </c>
      <c r="V232" s="2" t="s">
        <v>40</v>
      </c>
      <c r="W232" s="2" t="s">
        <v>41</v>
      </c>
      <c r="X232" s="2" t="s">
        <v>87</v>
      </c>
      <c r="Y232" s="2" t="s">
        <v>43</v>
      </c>
      <c r="Z232" s="3">
        <v>41827</v>
      </c>
      <c r="AA232" s="3">
        <v>42347</v>
      </c>
      <c r="AB232" s="2" t="s">
        <v>108</v>
      </c>
      <c r="AC232" s="2" t="s">
        <v>102</v>
      </c>
      <c r="AD232" s="2" t="str">
        <f>IF(Table2[[#This Row],[EmploymentStatus]]="active","active","inactive")</f>
        <v>inactive</v>
      </c>
      <c r="AE232" s="2" t="s">
        <v>487</v>
      </c>
      <c r="AF232" s="2" t="s">
        <v>54</v>
      </c>
      <c r="AG232" s="2">
        <v>4</v>
      </c>
      <c r="AH232" s="2" t="s">
        <v>68</v>
      </c>
      <c r="AI232" s="2" t="s">
        <v>56</v>
      </c>
      <c r="AJ232" s="2">
        <v>4.5</v>
      </c>
      <c r="AK232" s="2">
        <v>4</v>
      </c>
      <c r="AL232" s="2">
        <v>5</v>
      </c>
      <c r="AM232" s="6">
        <v>42019</v>
      </c>
      <c r="AN232" s="2">
        <v>0</v>
      </c>
      <c r="AO232" s="2">
        <v>8</v>
      </c>
    </row>
    <row r="233" spans="1:41" x14ac:dyDescent="0.3">
      <c r="A233" s="2" t="s">
        <v>291</v>
      </c>
      <c r="B233" s="2">
        <v>10138</v>
      </c>
      <c r="C233" s="2">
        <v>1</v>
      </c>
      <c r="D233" s="2">
        <v>1</v>
      </c>
      <c r="E233" s="2">
        <v>0</v>
      </c>
      <c r="F233" s="2" t="str">
        <f>IF(C233=0,"Unmarried","Married")</f>
        <v>Married</v>
      </c>
      <c r="G233" s="2">
        <v>5</v>
      </c>
      <c r="H233" s="2">
        <v>5</v>
      </c>
      <c r="I233" s="2">
        <v>3</v>
      </c>
      <c r="J233" s="2">
        <v>0</v>
      </c>
      <c r="K233" s="2">
        <v>61154</v>
      </c>
      <c r="L233" s="2">
        <v>1</v>
      </c>
      <c r="M233" s="2">
        <v>19</v>
      </c>
      <c r="N233" s="2" t="s">
        <v>37</v>
      </c>
      <c r="O233" s="2" t="s">
        <v>38</v>
      </c>
      <c r="P233" s="2">
        <v>2446</v>
      </c>
      <c r="Q233" s="5">
        <v>31519</v>
      </c>
      <c r="R233" s="2" t="s">
        <v>59</v>
      </c>
      <c r="S233" s="2">
        <f ca="1">DATEDIF(Q233,TODAY( ),"Y")</f>
        <v>37</v>
      </c>
      <c r="T233" s="2" t="str">
        <f ca="1">IF(S233&gt;54,"Old Age",IF(S233&gt;=31,"Middle Age",IF(S233&lt;=30,"young age","Invalid")))</f>
        <v>Middle Age</v>
      </c>
      <c r="U233" s="2" t="str">
        <f>IF(R233="f","Female","male")</f>
        <v>Female</v>
      </c>
      <c r="V233" s="2" t="s">
        <v>51</v>
      </c>
      <c r="W233" s="2" t="s">
        <v>41</v>
      </c>
      <c r="X233" s="2" t="s">
        <v>42</v>
      </c>
      <c r="Y233" s="2" t="s">
        <v>80</v>
      </c>
      <c r="Z233" s="3">
        <v>40817</v>
      </c>
      <c r="AA233" s="3">
        <v>42373</v>
      </c>
      <c r="AB233" s="2" t="s">
        <v>91</v>
      </c>
      <c r="AC233" s="2" t="s">
        <v>53</v>
      </c>
      <c r="AD233" s="2" t="str">
        <f>IF(Table2[[#This Row],[EmploymentStatus]]="active","active","inactive")</f>
        <v>inactive</v>
      </c>
      <c r="AE233" s="2" t="s">
        <v>45</v>
      </c>
      <c r="AF233" s="2" t="s">
        <v>63</v>
      </c>
      <c r="AG233" s="2">
        <v>16</v>
      </c>
      <c r="AH233" s="2" t="s">
        <v>115</v>
      </c>
      <c r="AI233" s="2" t="s">
        <v>56</v>
      </c>
      <c r="AJ233" s="2">
        <v>4</v>
      </c>
      <c r="AK233" s="2">
        <v>4</v>
      </c>
      <c r="AL233" s="2">
        <v>0</v>
      </c>
      <c r="AM233" s="6">
        <v>42431</v>
      </c>
      <c r="AN233" s="2">
        <v>0</v>
      </c>
      <c r="AO233" s="2">
        <v>4</v>
      </c>
    </row>
    <row r="234" spans="1:41" x14ac:dyDescent="0.3">
      <c r="A234" s="2" t="s">
        <v>307</v>
      </c>
      <c r="B234" s="2">
        <v>10113</v>
      </c>
      <c r="C234" s="2">
        <v>1</v>
      </c>
      <c r="D234" s="2">
        <v>1</v>
      </c>
      <c r="E234" s="2">
        <v>1</v>
      </c>
      <c r="F234" s="2" t="str">
        <f>IF(C234=0,"Unmarried","Married")</f>
        <v>Married</v>
      </c>
      <c r="G234" s="2">
        <v>3</v>
      </c>
      <c r="H234" s="2">
        <v>3</v>
      </c>
      <c r="I234" s="2">
        <v>3</v>
      </c>
      <c r="J234" s="2">
        <v>0</v>
      </c>
      <c r="K234" s="2">
        <v>93206</v>
      </c>
      <c r="L234" s="2">
        <v>0</v>
      </c>
      <c r="M234" s="2">
        <v>28</v>
      </c>
      <c r="N234" s="2" t="s">
        <v>177</v>
      </c>
      <c r="O234" s="2" t="s">
        <v>38</v>
      </c>
      <c r="P234" s="2">
        <v>2169</v>
      </c>
      <c r="Q234" s="5">
        <v>31525</v>
      </c>
      <c r="R234" s="2" t="s">
        <v>39</v>
      </c>
      <c r="S234" s="2">
        <f ca="1">DATEDIF(Q234,TODAY( ),"Y")</f>
        <v>37</v>
      </c>
      <c r="T234" s="2" t="str">
        <f ca="1">IF(S234&gt;54,"Old Age",IF(S234&gt;=31,"Middle Age",IF(S234&lt;=30,"young age","Invalid")))</f>
        <v>Middle Age</v>
      </c>
      <c r="U234" s="2" t="str">
        <f>IF(R234="f","Female","male")</f>
        <v>male</v>
      </c>
      <c r="V234" s="2" t="s">
        <v>51</v>
      </c>
      <c r="W234" s="2" t="s">
        <v>41</v>
      </c>
      <c r="X234" s="2" t="s">
        <v>42</v>
      </c>
      <c r="Y234" s="2" t="s">
        <v>43</v>
      </c>
      <c r="Z234" s="3">
        <v>41923</v>
      </c>
      <c r="AB234" s="2" t="s">
        <v>486</v>
      </c>
      <c r="AC234" s="2" t="s">
        <v>44</v>
      </c>
      <c r="AD234" s="2" t="str">
        <f>IF(Table2[[#This Row],[EmploymentStatus]]="active","active","inactive")</f>
        <v>active</v>
      </c>
      <c r="AE234" s="2" t="s">
        <v>487</v>
      </c>
      <c r="AF234" s="2" t="s">
        <v>85</v>
      </c>
      <c r="AG234" s="2">
        <v>7</v>
      </c>
      <c r="AH234" s="2" t="s">
        <v>78</v>
      </c>
      <c r="AI234" s="2" t="s">
        <v>56</v>
      </c>
      <c r="AJ234" s="2">
        <v>4.46</v>
      </c>
      <c r="AK234" s="2">
        <v>5</v>
      </c>
      <c r="AL234" s="2">
        <v>6</v>
      </c>
      <c r="AM234" s="6">
        <v>43647</v>
      </c>
      <c r="AN234" s="2">
        <v>0</v>
      </c>
      <c r="AO234" s="2">
        <v>7</v>
      </c>
    </row>
    <row r="235" spans="1:41" x14ac:dyDescent="0.3">
      <c r="A235" s="2" t="s">
        <v>414</v>
      </c>
      <c r="B235" s="2">
        <v>10233</v>
      </c>
      <c r="C235" s="2">
        <v>1</v>
      </c>
      <c r="D235" s="2">
        <v>1</v>
      </c>
      <c r="E235" s="2">
        <v>1</v>
      </c>
      <c r="F235" s="2" t="str">
        <f>IF(C235=0,"Unmarried","Married")</f>
        <v>Married</v>
      </c>
      <c r="G235" s="2">
        <v>1</v>
      </c>
      <c r="H235" s="2">
        <v>5</v>
      </c>
      <c r="I235" s="2">
        <v>3</v>
      </c>
      <c r="J235" s="2">
        <v>0</v>
      </c>
      <c r="K235" s="2">
        <v>57975</v>
      </c>
      <c r="L235" s="2">
        <v>0</v>
      </c>
      <c r="M235" s="2">
        <v>20</v>
      </c>
      <c r="N235" s="2" t="s">
        <v>58</v>
      </c>
      <c r="O235" s="2" t="s">
        <v>38</v>
      </c>
      <c r="P235" s="2">
        <v>2062</v>
      </c>
      <c r="Q235" s="5">
        <v>31528</v>
      </c>
      <c r="R235" s="2" t="s">
        <v>39</v>
      </c>
      <c r="S235" s="2">
        <f ca="1">DATEDIF(Q235,TODAY( ),"Y")</f>
        <v>37</v>
      </c>
      <c r="T235" s="2" t="str">
        <f ca="1">IF(S235&gt;54,"Old Age",IF(S235&gt;=31,"Middle Age",IF(S235&lt;=30,"young age","Invalid")))</f>
        <v>Middle Age</v>
      </c>
      <c r="U235" s="2" t="str">
        <f>IF(R235="f","Female","male")</f>
        <v>male</v>
      </c>
      <c r="V235" s="2" t="s">
        <v>51</v>
      </c>
      <c r="W235" s="2" t="s">
        <v>41</v>
      </c>
      <c r="X235" s="2" t="s">
        <v>42</v>
      </c>
      <c r="Y235" s="2" t="s">
        <v>43</v>
      </c>
      <c r="Z235" s="3">
        <v>40420</v>
      </c>
      <c r="AB235" s="2" t="s">
        <v>486</v>
      </c>
      <c r="AC235" s="2" t="s">
        <v>44</v>
      </c>
      <c r="AD235" s="2" t="str">
        <f>IF(Table2[[#This Row],[EmploymentStatus]]="active","active","inactive")</f>
        <v>active</v>
      </c>
      <c r="AE235" s="2" t="s">
        <v>45</v>
      </c>
      <c r="AF235" s="2" t="s">
        <v>97</v>
      </c>
      <c r="AG235" s="2">
        <v>18</v>
      </c>
      <c r="AH235" s="2" t="s">
        <v>115</v>
      </c>
      <c r="AI235" s="2" t="s">
        <v>56</v>
      </c>
      <c r="AJ235" s="2">
        <v>4.0999999999999996</v>
      </c>
      <c r="AK235" s="2">
        <v>3</v>
      </c>
      <c r="AL235" s="2">
        <v>0</v>
      </c>
      <c r="AM235" s="6">
        <v>43739</v>
      </c>
      <c r="AN235" s="2">
        <v>0</v>
      </c>
      <c r="AO235" s="2">
        <v>13</v>
      </c>
    </row>
    <row r="236" spans="1:41" x14ac:dyDescent="0.3">
      <c r="A236" s="2" t="s">
        <v>346</v>
      </c>
      <c r="B236" s="2">
        <v>10288</v>
      </c>
      <c r="C236" s="2">
        <v>1</v>
      </c>
      <c r="D236" s="2">
        <v>1</v>
      </c>
      <c r="E236" s="2">
        <v>1</v>
      </c>
      <c r="F236" s="2" t="str">
        <f>IF(C236=0,"Unmarried","Married")</f>
        <v>Married</v>
      </c>
      <c r="G236" s="2">
        <v>1</v>
      </c>
      <c r="H236" s="2">
        <v>3</v>
      </c>
      <c r="I236" s="2">
        <v>2</v>
      </c>
      <c r="J236" s="2">
        <v>1</v>
      </c>
      <c r="K236" s="2">
        <v>157000</v>
      </c>
      <c r="L236" s="2">
        <v>0</v>
      </c>
      <c r="M236" s="2">
        <v>13</v>
      </c>
      <c r="N236" s="2" t="s">
        <v>347</v>
      </c>
      <c r="O236" s="2" t="s">
        <v>38</v>
      </c>
      <c r="P236" s="2">
        <v>2134</v>
      </c>
      <c r="Q236" s="5">
        <v>31542</v>
      </c>
      <c r="R236" s="2" t="s">
        <v>39</v>
      </c>
      <c r="S236" s="2">
        <f ca="1">DATEDIF(Q236,TODAY( ),"Y")</f>
        <v>37</v>
      </c>
      <c r="T236" s="2" t="str">
        <f ca="1">IF(S236&gt;54,"Old Age",IF(S236&gt;=31,"Middle Age",IF(S236&lt;=30,"young age","Invalid")))</f>
        <v>Middle Age</v>
      </c>
      <c r="U236" s="2" t="str">
        <f>IF(R236="f","Female","male")</f>
        <v>male</v>
      </c>
      <c r="V236" s="2" t="s">
        <v>51</v>
      </c>
      <c r="W236" s="2" t="s">
        <v>105</v>
      </c>
      <c r="X236" s="2" t="s">
        <v>87</v>
      </c>
      <c r="Y236" s="2" t="s">
        <v>80</v>
      </c>
      <c r="Z236" s="3">
        <v>40954</v>
      </c>
      <c r="AB236" s="2" t="s">
        <v>486</v>
      </c>
      <c r="AC236" s="2" t="s">
        <v>44</v>
      </c>
      <c r="AD236" s="2" t="str">
        <f>IF(Table2[[#This Row],[EmploymentStatus]]="active","active","inactive")</f>
        <v>active</v>
      </c>
      <c r="AE236" s="2" t="s">
        <v>487</v>
      </c>
      <c r="AF236" s="2" t="s">
        <v>145</v>
      </c>
      <c r="AG236" s="2">
        <v>5</v>
      </c>
      <c r="AH236" s="2" t="s">
        <v>82</v>
      </c>
      <c r="AI236" s="2" t="s">
        <v>116</v>
      </c>
      <c r="AJ236" s="2">
        <v>2.39</v>
      </c>
      <c r="AK236" s="2">
        <v>3</v>
      </c>
      <c r="AL236" s="2">
        <v>6</v>
      </c>
      <c r="AM236" s="6">
        <v>43518</v>
      </c>
      <c r="AN236" s="2">
        <v>4</v>
      </c>
      <c r="AO236" s="2">
        <v>13</v>
      </c>
    </row>
    <row r="237" spans="1:41" x14ac:dyDescent="0.3">
      <c r="A237" s="2" t="s">
        <v>253</v>
      </c>
      <c r="B237" s="2">
        <v>10237</v>
      </c>
      <c r="C237" s="2">
        <v>1</v>
      </c>
      <c r="D237" s="2">
        <v>1</v>
      </c>
      <c r="E237" s="2">
        <v>0</v>
      </c>
      <c r="F237" s="2" t="str">
        <f>IF(C237=0,"Unmarried","Married")</f>
        <v>Married</v>
      </c>
      <c r="G237" s="2">
        <v>3</v>
      </c>
      <c r="H237" s="2">
        <v>5</v>
      </c>
      <c r="I237" s="2">
        <v>3</v>
      </c>
      <c r="J237" s="2">
        <v>0</v>
      </c>
      <c r="K237" s="2">
        <v>66825</v>
      </c>
      <c r="L237" s="2">
        <v>0</v>
      </c>
      <c r="M237" s="2">
        <v>20</v>
      </c>
      <c r="N237" s="2" t="s">
        <v>58</v>
      </c>
      <c r="O237" s="2" t="s">
        <v>38</v>
      </c>
      <c r="P237" s="2">
        <v>1886</v>
      </c>
      <c r="Q237" s="5">
        <v>31557</v>
      </c>
      <c r="R237" s="2" t="s">
        <v>59</v>
      </c>
      <c r="S237" s="2">
        <f ca="1">DATEDIF(Q237,TODAY( ),"Y")</f>
        <v>37</v>
      </c>
      <c r="T237" s="2" t="str">
        <f ca="1">IF(S237&gt;54,"Old Age",IF(S237&gt;=31,"Middle Age",IF(S237&lt;=30,"young age","Invalid")))</f>
        <v>Middle Age</v>
      </c>
      <c r="U237" s="2" t="str">
        <f>IF(R237="f","Female","male")</f>
        <v>Female</v>
      </c>
      <c r="V237" s="2" t="s">
        <v>51</v>
      </c>
      <c r="W237" s="2" t="s">
        <v>41</v>
      </c>
      <c r="X237" s="2" t="s">
        <v>42</v>
      </c>
      <c r="Y237" s="2" t="s">
        <v>43</v>
      </c>
      <c r="Z237" s="3">
        <v>41978</v>
      </c>
      <c r="AB237" s="2" t="s">
        <v>486</v>
      </c>
      <c r="AC237" s="2" t="s">
        <v>44</v>
      </c>
      <c r="AD237" s="2" t="str">
        <f>IF(Table2[[#This Row],[EmploymentStatus]]="active","active","inactive")</f>
        <v>active</v>
      </c>
      <c r="AE237" s="2" t="s">
        <v>45</v>
      </c>
      <c r="AF237" s="2" t="s">
        <v>89</v>
      </c>
      <c r="AG237" s="2">
        <v>14</v>
      </c>
      <c r="AH237" s="2" t="s">
        <v>47</v>
      </c>
      <c r="AI237" s="2" t="s">
        <v>56</v>
      </c>
      <c r="AJ237" s="2">
        <v>4.5999999999999996</v>
      </c>
      <c r="AK237" s="2">
        <v>3</v>
      </c>
      <c r="AL237" s="2">
        <v>0</v>
      </c>
      <c r="AM237" s="6">
        <v>43648</v>
      </c>
      <c r="AN237" s="2">
        <v>0</v>
      </c>
      <c r="AO237" s="2">
        <v>20</v>
      </c>
    </row>
    <row r="238" spans="1:41" x14ac:dyDescent="0.3">
      <c r="A238" s="2" t="s">
        <v>149</v>
      </c>
      <c r="B238" s="2">
        <v>10082</v>
      </c>
      <c r="C238" s="2">
        <v>0</v>
      </c>
      <c r="D238" s="2">
        <v>0</v>
      </c>
      <c r="E238" s="2">
        <v>0</v>
      </c>
      <c r="F238" s="2" t="str">
        <f>IF(C238=0,"Unmarried","Married")</f>
        <v>Unmarried</v>
      </c>
      <c r="G238" s="2">
        <v>2</v>
      </c>
      <c r="H238" s="2">
        <v>3</v>
      </c>
      <c r="I238" s="2">
        <v>3</v>
      </c>
      <c r="J238" s="2">
        <v>0</v>
      </c>
      <c r="K238" s="2">
        <v>100031</v>
      </c>
      <c r="L238" s="2">
        <v>0</v>
      </c>
      <c r="M238" s="2">
        <v>27</v>
      </c>
      <c r="N238" s="2" t="s">
        <v>50</v>
      </c>
      <c r="O238" s="2" t="s">
        <v>38</v>
      </c>
      <c r="P238" s="2">
        <v>1886</v>
      </c>
      <c r="Q238" s="5">
        <v>31569</v>
      </c>
      <c r="R238" s="2" t="s">
        <v>59</v>
      </c>
      <c r="S238" s="2">
        <f ca="1">DATEDIF(Q238,TODAY( ),"Y")</f>
        <v>37</v>
      </c>
      <c r="T238" s="2" t="str">
        <f ca="1">IF(S238&gt;54,"Old Age",IF(S238&gt;=31,"Middle Age",IF(S238&lt;=30,"young age","Invalid")))</f>
        <v>Middle Age</v>
      </c>
      <c r="U238" s="2" t="str">
        <f>IF(R238="f","Female","male")</f>
        <v>Female</v>
      </c>
      <c r="V238" s="2" t="s">
        <v>40</v>
      </c>
      <c r="W238" s="2" t="s">
        <v>41</v>
      </c>
      <c r="X238" s="2" t="s">
        <v>42</v>
      </c>
      <c r="Y238" s="2" t="s">
        <v>80</v>
      </c>
      <c r="Z238" s="3">
        <v>42551</v>
      </c>
      <c r="AB238" s="2" t="s">
        <v>486</v>
      </c>
      <c r="AC238" s="2" t="s">
        <v>44</v>
      </c>
      <c r="AD238" s="2" t="str">
        <f>IF(Table2[[#This Row],[EmploymentStatus]]="active","active","inactive")</f>
        <v>active</v>
      </c>
      <c r="AE238" s="2" t="s">
        <v>487</v>
      </c>
      <c r="AF238" s="2" t="s">
        <v>54</v>
      </c>
      <c r="AG238" s="2">
        <v>4</v>
      </c>
      <c r="AH238" s="2" t="s">
        <v>47</v>
      </c>
      <c r="AI238" s="2" t="s">
        <v>56</v>
      </c>
      <c r="AJ238" s="2">
        <v>5</v>
      </c>
      <c r="AK238" s="2">
        <v>5</v>
      </c>
      <c r="AL238" s="2">
        <v>6</v>
      </c>
      <c r="AM238" s="6">
        <v>43514</v>
      </c>
      <c r="AN238" s="2">
        <v>0</v>
      </c>
      <c r="AO238" s="2">
        <v>7</v>
      </c>
    </row>
    <row r="239" spans="1:41" x14ac:dyDescent="0.3">
      <c r="A239" s="2" t="s">
        <v>286</v>
      </c>
      <c r="B239" s="2">
        <v>10009</v>
      </c>
      <c r="C239" s="2">
        <v>0</v>
      </c>
      <c r="D239" s="2">
        <v>2</v>
      </c>
      <c r="E239" s="2">
        <v>0</v>
      </c>
      <c r="F239" s="2" t="str">
        <f>IF(C239=0,"Unmarried","Married")</f>
        <v>Unmarried</v>
      </c>
      <c r="G239" s="2">
        <v>1</v>
      </c>
      <c r="H239" s="2">
        <v>5</v>
      </c>
      <c r="I239" s="2">
        <v>4</v>
      </c>
      <c r="J239" s="2">
        <v>0</v>
      </c>
      <c r="K239" s="2">
        <v>60724</v>
      </c>
      <c r="L239" s="2">
        <v>0</v>
      </c>
      <c r="M239" s="2">
        <v>20</v>
      </c>
      <c r="N239" s="2" t="s">
        <v>58</v>
      </c>
      <c r="O239" s="2" t="s">
        <v>38</v>
      </c>
      <c r="P239" s="2">
        <v>1821</v>
      </c>
      <c r="Q239" s="5">
        <v>31574</v>
      </c>
      <c r="R239" s="2" t="s">
        <v>59</v>
      </c>
      <c r="S239" s="2">
        <f ca="1">DATEDIF(Q239,TODAY( ),"Y")</f>
        <v>37</v>
      </c>
      <c r="T239" s="2" t="str">
        <f ca="1">IF(S239&gt;54,"Old Age",IF(S239&gt;=31,"Middle Age",IF(S239&lt;=30,"young age","Invalid")))</f>
        <v>Middle Age</v>
      </c>
      <c r="U239" s="2" t="str">
        <f>IF(R239="f","Female","male")</f>
        <v>Female</v>
      </c>
      <c r="V239" s="2" t="s">
        <v>65</v>
      </c>
      <c r="W239" s="2" t="s">
        <v>41</v>
      </c>
      <c r="X239" s="2" t="s">
        <v>42</v>
      </c>
      <c r="Y239" s="2" t="s">
        <v>256</v>
      </c>
      <c r="Z239" s="3">
        <v>40670</v>
      </c>
      <c r="AB239" s="2" t="s">
        <v>486</v>
      </c>
      <c r="AC239" s="2" t="s">
        <v>44</v>
      </c>
      <c r="AD239" s="2" t="str">
        <f>IF(Table2[[#This Row],[EmploymentStatus]]="active","active","inactive")</f>
        <v>active</v>
      </c>
      <c r="AE239" s="2" t="s">
        <v>45</v>
      </c>
      <c r="AF239" s="2" t="s">
        <v>77</v>
      </c>
      <c r="AG239" s="2">
        <v>19</v>
      </c>
      <c r="AH239" s="2" t="s">
        <v>47</v>
      </c>
      <c r="AI239" s="2" t="s">
        <v>48</v>
      </c>
      <c r="AJ239" s="2">
        <v>4.5999999999999996</v>
      </c>
      <c r="AK239" s="2">
        <v>4</v>
      </c>
      <c r="AL239" s="2">
        <v>0</v>
      </c>
      <c r="AM239" s="6">
        <v>43521</v>
      </c>
      <c r="AN239" s="2">
        <v>0</v>
      </c>
      <c r="AO239" s="2">
        <v>11</v>
      </c>
    </row>
    <row r="240" spans="1:41" x14ac:dyDescent="0.3">
      <c r="A240" s="2" t="s">
        <v>330</v>
      </c>
      <c r="B240" s="2">
        <v>10219</v>
      </c>
      <c r="C240" s="2">
        <v>0</v>
      </c>
      <c r="D240" s="2">
        <v>0</v>
      </c>
      <c r="E240" s="2">
        <v>0</v>
      </c>
      <c r="F240" s="2" t="str">
        <f>IF(C240=0,"Unmarried","Married")</f>
        <v>Unmarried</v>
      </c>
      <c r="G240" s="2">
        <v>1</v>
      </c>
      <c r="H240" s="2">
        <v>5</v>
      </c>
      <c r="I240" s="2">
        <v>3</v>
      </c>
      <c r="J240" s="2">
        <v>0</v>
      </c>
      <c r="K240" s="2">
        <v>45395</v>
      </c>
      <c r="L240" s="2">
        <v>0</v>
      </c>
      <c r="M240" s="2">
        <v>19</v>
      </c>
      <c r="N240" s="2" t="s">
        <v>37</v>
      </c>
      <c r="O240" s="2" t="s">
        <v>38</v>
      </c>
      <c r="P240" s="2">
        <v>2189</v>
      </c>
      <c r="Q240" s="5">
        <v>31600</v>
      </c>
      <c r="R240" s="2" t="s">
        <v>59</v>
      </c>
      <c r="S240" s="2">
        <f ca="1">DATEDIF(Q240,TODAY( ),"Y")</f>
        <v>37</v>
      </c>
      <c r="T240" s="2" t="str">
        <f ca="1">IF(S240&gt;54,"Old Age",IF(S240&gt;=31,"Middle Age",IF(S240&lt;=30,"young age","Invalid")))</f>
        <v>Middle Age</v>
      </c>
      <c r="U240" s="2" t="str">
        <f>IF(R240="f","Female","male")</f>
        <v>Female</v>
      </c>
      <c r="V240" s="2" t="s">
        <v>40</v>
      </c>
      <c r="W240" s="2" t="s">
        <v>41</v>
      </c>
      <c r="X240" s="2" t="s">
        <v>42</v>
      </c>
      <c r="Y240" s="2" t="s">
        <v>43</v>
      </c>
      <c r="Z240" s="3">
        <v>41791</v>
      </c>
      <c r="AB240" s="2" t="s">
        <v>486</v>
      </c>
      <c r="AC240" s="2" t="s">
        <v>44</v>
      </c>
      <c r="AD240" s="2" t="str">
        <f>IF(Table2[[#This Row],[EmploymentStatus]]="active","active","inactive")</f>
        <v>active</v>
      </c>
      <c r="AE240" s="2" t="s">
        <v>45</v>
      </c>
      <c r="AF240" s="2" t="s">
        <v>77</v>
      </c>
      <c r="AG240" s="2">
        <v>19</v>
      </c>
      <c r="AH240" s="2" t="s">
        <v>47</v>
      </c>
      <c r="AI240" s="2" t="s">
        <v>56</v>
      </c>
      <c r="AJ240" s="2">
        <v>4.5999999999999996</v>
      </c>
      <c r="AK240" s="2">
        <v>4</v>
      </c>
      <c r="AL240" s="2">
        <v>0</v>
      </c>
      <c r="AM240" s="6">
        <v>43522</v>
      </c>
      <c r="AN240" s="2">
        <v>0</v>
      </c>
      <c r="AO240" s="2">
        <v>14</v>
      </c>
    </row>
    <row r="241" spans="1:41" x14ac:dyDescent="0.3">
      <c r="A241" s="2" t="s">
        <v>465</v>
      </c>
      <c r="B241" s="2">
        <v>10118</v>
      </c>
      <c r="C241" s="2">
        <v>1</v>
      </c>
      <c r="D241" s="2">
        <v>1</v>
      </c>
      <c r="E241" s="2">
        <v>1</v>
      </c>
      <c r="F241" s="2" t="str">
        <f>IF(C241=0,"Unmarried","Married")</f>
        <v>Married</v>
      </c>
      <c r="G241" s="2">
        <v>4</v>
      </c>
      <c r="H241" s="2">
        <v>3</v>
      </c>
      <c r="I241" s="2">
        <v>3</v>
      </c>
      <c r="J241" s="2">
        <v>0</v>
      </c>
      <c r="K241" s="2">
        <v>113999</v>
      </c>
      <c r="L241" s="2">
        <v>1</v>
      </c>
      <c r="M241" s="2">
        <v>8</v>
      </c>
      <c r="N241" s="2" t="s">
        <v>107</v>
      </c>
      <c r="O241" s="2" t="s">
        <v>38</v>
      </c>
      <c r="P241" s="2">
        <v>1960</v>
      </c>
      <c r="Q241" s="5">
        <v>31601</v>
      </c>
      <c r="R241" s="2" t="s">
        <v>39</v>
      </c>
      <c r="S241" s="2">
        <f ca="1">DATEDIF(Q241,TODAY( ),"Y")</f>
        <v>37</v>
      </c>
      <c r="T241" s="2" t="str">
        <f ca="1">IF(S241&gt;54,"Old Age",IF(S241&gt;=31,"Middle Age",IF(S241&lt;=30,"young age","Invalid")))</f>
        <v>Middle Age</v>
      </c>
      <c r="U241" s="2" t="str">
        <f>IF(R241="f","Female","male")</f>
        <v>male</v>
      </c>
      <c r="V241" s="2" t="s">
        <v>51</v>
      </c>
      <c r="W241" s="2" t="s">
        <v>41</v>
      </c>
      <c r="X241" s="2" t="s">
        <v>42</v>
      </c>
      <c r="Y241" s="2" t="s">
        <v>80</v>
      </c>
      <c r="Z241" s="3">
        <v>42051</v>
      </c>
      <c r="AA241" s="3">
        <v>42788</v>
      </c>
      <c r="AB241" s="2" t="s">
        <v>216</v>
      </c>
      <c r="AC241" s="2" t="s">
        <v>102</v>
      </c>
      <c r="AD241" s="2" t="str">
        <f>IF(Table2[[#This Row],[EmploymentStatus]]="active","active","inactive")</f>
        <v>inactive</v>
      </c>
      <c r="AE241" s="2" t="s">
        <v>487</v>
      </c>
      <c r="AF241" s="2" t="s">
        <v>54</v>
      </c>
      <c r="AG241" s="2">
        <v>4</v>
      </c>
      <c r="AH241" s="2" t="s">
        <v>78</v>
      </c>
      <c r="AI241" s="2" t="s">
        <v>56</v>
      </c>
      <c r="AJ241" s="2">
        <v>4.33</v>
      </c>
      <c r="AK241" s="2">
        <v>3</v>
      </c>
      <c r="AL241" s="2">
        <v>7</v>
      </c>
      <c r="AM241" s="6">
        <v>42781</v>
      </c>
      <c r="AN241" s="2">
        <v>0</v>
      </c>
      <c r="AO241" s="2">
        <v>9</v>
      </c>
    </row>
    <row r="242" spans="1:41" x14ac:dyDescent="0.3">
      <c r="A242" s="2" t="s">
        <v>201</v>
      </c>
      <c r="B242" s="2">
        <v>10207</v>
      </c>
      <c r="C242" s="2">
        <v>0</v>
      </c>
      <c r="D242" s="2">
        <v>0</v>
      </c>
      <c r="E242" s="2">
        <v>0</v>
      </c>
      <c r="F242" s="2" t="str">
        <f>IF(C242=0,"Unmarried","Married")</f>
        <v>Unmarried</v>
      </c>
      <c r="G242" s="2">
        <v>1</v>
      </c>
      <c r="H242" s="2">
        <v>5</v>
      </c>
      <c r="I242" s="2">
        <v>3</v>
      </c>
      <c r="J242" s="2">
        <v>0</v>
      </c>
      <c r="K242" s="2">
        <v>46335</v>
      </c>
      <c r="L242" s="2">
        <v>0</v>
      </c>
      <c r="M242" s="2">
        <v>19</v>
      </c>
      <c r="N242" s="2" t="s">
        <v>37</v>
      </c>
      <c r="O242" s="2" t="s">
        <v>38</v>
      </c>
      <c r="P242" s="2">
        <v>2125</v>
      </c>
      <c r="Q242" s="5">
        <v>31603</v>
      </c>
      <c r="R242" s="2" t="s">
        <v>59</v>
      </c>
      <c r="S242" s="2">
        <f ca="1">DATEDIF(Q242,TODAY( ),"Y")</f>
        <v>37</v>
      </c>
      <c r="T242" s="2" t="str">
        <f ca="1">IF(S242&gt;54,"Old Age",IF(S242&gt;=31,"Middle Age",IF(S242&lt;=30,"young age","Invalid")))</f>
        <v>Middle Age</v>
      </c>
      <c r="U242" s="2" t="str">
        <f>IF(R242="f","Female","male")</f>
        <v>Female</v>
      </c>
      <c r="V242" s="2" t="s">
        <v>40</v>
      </c>
      <c r="W242" s="2" t="s">
        <v>41</v>
      </c>
      <c r="X242" s="2" t="s">
        <v>87</v>
      </c>
      <c r="Y242" s="2" t="s">
        <v>43</v>
      </c>
      <c r="Z242" s="3">
        <v>40943</v>
      </c>
      <c r="AB242" s="2" t="s">
        <v>486</v>
      </c>
      <c r="AC242" s="2" t="s">
        <v>44</v>
      </c>
      <c r="AD242" s="2" t="str">
        <f>IF(Table2[[#This Row],[EmploymentStatus]]="active","active","inactive")</f>
        <v>active</v>
      </c>
      <c r="AE242" s="2" t="s">
        <v>45</v>
      </c>
      <c r="AF242" s="2" t="s">
        <v>89</v>
      </c>
      <c r="AG242" s="2">
        <v>14</v>
      </c>
      <c r="AH242" s="2" t="s">
        <v>115</v>
      </c>
      <c r="AI242" s="2" t="s">
        <v>56</v>
      </c>
      <c r="AJ242" s="2">
        <v>3.4</v>
      </c>
      <c r="AK242" s="2">
        <v>5</v>
      </c>
      <c r="AL242" s="2">
        <v>0</v>
      </c>
      <c r="AM242" s="6">
        <v>43515</v>
      </c>
      <c r="AN242" s="2">
        <v>0</v>
      </c>
      <c r="AO242" s="2">
        <v>15</v>
      </c>
    </row>
    <row r="243" spans="1:41" x14ac:dyDescent="0.3">
      <c r="A243" s="2" t="s">
        <v>289</v>
      </c>
      <c r="B243" s="2">
        <v>10156</v>
      </c>
      <c r="C243" s="2">
        <v>1</v>
      </c>
      <c r="D243" s="2">
        <v>1</v>
      </c>
      <c r="E243" s="2">
        <v>0</v>
      </c>
      <c r="F243" s="2" t="str">
        <f>IF(C243=0,"Unmarried","Married")</f>
        <v>Married</v>
      </c>
      <c r="G243" s="2">
        <v>3</v>
      </c>
      <c r="H243" s="2">
        <v>3</v>
      </c>
      <c r="I243" s="2">
        <v>3</v>
      </c>
      <c r="J243" s="2">
        <v>0</v>
      </c>
      <c r="K243" s="2">
        <v>105700</v>
      </c>
      <c r="L243" s="2">
        <v>0</v>
      </c>
      <c r="M243" s="2">
        <v>8</v>
      </c>
      <c r="N243" s="2" t="s">
        <v>107</v>
      </c>
      <c r="O243" s="2" t="s">
        <v>38</v>
      </c>
      <c r="P243" s="2">
        <v>2301</v>
      </c>
      <c r="Q243" s="5">
        <v>31604</v>
      </c>
      <c r="R243" s="2" t="s">
        <v>59</v>
      </c>
      <c r="S243" s="2">
        <f ca="1">DATEDIF(Q243,TODAY( ),"Y")</f>
        <v>37</v>
      </c>
      <c r="T243" s="2" t="str">
        <f ca="1">IF(S243&gt;54,"Old Age",IF(S243&gt;=31,"Middle Age",IF(S243&lt;=30,"young age","Invalid")))</f>
        <v>Middle Age</v>
      </c>
      <c r="U243" s="2" t="str">
        <f>IF(R243="f","Female","male")</f>
        <v>Female</v>
      </c>
      <c r="V243" s="2" t="s">
        <v>51</v>
      </c>
      <c r="W243" s="2" t="s">
        <v>41</v>
      </c>
      <c r="X243" s="2" t="s">
        <v>42</v>
      </c>
      <c r="Y243" s="2" t="s">
        <v>110</v>
      </c>
      <c r="Z243" s="3">
        <v>42125</v>
      </c>
      <c r="AB243" s="2" t="s">
        <v>486</v>
      </c>
      <c r="AC243" s="2" t="s">
        <v>44</v>
      </c>
      <c r="AD243" s="2" t="str">
        <f>IF(Table2[[#This Row],[EmploymentStatus]]="active","active","inactive")</f>
        <v>active</v>
      </c>
      <c r="AE243" s="2" t="s">
        <v>487</v>
      </c>
      <c r="AF243" s="2" t="s">
        <v>54</v>
      </c>
      <c r="AG243" s="2">
        <v>4</v>
      </c>
      <c r="AH243" s="2" t="s">
        <v>55</v>
      </c>
      <c r="AI243" s="2" t="s">
        <v>56</v>
      </c>
      <c r="AJ243" s="2">
        <v>3.75</v>
      </c>
      <c r="AK243" s="2">
        <v>3</v>
      </c>
      <c r="AL243" s="2">
        <v>5</v>
      </c>
      <c r="AM243" s="6">
        <v>43771</v>
      </c>
      <c r="AN243" s="2">
        <v>0</v>
      </c>
      <c r="AO243" s="2">
        <v>2</v>
      </c>
    </row>
    <row r="244" spans="1:41" x14ac:dyDescent="0.3">
      <c r="A244" s="2" t="s">
        <v>376</v>
      </c>
      <c r="B244" s="2">
        <v>10171</v>
      </c>
      <c r="C244" s="2">
        <v>0</v>
      </c>
      <c r="D244" s="2">
        <v>0</v>
      </c>
      <c r="E244" s="2">
        <v>0</v>
      </c>
      <c r="F244" s="2" t="str">
        <f>IF(C244=0,"Unmarried","Married")</f>
        <v>Unmarried</v>
      </c>
      <c r="G244" s="2">
        <v>5</v>
      </c>
      <c r="H244" s="2">
        <v>5</v>
      </c>
      <c r="I244" s="2">
        <v>3</v>
      </c>
      <c r="J244" s="2">
        <v>0</v>
      </c>
      <c r="K244" s="2">
        <v>45998</v>
      </c>
      <c r="L244" s="2">
        <v>1</v>
      </c>
      <c r="M244" s="2">
        <v>19</v>
      </c>
      <c r="N244" s="2" t="s">
        <v>37</v>
      </c>
      <c r="O244" s="2" t="s">
        <v>38</v>
      </c>
      <c r="P244" s="2">
        <v>2176</v>
      </c>
      <c r="Q244" s="5">
        <v>31613</v>
      </c>
      <c r="R244" s="2" t="s">
        <v>59</v>
      </c>
      <c r="S244" s="2">
        <f ca="1">DATEDIF(Q244,TODAY( ),"Y")</f>
        <v>36</v>
      </c>
      <c r="T244" s="2" t="str">
        <f ca="1">IF(S244&gt;54,"Old Age",IF(S244&gt;=31,"Middle Age",IF(S244&lt;=30,"young age","Invalid")))</f>
        <v>Middle Age</v>
      </c>
      <c r="U244" s="2" t="str">
        <f>IF(R244="f","Female","male")</f>
        <v>Female</v>
      </c>
      <c r="V244" s="2" t="s">
        <v>40</v>
      </c>
      <c r="W244" s="2" t="s">
        <v>41</v>
      </c>
      <c r="X244" s="2" t="s">
        <v>42</v>
      </c>
      <c r="Y244" s="2" t="s">
        <v>43</v>
      </c>
      <c r="Z244" s="3">
        <v>40679</v>
      </c>
      <c r="AA244" s="3">
        <v>42302</v>
      </c>
      <c r="AB244" s="2" t="s">
        <v>377</v>
      </c>
      <c r="AC244" s="2" t="s">
        <v>53</v>
      </c>
      <c r="AD244" s="2" t="str">
        <f>IF(Table2[[#This Row],[EmploymentStatus]]="active","active","inactive")</f>
        <v>inactive</v>
      </c>
      <c r="AE244" s="2" t="s">
        <v>45</v>
      </c>
      <c r="AF244" s="2" t="s">
        <v>70</v>
      </c>
      <c r="AG244" s="2">
        <v>11</v>
      </c>
      <c r="AH244" s="2" t="s">
        <v>47</v>
      </c>
      <c r="AI244" s="2" t="s">
        <v>56</v>
      </c>
      <c r="AJ244" s="2">
        <v>3.45</v>
      </c>
      <c r="AK244" s="2">
        <v>4</v>
      </c>
      <c r="AL244" s="2">
        <v>0</v>
      </c>
      <c r="AM244" s="6">
        <v>41772</v>
      </c>
      <c r="AN244" s="2">
        <v>0</v>
      </c>
      <c r="AO244" s="2">
        <v>5</v>
      </c>
    </row>
    <row r="245" spans="1:41" x14ac:dyDescent="0.3">
      <c r="A245" s="2" t="s">
        <v>411</v>
      </c>
      <c r="B245" s="2">
        <v>10126</v>
      </c>
      <c r="C245" s="2">
        <v>1</v>
      </c>
      <c r="D245" s="2">
        <v>1</v>
      </c>
      <c r="E245" s="2">
        <v>0</v>
      </c>
      <c r="F245" s="2" t="str">
        <f>IF(C245=0,"Unmarried","Married")</f>
        <v>Married</v>
      </c>
      <c r="G245" s="2">
        <v>1</v>
      </c>
      <c r="H245" s="2">
        <v>4</v>
      </c>
      <c r="I245" s="2">
        <v>3</v>
      </c>
      <c r="J245" s="2">
        <v>0</v>
      </c>
      <c r="K245" s="2">
        <v>86214</v>
      </c>
      <c r="L245" s="2">
        <v>0</v>
      </c>
      <c r="M245" s="2">
        <v>24</v>
      </c>
      <c r="N245" s="2" t="s">
        <v>72</v>
      </c>
      <c r="O245" s="2" t="s">
        <v>38</v>
      </c>
      <c r="P245" s="2">
        <v>2132</v>
      </c>
      <c r="Q245" s="5">
        <v>31617</v>
      </c>
      <c r="R245" s="2" t="s">
        <v>59</v>
      </c>
      <c r="S245" s="2">
        <f ca="1">DATEDIF(Q245,TODAY( ),"Y")</f>
        <v>36</v>
      </c>
      <c r="T245" s="2" t="str">
        <f ca="1">IF(S245&gt;54,"Old Age",IF(S245&gt;=31,"Middle Age",IF(S245&lt;=30,"young age","Invalid")))</f>
        <v>Middle Age</v>
      </c>
      <c r="U245" s="2" t="str">
        <f>IF(R245="f","Female","male")</f>
        <v>Female</v>
      </c>
      <c r="V245" s="2" t="s">
        <v>51</v>
      </c>
      <c r="W245" s="2" t="s">
        <v>41</v>
      </c>
      <c r="X245" s="2" t="s">
        <v>42</v>
      </c>
      <c r="Y245" s="2" t="s">
        <v>43</v>
      </c>
      <c r="Z245" s="3">
        <v>41040</v>
      </c>
      <c r="AB245" s="2" t="s">
        <v>486</v>
      </c>
      <c r="AC245" s="2" t="s">
        <v>44</v>
      </c>
      <c r="AD245" s="2" t="str">
        <f>IF(Table2[[#This Row],[EmploymentStatus]]="active","active","inactive")</f>
        <v>active</v>
      </c>
      <c r="AE245" s="2" t="s">
        <v>73</v>
      </c>
      <c r="AF245" s="2" t="s">
        <v>74</v>
      </c>
      <c r="AG245" s="2">
        <v>10</v>
      </c>
      <c r="AH245" s="2" t="s">
        <v>55</v>
      </c>
      <c r="AI245" s="2" t="s">
        <v>56</v>
      </c>
      <c r="AJ245" s="2">
        <v>4.2</v>
      </c>
      <c r="AK245" s="2">
        <v>3</v>
      </c>
      <c r="AL245" s="2">
        <v>6</v>
      </c>
      <c r="AM245" s="6">
        <v>43509</v>
      </c>
      <c r="AN245" s="2">
        <v>0</v>
      </c>
      <c r="AO245" s="2">
        <v>2</v>
      </c>
    </row>
    <row r="246" spans="1:41" x14ac:dyDescent="0.3">
      <c r="A246" s="2" t="s">
        <v>378</v>
      </c>
      <c r="B246" s="2">
        <v>10032</v>
      </c>
      <c r="C246" s="2">
        <v>1</v>
      </c>
      <c r="D246" s="2">
        <v>1</v>
      </c>
      <c r="E246" s="2">
        <v>0</v>
      </c>
      <c r="F246" s="2" t="str">
        <f>IF(C246=0,"Unmarried","Married")</f>
        <v>Married</v>
      </c>
      <c r="G246" s="2">
        <v>5</v>
      </c>
      <c r="H246" s="2">
        <v>5</v>
      </c>
      <c r="I246" s="2">
        <v>4</v>
      </c>
      <c r="J246" s="2">
        <v>0</v>
      </c>
      <c r="K246" s="2">
        <v>57954</v>
      </c>
      <c r="L246" s="2">
        <v>1</v>
      </c>
      <c r="M246" s="2">
        <v>20</v>
      </c>
      <c r="N246" s="2" t="s">
        <v>58</v>
      </c>
      <c r="O246" s="2" t="s">
        <v>38</v>
      </c>
      <c r="P246" s="2">
        <v>1886</v>
      </c>
      <c r="Q246" s="5">
        <v>31641</v>
      </c>
      <c r="R246" s="2" t="s">
        <v>59</v>
      </c>
      <c r="S246" s="2">
        <f ca="1">DATEDIF(Q246,TODAY( ),"Y")</f>
        <v>36</v>
      </c>
      <c r="T246" s="2" t="str">
        <f ca="1">IF(S246&gt;54,"Old Age",IF(S246&gt;=31,"Middle Age",IF(S246&lt;=30,"young age","Invalid")))</f>
        <v>Middle Age</v>
      </c>
      <c r="U246" s="2" t="str">
        <f>IF(R246="f","Female","male")</f>
        <v>Female</v>
      </c>
      <c r="V246" s="2" t="s">
        <v>51</v>
      </c>
      <c r="W246" s="2" t="s">
        <v>41</v>
      </c>
      <c r="X246" s="2" t="s">
        <v>42</v>
      </c>
      <c r="Y246" s="2" t="s">
        <v>43</v>
      </c>
      <c r="Z246" s="3">
        <v>40679</v>
      </c>
      <c r="AA246" s="3">
        <v>41366</v>
      </c>
      <c r="AB246" s="2" t="s">
        <v>191</v>
      </c>
      <c r="AC246" s="2" t="s">
        <v>53</v>
      </c>
      <c r="AD246" s="2" t="str">
        <f>IF(Table2[[#This Row],[EmploymentStatus]]="active","active","inactive")</f>
        <v>inactive</v>
      </c>
      <c r="AE246" s="2" t="s">
        <v>45</v>
      </c>
      <c r="AF246" s="2" t="s">
        <v>77</v>
      </c>
      <c r="AG246" s="2">
        <v>19</v>
      </c>
      <c r="AH246" s="2" t="s">
        <v>55</v>
      </c>
      <c r="AI246" s="2" t="s">
        <v>48</v>
      </c>
      <c r="AJ246" s="2">
        <v>4.2</v>
      </c>
      <c r="AK246" s="2">
        <v>5</v>
      </c>
      <c r="AL246" s="2">
        <v>0</v>
      </c>
      <c r="AM246" s="6">
        <v>41548</v>
      </c>
      <c r="AN246" s="2">
        <v>0</v>
      </c>
      <c r="AO246" s="2">
        <v>12</v>
      </c>
    </row>
    <row r="247" spans="1:41" x14ac:dyDescent="0.3">
      <c r="A247" s="2" t="s">
        <v>174</v>
      </c>
      <c r="B247" s="2">
        <v>10193</v>
      </c>
      <c r="C247" s="2">
        <v>1</v>
      </c>
      <c r="D247" s="2">
        <v>1</v>
      </c>
      <c r="E247" s="2">
        <v>1</v>
      </c>
      <c r="F247" s="2" t="str">
        <f>IF(C247=0,"Unmarried","Married")</f>
        <v>Married</v>
      </c>
      <c r="G247" s="2">
        <v>1</v>
      </c>
      <c r="H247" s="2">
        <v>3</v>
      </c>
      <c r="I247" s="2">
        <v>3</v>
      </c>
      <c r="J247" s="2">
        <v>0</v>
      </c>
      <c r="K247" s="2">
        <v>83552</v>
      </c>
      <c r="L247" s="2">
        <v>0</v>
      </c>
      <c r="M247" s="2">
        <v>9</v>
      </c>
      <c r="N247" s="2" t="s">
        <v>93</v>
      </c>
      <c r="O247" s="2" t="s">
        <v>38</v>
      </c>
      <c r="P247" s="2">
        <v>1810</v>
      </c>
      <c r="Q247" s="5">
        <v>31650</v>
      </c>
      <c r="R247" s="2" t="s">
        <v>39</v>
      </c>
      <c r="S247" s="2">
        <f ca="1">DATEDIF(Q247,TODAY( ),"Y")</f>
        <v>36</v>
      </c>
      <c r="T247" s="2" t="str">
        <f ca="1">IF(S247&gt;54,"Old Age",IF(S247&gt;=31,"Middle Age",IF(S247&lt;=30,"young age","Invalid")))</f>
        <v>Middle Age</v>
      </c>
      <c r="U247" s="2" t="str">
        <f>IF(R247="f","Female","male")</f>
        <v>male</v>
      </c>
      <c r="V247" s="2" t="s">
        <v>51</v>
      </c>
      <c r="W247" s="2" t="s">
        <v>41</v>
      </c>
      <c r="X247" s="2" t="s">
        <v>42</v>
      </c>
      <c r="Y247" s="2" t="s">
        <v>43</v>
      </c>
      <c r="Z247" s="3">
        <v>42093</v>
      </c>
      <c r="AB247" s="2" t="s">
        <v>486</v>
      </c>
      <c r="AC247" s="2" t="s">
        <v>44</v>
      </c>
      <c r="AD247" s="2" t="str">
        <f>IF(Table2[[#This Row],[EmploymentStatus]]="active","active","inactive")</f>
        <v>active</v>
      </c>
      <c r="AE247" s="2" t="s">
        <v>487</v>
      </c>
      <c r="AF247" s="2" t="s">
        <v>54</v>
      </c>
      <c r="AG247" s="2">
        <v>4</v>
      </c>
      <c r="AH247" s="2" t="s">
        <v>55</v>
      </c>
      <c r="AI247" s="2" t="s">
        <v>56</v>
      </c>
      <c r="AJ247" s="2">
        <v>3.04</v>
      </c>
      <c r="AK247" s="2">
        <v>3</v>
      </c>
      <c r="AL247" s="2">
        <v>6</v>
      </c>
      <c r="AM247" s="6">
        <v>43487</v>
      </c>
      <c r="AN247" s="2">
        <v>0</v>
      </c>
      <c r="AO247" s="2">
        <v>2</v>
      </c>
    </row>
    <row r="248" spans="1:41" x14ac:dyDescent="0.3">
      <c r="A248" s="2" t="s">
        <v>310</v>
      </c>
      <c r="B248" s="2">
        <v>10052</v>
      </c>
      <c r="C248" s="2">
        <v>1</v>
      </c>
      <c r="D248" s="2">
        <v>1</v>
      </c>
      <c r="E248" s="2">
        <v>1</v>
      </c>
      <c r="F248" s="2" t="str">
        <f>IF(C248=0,"Unmarried","Married")</f>
        <v>Married</v>
      </c>
      <c r="G248" s="2">
        <v>1</v>
      </c>
      <c r="H248" s="2">
        <v>5</v>
      </c>
      <c r="I248" s="2">
        <v>3</v>
      </c>
      <c r="J248" s="2">
        <v>0</v>
      </c>
      <c r="K248" s="2">
        <v>46120</v>
      </c>
      <c r="L248" s="2">
        <v>0</v>
      </c>
      <c r="M248" s="2">
        <v>19</v>
      </c>
      <c r="N248" s="2" t="s">
        <v>37</v>
      </c>
      <c r="O248" s="2" t="s">
        <v>38</v>
      </c>
      <c r="P248" s="2">
        <v>2048</v>
      </c>
      <c r="Q248" s="5">
        <v>31667</v>
      </c>
      <c r="R248" s="2" t="s">
        <v>39</v>
      </c>
      <c r="S248" s="2">
        <f ca="1">DATEDIF(Q248,TODAY( ),"Y")</f>
        <v>36</v>
      </c>
      <c r="T248" s="2" t="str">
        <f ca="1">IF(S248&gt;54,"Old Age",IF(S248&gt;=31,"Middle Age",IF(S248&lt;=30,"young age","Invalid")))</f>
        <v>Middle Age</v>
      </c>
      <c r="U248" s="2" t="str">
        <f>IF(R248="f","Female","male")</f>
        <v>male</v>
      </c>
      <c r="V248" s="2" t="s">
        <v>51</v>
      </c>
      <c r="W248" s="2" t="s">
        <v>41</v>
      </c>
      <c r="X248" s="2" t="s">
        <v>42</v>
      </c>
      <c r="Y248" s="2" t="s">
        <v>43</v>
      </c>
      <c r="Z248" s="3">
        <v>41159</v>
      </c>
      <c r="AB248" s="2" t="s">
        <v>486</v>
      </c>
      <c r="AC248" s="2" t="s">
        <v>44</v>
      </c>
      <c r="AD248" s="2" t="str">
        <f>IF(Table2[[#This Row],[EmploymentStatus]]="active","active","inactive")</f>
        <v>active</v>
      </c>
      <c r="AE248" s="2" t="s">
        <v>45</v>
      </c>
      <c r="AF248" s="2" t="s">
        <v>89</v>
      </c>
      <c r="AG248" s="2">
        <v>14</v>
      </c>
      <c r="AH248" s="2" t="s">
        <v>47</v>
      </c>
      <c r="AI248" s="2" t="s">
        <v>56</v>
      </c>
      <c r="AJ248" s="2">
        <v>5</v>
      </c>
      <c r="AK248" s="2">
        <v>5</v>
      </c>
      <c r="AL248" s="2">
        <v>0</v>
      </c>
      <c r="AM248" s="6">
        <v>43557</v>
      </c>
      <c r="AN248" s="2">
        <v>0</v>
      </c>
      <c r="AO248" s="2">
        <v>13</v>
      </c>
    </row>
    <row r="249" spans="1:41" x14ac:dyDescent="0.3">
      <c r="A249" s="2" t="s">
        <v>278</v>
      </c>
      <c r="B249" s="2">
        <v>10248</v>
      </c>
      <c r="C249" s="2">
        <v>0</v>
      </c>
      <c r="D249" s="2">
        <v>0</v>
      </c>
      <c r="E249" s="2">
        <v>0</v>
      </c>
      <c r="F249" s="2" t="str">
        <f>IF(C249=0,"Unmarried","Married")</f>
        <v>Unmarried</v>
      </c>
      <c r="G249" s="2">
        <v>1</v>
      </c>
      <c r="H249" s="2">
        <v>5</v>
      </c>
      <c r="I249" s="2">
        <v>3</v>
      </c>
      <c r="J249" s="2">
        <v>0</v>
      </c>
      <c r="K249" s="2">
        <v>55425</v>
      </c>
      <c r="L249" s="2">
        <v>0</v>
      </c>
      <c r="M249" s="2">
        <v>19</v>
      </c>
      <c r="N249" s="2" t="s">
        <v>37</v>
      </c>
      <c r="O249" s="2" t="s">
        <v>38</v>
      </c>
      <c r="P249" s="2">
        <v>2176</v>
      </c>
      <c r="Q249" s="5">
        <v>31691</v>
      </c>
      <c r="R249" s="2" t="s">
        <v>59</v>
      </c>
      <c r="S249" s="2">
        <f ca="1">DATEDIF(Q249,TODAY( ),"Y")</f>
        <v>36</v>
      </c>
      <c r="T249" s="2" t="str">
        <f ca="1">IF(S249&gt;54,"Old Age",IF(S249&gt;=31,"Middle Age",IF(S249&lt;=30,"young age","Invalid")))</f>
        <v>Middle Age</v>
      </c>
      <c r="U249" s="2" t="str">
        <f>IF(R249="f","Female","male")</f>
        <v>Female</v>
      </c>
      <c r="V249" s="2" t="s">
        <v>40</v>
      </c>
      <c r="W249" s="2" t="s">
        <v>41</v>
      </c>
      <c r="X249" s="2" t="s">
        <v>42</v>
      </c>
      <c r="Y249" s="2" t="s">
        <v>43</v>
      </c>
      <c r="Z249" s="3">
        <v>40959</v>
      </c>
      <c r="AB249" s="2" t="s">
        <v>486</v>
      </c>
      <c r="AC249" s="2" t="s">
        <v>44</v>
      </c>
      <c r="AD249" s="2" t="str">
        <f>IF(Table2[[#This Row],[EmploymentStatus]]="active","active","inactive")</f>
        <v>active</v>
      </c>
      <c r="AE249" s="2" t="s">
        <v>45</v>
      </c>
      <c r="AF249" s="2" t="s">
        <v>77</v>
      </c>
      <c r="AG249" s="2">
        <v>19</v>
      </c>
      <c r="AH249" s="2" t="s">
        <v>47</v>
      </c>
      <c r="AI249" s="2" t="s">
        <v>56</v>
      </c>
      <c r="AJ249" s="2">
        <v>4.8</v>
      </c>
      <c r="AK249" s="2">
        <v>4</v>
      </c>
      <c r="AL249" s="2">
        <v>0</v>
      </c>
      <c r="AM249" s="6">
        <v>43647</v>
      </c>
      <c r="AN249" s="2">
        <v>0</v>
      </c>
      <c r="AO249" s="2">
        <v>4</v>
      </c>
    </row>
    <row r="250" spans="1:41" x14ac:dyDescent="0.3">
      <c r="A250" s="2" t="s">
        <v>332</v>
      </c>
      <c r="B250" s="2">
        <v>10073</v>
      </c>
      <c r="C250" s="2">
        <v>1</v>
      </c>
      <c r="D250" s="2">
        <v>1</v>
      </c>
      <c r="E250" s="2">
        <v>0</v>
      </c>
      <c r="F250" s="2" t="str">
        <f>IF(C250=0,"Unmarried","Married")</f>
        <v>Married</v>
      </c>
      <c r="G250" s="2">
        <v>5</v>
      </c>
      <c r="H250" s="2">
        <v>5</v>
      </c>
      <c r="I250" s="2">
        <v>3</v>
      </c>
      <c r="J250" s="2">
        <v>0</v>
      </c>
      <c r="K250" s="2">
        <v>68407</v>
      </c>
      <c r="L250" s="2">
        <v>1</v>
      </c>
      <c r="M250" s="2">
        <v>20</v>
      </c>
      <c r="N250" s="2" t="s">
        <v>58</v>
      </c>
      <c r="O250" s="2" t="s">
        <v>38</v>
      </c>
      <c r="P250" s="2">
        <v>2176</v>
      </c>
      <c r="Q250" s="5">
        <v>31697</v>
      </c>
      <c r="R250" s="2" t="s">
        <v>59</v>
      </c>
      <c r="S250" s="2">
        <f ca="1">DATEDIF(Q250,TODAY( ),"Y")</f>
        <v>36</v>
      </c>
      <c r="T250" s="2" t="str">
        <f ca="1">IF(S250&gt;54,"Old Age",IF(S250&gt;=31,"Middle Age",IF(S250&lt;=30,"young age","Invalid")))</f>
        <v>Middle Age</v>
      </c>
      <c r="U250" s="2" t="str">
        <f>IF(R250="f","Female","male")</f>
        <v>Female</v>
      </c>
      <c r="V250" s="2" t="s">
        <v>51</v>
      </c>
      <c r="W250" s="2" t="s">
        <v>41</v>
      </c>
      <c r="X250" s="2" t="s">
        <v>42</v>
      </c>
      <c r="Y250" s="2" t="s">
        <v>96</v>
      </c>
      <c r="Z250" s="3">
        <v>40670</v>
      </c>
      <c r="AA250" s="3">
        <v>41140</v>
      </c>
      <c r="AB250" s="2" t="s">
        <v>88</v>
      </c>
      <c r="AC250" s="2" t="s">
        <v>53</v>
      </c>
      <c r="AD250" s="2" t="str">
        <f>IF(Table2[[#This Row],[EmploymentStatus]]="active","active","inactive")</f>
        <v>inactive</v>
      </c>
      <c r="AE250" s="2" t="s">
        <v>45</v>
      </c>
      <c r="AF250" s="2" t="s">
        <v>70</v>
      </c>
      <c r="AG250" s="2">
        <v>11</v>
      </c>
      <c r="AH250" s="2" t="s">
        <v>47</v>
      </c>
      <c r="AI250" s="2" t="s">
        <v>56</v>
      </c>
      <c r="AJ250" s="2">
        <v>5</v>
      </c>
      <c r="AK250" s="2">
        <v>4</v>
      </c>
      <c r="AL250" s="2">
        <v>0</v>
      </c>
      <c r="AM250" s="6">
        <v>40946</v>
      </c>
      <c r="AN250" s="2">
        <v>0</v>
      </c>
      <c r="AO250" s="2">
        <v>16</v>
      </c>
    </row>
    <row r="251" spans="1:41" x14ac:dyDescent="0.3">
      <c r="A251" s="2" t="s">
        <v>461</v>
      </c>
      <c r="B251" s="2">
        <v>10014</v>
      </c>
      <c r="C251" s="2">
        <v>0</v>
      </c>
      <c r="D251" s="2">
        <v>2</v>
      </c>
      <c r="E251" s="2">
        <v>1</v>
      </c>
      <c r="F251" s="2" t="str">
        <f>IF(C251=0,"Unmarried","Married")</f>
        <v>Unmarried</v>
      </c>
      <c r="G251" s="2">
        <v>5</v>
      </c>
      <c r="H251" s="2">
        <v>5</v>
      </c>
      <c r="I251" s="2">
        <v>4</v>
      </c>
      <c r="J251" s="2">
        <v>0</v>
      </c>
      <c r="K251" s="2">
        <v>58523</v>
      </c>
      <c r="L251" s="2">
        <v>1</v>
      </c>
      <c r="M251" s="2">
        <v>19</v>
      </c>
      <c r="N251" s="2" t="s">
        <v>37</v>
      </c>
      <c r="O251" s="2" t="s">
        <v>38</v>
      </c>
      <c r="P251" s="2">
        <v>2171</v>
      </c>
      <c r="Q251" s="5">
        <v>31808</v>
      </c>
      <c r="R251" s="2" t="s">
        <v>39</v>
      </c>
      <c r="S251" s="2">
        <f ca="1">DATEDIF(Q251,TODAY( ),"Y")</f>
        <v>36</v>
      </c>
      <c r="T251" s="2" t="str">
        <f ca="1">IF(S251&gt;54,"Old Age",IF(S251&gt;=31,"Middle Age",IF(S251&lt;=30,"young age","Invalid")))</f>
        <v>Middle Age</v>
      </c>
      <c r="U251" s="2" t="str">
        <f>IF(R251="f","Female","male")</f>
        <v>male</v>
      </c>
      <c r="V251" s="2" t="s">
        <v>65</v>
      </c>
      <c r="W251" s="2" t="s">
        <v>41</v>
      </c>
      <c r="X251" s="2" t="s">
        <v>42</v>
      </c>
      <c r="Y251" s="2" t="s">
        <v>43</v>
      </c>
      <c r="Z251" s="3">
        <v>41134</v>
      </c>
      <c r="AA251" s="3">
        <v>42492</v>
      </c>
      <c r="AB251" s="2" t="s">
        <v>294</v>
      </c>
      <c r="AC251" s="2" t="s">
        <v>53</v>
      </c>
      <c r="AD251" s="2" t="str">
        <f>IF(Table2[[#This Row],[EmploymentStatus]]="active","active","inactive")</f>
        <v>inactive</v>
      </c>
      <c r="AE251" s="2" t="s">
        <v>45</v>
      </c>
      <c r="AF251" s="2" t="s">
        <v>61</v>
      </c>
      <c r="AG251" s="2">
        <v>20</v>
      </c>
      <c r="AH251" s="2" t="s">
        <v>47</v>
      </c>
      <c r="AI251" s="2" t="s">
        <v>48</v>
      </c>
      <c r="AJ251" s="2">
        <v>4.5</v>
      </c>
      <c r="AK251" s="2">
        <v>5</v>
      </c>
      <c r="AL251" s="2">
        <v>0</v>
      </c>
      <c r="AM251" s="6">
        <v>42371</v>
      </c>
      <c r="AN251" s="2">
        <v>0</v>
      </c>
      <c r="AO251" s="2">
        <v>15</v>
      </c>
    </row>
    <row r="252" spans="1:41" x14ac:dyDescent="0.3">
      <c r="A252" s="2" t="s">
        <v>407</v>
      </c>
      <c r="B252" s="2">
        <v>10065</v>
      </c>
      <c r="C252" s="2">
        <v>0</v>
      </c>
      <c r="D252" s="2">
        <v>0</v>
      </c>
      <c r="E252" s="2">
        <v>1</v>
      </c>
      <c r="F252" s="2" t="str">
        <f>IF(C252=0,"Unmarried","Married")</f>
        <v>Unmarried</v>
      </c>
      <c r="G252" s="2">
        <v>5</v>
      </c>
      <c r="H252" s="2">
        <v>5</v>
      </c>
      <c r="I252" s="2">
        <v>3</v>
      </c>
      <c r="J252" s="2">
        <v>0</v>
      </c>
      <c r="K252" s="2">
        <v>53180</v>
      </c>
      <c r="L252" s="2">
        <v>1</v>
      </c>
      <c r="M252" s="2">
        <v>19</v>
      </c>
      <c r="N252" s="2" t="s">
        <v>37</v>
      </c>
      <c r="O252" s="2" t="s">
        <v>38</v>
      </c>
      <c r="P252" s="2">
        <v>2155</v>
      </c>
      <c r="Q252" s="5">
        <v>31854</v>
      </c>
      <c r="R252" s="2" t="s">
        <v>39</v>
      </c>
      <c r="S252" s="2">
        <f ca="1">DATEDIF(Q252,TODAY( ),"Y")</f>
        <v>36</v>
      </c>
      <c r="T252" s="2" t="str">
        <f ca="1">IF(S252&gt;54,"Old Age",IF(S252&gt;=31,"Middle Age",IF(S252&lt;=30,"young age","Invalid")))</f>
        <v>Middle Age</v>
      </c>
      <c r="U252" s="2" t="str">
        <f>IF(R252="f","Female","male")</f>
        <v>male</v>
      </c>
      <c r="V252" s="2" t="s">
        <v>40</v>
      </c>
      <c r="W252" s="2" t="s">
        <v>41</v>
      </c>
      <c r="X252" s="2" t="s">
        <v>42</v>
      </c>
      <c r="Y252" s="2" t="s">
        <v>43</v>
      </c>
      <c r="Z252" s="3">
        <v>40637</v>
      </c>
      <c r="AA252" s="3">
        <v>43325</v>
      </c>
      <c r="AB252" s="2" t="s">
        <v>88</v>
      </c>
      <c r="AC252" s="2" t="s">
        <v>53</v>
      </c>
      <c r="AD252" s="2" t="str">
        <f>IF(Table2[[#This Row],[EmploymentStatus]]="active","active","inactive")</f>
        <v>inactive</v>
      </c>
      <c r="AE252" s="2" t="s">
        <v>45</v>
      </c>
      <c r="AF252" s="2" t="s">
        <v>61</v>
      </c>
      <c r="AG252" s="2">
        <v>20</v>
      </c>
      <c r="AH252" s="2" t="s">
        <v>68</v>
      </c>
      <c r="AI252" s="2" t="s">
        <v>56</v>
      </c>
      <c r="AJ252" s="2">
        <v>5</v>
      </c>
      <c r="AK252" s="2">
        <v>5</v>
      </c>
      <c r="AL252" s="2">
        <v>0</v>
      </c>
      <c r="AM252" s="6">
        <v>43138</v>
      </c>
      <c r="AN252" s="2">
        <v>0</v>
      </c>
      <c r="AO252" s="2">
        <v>4</v>
      </c>
    </row>
    <row r="253" spans="1:41" x14ac:dyDescent="0.3">
      <c r="A253" s="2" t="s">
        <v>122</v>
      </c>
      <c r="B253" s="2">
        <v>10081</v>
      </c>
      <c r="C253" s="2">
        <v>1</v>
      </c>
      <c r="D253" s="2">
        <v>1</v>
      </c>
      <c r="E253" s="2">
        <v>0</v>
      </c>
      <c r="F253" s="2" t="str">
        <f>IF(C253=0,"Unmarried","Married")</f>
        <v>Married</v>
      </c>
      <c r="G253" s="2">
        <v>1</v>
      </c>
      <c r="H253" s="2">
        <v>1</v>
      </c>
      <c r="I253" s="2">
        <v>3</v>
      </c>
      <c r="J253" s="2">
        <v>1</v>
      </c>
      <c r="K253" s="2">
        <v>106367</v>
      </c>
      <c r="L253" s="2">
        <v>0</v>
      </c>
      <c r="M253" s="2">
        <v>26</v>
      </c>
      <c r="N253" s="2" t="s">
        <v>123</v>
      </c>
      <c r="O253" s="2" t="s">
        <v>38</v>
      </c>
      <c r="P253" s="2">
        <v>2468</v>
      </c>
      <c r="Q253" s="5">
        <v>31871</v>
      </c>
      <c r="R253" s="2" t="s">
        <v>59</v>
      </c>
      <c r="S253" s="2">
        <f ca="1">DATEDIF(Q253,TODAY( ),"Y")</f>
        <v>36</v>
      </c>
      <c r="T253" s="2" t="str">
        <f ca="1">IF(S253&gt;54,"Old Age",IF(S253&gt;=31,"Middle Age",IF(S253&lt;=30,"young age","Invalid")))</f>
        <v>Middle Age</v>
      </c>
      <c r="U253" s="2" t="str">
        <f>IF(R253="f","Female","male")</f>
        <v>Female</v>
      </c>
      <c r="V253" s="2" t="s">
        <v>51</v>
      </c>
      <c r="W253" s="2" t="s">
        <v>41</v>
      </c>
      <c r="X253" s="2" t="s">
        <v>42</v>
      </c>
      <c r="Y253" s="2" t="s">
        <v>80</v>
      </c>
      <c r="Z253" s="3">
        <v>42051</v>
      </c>
      <c r="AB253" s="2" t="s">
        <v>486</v>
      </c>
      <c r="AC253" s="2" t="s">
        <v>44</v>
      </c>
      <c r="AD253" s="2" t="str">
        <f>IF(Table2[[#This Row],[EmploymentStatus]]="active","active","inactive")</f>
        <v>active</v>
      </c>
      <c r="AE253" s="2" t="s">
        <v>124</v>
      </c>
      <c r="AF253" s="2" t="s">
        <v>125</v>
      </c>
      <c r="AG253" s="2">
        <v>3</v>
      </c>
      <c r="AH253" s="2" t="s">
        <v>82</v>
      </c>
      <c r="AI253" s="2" t="s">
        <v>56</v>
      </c>
      <c r="AJ253" s="2">
        <v>5</v>
      </c>
      <c r="AK253" s="2">
        <v>4</v>
      </c>
      <c r="AL253" s="2">
        <v>3</v>
      </c>
      <c r="AM253" s="6">
        <v>43514</v>
      </c>
      <c r="AN253" s="2">
        <v>0</v>
      </c>
      <c r="AO253" s="2">
        <v>4</v>
      </c>
    </row>
    <row r="254" spans="1:41" x14ac:dyDescent="0.3">
      <c r="A254" s="2" t="s">
        <v>147</v>
      </c>
      <c r="B254" s="2">
        <v>10085</v>
      </c>
      <c r="C254" s="2">
        <v>0</v>
      </c>
      <c r="D254" s="2">
        <v>0</v>
      </c>
      <c r="E254" s="2">
        <v>0</v>
      </c>
      <c r="F254" s="2" t="str">
        <f>IF(C254=0,"Unmarried","Married")</f>
        <v>Unmarried</v>
      </c>
      <c r="G254" s="2">
        <v>1</v>
      </c>
      <c r="H254" s="2">
        <v>4</v>
      </c>
      <c r="I254" s="2">
        <v>3</v>
      </c>
      <c r="J254" s="2">
        <v>0</v>
      </c>
      <c r="K254" s="2">
        <v>93396</v>
      </c>
      <c r="L254" s="2">
        <v>0</v>
      </c>
      <c r="M254" s="2">
        <v>24</v>
      </c>
      <c r="N254" s="2" t="s">
        <v>72</v>
      </c>
      <c r="O254" s="2" t="s">
        <v>38</v>
      </c>
      <c r="P254" s="2">
        <v>2132</v>
      </c>
      <c r="Q254" s="5">
        <v>31901</v>
      </c>
      <c r="R254" s="2" t="s">
        <v>59</v>
      </c>
      <c r="S254" s="2">
        <f ca="1">DATEDIF(Q254,TODAY( ),"Y")</f>
        <v>36</v>
      </c>
      <c r="T254" s="2" t="str">
        <f ca="1">IF(S254&gt;54,"Old Age",IF(S254&gt;=31,"Middle Age",IF(S254&lt;=30,"young age","Invalid")))</f>
        <v>Middle Age</v>
      </c>
      <c r="U254" s="2" t="str">
        <f>IF(R254="f","Female","male")</f>
        <v>Female</v>
      </c>
      <c r="V254" s="2" t="s">
        <v>40</v>
      </c>
      <c r="W254" s="2" t="s">
        <v>41</v>
      </c>
      <c r="X254" s="2" t="s">
        <v>42</v>
      </c>
      <c r="Y254" s="2" t="s">
        <v>43</v>
      </c>
      <c r="Z254" s="3">
        <v>41589</v>
      </c>
      <c r="AB254" s="2" t="s">
        <v>486</v>
      </c>
      <c r="AC254" s="2" t="s">
        <v>44</v>
      </c>
      <c r="AD254" s="2" t="str">
        <f>IF(Table2[[#This Row],[EmploymentStatus]]="active","active","inactive")</f>
        <v>active</v>
      </c>
      <c r="AE254" s="2" t="s">
        <v>73</v>
      </c>
      <c r="AF254" s="2" t="s">
        <v>74</v>
      </c>
      <c r="AG254" s="2">
        <v>10</v>
      </c>
      <c r="AH254" s="2" t="s">
        <v>55</v>
      </c>
      <c r="AI254" s="2" t="s">
        <v>56</v>
      </c>
      <c r="AJ254" s="2">
        <v>4.96</v>
      </c>
      <c r="AK254" s="2">
        <v>4</v>
      </c>
      <c r="AL254" s="2">
        <v>6</v>
      </c>
      <c r="AM254" s="6">
        <v>43495</v>
      </c>
      <c r="AN254" s="2">
        <v>0</v>
      </c>
      <c r="AO254" s="2">
        <v>3</v>
      </c>
    </row>
    <row r="255" spans="1:41" x14ac:dyDescent="0.3">
      <c r="A255" s="2" t="s">
        <v>197</v>
      </c>
      <c r="B255" s="2">
        <v>10304</v>
      </c>
      <c r="C255" s="2">
        <v>0</v>
      </c>
      <c r="D255" s="2">
        <v>0</v>
      </c>
      <c r="E255" s="2">
        <v>0</v>
      </c>
      <c r="F255" s="2" t="str">
        <f>IF(C255=0,"Unmarried","Married")</f>
        <v>Unmarried</v>
      </c>
      <c r="G255" s="2">
        <v>1</v>
      </c>
      <c r="H255" s="2">
        <v>6</v>
      </c>
      <c r="I255" s="2">
        <v>1</v>
      </c>
      <c r="J255" s="2">
        <v>0</v>
      </c>
      <c r="K255" s="2">
        <v>59231</v>
      </c>
      <c r="L255" s="2">
        <v>0</v>
      </c>
      <c r="M255" s="2">
        <v>3</v>
      </c>
      <c r="N255" s="2" t="s">
        <v>137</v>
      </c>
      <c r="O255" s="2" t="s">
        <v>198</v>
      </c>
      <c r="P255" s="2">
        <v>98052</v>
      </c>
      <c r="Q255" s="5">
        <v>31911</v>
      </c>
      <c r="R255" s="2" t="s">
        <v>59</v>
      </c>
      <c r="S255" s="2">
        <f ca="1">DATEDIF(Q255,TODAY( ),"Y")</f>
        <v>36</v>
      </c>
      <c r="T255" s="2" t="str">
        <f ca="1">IF(S255&gt;54,"Old Age",IF(S255&gt;=31,"Middle Age",IF(S255&lt;=30,"young age","Invalid")))</f>
        <v>Middle Age</v>
      </c>
      <c r="U255" s="2" t="str">
        <f>IF(R255="f","Female","male")</f>
        <v>Female</v>
      </c>
      <c r="V255" s="2" t="s">
        <v>40</v>
      </c>
      <c r="W255" s="2" t="s">
        <v>41</v>
      </c>
      <c r="X255" s="2" t="s">
        <v>87</v>
      </c>
      <c r="Y255" s="2" t="s">
        <v>43</v>
      </c>
      <c r="Z255" s="3">
        <v>40959</v>
      </c>
      <c r="AB255" s="2" t="s">
        <v>486</v>
      </c>
      <c r="AC255" s="2" t="s">
        <v>44</v>
      </c>
      <c r="AD255" s="2" t="str">
        <f>IF(Table2[[#This Row],[EmploymentStatus]]="active","active","inactive")</f>
        <v>active</v>
      </c>
      <c r="AE255" s="2" t="s">
        <v>139</v>
      </c>
      <c r="AF255" s="2" t="s">
        <v>140</v>
      </c>
      <c r="AG255" s="2">
        <v>17</v>
      </c>
      <c r="AH255" s="2" t="s">
        <v>199</v>
      </c>
      <c r="AI255" s="2" t="s">
        <v>189</v>
      </c>
      <c r="AJ255" s="2">
        <v>2.2999999999999998</v>
      </c>
      <c r="AK255" s="2">
        <v>1</v>
      </c>
      <c r="AL255" s="2">
        <v>0</v>
      </c>
      <c r="AM255" s="6">
        <v>43494</v>
      </c>
      <c r="AN255" s="2">
        <v>2</v>
      </c>
      <c r="AO255" s="2">
        <v>17</v>
      </c>
    </row>
    <row r="256" spans="1:41" x14ac:dyDescent="0.3">
      <c r="A256" s="2" t="s">
        <v>217</v>
      </c>
      <c r="B256" s="2">
        <v>10290</v>
      </c>
      <c r="C256" s="2">
        <v>1</v>
      </c>
      <c r="D256" s="2">
        <v>1</v>
      </c>
      <c r="E256" s="2">
        <v>0</v>
      </c>
      <c r="F256" s="2" t="str">
        <f>IF(C256=0,"Unmarried","Married")</f>
        <v>Married</v>
      </c>
      <c r="G256" s="2">
        <v>4</v>
      </c>
      <c r="H256" s="2">
        <v>4</v>
      </c>
      <c r="I256" s="2">
        <v>2</v>
      </c>
      <c r="J256" s="2">
        <v>0</v>
      </c>
      <c r="K256" s="2">
        <v>99280</v>
      </c>
      <c r="L256" s="2">
        <v>1</v>
      </c>
      <c r="M256" s="2">
        <v>24</v>
      </c>
      <c r="N256" s="2" t="s">
        <v>72</v>
      </c>
      <c r="O256" s="2" t="s">
        <v>38</v>
      </c>
      <c r="P256" s="2">
        <v>1749</v>
      </c>
      <c r="Q256" s="5">
        <v>31912</v>
      </c>
      <c r="R256" s="2" t="s">
        <v>59</v>
      </c>
      <c r="S256" s="2">
        <f ca="1">DATEDIF(Q256,TODAY( ),"Y")</f>
        <v>36</v>
      </c>
      <c r="T256" s="2" t="str">
        <f ca="1">IF(S256&gt;54,"Old Age",IF(S256&gt;=31,"Middle Age",IF(S256&lt;=30,"young age","Invalid")))</f>
        <v>Middle Age</v>
      </c>
      <c r="U256" s="2" t="str">
        <f>IF(R256="f","Female","male")</f>
        <v>Female</v>
      </c>
      <c r="V256" s="2" t="s">
        <v>51</v>
      </c>
      <c r="W256" s="2" t="s">
        <v>41</v>
      </c>
      <c r="X256" s="2" t="s">
        <v>42</v>
      </c>
      <c r="Y256" s="2" t="s">
        <v>80</v>
      </c>
      <c r="Z256" s="3">
        <v>40579</v>
      </c>
      <c r="AA256" s="3">
        <v>41400</v>
      </c>
      <c r="AB256" s="2" t="s">
        <v>101</v>
      </c>
      <c r="AC256" s="2" t="s">
        <v>102</v>
      </c>
      <c r="AD256" s="2" t="str">
        <f>IF(Table2[[#This Row],[EmploymentStatus]]="active","active","inactive")</f>
        <v>inactive</v>
      </c>
      <c r="AE256" s="2" t="s">
        <v>73</v>
      </c>
      <c r="AF256" s="2" t="s">
        <v>74</v>
      </c>
      <c r="AG256" s="2">
        <v>10</v>
      </c>
      <c r="AH256" s="2" t="s">
        <v>55</v>
      </c>
      <c r="AI256" s="2" t="s">
        <v>116</v>
      </c>
      <c r="AJ256" s="2">
        <v>2.1</v>
      </c>
      <c r="AK256" s="2">
        <v>5</v>
      </c>
      <c r="AL256" s="2">
        <v>4</v>
      </c>
      <c r="AM256" s="6">
        <v>41190</v>
      </c>
      <c r="AN256" s="2">
        <v>4</v>
      </c>
      <c r="AO256" s="2">
        <v>19</v>
      </c>
    </row>
    <row r="257" spans="1:41" x14ac:dyDescent="0.3">
      <c r="A257" s="2" t="s">
        <v>336</v>
      </c>
      <c r="B257" s="2">
        <v>10076</v>
      </c>
      <c r="C257" s="2">
        <v>0</v>
      </c>
      <c r="D257" s="2">
        <v>0</v>
      </c>
      <c r="E257" s="2">
        <v>0</v>
      </c>
      <c r="F257" s="2" t="str">
        <f>IF(C257=0,"Unmarried","Married")</f>
        <v>Unmarried</v>
      </c>
      <c r="G257" s="2">
        <v>1</v>
      </c>
      <c r="H257" s="2">
        <v>5</v>
      </c>
      <c r="I257" s="2">
        <v>3</v>
      </c>
      <c r="J257" s="2">
        <v>0</v>
      </c>
      <c r="K257" s="2">
        <v>55315</v>
      </c>
      <c r="L257" s="2">
        <v>0</v>
      </c>
      <c r="M257" s="2">
        <v>20</v>
      </c>
      <c r="N257" s="2" t="s">
        <v>58</v>
      </c>
      <c r="O257" s="2" t="s">
        <v>38</v>
      </c>
      <c r="P257" s="2">
        <v>2149</v>
      </c>
      <c r="Q257" s="5">
        <v>31918</v>
      </c>
      <c r="R257" s="2" t="s">
        <v>59</v>
      </c>
      <c r="S257" s="2">
        <f ca="1">DATEDIF(Q257,TODAY( ),"Y")</f>
        <v>36</v>
      </c>
      <c r="T257" s="2" t="str">
        <f ca="1">IF(S257&gt;54,"Old Age",IF(S257&gt;=31,"Middle Age",IF(S257&lt;=30,"young age","Invalid")))</f>
        <v>Middle Age</v>
      </c>
      <c r="U257" s="2" t="str">
        <f>IF(R257="f","Female","male")</f>
        <v>Female</v>
      </c>
      <c r="V257" s="2" t="s">
        <v>40</v>
      </c>
      <c r="W257" s="2" t="s">
        <v>41</v>
      </c>
      <c r="X257" s="2" t="s">
        <v>42</v>
      </c>
      <c r="Y257" s="2" t="s">
        <v>80</v>
      </c>
      <c r="Z257" s="3">
        <v>42093</v>
      </c>
      <c r="AB257" s="2" t="s">
        <v>486</v>
      </c>
      <c r="AC257" s="2" t="s">
        <v>44</v>
      </c>
      <c r="AD257" s="2" t="str">
        <f>IF(Table2[[#This Row],[EmploymentStatus]]="active","active","inactive")</f>
        <v>active</v>
      </c>
      <c r="AE257" s="2" t="s">
        <v>45</v>
      </c>
      <c r="AF257" s="2" t="s">
        <v>77</v>
      </c>
      <c r="AG257" s="2">
        <v>19</v>
      </c>
      <c r="AH257" s="2" t="s">
        <v>47</v>
      </c>
      <c r="AI257" s="2" t="s">
        <v>56</v>
      </c>
      <c r="AJ257" s="2">
        <v>5</v>
      </c>
      <c r="AK257" s="2">
        <v>5</v>
      </c>
      <c r="AL257" s="2">
        <v>0</v>
      </c>
      <c r="AM257" s="6">
        <v>43648</v>
      </c>
      <c r="AN257" s="2">
        <v>0</v>
      </c>
      <c r="AO257" s="2">
        <v>16</v>
      </c>
    </row>
    <row r="258" spans="1:41" x14ac:dyDescent="0.3">
      <c r="A258" s="2" t="s">
        <v>474</v>
      </c>
      <c r="B258" s="2">
        <v>10072</v>
      </c>
      <c r="C258" s="2">
        <v>0</v>
      </c>
      <c r="D258" s="2">
        <v>0</v>
      </c>
      <c r="E258" s="2">
        <v>1</v>
      </c>
      <c r="F258" s="2" t="str">
        <f>IF(C258=0,"Unmarried","Married")</f>
        <v>Unmarried</v>
      </c>
      <c r="G258" s="2">
        <v>5</v>
      </c>
      <c r="H258" s="2">
        <v>5</v>
      </c>
      <c r="I258" s="2">
        <v>3</v>
      </c>
      <c r="J258" s="2">
        <v>0</v>
      </c>
      <c r="K258" s="2">
        <v>58371</v>
      </c>
      <c r="L258" s="2">
        <v>1</v>
      </c>
      <c r="M258" s="2">
        <v>19</v>
      </c>
      <c r="N258" s="2" t="s">
        <v>37</v>
      </c>
      <c r="O258" s="2" t="s">
        <v>38</v>
      </c>
      <c r="P258" s="2">
        <v>2030</v>
      </c>
      <c r="Q258" s="5">
        <v>31921</v>
      </c>
      <c r="R258" s="2" t="s">
        <v>39</v>
      </c>
      <c r="S258" s="2">
        <f ca="1">DATEDIF(Q258,TODAY( ),"Y")</f>
        <v>36</v>
      </c>
      <c r="T258" s="2" t="str">
        <f ca="1">IF(S258&gt;54,"Old Age",IF(S258&gt;=31,"Middle Age",IF(S258&lt;=30,"young age","Invalid")))</f>
        <v>Middle Age</v>
      </c>
      <c r="U258" s="2" t="str">
        <f>IF(R258="f","Female","male")</f>
        <v>male</v>
      </c>
      <c r="V258" s="2" t="s">
        <v>40</v>
      </c>
      <c r="W258" s="2" t="s">
        <v>41</v>
      </c>
      <c r="X258" s="2" t="s">
        <v>87</v>
      </c>
      <c r="Y258" s="2" t="s">
        <v>43</v>
      </c>
      <c r="Z258" s="3">
        <v>40817</v>
      </c>
      <c r="AA258" s="3">
        <v>41774</v>
      </c>
      <c r="AB258" s="2" t="s">
        <v>60</v>
      </c>
      <c r="AC258" s="2" t="s">
        <v>53</v>
      </c>
      <c r="AD258" s="2" t="str">
        <f>IF(Table2[[#This Row],[EmploymentStatus]]="active","active","inactive")</f>
        <v>inactive</v>
      </c>
      <c r="AE258" s="2" t="s">
        <v>45</v>
      </c>
      <c r="AF258" s="2" t="s">
        <v>67</v>
      </c>
      <c r="AG258" s="2">
        <v>39</v>
      </c>
      <c r="AH258" s="2" t="s">
        <v>47</v>
      </c>
      <c r="AI258" s="2" t="s">
        <v>56</v>
      </c>
      <c r="AJ258" s="2">
        <v>5</v>
      </c>
      <c r="AK258" s="2">
        <v>5</v>
      </c>
      <c r="AL258" s="2">
        <v>0</v>
      </c>
      <c r="AM258" s="6">
        <v>41774</v>
      </c>
      <c r="AN258" s="2">
        <v>0</v>
      </c>
      <c r="AO258" s="2">
        <v>11</v>
      </c>
    </row>
    <row r="259" spans="1:41" x14ac:dyDescent="0.3">
      <c r="A259" s="2" t="s">
        <v>313</v>
      </c>
      <c r="B259" s="2">
        <v>10232</v>
      </c>
      <c r="C259" s="2">
        <v>0</v>
      </c>
      <c r="D259" s="2">
        <v>0</v>
      </c>
      <c r="E259" s="2">
        <v>0</v>
      </c>
      <c r="F259" s="2" t="str">
        <f>IF(C259=0,"Unmarried","Married")</f>
        <v>Unmarried</v>
      </c>
      <c r="G259" s="2">
        <v>1</v>
      </c>
      <c r="H259" s="2">
        <v>3</v>
      </c>
      <c r="I259" s="2">
        <v>3</v>
      </c>
      <c r="J259" s="2">
        <v>0</v>
      </c>
      <c r="K259" s="2">
        <v>81584</v>
      </c>
      <c r="L259" s="2">
        <v>0</v>
      </c>
      <c r="M259" s="2">
        <v>22</v>
      </c>
      <c r="N259" s="2" t="s">
        <v>314</v>
      </c>
      <c r="O259" s="2" t="s">
        <v>38</v>
      </c>
      <c r="P259" s="2">
        <v>1886</v>
      </c>
      <c r="Q259" s="5">
        <v>31942</v>
      </c>
      <c r="R259" s="2" t="s">
        <v>59</v>
      </c>
      <c r="S259" s="2">
        <f ca="1">DATEDIF(Q259,TODAY( ),"Y")</f>
        <v>36</v>
      </c>
      <c r="T259" s="2" t="str">
        <f ca="1">IF(S259&gt;54,"Old Age",IF(S259&gt;=31,"Middle Age",IF(S259&lt;=30,"young age","Invalid")))</f>
        <v>Middle Age</v>
      </c>
      <c r="U259" s="2" t="str">
        <f>IF(R259="f","Female","male")</f>
        <v>Female</v>
      </c>
      <c r="V259" s="2" t="s">
        <v>40</v>
      </c>
      <c r="W259" s="2" t="s">
        <v>41</v>
      </c>
      <c r="X259" s="2" t="s">
        <v>42</v>
      </c>
      <c r="Y259" s="2" t="s">
        <v>110</v>
      </c>
      <c r="Z259" s="3">
        <v>42410</v>
      </c>
      <c r="AB259" s="2" t="s">
        <v>486</v>
      </c>
      <c r="AC259" s="2" t="s">
        <v>44</v>
      </c>
      <c r="AD259" s="2" t="str">
        <f>IF(Table2[[#This Row],[EmploymentStatus]]="active","active","inactive")</f>
        <v>active</v>
      </c>
      <c r="AE259" s="2" t="s">
        <v>487</v>
      </c>
      <c r="AF259" s="2" t="s">
        <v>195</v>
      </c>
      <c r="AG259" s="2">
        <v>13</v>
      </c>
      <c r="AH259" s="2" t="s">
        <v>55</v>
      </c>
      <c r="AI259" s="2" t="s">
        <v>56</v>
      </c>
      <c r="AJ259" s="2">
        <v>4.0999999999999996</v>
      </c>
      <c r="AK259" s="2">
        <v>5</v>
      </c>
      <c r="AL259" s="2">
        <v>7</v>
      </c>
      <c r="AM259" s="6">
        <v>43678</v>
      </c>
      <c r="AN259" s="2">
        <v>0</v>
      </c>
      <c r="AO259" s="2">
        <v>2</v>
      </c>
    </row>
    <row r="260" spans="1:41" x14ac:dyDescent="0.3">
      <c r="A260" s="2" t="s">
        <v>426</v>
      </c>
      <c r="B260" s="2">
        <v>10153</v>
      </c>
      <c r="C260" s="2">
        <v>1</v>
      </c>
      <c r="D260" s="2">
        <v>1</v>
      </c>
      <c r="E260" s="2">
        <v>0</v>
      </c>
      <c r="F260" s="2" t="str">
        <f>IF(C260=0,"Unmarried","Married")</f>
        <v>Married</v>
      </c>
      <c r="G260" s="2">
        <v>5</v>
      </c>
      <c r="H260" s="2">
        <v>1</v>
      </c>
      <c r="I260" s="2">
        <v>3</v>
      </c>
      <c r="J260" s="2">
        <v>1</v>
      </c>
      <c r="K260" s="2">
        <v>55000</v>
      </c>
      <c r="L260" s="2">
        <v>1</v>
      </c>
      <c r="M260" s="2">
        <v>2</v>
      </c>
      <c r="N260" s="2" t="s">
        <v>277</v>
      </c>
      <c r="O260" s="2" t="s">
        <v>38</v>
      </c>
      <c r="P260" s="2">
        <v>1844</v>
      </c>
      <c r="Q260" s="5">
        <v>31942</v>
      </c>
      <c r="R260" s="2" t="s">
        <v>59</v>
      </c>
      <c r="S260" s="2">
        <f ca="1">DATEDIF(Q260,TODAY( ),"Y")</f>
        <v>36</v>
      </c>
      <c r="T260" s="2" t="str">
        <f ca="1">IF(S260&gt;54,"Old Age",IF(S260&gt;=31,"Middle Age",IF(S260&lt;=30,"young age","Invalid")))</f>
        <v>Middle Age</v>
      </c>
      <c r="U260" s="2" t="str">
        <f>IF(R260="f","Female","male")</f>
        <v>Female</v>
      </c>
      <c r="V260" s="2" t="s">
        <v>51</v>
      </c>
      <c r="W260" s="2" t="s">
        <v>41</v>
      </c>
      <c r="X260" s="2" t="s">
        <v>42</v>
      </c>
      <c r="Y260" s="2" t="s">
        <v>80</v>
      </c>
      <c r="Z260" s="3">
        <v>40812</v>
      </c>
      <c r="AA260" s="3">
        <v>41542</v>
      </c>
      <c r="AB260" s="2" t="s">
        <v>52</v>
      </c>
      <c r="AC260" s="2" t="s">
        <v>53</v>
      </c>
      <c r="AD260" s="2" t="str">
        <f>IF(Table2[[#This Row],[EmploymentStatus]]="active","active","inactive")</f>
        <v>inactive</v>
      </c>
      <c r="AE260" s="2" t="s">
        <v>124</v>
      </c>
      <c r="AF260" s="2" t="s">
        <v>125</v>
      </c>
      <c r="AG260" s="2">
        <v>1</v>
      </c>
      <c r="AH260" s="2" t="s">
        <v>82</v>
      </c>
      <c r="AI260" s="2" t="s">
        <v>56</v>
      </c>
      <c r="AJ260" s="2">
        <v>3.8</v>
      </c>
      <c r="AK260" s="2">
        <v>4</v>
      </c>
      <c r="AL260" s="2">
        <v>4</v>
      </c>
      <c r="AM260" s="6">
        <v>41501</v>
      </c>
      <c r="AN260" s="2">
        <v>0</v>
      </c>
      <c r="AO260" s="2">
        <v>17</v>
      </c>
    </row>
    <row r="261" spans="1:41" x14ac:dyDescent="0.3">
      <c r="A261" s="2" t="s">
        <v>222</v>
      </c>
      <c r="B261" s="2">
        <v>10309</v>
      </c>
      <c r="C261" s="2">
        <v>0</v>
      </c>
      <c r="D261" s="2">
        <v>0</v>
      </c>
      <c r="E261" s="2">
        <v>1</v>
      </c>
      <c r="F261" s="2" t="str">
        <f>IF(C261=0,"Unmarried","Married")</f>
        <v>Unmarried</v>
      </c>
      <c r="G261" s="2">
        <v>1</v>
      </c>
      <c r="H261" s="2">
        <v>3</v>
      </c>
      <c r="I261" s="2">
        <v>1</v>
      </c>
      <c r="J261" s="2">
        <v>0</v>
      </c>
      <c r="K261" s="2">
        <v>53366</v>
      </c>
      <c r="L261" s="2">
        <v>0</v>
      </c>
      <c r="M261" s="2">
        <v>15</v>
      </c>
      <c r="N261" s="2" t="s">
        <v>223</v>
      </c>
      <c r="O261" s="2" t="s">
        <v>38</v>
      </c>
      <c r="P261" s="2">
        <v>2138</v>
      </c>
      <c r="Q261" s="5">
        <v>31946</v>
      </c>
      <c r="R261" s="2" t="s">
        <v>39</v>
      </c>
      <c r="S261" s="2">
        <f ca="1">DATEDIF(Q261,TODAY( ),"Y")</f>
        <v>36</v>
      </c>
      <c r="T261" s="2" t="str">
        <f ca="1">IF(S261&gt;54,"Old Age",IF(S261&gt;=31,"Middle Age",IF(S261&lt;=30,"young age","Invalid")))</f>
        <v>Middle Age</v>
      </c>
      <c r="U261" s="2" t="str">
        <f>IF(R261="f","Female","male")</f>
        <v>male</v>
      </c>
      <c r="V261" s="2" t="s">
        <v>40</v>
      </c>
      <c r="W261" s="2" t="s">
        <v>41</v>
      </c>
      <c r="X261" s="2" t="s">
        <v>42</v>
      </c>
      <c r="Y261" s="2" t="s">
        <v>43</v>
      </c>
      <c r="Z261" s="3">
        <v>42093</v>
      </c>
      <c r="AB261" s="2" t="s">
        <v>486</v>
      </c>
      <c r="AC261" s="2" t="s">
        <v>44</v>
      </c>
      <c r="AD261" s="2" t="str">
        <f>IF(Table2[[#This Row],[EmploymentStatus]]="active","active","inactive")</f>
        <v>active</v>
      </c>
      <c r="AE261" s="2" t="s">
        <v>487</v>
      </c>
      <c r="AF261" s="2" t="s">
        <v>85</v>
      </c>
      <c r="AG261" s="2">
        <v>7</v>
      </c>
      <c r="AH261" s="2" t="s">
        <v>47</v>
      </c>
      <c r="AI261" s="2" t="s">
        <v>189</v>
      </c>
      <c r="AJ261" s="2">
        <v>1.2</v>
      </c>
      <c r="AK261" s="2">
        <v>3</v>
      </c>
      <c r="AL261" s="2">
        <v>6</v>
      </c>
      <c r="AM261" s="6">
        <v>43557</v>
      </c>
      <c r="AN261" s="2">
        <v>3</v>
      </c>
      <c r="AO261" s="2">
        <v>2</v>
      </c>
    </row>
    <row r="262" spans="1:41" x14ac:dyDescent="0.3">
      <c r="A262" s="2" t="s">
        <v>337</v>
      </c>
      <c r="B262" s="2">
        <v>10145</v>
      </c>
      <c r="C262" s="2">
        <v>1</v>
      </c>
      <c r="D262" s="2">
        <v>1</v>
      </c>
      <c r="E262" s="2">
        <v>0</v>
      </c>
      <c r="F262" s="2" t="str">
        <f>IF(C262=0,"Unmarried","Married")</f>
        <v>Married</v>
      </c>
      <c r="G262" s="2">
        <v>1</v>
      </c>
      <c r="H262" s="2">
        <v>5</v>
      </c>
      <c r="I262" s="2">
        <v>3</v>
      </c>
      <c r="J262" s="2">
        <v>0</v>
      </c>
      <c r="K262" s="2">
        <v>62810</v>
      </c>
      <c r="L262" s="2">
        <v>0</v>
      </c>
      <c r="M262" s="2">
        <v>19</v>
      </c>
      <c r="N262" s="2" t="s">
        <v>37</v>
      </c>
      <c r="O262" s="2" t="s">
        <v>38</v>
      </c>
      <c r="P262" s="2">
        <v>2184</v>
      </c>
      <c r="Q262" s="5">
        <v>31959</v>
      </c>
      <c r="R262" s="2" t="s">
        <v>59</v>
      </c>
      <c r="S262" s="2">
        <f ca="1">DATEDIF(Q262,TODAY( ),"Y")</f>
        <v>36</v>
      </c>
      <c r="T262" s="2" t="str">
        <f ca="1">IF(S262&gt;54,"Old Age",IF(S262&gt;=31,"Middle Age",IF(S262&lt;=30,"young age","Invalid")))</f>
        <v>Middle Age</v>
      </c>
      <c r="U262" s="2" t="str">
        <f>IF(R262="f","Female","male")</f>
        <v>Female</v>
      </c>
      <c r="V262" s="2" t="s">
        <v>51</v>
      </c>
      <c r="W262" s="2" t="s">
        <v>41</v>
      </c>
      <c r="X262" s="2" t="s">
        <v>42</v>
      </c>
      <c r="Y262" s="2" t="s">
        <v>80</v>
      </c>
      <c r="Z262" s="3">
        <v>41456</v>
      </c>
      <c r="AB262" s="2" t="s">
        <v>486</v>
      </c>
      <c r="AC262" s="2" t="s">
        <v>44</v>
      </c>
      <c r="AD262" s="2" t="str">
        <f>IF(Table2[[#This Row],[EmploymentStatus]]="active","active","inactive")</f>
        <v>active</v>
      </c>
      <c r="AE262" s="2" t="s">
        <v>45</v>
      </c>
      <c r="AF262" s="2" t="s">
        <v>61</v>
      </c>
      <c r="AG262" s="2">
        <v>20</v>
      </c>
      <c r="AH262" s="2" t="s">
        <v>115</v>
      </c>
      <c r="AI262" s="2" t="s">
        <v>56</v>
      </c>
      <c r="AJ262" s="2">
        <v>3.93</v>
      </c>
      <c r="AK262" s="2">
        <v>3</v>
      </c>
      <c r="AL262" s="2">
        <v>0</v>
      </c>
      <c r="AM262" s="6">
        <v>43495</v>
      </c>
      <c r="AN262" s="2">
        <v>0</v>
      </c>
      <c r="AO262" s="2">
        <v>20</v>
      </c>
    </row>
    <row r="263" spans="1:41" x14ac:dyDescent="0.3">
      <c r="A263" s="2" t="s">
        <v>334</v>
      </c>
      <c r="B263" s="2">
        <v>10110</v>
      </c>
      <c r="C263" s="2">
        <v>0</v>
      </c>
      <c r="D263" s="2">
        <v>0</v>
      </c>
      <c r="E263" s="2">
        <v>0</v>
      </c>
      <c r="F263" s="2" t="str">
        <f>IF(C263=0,"Unmarried","Married")</f>
        <v>Unmarried</v>
      </c>
      <c r="G263" s="2">
        <v>1</v>
      </c>
      <c r="H263" s="2">
        <v>4</v>
      </c>
      <c r="I263" s="2">
        <v>3</v>
      </c>
      <c r="J263" s="2">
        <v>0</v>
      </c>
      <c r="K263" s="2">
        <v>105688</v>
      </c>
      <c r="L263" s="2">
        <v>0</v>
      </c>
      <c r="M263" s="2">
        <v>24</v>
      </c>
      <c r="N263" s="2" t="s">
        <v>72</v>
      </c>
      <c r="O263" s="2" t="s">
        <v>38</v>
      </c>
      <c r="P263" s="2">
        <v>2135</v>
      </c>
      <c r="Q263" s="5">
        <v>31969</v>
      </c>
      <c r="R263" s="2" t="s">
        <v>59</v>
      </c>
      <c r="S263" s="2">
        <f ca="1">DATEDIF(Q263,TODAY( ),"Y")</f>
        <v>36</v>
      </c>
      <c r="T263" s="2" t="str">
        <f ca="1">IF(S263&gt;54,"Old Age",IF(S263&gt;=31,"Middle Age",IF(S263&lt;=30,"young age","Invalid")))</f>
        <v>Middle Age</v>
      </c>
      <c r="U263" s="2" t="str">
        <f>IF(R263="f","Female","male")</f>
        <v>Female</v>
      </c>
      <c r="V263" s="2" t="s">
        <v>40</v>
      </c>
      <c r="W263" s="2" t="s">
        <v>41</v>
      </c>
      <c r="X263" s="2" t="s">
        <v>42</v>
      </c>
      <c r="Y263" s="2" t="s">
        <v>110</v>
      </c>
      <c r="Z263" s="3">
        <v>41589</v>
      </c>
      <c r="AB263" s="2" t="s">
        <v>486</v>
      </c>
      <c r="AC263" s="2" t="s">
        <v>44</v>
      </c>
      <c r="AD263" s="2" t="str">
        <f>IF(Table2[[#This Row],[EmploymentStatus]]="active","active","inactive")</f>
        <v>active</v>
      </c>
      <c r="AE263" s="2" t="s">
        <v>73</v>
      </c>
      <c r="AF263" s="2" t="s">
        <v>74</v>
      </c>
      <c r="AG263" s="2">
        <v>10</v>
      </c>
      <c r="AH263" s="2" t="s">
        <v>68</v>
      </c>
      <c r="AI263" s="2" t="s">
        <v>56</v>
      </c>
      <c r="AJ263" s="2">
        <v>4.5</v>
      </c>
      <c r="AK263" s="2">
        <v>5</v>
      </c>
      <c r="AL263" s="2">
        <v>4</v>
      </c>
      <c r="AM263" s="6">
        <v>43479</v>
      </c>
      <c r="AN263" s="2">
        <v>0</v>
      </c>
      <c r="AO263" s="2">
        <v>14</v>
      </c>
    </row>
    <row r="264" spans="1:41" x14ac:dyDescent="0.3">
      <c r="A264" s="2" t="s">
        <v>219</v>
      </c>
      <c r="B264" s="2">
        <v>10136</v>
      </c>
      <c r="C264" s="2">
        <v>0</v>
      </c>
      <c r="D264" s="2">
        <v>0</v>
      </c>
      <c r="E264" s="2">
        <v>0</v>
      </c>
      <c r="F264" s="2" t="str">
        <f>IF(C264=0,"Unmarried","Married")</f>
        <v>Unmarried</v>
      </c>
      <c r="G264" s="2">
        <v>1</v>
      </c>
      <c r="H264" s="2">
        <v>5</v>
      </c>
      <c r="I264" s="2">
        <v>3</v>
      </c>
      <c r="J264" s="2">
        <v>0</v>
      </c>
      <c r="K264" s="2">
        <v>65902</v>
      </c>
      <c r="L264" s="2">
        <v>0</v>
      </c>
      <c r="M264" s="2">
        <v>20</v>
      </c>
      <c r="N264" s="2" t="s">
        <v>58</v>
      </c>
      <c r="O264" s="2" t="s">
        <v>38</v>
      </c>
      <c r="P264" s="2">
        <v>2324</v>
      </c>
      <c r="Q264" s="5">
        <v>32047</v>
      </c>
      <c r="R264" s="2" t="s">
        <v>59</v>
      </c>
      <c r="S264" s="2">
        <f ca="1">DATEDIF(Q264,TODAY( ),"Y")</f>
        <v>35</v>
      </c>
      <c r="T264" s="2" t="str">
        <f ca="1">IF(S264&gt;54,"Old Age",IF(S264&gt;=31,"Middle Age",IF(S264&lt;=30,"young age","Invalid")))</f>
        <v>Middle Age</v>
      </c>
      <c r="U264" s="2" t="str">
        <f>IF(R264="f","Female","male")</f>
        <v>Female</v>
      </c>
      <c r="V264" s="2" t="s">
        <v>40</v>
      </c>
      <c r="W264" s="2" t="s">
        <v>41</v>
      </c>
      <c r="X264" s="2" t="s">
        <v>42</v>
      </c>
      <c r="Y264" s="2" t="s">
        <v>80</v>
      </c>
      <c r="Z264" s="3">
        <v>41687</v>
      </c>
      <c r="AB264" s="2" t="s">
        <v>486</v>
      </c>
      <c r="AC264" s="2" t="s">
        <v>44</v>
      </c>
      <c r="AD264" s="2" t="str">
        <f>IF(Table2[[#This Row],[EmploymentStatus]]="active","active","inactive")</f>
        <v>active</v>
      </c>
      <c r="AE264" s="2" t="s">
        <v>45</v>
      </c>
      <c r="AF264" s="2" t="s">
        <v>67</v>
      </c>
      <c r="AG264" s="2">
        <v>8</v>
      </c>
      <c r="AH264" s="2" t="s">
        <v>47</v>
      </c>
      <c r="AI264" s="2" t="s">
        <v>56</v>
      </c>
      <c r="AJ264" s="2">
        <v>4</v>
      </c>
      <c r="AK264" s="2">
        <v>4</v>
      </c>
      <c r="AL264" s="2">
        <v>0</v>
      </c>
      <c r="AM264" s="6">
        <v>43647</v>
      </c>
      <c r="AN264" s="2">
        <v>0</v>
      </c>
      <c r="AO264" s="2">
        <v>7</v>
      </c>
    </row>
    <row r="265" spans="1:41" x14ac:dyDescent="0.3">
      <c r="A265" s="2" t="s">
        <v>175</v>
      </c>
      <c r="B265" s="2">
        <v>10132</v>
      </c>
      <c r="C265" s="2">
        <v>0</v>
      </c>
      <c r="D265" s="2">
        <v>0</v>
      </c>
      <c r="E265" s="2">
        <v>0</v>
      </c>
      <c r="F265" s="2" t="str">
        <f>IF(C265=0,"Unmarried","Married")</f>
        <v>Unmarried</v>
      </c>
      <c r="G265" s="2">
        <v>2</v>
      </c>
      <c r="H265" s="2">
        <v>5</v>
      </c>
      <c r="I265" s="2">
        <v>3</v>
      </c>
      <c r="J265" s="2">
        <v>0</v>
      </c>
      <c r="K265" s="2">
        <v>56149</v>
      </c>
      <c r="L265" s="2">
        <v>0</v>
      </c>
      <c r="M265" s="2">
        <v>19</v>
      </c>
      <c r="N265" s="2" t="s">
        <v>37</v>
      </c>
      <c r="O265" s="2" t="s">
        <v>38</v>
      </c>
      <c r="P265" s="2">
        <v>1821</v>
      </c>
      <c r="Q265" s="5">
        <v>32054</v>
      </c>
      <c r="R265" s="2" t="s">
        <v>59</v>
      </c>
      <c r="S265" s="2">
        <f ca="1">DATEDIF(Q265,TODAY( ),"Y")</f>
        <v>35</v>
      </c>
      <c r="T265" s="2" t="str">
        <f ca="1">IF(S265&gt;54,"Old Age",IF(S265&gt;=31,"Middle Age",IF(S265&lt;=30,"young age","Invalid")))</f>
        <v>Middle Age</v>
      </c>
      <c r="U265" s="2" t="str">
        <f>IF(R265="f","Female","male")</f>
        <v>Female</v>
      </c>
      <c r="V265" s="2" t="s">
        <v>40</v>
      </c>
      <c r="W265" s="2" t="s">
        <v>41</v>
      </c>
      <c r="X265" s="2" t="s">
        <v>42</v>
      </c>
      <c r="Y265" s="2" t="s">
        <v>43</v>
      </c>
      <c r="Z265" s="3">
        <v>42528</v>
      </c>
      <c r="AB265" s="2" t="s">
        <v>486</v>
      </c>
      <c r="AC265" s="2" t="s">
        <v>44</v>
      </c>
      <c r="AD265" s="2" t="str">
        <f>IF(Table2[[#This Row],[EmploymentStatus]]="active","active","inactive")</f>
        <v>active</v>
      </c>
      <c r="AE265" s="2" t="s">
        <v>45</v>
      </c>
      <c r="AF265" s="2" t="s">
        <v>46</v>
      </c>
      <c r="AG265" s="2">
        <v>22</v>
      </c>
      <c r="AH265" s="2" t="s">
        <v>47</v>
      </c>
      <c r="AI265" s="2" t="s">
        <v>56</v>
      </c>
      <c r="AJ265" s="2">
        <v>4.12</v>
      </c>
      <c r="AK265" s="2">
        <v>5</v>
      </c>
      <c r="AL265" s="2">
        <v>0</v>
      </c>
      <c r="AM265" s="6">
        <v>43493</v>
      </c>
      <c r="AN265" s="2">
        <v>0</v>
      </c>
      <c r="AO265" s="2">
        <v>15</v>
      </c>
    </row>
    <row r="266" spans="1:41" x14ac:dyDescent="0.3">
      <c r="A266" s="2" t="s">
        <v>444</v>
      </c>
      <c r="B266" s="2">
        <v>10173</v>
      </c>
      <c r="C266" s="2">
        <v>1</v>
      </c>
      <c r="D266" s="2">
        <v>1</v>
      </c>
      <c r="E266" s="2">
        <v>1</v>
      </c>
      <c r="F266" s="2" t="str">
        <f>IF(C266=0,"Unmarried","Married")</f>
        <v>Married</v>
      </c>
      <c r="G266" s="2">
        <v>1</v>
      </c>
      <c r="H266" s="2">
        <v>3</v>
      </c>
      <c r="I266" s="2">
        <v>3</v>
      </c>
      <c r="J266" s="2">
        <v>0</v>
      </c>
      <c r="K266" s="2">
        <v>90100</v>
      </c>
      <c r="L266" s="2">
        <v>0</v>
      </c>
      <c r="M266" s="2">
        <v>4</v>
      </c>
      <c r="N266" s="2" t="s">
        <v>194</v>
      </c>
      <c r="O266" s="2" t="s">
        <v>38</v>
      </c>
      <c r="P266" s="2">
        <v>2134</v>
      </c>
      <c r="Q266" s="5">
        <v>32074</v>
      </c>
      <c r="R266" s="2" t="s">
        <v>39</v>
      </c>
      <c r="S266" s="2">
        <f ca="1">DATEDIF(Q266,TODAY( ),"Y")</f>
        <v>35</v>
      </c>
      <c r="T266" s="2" t="str">
        <f ca="1">IF(S266&gt;54,"Old Age",IF(S266&gt;=31,"Middle Age",IF(S266&lt;=30,"young age","Invalid")))</f>
        <v>Middle Age</v>
      </c>
      <c r="U266" s="2" t="str">
        <f>IF(R266="f","Female","male")</f>
        <v>male</v>
      </c>
      <c r="V266" s="2" t="s">
        <v>51</v>
      </c>
      <c r="W266" s="2" t="s">
        <v>41</v>
      </c>
      <c r="X266" s="2" t="s">
        <v>42</v>
      </c>
      <c r="Y266" s="2" t="s">
        <v>43</v>
      </c>
      <c r="Z266" s="3">
        <v>42845</v>
      </c>
      <c r="AB266" s="2" t="s">
        <v>486</v>
      </c>
      <c r="AC266" s="2" t="s">
        <v>44</v>
      </c>
      <c r="AD266" s="2" t="str">
        <f>IF(Table2[[#This Row],[EmploymentStatus]]="active","active","inactive")</f>
        <v>active</v>
      </c>
      <c r="AE266" s="2" t="s">
        <v>487</v>
      </c>
      <c r="AF266" s="2" t="s">
        <v>195</v>
      </c>
      <c r="AG266" s="2">
        <v>13</v>
      </c>
      <c r="AH266" s="2" t="s">
        <v>55</v>
      </c>
      <c r="AI266" s="2" t="s">
        <v>56</v>
      </c>
      <c r="AJ266" s="2">
        <v>3.4</v>
      </c>
      <c r="AK266" s="2">
        <v>3</v>
      </c>
      <c r="AL266" s="2">
        <v>6</v>
      </c>
      <c r="AM266" s="6">
        <v>43497</v>
      </c>
      <c r="AN266" s="2">
        <v>0</v>
      </c>
      <c r="AO266" s="2">
        <v>14</v>
      </c>
    </row>
    <row r="267" spans="1:41" x14ac:dyDescent="0.3">
      <c r="A267" s="2" t="s">
        <v>131</v>
      </c>
      <c r="B267" s="2">
        <v>10238</v>
      </c>
      <c r="C267" s="2">
        <v>1</v>
      </c>
      <c r="D267" s="2">
        <v>1</v>
      </c>
      <c r="E267" s="2">
        <v>0</v>
      </c>
      <c r="F267" s="2" t="str">
        <f>IF(C267=0,"Unmarried","Married")</f>
        <v>Married</v>
      </c>
      <c r="G267" s="2">
        <v>1</v>
      </c>
      <c r="H267" s="2">
        <v>1</v>
      </c>
      <c r="I267" s="2">
        <v>3</v>
      </c>
      <c r="J267" s="2">
        <v>1</v>
      </c>
      <c r="K267" s="2">
        <v>63000</v>
      </c>
      <c r="L267" s="2">
        <v>0</v>
      </c>
      <c r="M267" s="2">
        <v>1</v>
      </c>
      <c r="N267" s="2" t="s">
        <v>132</v>
      </c>
      <c r="O267" s="2" t="s">
        <v>38</v>
      </c>
      <c r="P267" s="2">
        <v>1450</v>
      </c>
      <c r="Q267" s="5">
        <v>32105</v>
      </c>
      <c r="R267" s="2" t="s">
        <v>59</v>
      </c>
      <c r="S267" s="2">
        <f ca="1">DATEDIF(Q267,TODAY( ),"Y")</f>
        <v>35</v>
      </c>
      <c r="T267" s="2" t="str">
        <f ca="1">IF(S267&gt;54,"Old Age",IF(S267&gt;=31,"Middle Age",IF(S267&lt;=30,"young age","Invalid")))</f>
        <v>Middle Age</v>
      </c>
      <c r="U267" s="2" t="str">
        <f>IF(R267="f","Female","male")</f>
        <v>Female</v>
      </c>
      <c r="V267" s="2" t="s">
        <v>51</v>
      </c>
      <c r="W267" s="2" t="s">
        <v>41</v>
      </c>
      <c r="X267" s="2" t="s">
        <v>42</v>
      </c>
      <c r="Y267" s="2" t="s">
        <v>80</v>
      </c>
      <c r="Z267" s="3">
        <v>39748</v>
      </c>
      <c r="AB267" s="2" t="s">
        <v>486</v>
      </c>
      <c r="AC267" s="2" t="s">
        <v>44</v>
      </c>
      <c r="AD267" s="2" t="str">
        <f>IF(Table2[[#This Row],[EmploymentStatus]]="active","active","inactive")</f>
        <v>active</v>
      </c>
      <c r="AE267" s="2" t="s">
        <v>124</v>
      </c>
      <c r="AF267" s="2" t="s">
        <v>125</v>
      </c>
      <c r="AG267" s="2">
        <v>1</v>
      </c>
      <c r="AH267" s="2" t="s">
        <v>82</v>
      </c>
      <c r="AI267" s="2" t="s">
        <v>56</v>
      </c>
      <c r="AJ267" s="2">
        <v>4.5</v>
      </c>
      <c r="AK267" s="2">
        <v>2</v>
      </c>
      <c r="AL267" s="2">
        <v>6</v>
      </c>
      <c r="AM267" s="6">
        <v>43480</v>
      </c>
      <c r="AN267" s="2">
        <v>0</v>
      </c>
      <c r="AO267" s="2">
        <v>14</v>
      </c>
    </row>
    <row r="268" spans="1:41" x14ac:dyDescent="0.3">
      <c r="A268" s="2" t="s">
        <v>423</v>
      </c>
      <c r="B268" s="2">
        <v>10095</v>
      </c>
      <c r="C268" s="2">
        <v>0</v>
      </c>
      <c r="D268" s="2">
        <v>0</v>
      </c>
      <c r="E268" s="2">
        <v>0</v>
      </c>
      <c r="F268" s="2" t="str">
        <f>IF(C268=0,"Unmarried","Married")</f>
        <v>Unmarried</v>
      </c>
      <c r="G268" s="2">
        <v>5</v>
      </c>
      <c r="H268" s="2">
        <v>5</v>
      </c>
      <c r="I268" s="2">
        <v>3</v>
      </c>
      <c r="J268" s="2">
        <v>0</v>
      </c>
      <c r="K268" s="2">
        <v>63878</v>
      </c>
      <c r="L268" s="2">
        <v>1</v>
      </c>
      <c r="M268" s="2">
        <v>20</v>
      </c>
      <c r="N268" s="2" t="s">
        <v>58</v>
      </c>
      <c r="O268" s="2" t="s">
        <v>38</v>
      </c>
      <c r="P268" s="2">
        <v>1851</v>
      </c>
      <c r="Q268" s="5">
        <v>32106</v>
      </c>
      <c r="R268" s="2" t="s">
        <v>59</v>
      </c>
      <c r="S268" s="2">
        <f ca="1">DATEDIF(Q268,TODAY( ),"Y")</f>
        <v>35</v>
      </c>
      <c r="T268" s="2" t="str">
        <f ca="1">IF(S268&gt;54,"Old Age",IF(S268&gt;=31,"Middle Age",IF(S268&lt;=30,"young age","Invalid")))</f>
        <v>Middle Age</v>
      </c>
      <c r="U268" s="2" t="str">
        <f>IF(R268="f","Female","male")</f>
        <v>Female</v>
      </c>
      <c r="V268" s="2" t="s">
        <v>40</v>
      </c>
      <c r="W268" s="2" t="s">
        <v>41</v>
      </c>
      <c r="X268" s="2" t="s">
        <v>42</v>
      </c>
      <c r="Y268" s="2" t="s">
        <v>43</v>
      </c>
      <c r="Z268" s="3">
        <v>40112</v>
      </c>
      <c r="AA268" s="3">
        <v>42220</v>
      </c>
      <c r="AB268" s="2" t="s">
        <v>294</v>
      </c>
      <c r="AC268" s="2" t="s">
        <v>53</v>
      </c>
      <c r="AD268" s="2" t="str">
        <f>IF(Table2[[#This Row],[EmploymentStatus]]="active","active","inactive")</f>
        <v>inactive</v>
      </c>
      <c r="AE268" s="2" t="s">
        <v>45</v>
      </c>
      <c r="AF268" s="2" t="s">
        <v>46</v>
      </c>
      <c r="AG268" s="2">
        <v>22</v>
      </c>
      <c r="AH268" s="2" t="s">
        <v>115</v>
      </c>
      <c r="AI268" s="2" t="s">
        <v>56</v>
      </c>
      <c r="AJ268" s="2">
        <v>4.68</v>
      </c>
      <c r="AK268" s="2">
        <v>4</v>
      </c>
      <c r="AL268" s="2">
        <v>0</v>
      </c>
      <c r="AM268" s="6">
        <v>42039</v>
      </c>
      <c r="AN268" s="2">
        <v>0</v>
      </c>
      <c r="AO268" s="2">
        <v>20</v>
      </c>
    </row>
    <row r="269" spans="1:41" x14ac:dyDescent="0.3">
      <c r="A269" s="2" t="s">
        <v>415</v>
      </c>
      <c r="B269" s="2">
        <v>10229</v>
      </c>
      <c r="C269" s="2">
        <v>0</v>
      </c>
      <c r="D269" s="2">
        <v>2</v>
      </c>
      <c r="E269" s="2">
        <v>1</v>
      </c>
      <c r="F269" s="2" t="str">
        <f>IF(C269=0,"Unmarried","Married")</f>
        <v>Unmarried</v>
      </c>
      <c r="G269" s="2">
        <v>5</v>
      </c>
      <c r="H269" s="2">
        <v>3</v>
      </c>
      <c r="I269" s="2">
        <v>3</v>
      </c>
      <c r="J269" s="2">
        <v>0</v>
      </c>
      <c r="K269" s="2">
        <v>88527</v>
      </c>
      <c r="L269" s="2">
        <v>1</v>
      </c>
      <c r="M269" s="2">
        <v>9</v>
      </c>
      <c r="N269" s="2" t="s">
        <v>416</v>
      </c>
      <c r="O269" s="2" t="s">
        <v>38</v>
      </c>
      <c r="P269" s="2">
        <v>2452</v>
      </c>
      <c r="Q269" s="5">
        <v>32128</v>
      </c>
      <c r="R269" s="2" t="s">
        <v>39</v>
      </c>
      <c r="S269" s="2">
        <f ca="1">DATEDIF(Q269,TODAY( ),"Y")</f>
        <v>35</v>
      </c>
      <c r="T269" s="2" t="str">
        <f ca="1">IF(S269&gt;54,"Old Age",IF(S269&gt;=31,"Middle Age",IF(S269&lt;=30,"young age","Invalid")))</f>
        <v>Middle Age</v>
      </c>
      <c r="U269" s="2" t="str">
        <f>IF(R269="f","Female","male")</f>
        <v>male</v>
      </c>
      <c r="V269" s="2" t="s">
        <v>65</v>
      </c>
      <c r="W269" s="2" t="s">
        <v>41</v>
      </c>
      <c r="X269" s="2" t="s">
        <v>42</v>
      </c>
      <c r="Y269" s="2" t="s">
        <v>80</v>
      </c>
      <c r="Z269" s="3">
        <v>42125</v>
      </c>
      <c r="AA269" s="3">
        <v>42308</v>
      </c>
      <c r="AB269" s="2" t="s">
        <v>60</v>
      </c>
      <c r="AC269" s="2" t="s">
        <v>53</v>
      </c>
      <c r="AD269" s="2" t="str">
        <f>IF(Table2[[#This Row],[EmploymentStatus]]="active","active","inactive")</f>
        <v>inactive</v>
      </c>
      <c r="AE269" s="2" t="s">
        <v>487</v>
      </c>
      <c r="AF269" s="2" t="s">
        <v>54</v>
      </c>
      <c r="AG269" s="2">
        <v>4</v>
      </c>
      <c r="AH269" s="2" t="s">
        <v>47</v>
      </c>
      <c r="AI269" s="2" t="s">
        <v>56</v>
      </c>
      <c r="AJ269" s="2">
        <v>4.2</v>
      </c>
      <c r="AK269" s="2">
        <v>3</v>
      </c>
      <c r="AL269" s="2">
        <v>5</v>
      </c>
      <c r="AM269" s="6">
        <v>42114</v>
      </c>
      <c r="AN269" s="2">
        <v>0</v>
      </c>
      <c r="AO269" s="2">
        <v>2</v>
      </c>
    </row>
    <row r="270" spans="1:41" x14ac:dyDescent="0.3">
      <c r="A270" s="2" t="s">
        <v>374</v>
      </c>
      <c r="B270" s="2">
        <v>10286</v>
      </c>
      <c r="C270" s="2">
        <v>0</v>
      </c>
      <c r="D270" s="2">
        <v>0</v>
      </c>
      <c r="E270" s="2">
        <v>1</v>
      </c>
      <c r="F270" s="2" t="str">
        <f>IF(C270=0,"Unmarried","Married")</f>
        <v>Unmarried</v>
      </c>
      <c r="G270" s="2">
        <v>5</v>
      </c>
      <c r="H270" s="2">
        <v>5</v>
      </c>
      <c r="I270" s="2">
        <v>2</v>
      </c>
      <c r="J270" s="2">
        <v>0</v>
      </c>
      <c r="K270" s="2">
        <v>53564</v>
      </c>
      <c r="L270" s="2">
        <v>1</v>
      </c>
      <c r="M270" s="2">
        <v>19</v>
      </c>
      <c r="N270" s="2" t="s">
        <v>37</v>
      </c>
      <c r="O270" s="2" t="s">
        <v>38</v>
      </c>
      <c r="P270" s="2">
        <v>2458</v>
      </c>
      <c r="Q270" s="5">
        <v>32219</v>
      </c>
      <c r="R270" s="2" t="s">
        <v>39</v>
      </c>
      <c r="S270" s="2">
        <f ca="1">DATEDIF(Q270,TODAY( ),"Y")</f>
        <v>35</v>
      </c>
      <c r="T270" s="2" t="str">
        <f ca="1">IF(S270&gt;54,"Old Age",IF(S270&gt;=31,"Middle Age",IF(S270&lt;=30,"young age","Invalid")))</f>
        <v>Middle Age</v>
      </c>
      <c r="U270" s="2" t="str">
        <f>IF(R270="f","Female","male")</f>
        <v>male</v>
      </c>
      <c r="V270" s="2" t="s">
        <v>40</v>
      </c>
      <c r="W270" s="2" t="s">
        <v>41</v>
      </c>
      <c r="X270" s="2" t="s">
        <v>42</v>
      </c>
      <c r="Y270" s="2" t="s">
        <v>80</v>
      </c>
      <c r="Z270" s="3">
        <v>40817</v>
      </c>
      <c r="AA270" s="3">
        <v>43097</v>
      </c>
      <c r="AB270" s="2" t="s">
        <v>52</v>
      </c>
      <c r="AC270" s="2" t="s">
        <v>53</v>
      </c>
      <c r="AD270" s="2" t="str">
        <f>IF(Table2[[#This Row],[EmploymentStatus]]="active","active","inactive")</f>
        <v>inactive</v>
      </c>
      <c r="AE270" s="2" t="s">
        <v>45</v>
      </c>
      <c r="AF270" s="2" t="s">
        <v>67</v>
      </c>
      <c r="AG270" s="2">
        <v>39</v>
      </c>
      <c r="AH270" s="2" t="s">
        <v>68</v>
      </c>
      <c r="AI270" s="2" t="s">
        <v>116</v>
      </c>
      <c r="AJ270" s="2">
        <v>3.54</v>
      </c>
      <c r="AK270" s="2">
        <v>5</v>
      </c>
      <c r="AL270" s="2">
        <v>0</v>
      </c>
      <c r="AM270" s="6">
        <v>42890</v>
      </c>
      <c r="AN270" s="2">
        <v>4</v>
      </c>
      <c r="AO270" s="2">
        <v>15</v>
      </c>
    </row>
    <row r="271" spans="1:41" x14ac:dyDescent="0.3">
      <c r="A271" s="2" t="s">
        <v>92</v>
      </c>
      <c r="B271" s="2">
        <v>10012</v>
      </c>
      <c r="C271" s="2">
        <v>0</v>
      </c>
      <c r="D271" s="2">
        <v>2</v>
      </c>
      <c r="E271" s="2">
        <v>1</v>
      </c>
      <c r="F271" s="2" t="str">
        <f>IF(C271=0,"Unmarried","Married")</f>
        <v>Unmarried</v>
      </c>
      <c r="G271" s="2">
        <v>1</v>
      </c>
      <c r="H271" s="2">
        <v>3</v>
      </c>
      <c r="I271" s="2">
        <v>4</v>
      </c>
      <c r="J271" s="2">
        <v>1</v>
      </c>
      <c r="K271" s="2">
        <v>92328</v>
      </c>
      <c r="L271" s="2">
        <v>0</v>
      </c>
      <c r="M271" s="2">
        <v>9</v>
      </c>
      <c r="N271" s="2" t="s">
        <v>93</v>
      </c>
      <c r="O271" s="2" t="s">
        <v>94</v>
      </c>
      <c r="P271" s="2">
        <v>78230</v>
      </c>
      <c r="Q271" s="5">
        <v>32240</v>
      </c>
      <c r="R271" s="2" t="s">
        <v>39</v>
      </c>
      <c r="S271" s="2">
        <f ca="1">DATEDIF(Q271,TODAY( ),"Y")</f>
        <v>35</v>
      </c>
      <c r="T271" s="2" t="str">
        <f ca="1">IF(S271&gt;54,"Old Age",IF(S271&gt;=31,"Middle Age",IF(S271&lt;=30,"young age","Invalid")))</f>
        <v>Middle Age</v>
      </c>
      <c r="U271" s="2" t="str">
        <f>IF(R271="f","Female","male")</f>
        <v>male</v>
      </c>
      <c r="V271" s="2" t="s">
        <v>65</v>
      </c>
      <c r="W271" s="2" t="s">
        <v>41</v>
      </c>
      <c r="X271" s="2" t="s">
        <v>42</v>
      </c>
      <c r="Y271" s="2" t="s">
        <v>80</v>
      </c>
      <c r="Z271" s="3">
        <v>41923</v>
      </c>
      <c r="AB271" s="2" t="s">
        <v>486</v>
      </c>
      <c r="AC271" s="2" t="s">
        <v>44</v>
      </c>
      <c r="AD271" s="2" t="str">
        <f>IF(Table2[[#This Row],[EmploymentStatus]]="active","active","inactive")</f>
        <v>active</v>
      </c>
      <c r="AE271" s="2" t="s">
        <v>487</v>
      </c>
      <c r="AF271" s="2" t="s">
        <v>54</v>
      </c>
      <c r="AG271" s="2">
        <v>4</v>
      </c>
      <c r="AH271" s="2" t="s">
        <v>82</v>
      </c>
      <c r="AI271" s="2" t="s">
        <v>48</v>
      </c>
      <c r="AJ271" s="2">
        <v>4.28</v>
      </c>
      <c r="AK271" s="2">
        <v>4</v>
      </c>
      <c r="AL271" s="2">
        <v>5</v>
      </c>
      <c r="AM271" s="6">
        <v>43521</v>
      </c>
      <c r="AN271" s="2">
        <v>0</v>
      </c>
      <c r="AO271" s="2">
        <v>9</v>
      </c>
    </row>
    <row r="272" spans="1:41" x14ac:dyDescent="0.3">
      <c r="A272" s="2" t="s">
        <v>184</v>
      </c>
      <c r="B272" s="2">
        <v>10311</v>
      </c>
      <c r="C272" s="2">
        <v>1</v>
      </c>
      <c r="D272" s="2">
        <v>1</v>
      </c>
      <c r="E272" s="2">
        <v>1</v>
      </c>
      <c r="F272" s="2" t="str">
        <f>IF(C272=0,"Unmarried","Married")</f>
        <v>Married</v>
      </c>
      <c r="G272" s="2">
        <v>1</v>
      </c>
      <c r="H272" s="2">
        <v>6</v>
      </c>
      <c r="I272" s="2">
        <v>1</v>
      </c>
      <c r="J272" s="2">
        <v>0</v>
      </c>
      <c r="K272" s="2">
        <v>56991</v>
      </c>
      <c r="L272" s="2">
        <v>0</v>
      </c>
      <c r="M272" s="2">
        <v>19</v>
      </c>
      <c r="N272" s="2" t="s">
        <v>37</v>
      </c>
      <c r="O272" s="2" t="s">
        <v>38</v>
      </c>
      <c r="P272" s="2">
        <v>2138</v>
      </c>
      <c r="Q272" s="5">
        <v>32248</v>
      </c>
      <c r="R272" s="2" t="s">
        <v>39</v>
      </c>
      <c r="S272" s="2">
        <f ca="1">DATEDIF(Q272,TODAY( ),"Y")</f>
        <v>35</v>
      </c>
      <c r="T272" s="2" t="str">
        <f ca="1">IF(S272&gt;54,"Old Age",IF(S272&gt;=31,"Middle Age",IF(S272&lt;=30,"young age","Invalid")))</f>
        <v>Middle Age</v>
      </c>
      <c r="U272" s="2" t="str">
        <f>IF(R272="f","Female","male")</f>
        <v>male</v>
      </c>
      <c r="V272" s="2" t="s">
        <v>51</v>
      </c>
      <c r="W272" s="2" t="s">
        <v>41</v>
      </c>
      <c r="X272" s="2" t="s">
        <v>42</v>
      </c>
      <c r="Y272" s="2" t="s">
        <v>43</v>
      </c>
      <c r="Z272" s="3">
        <v>43350</v>
      </c>
      <c r="AB272" s="2" t="s">
        <v>486</v>
      </c>
      <c r="AC272" s="2" t="s">
        <v>44</v>
      </c>
      <c r="AD272" s="2" t="str">
        <f>IF(Table2[[#This Row],[EmploymentStatus]]="active","active","inactive")</f>
        <v>active</v>
      </c>
      <c r="AE272" s="2" t="s">
        <v>45</v>
      </c>
      <c r="AF272" s="2" t="s">
        <v>81</v>
      </c>
      <c r="AG272" s="2">
        <v>12</v>
      </c>
      <c r="AH272" s="2" t="s">
        <v>55</v>
      </c>
      <c r="AI272" s="2" t="s">
        <v>56</v>
      </c>
      <c r="AJ272" s="2">
        <v>4.3</v>
      </c>
      <c r="AK272" s="2">
        <v>4</v>
      </c>
      <c r="AL272" s="2">
        <v>3</v>
      </c>
      <c r="AM272" s="6">
        <v>43496</v>
      </c>
      <c r="AN272" s="2">
        <v>2</v>
      </c>
      <c r="AO272" s="2">
        <v>2</v>
      </c>
    </row>
    <row r="273" spans="1:41" x14ac:dyDescent="0.3">
      <c r="A273" s="2" t="s">
        <v>455</v>
      </c>
      <c r="B273" s="2">
        <v>10044</v>
      </c>
      <c r="C273" s="2">
        <v>1</v>
      </c>
      <c r="D273" s="2">
        <v>1</v>
      </c>
      <c r="E273" s="2">
        <v>1</v>
      </c>
      <c r="F273" s="2" t="str">
        <f>IF(C273=0,"Unmarried","Married")</f>
        <v>Married</v>
      </c>
      <c r="G273" s="2">
        <v>5</v>
      </c>
      <c r="H273" s="2">
        <v>3</v>
      </c>
      <c r="I273" s="2">
        <v>3</v>
      </c>
      <c r="J273" s="2">
        <v>0</v>
      </c>
      <c r="K273" s="2">
        <v>75281</v>
      </c>
      <c r="L273" s="2">
        <v>1</v>
      </c>
      <c r="M273" s="2">
        <v>15</v>
      </c>
      <c r="N273" s="2" t="s">
        <v>223</v>
      </c>
      <c r="O273" s="2" t="s">
        <v>38</v>
      </c>
      <c r="P273" s="2">
        <v>1420</v>
      </c>
      <c r="Q273" s="5">
        <v>32268</v>
      </c>
      <c r="R273" s="2" t="s">
        <v>39</v>
      </c>
      <c r="S273" s="2">
        <f ca="1">DATEDIF(Q273,TODAY( ),"Y")</f>
        <v>35</v>
      </c>
      <c r="T273" s="2" t="str">
        <f ca="1">IF(S273&gt;54,"Old Age",IF(S273&gt;=31,"Middle Age",IF(S273&lt;=30,"young age","Invalid")))</f>
        <v>Middle Age</v>
      </c>
      <c r="U273" s="2" t="str">
        <f>IF(R273="f","Female","male")</f>
        <v>male</v>
      </c>
      <c r="V273" s="2" t="s">
        <v>51</v>
      </c>
      <c r="W273" s="2" t="s">
        <v>41</v>
      </c>
      <c r="X273" s="2" t="s">
        <v>42</v>
      </c>
      <c r="Y273" s="2" t="s">
        <v>43</v>
      </c>
      <c r="Z273" s="3">
        <v>42125</v>
      </c>
      <c r="AA273" s="3">
        <v>42706</v>
      </c>
      <c r="AB273" s="2" t="s">
        <v>377</v>
      </c>
      <c r="AC273" s="2" t="s">
        <v>53</v>
      </c>
      <c r="AD273" s="2" t="str">
        <f>IF(Table2[[#This Row],[EmploymentStatus]]="active","active","inactive")</f>
        <v>inactive</v>
      </c>
      <c r="AE273" s="2" t="s">
        <v>487</v>
      </c>
      <c r="AF273" s="2" t="s">
        <v>85</v>
      </c>
      <c r="AG273" s="2">
        <v>7</v>
      </c>
      <c r="AH273" s="2" t="s">
        <v>115</v>
      </c>
      <c r="AI273" s="2" t="s">
        <v>56</v>
      </c>
      <c r="AJ273" s="2">
        <v>5</v>
      </c>
      <c r="AK273" s="2">
        <v>3</v>
      </c>
      <c r="AL273" s="2">
        <v>5</v>
      </c>
      <c r="AM273" s="6">
        <v>42109</v>
      </c>
      <c r="AN273" s="2">
        <v>0</v>
      </c>
      <c r="AO273" s="2">
        <v>11</v>
      </c>
    </row>
    <row r="274" spans="1:41" x14ac:dyDescent="0.3">
      <c r="A274" s="2" t="s">
        <v>324</v>
      </c>
      <c r="B274" s="2">
        <v>10008</v>
      </c>
      <c r="C274" s="2">
        <v>0</v>
      </c>
      <c r="D274" s="2">
        <v>0</v>
      </c>
      <c r="E274" s="2">
        <v>0</v>
      </c>
      <c r="F274" s="2" t="str">
        <f>IF(C274=0,"Unmarried","Married")</f>
        <v>Unmarried</v>
      </c>
      <c r="G274" s="2">
        <v>1</v>
      </c>
      <c r="H274" s="2">
        <v>3</v>
      </c>
      <c r="I274" s="2">
        <v>4</v>
      </c>
      <c r="J274" s="2">
        <v>1</v>
      </c>
      <c r="K274" s="2">
        <v>51777</v>
      </c>
      <c r="L274" s="2">
        <v>0</v>
      </c>
      <c r="M274" s="2">
        <v>14</v>
      </c>
      <c r="N274" s="2" t="s">
        <v>84</v>
      </c>
      <c r="O274" s="2" t="s">
        <v>120</v>
      </c>
      <c r="P274" s="2">
        <v>6070</v>
      </c>
      <c r="Q274" s="5">
        <v>32273</v>
      </c>
      <c r="R274" s="2" t="s">
        <v>59</v>
      </c>
      <c r="S274" s="2">
        <f ca="1">DATEDIF(Q274,TODAY( ),"Y")</f>
        <v>35</v>
      </c>
      <c r="T274" s="2" t="str">
        <f ca="1">IF(S274&gt;54,"Old Age",IF(S274&gt;=31,"Middle Age",IF(S274&lt;=30,"young age","Invalid")))</f>
        <v>Middle Age</v>
      </c>
      <c r="U274" s="2" t="str">
        <f>IF(R274="f","Female","male")</f>
        <v>Female</v>
      </c>
      <c r="V274" s="2" t="s">
        <v>40</v>
      </c>
      <c r="W274" s="2" t="s">
        <v>41</v>
      </c>
      <c r="X274" s="2" t="s">
        <v>87</v>
      </c>
      <c r="Y274" s="2" t="s">
        <v>80</v>
      </c>
      <c r="Z274" s="3">
        <v>40564</v>
      </c>
      <c r="AB274" s="2" t="s">
        <v>486</v>
      </c>
      <c r="AC274" s="2" t="s">
        <v>44</v>
      </c>
      <c r="AD274" s="2" t="str">
        <f>IF(Table2[[#This Row],[EmploymentStatus]]="active","active","inactive")</f>
        <v>active</v>
      </c>
      <c r="AE274" s="2" t="s">
        <v>487</v>
      </c>
      <c r="AF274" s="2" t="s">
        <v>164</v>
      </c>
      <c r="AG274" s="2">
        <v>6</v>
      </c>
      <c r="AH274" s="2" t="s">
        <v>82</v>
      </c>
      <c r="AI274" s="2" t="s">
        <v>48</v>
      </c>
      <c r="AJ274" s="2">
        <v>4.6399999999999997</v>
      </c>
      <c r="AK274" s="2">
        <v>4</v>
      </c>
      <c r="AL274" s="2">
        <v>5</v>
      </c>
      <c r="AM274" s="6">
        <v>43490</v>
      </c>
      <c r="AN274" s="2">
        <v>0</v>
      </c>
      <c r="AO274" s="2">
        <v>14</v>
      </c>
    </row>
    <row r="275" spans="1:41" x14ac:dyDescent="0.3">
      <c r="A275" s="2" t="s">
        <v>422</v>
      </c>
      <c r="B275" s="2">
        <v>10039</v>
      </c>
      <c r="C275" s="2">
        <v>0</v>
      </c>
      <c r="D275" s="2">
        <v>0</v>
      </c>
      <c r="E275" s="2">
        <v>0</v>
      </c>
      <c r="F275" s="2" t="str">
        <f>IF(C275=0,"Unmarried","Married")</f>
        <v>Unmarried</v>
      </c>
      <c r="G275" s="2">
        <v>1</v>
      </c>
      <c r="H275" s="2">
        <v>1</v>
      </c>
      <c r="I275" s="2">
        <v>3</v>
      </c>
      <c r="J275" s="2">
        <v>0</v>
      </c>
      <c r="K275" s="2">
        <v>51920</v>
      </c>
      <c r="L275" s="2">
        <v>0</v>
      </c>
      <c r="M275" s="2">
        <v>2</v>
      </c>
      <c r="N275" s="2" t="s">
        <v>277</v>
      </c>
      <c r="O275" s="2" t="s">
        <v>38</v>
      </c>
      <c r="P275" s="2">
        <v>2330</v>
      </c>
      <c r="Q275" s="5">
        <v>32282</v>
      </c>
      <c r="R275" s="2" t="s">
        <v>59</v>
      </c>
      <c r="S275" s="2">
        <f ca="1">DATEDIF(Q275,TODAY( ),"Y")</f>
        <v>35</v>
      </c>
      <c r="T275" s="2" t="str">
        <f ca="1">IF(S275&gt;54,"Old Age",IF(S275&gt;=31,"Middle Age",IF(S275&lt;=30,"young age","Invalid")))</f>
        <v>Middle Age</v>
      </c>
      <c r="U275" s="2" t="str">
        <f>IF(R275="f","Female","male")</f>
        <v>Female</v>
      </c>
      <c r="V275" s="2" t="s">
        <v>40</v>
      </c>
      <c r="W275" s="2" t="s">
        <v>41</v>
      </c>
      <c r="X275" s="2" t="s">
        <v>42</v>
      </c>
      <c r="Y275" s="2" t="s">
        <v>43</v>
      </c>
      <c r="Z275" s="3">
        <v>42009</v>
      </c>
      <c r="AB275" s="2" t="s">
        <v>486</v>
      </c>
      <c r="AC275" s="2" t="s">
        <v>44</v>
      </c>
      <c r="AD275" s="2" t="str">
        <f>IF(Table2[[#This Row],[EmploymentStatus]]="active","active","inactive")</f>
        <v>active</v>
      </c>
      <c r="AE275" s="2" t="s">
        <v>124</v>
      </c>
      <c r="AF275" s="2" t="s">
        <v>125</v>
      </c>
      <c r="AG275" s="2">
        <v>1</v>
      </c>
      <c r="AH275" s="2" t="s">
        <v>199</v>
      </c>
      <c r="AI275" s="2" t="s">
        <v>56</v>
      </c>
      <c r="AJ275" s="2">
        <v>5</v>
      </c>
      <c r="AK275" s="2">
        <v>3</v>
      </c>
      <c r="AL275" s="2">
        <v>5</v>
      </c>
      <c r="AM275" s="6">
        <v>43480</v>
      </c>
      <c r="AN275" s="2">
        <v>0</v>
      </c>
      <c r="AO275" s="2">
        <v>2</v>
      </c>
    </row>
    <row r="276" spans="1:41" x14ac:dyDescent="0.3">
      <c r="A276" s="2" t="s">
        <v>161</v>
      </c>
      <c r="B276" s="2">
        <v>10168</v>
      </c>
      <c r="C276" s="2">
        <v>0</v>
      </c>
      <c r="D276" s="2">
        <v>0</v>
      </c>
      <c r="E276" s="2">
        <v>0</v>
      </c>
      <c r="F276" s="2" t="str">
        <f>IF(C276=0,"Unmarried","Married")</f>
        <v>Unmarried</v>
      </c>
      <c r="G276" s="2">
        <v>1</v>
      </c>
      <c r="H276" s="2">
        <v>5</v>
      </c>
      <c r="I276" s="2">
        <v>3</v>
      </c>
      <c r="J276" s="2">
        <v>0</v>
      </c>
      <c r="K276" s="2">
        <v>64816</v>
      </c>
      <c r="L276" s="2">
        <v>0</v>
      </c>
      <c r="M276" s="2">
        <v>19</v>
      </c>
      <c r="N276" s="2" t="s">
        <v>37</v>
      </c>
      <c r="O276" s="2" t="s">
        <v>38</v>
      </c>
      <c r="P276" s="2">
        <v>2044</v>
      </c>
      <c r="Q276" s="5">
        <v>32294</v>
      </c>
      <c r="R276" s="2" t="s">
        <v>59</v>
      </c>
      <c r="S276" s="2">
        <f ca="1">DATEDIF(Q276,TODAY( ),"Y")</f>
        <v>35</v>
      </c>
      <c r="T276" s="2" t="str">
        <f ca="1">IF(S276&gt;54,"Old Age",IF(S276&gt;=31,"Middle Age",IF(S276&lt;=30,"young age","Invalid")))</f>
        <v>Middle Age</v>
      </c>
      <c r="U276" s="2" t="str">
        <f>IF(R276="f","Female","male")</f>
        <v>Female</v>
      </c>
      <c r="V276" s="2" t="s">
        <v>40</v>
      </c>
      <c r="W276" s="2" t="s">
        <v>162</v>
      </c>
      <c r="X276" s="2" t="s">
        <v>42</v>
      </c>
      <c r="Y276" s="2" t="s">
        <v>80</v>
      </c>
      <c r="Z276" s="3">
        <v>40612</v>
      </c>
      <c r="AB276" s="2" t="s">
        <v>486</v>
      </c>
      <c r="AC276" s="2" t="s">
        <v>44</v>
      </c>
      <c r="AD276" s="2" t="str">
        <f>IF(Table2[[#This Row],[EmploymentStatus]]="active","active","inactive")</f>
        <v>active</v>
      </c>
      <c r="AE276" s="2" t="s">
        <v>45</v>
      </c>
      <c r="AF276" s="2" t="s">
        <v>77</v>
      </c>
      <c r="AG276" s="2">
        <v>19</v>
      </c>
      <c r="AH276" s="2" t="s">
        <v>55</v>
      </c>
      <c r="AI276" s="2" t="s">
        <v>56</v>
      </c>
      <c r="AJ276" s="2">
        <v>3.58</v>
      </c>
      <c r="AK276" s="2">
        <v>5</v>
      </c>
      <c r="AL276" s="2">
        <v>0</v>
      </c>
      <c r="AM276" s="6">
        <v>43495</v>
      </c>
      <c r="AN276" s="2">
        <v>0</v>
      </c>
      <c r="AO276" s="2">
        <v>3</v>
      </c>
    </row>
    <row r="277" spans="1:41" x14ac:dyDescent="0.3">
      <c r="A277" s="2" t="s">
        <v>382</v>
      </c>
      <c r="B277" s="2">
        <v>10050</v>
      </c>
      <c r="C277" s="2">
        <v>1</v>
      </c>
      <c r="D277" s="2">
        <v>1</v>
      </c>
      <c r="E277" s="2">
        <v>1</v>
      </c>
      <c r="F277" s="2" t="str">
        <f>IF(C277=0,"Unmarried","Married")</f>
        <v>Married</v>
      </c>
      <c r="G277" s="2">
        <v>5</v>
      </c>
      <c r="H277" s="2">
        <v>5</v>
      </c>
      <c r="I277" s="2">
        <v>3</v>
      </c>
      <c r="J277" s="2">
        <v>0</v>
      </c>
      <c r="K277" s="2">
        <v>64724</v>
      </c>
      <c r="L277" s="2">
        <v>1</v>
      </c>
      <c r="M277" s="2">
        <v>19</v>
      </c>
      <c r="N277" s="2" t="s">
        <v>37</v>
      </c>
      <c r="O277" s="2" t="s">
        <v>38</v>
      </c>
      <c r="P277" s="2">
        <v>2451</v>
      </c>
      <c r="Q277" s="5">
        <v>32297</v>
      </c>
      <c r="R277" s="2" t="s">
        <v>39</v>
      </c>
      <c r="S277" s="2">
        <f ca="1">DATEDIF(Q277,TODAY( ),"Y")</f>
        <v>35</v>
      </c>
      <c r="T277" s="2" t="str">
        <f ca="1">IF(S277&gt;54,"Old Age",IF(S277&gt;=31,"Middle Age",IF(S277&lt;=30,"young age","Invalid")))</f>
        <v>Middle Age</v>
      </c>
      <c r="U277" s="2" t="str">
        <f>IF(R277="f","Female","male")</f>
        <v>male</v>
      </c>
      <c r="V277" s="2" t="s">
        <v>51</v>
      </c>
      <c r="W277" s="2" t="s">
        <v>41</v>
      </c>
      <c r="X277" s="2" t="s">
        <v>42</v>
      </c>
      <c r="Y277" s="2" t="s">
        <v>110</v>
      </c>
      <c r="Z277" s="3">
        <v>40670</v>
      </c>
      <c r="AA277" s="3">
        <v>41243</v>
      </c>
      <c r="AB277" s="2" t="s">
        <v>191</v>
      </c>
      <c r="AC277" s="2" t="s">
        <v>53</v>
      </c>
      <c r="AD277" s="2" t="str">
        <f>IF(Table2[[#This Row],[EmploymentStatus]]="active","active","inactive")</f>
        <v>inactive</v>
      </c>
      <c r="AE277" s="2" t="s">
        <v>45</v>
      </c>
      <c r="AF277" s="2" t="s">
        <v>81</v>
      </c>
      <c r="AG277" s="2">
        <v>12</v>
      </c>
      <c r="AH277" s="2" t="s">
        <v>68</v>
      </c>
      <c r="AI277" s="2" t="s">
        <v>56</v>
      </c>
      <c r="AJ277" s="2">
        <v>5</v>
      </c>
      <c r="AK277" s="2">
        <v>3</v>
      </c>
      <c r="AL277" s="2">
        <v>0</v>
      </c>
      <c r="AM277" s="6">
        <v>40959</v>
      </c>
      <c r="AN277" s="2">
        <v>0</v>
      </c>
      <c r="AO277" s="2">
        <v>13</v>
      </c>
    </row>
    <row r="278" spans="1:41" x14ac:dyDescent="0.3">
      <c r="A278" s="2" t="s">
        <v>83</v>
      </c>
      <c r="B278" s="2">
        <v>10250</v>
      </c>
      <c r="C278" s="2">
        <v>0</v>
      </c>
      <c r="D278" s="2">
        <v>2</v>
      </c>
      <c r="E278" s="2">
        <v>1</v>
      </c>
      <c r="F278" s="2" t="str">
        <f>IF(C278=0,"Unmarried","Married")</f>
        <v>Unmarried</v>
      </c>
      <c r="G278" s="2">
        <v>1</v>
      </c>
      <c r="H278" s="2">
        <v>3</v>
      </c>
      <c r="I278" s="2">
        <v>3</v>
      </c>
      <c r="J278" s="2">
        <v>0</v>
      </c>
      <c r="K278" s="2">
        <v>50178</v>
      </c>
      <c r="L278" s="2">
        <v>0</v>
      </c>
      <c r="M278" s="2">
        <v>14</v>
      </c>
      <c r="N278" s="2" t="s">
        <v>84</v>
      </c>
      <c r="O278" s="2" t="s">
        <v>38</v>
      </c>
      <c r="P278" s="2">
        <v>1886</v>
      </c>
      <c r="Q278" s="5">
        <v>32325</v>
      </c>
      <c r="R278" s="2" t="s">
        <v>39</v>
      </c>
      <c r="S278" s="2">
        <f ca="1">DATEDIF(Q278,TODAY( ),"Y")</f>
        <v>35</v>
      </c>
      <c r="T278" s="2" t="str">
        <f ca="1">IF(S278&gt;54,"Old Age",IF(S278&gt;=31,"Middle Age",IF(S278&lt;=30,"young age","Invalid")))</f>
        <v>Middle Age</v>
      </c>
      <c r="U278" s="2" t="str">
        <f>IF(R278="f","Female","male")</f>
        <v>male</v>
      </c>
      <c r="V278" s="2" t="s">
        <v>65</v>
      </c>
      <c r="W278" s="2" t="s">
        <v>41</v>
      </c>
      <c r="X278" s="2" t="s">
        <v>42</v>
      </c>
      <c r="Y278" s="2" t="s">
        <v>43</v>
      </c>
      <c r="Z278" s="3">
        <v>42125</v>
      </c>
      <c r="AB278" s="2" t="s">
        <v>486</v>
      </c>
      <c r="AC278" s="2" t="s">
        <v>44</v>
      </c>
      <c r="AD278" s="2" t="str">
        <f>IF(Table2[[#This Row],[EmploymentStatus]]="active","active","inactive")</f>
        <v>active</v>
      </c>
      <c r="AE278" s="2" t="s">
        <v>487</v>
      </c>
      <c r="AF278" s="2" t="s">
        <v>85</v>
      </c>
      <c r="AG278" s="2">
        <v>7</v>
      </c>
      <c r="AH278" s="2" t="s">
        <v>55</v>
      </c>
      <c r="AI278" s="2" t="s">
        <v>56</v>
      </c>
      <c r="AJ278" s="2">
        <v>5</v>
      </c>
      <c r="AK278" s="2">
        <v>5</v>
      </c>
      <c r="AL278" s="2">
        <v>6</v>
      </c>
      <c r="AM278" s="6">
        <v>43514</v>
      </c>
      <c r="AN278" s="2">
        <v>0</v>
      </c>
      <c r="AO278" s="2">
        <v>16</v>
      </c>
    </row>
    <row r="279" spans="1:41" x14ac:dyDescent="0.3">
      <c r="A279" s="2" t="s">
        <v>202</v>
      </c>
      <c r="B279" s="2">
        <v>10133</v>
      </c>
      <c r="C279" s="2">
        <v>1</v>
      </c>
      <c r="D279" s="2">
        <v>1</v>
      </c>
      <c r="E279" s="2">
        <v>0</v>
      </c>
      <c r="F279" s="2" t="str">
        <f>IF(C279=0,"Unmarried","Married")</f>
        <v>Married</v>
      </c>
      <c r="G279" s="2">
        <v>1</v>
      </c>
      <c r="H279" s="2">
        <v>3</v>
      </c>
      <c r="I279" s="2">
        <v>3</v>
      </c>
      <c r="J279" s="2">
        <v>0</v>
      </c>
      <c r="K279" s="2">
        <v>70621</v>
      </c>
      <c r="L279" s="2">
        <v>0</v>
      </c>
      <c r="M279" s="2">
        <v>14</v>
      </c>
      <c r="N279" s="2" t="s">
        <v>84</v>
      </c>
      <c r="O279" s="2" t="s">
        <v>38</v>
      </c>
      <c r="P279" s="2">
        <v>2119</v>
      </c>
      <c r="Q279" s="5">
        <v>32342</v>
      </c>
      <c r="R279" s="2" t="s">
        <v>59</v>
      </c>
      <c r="S279" s="2">
        <f ca="1">DATEDIF(Q279,TODAY( ),"Y")</f>
        <v>34</v>
      </c>
      <c r="T279" s="2" t="str">
        <f ca="1">IF(S279&gt;54,"Old Age",IF(S279&gt;=31,"Middle Age",IF(S279&lt;=30,"young age","Invalid")))</f>
        <v>Middle Age</v>
      </c>
      <c r="U279" s="2" t="str">
        <f>IF(R279="f","Female","male")</f>
        <v>Female</v>
      </c>
      <c r="V279" s="2" t="s">
        <v>51</v>
      </c>
      <c r="W279" s="2" t="s">
        <v>41</v>
      </c>
      <c r="X279" s="2" t="s">
        <v>42</v>
      </c>
      <c r="Y279" s="2" t="s">
        <v>43</v>
      </c>
      <c r="Z279" s="3">
        <v>42125</v>
      </c>
      <c r="AB279" s="2" t="s">
        <v>486</v>
      </c>
      <c r="AC279" s="2" t="s">
        <v>44</v>
      </c>
      <c r="AD279" s="2" t="str">
        <f>IF(Table2[[#This Row],[EmploymentStatus]]="active","active","inactive")</f>
        <v>active</v>
      </c>
      <c r="AE279" s="2" t="s">
        <v>487</v>
      </c>
      <c r="AF279" s="2" t="s">
        <v>85</v>
      </c>
      <c r="AG279" s="2">
        <v>7</v>
      </c>
      <c r="AH279" s="2" t="s">
        <v>78</v>
      </c>
      <c r="AI279" s="2" t="s">
        <v>56</v>
      </c>
      <c r="AJ279" s="2">
        <v>4.1100000000000003</v>
      </c>
      <c r="AK279" s="2">
        <v>4</v>
      </c>
      <c r="AL279" s="2">
        <v>6</v>
      </c>
      <c r="AM279" s="6">
        <v>43521</v>
      </c>
      <c r="AN279" s="2">
        <v>0</v>
      </c>
      <c r="AO279" s="2">
        <v>16</v>
      </c>
    </row>
    <row r="280" spans="1:41" x14ac:dyDescent="0.3">
      <c r="A280" s="2" t="s">
        <v>205</v>
      </c>
      <c r="B280" s="2">
        <v>10006</v>
      </c>
      <c r="C280" s="2">
        <v>0</v>
      </c>
      <c r="D280" s="2">
        <v>0</v>
      </c>
      <c r="E280" s="2">
        <v>0</v>
      </c>
      <c r="F280" s="2" t="str">
        <f>IF(C280=0,"Unmarried","Married")</f>
        <v>Unmarried</v>
      </c>
      <c r="G280" s="2">
        <v>1</v>
      </c>
      <c r="H280" s="2">
        <v>6</v>
      </c>
      <c r="I280" s="2">
        <v>4</v>
      </c>
      <c r="J280" s="2">
        <v>0</v>
      </c>
      <c r="K280" s="2">
        <v>74241</v>
      </c>
      <c r="L280" s="2">
        <v>0</v>
      </c>
      <c r="M280" s="2">
        <v>3</v>
      </c>
      <c r="N280" s="2" t="s">
        <v>137</v>
      </c>
      <c r="O280" s="2" t="s">
        <v>206</v>
      </c>
      <c r="P280" s="2">
        <v>90007</v>
      </c>
      <c r="Q280" s="5">
        <v>32366</v>
      </c>
      <c r="R280" s="2" t="s">
        <v>59</v>
      </c>
      <c r="S280" s="2">
        <f ca="1">DATEDIF(Q280,TODAY( ),"Y")</f>
        <v>34</v>
      </c>
      <c r="T280" s="2" t="str">
        <f ca="1">IF(S280&gt;54,"Old Age",IF(S280&gt;=31,"Middle Age",IF(S280&lt;=30,"young age","Invalid")))</f>
        <v>Middle Age</v>
      </c>
      <c r="U280" s="2" t="str">
        <f>IF(R280="f","Female","male")</f>
        <v>Female</v>
      </c>
      <c r="V280" s="2" t="s">
        <v>40</v>
      </c>
      <c r="W280" s="2" t="s">
        <v>41</v>
      </c>
      <c r="X280" s="2" t="s">
        <v>42</v>
      </c>
      <c r="Y280" s="2" t="s">
        <v>43</v>
      </c>
      <c r="Z280" s="3">
        <v>40817</v>
      </c>
      <c r="AB280" s="2" t="s">
        <v>486</v>
      </c>
      <c r="AC280" s="2" t="s">
        <v>44</v>
      </c>
      <c r="AD280" s="2" t="str">
        <f>IF(Table2[[#This Row],[EmploymentStatus]]="active","active","inactive")</f>
        <v>active</v>
      </c>
      <c r="AE280" s="2" t="s">
        <v>139</v>
      </c>
      <c r="AF280" s="2" t="s">
        <v>158</v>
      </c>
      <c r="AG280" s="2">
        <v>21</v>
      </c>
      <c r="AH280" s="2" t="s">
        <v>55</v>
      </c>
      <c r="AI280" s="2" t="s">
        <v>48</v>
      </c>
      <c r="AJ280" s="2">
        <v>4.7699999999999996</v>
      </c>
      <c r="AK280" s="2">
        <v>5</v>
      </c>
      <c r="AL280" s="2">
        <v>0</v>
      </c>
      <c r="AM280" s="6">
        <v>43492</v>
      </c>
      <c r="AN280" s="2">
        <v>0</v>
      </c>
      <c r="AO280" s="2">
        <v>14</v>
      </c>
    </row>
    <row r="281" spans="1:41" x14ac:dyDescent="0.3">
      <c r="A281" s="2" t="s">
        <v>384</v>
      </c>
      <c r="B281" s="2">
        <v>10124</v>
      </c>
      <c r="C281" s="2">
        <v>1</v>
      </c>
      <c r="D281" s="2">
        <v>1</v>
      </c>
      <c r="E281" s="2">
        <v>0</v>
      </c>
      <c r="F281" s="2" t="str">
        <f>IF(C281=0,"Unmarried","Married")</f>
        <v>Married</v>
      </c>
      <c r="G281" s="2">
        <v>1</v>
      </c>
      <c r="H281" s="2">
        <v>6</v>
      </c>
      <c r="I281" s="2">
        <v>3</v>
      </c>
      <c r="J281" s="2">
        <v>0</v>
      </c>
      <c r="K281" s="2">
        <v>61844</v>
      </c>
      <c r="L281" s="2">
        <v>0</v>
      </c>
      <c r="M281" s="2">
        <v>3</v>
      </c>
      <c r="N281" s="2" t="s">
        <v>137</v>
      </c>
      <c r="O281" s="2" t="s">
        <v>385</v>
      </c>
      <c r="P281" s="2">
        <v>40220</v>
      </c>
      <c r="Q281" s="5">
        <v>32384</v>
      </c>
      <c r="R281" s="2" t="s">
        <v>59</v>
      </c>
      <c r="S281" s="2">
        <f ca="1">DATEDIF(Q281,TODAY( ),"Y")</f>
        <v>34</v>
      </c>
      <c r="T281" s="2" t="str">
        <f ca="1">IF(S281&gt;54,"Old Age",IF(S281&gt;=31,"Middle Age",IF(S281&lt;=30,"young age","Invalid")))</f>
        <v>Middle Age</v>
      </c>
      <c r="U281" s="2" t="str">
        <f>IF(R281="f","Female","male")</f>
        <v>Female</v>
      </c>
      <c r="V281" s="2" t="s">
        <v>51</v>
      </c>
      <c r="W281" s="2" t="s">
        <v>41</v>
      </c>
      <c r="X281" s="2" t="s">
        <v>42</v>
      </c>
      <c r="Y281" s="2" t="s">
        <v>80</v>
      </c>
      <c r="Z281" s="3">
        <v>41153</v>
      </c>
      <c r="AB281" s="2" t="s">
        <v>486</v>
      </c>
      <c r="AC281" s="2" t="s">
        <v>44</v>
      </c>
      <c r="AD281" s="2" t="str">
        <f>IF(Table2[[#This Row],[EmploymentStatus]]="active","active","inactive")</f>
        <v>active</v>
      </c>
      <c r="AE281" s="2" t="s">
        <v>139</v>
      </c>
      <c r="AF281" s="2" t="s">
        <v>158</v>
      </c>
      <c r="AG281" s="2">
        <v>21</v>
      </c>
      <c r="AH281" s="2" t="s">
        <v>199</v>
      </c>
      <c r="AI281" s="2" t="s">
        <v>56</v>
      </c>
      <c r="AJ281" s="2">
        <v>4.2</v>
      </c>
      <c r="AK281" s="2">
        <v>5</v>
      </c>
      <c r="AL281" s="2">
        <v>0</v>
      </c>
      <c r="AM281" s="6">
        <v>43467</v>
      </c>
      <c r="AN281" s="2">
        <v>0</v>
      </c>
      <c r="AO281" s="2">
        <v>9</v>
      </c>
    </row>
    <row r="282" spans="1:41" x14ac:dyDescent="0.3">
      <c r="A282" s="2" t="s">
        <v>269</v>
      </c>
      <c r="B282" s="2">
        <v>10167</v>
      </c>
      <c r="C282" s="2">
        <v>1</v>
      </c>
      <c r="D282" s="2">
        <v>1</v>
      </c>
      <c r="E282" s="2">
        <v>1</v>
      </c>
      <c r="F282" s="2" t="str">
        <f>IF(C282=0,"Unmarried","Married")</f>
        <v>Married</v>
      </c>
      <c r="G282" s="2">
        <v>1</v>
      </c>
      <c r="H282" s="2">
        <v>6</v>
      </c>
      <c r="I282" s="2">
        <v>3</v>
      </c>
      <c r="J282" s="2">
        <v>0</v>
      </c>
      <c r="K282" s="2">
        <v>70545</v>
      </c>
      <c r="L282" s="2">
        <v>0</v>
      </c>
      <c r="M282" s="2">
        <v>3</v>
      </c>
      <c r="N282" s="2" t="s">
        <v>137</v>
      </c>
      <c r="O282" s="2" t="s">
        <v>270</v>
      </c>
      <c r="P282" s="2">
        <v>3062</v>
      </c>
      <c r="Q282" s="5">
        <v>32400</v>
      </c>
      <c r="R282" s="2" t="s">
        <v>39</v>
      </c>
      <c r="S282" s="2">
        <f ca="1">DATEDIF(Q282,TODAY( ),"Y")</f>
        <v>34</v>
      </c>
      <c r="T282" s="2" t="str">
        <f ca="1">IF(S282&gt;54,"Old Age",IF(S282&gt;=31,"Middle Age",IF(S282&lt;=30,"young age","Invalid")))</f>
        <v>Middle Age</v>
      </c>
      <c r="U282" s="2" t="str">
        <f>IF(R282="f","Female","male")</f>
        <v>male</v>
      </c>
      <c r="V282" s="2" t="s">
        <v>51</v>
      </c>
      <c r="W282" s="2" t="s">
        <v>41</v>
      </c>
      <c r="X282" s="2" t="s">
        <v>42</v>
      </c>
      <c r="Y282" s="2" t="s">
        <v>256</v>
      </c>
      <c r="Z282" s="3">
        <v>41869</v>
      </c>
      <c r="AB282" s="2" t="s">
        <v>486</v>
      </c>
      <c r="AC282" s="2" t="s">
        <v>44</v>
      </c>
      <c r="AD282" s="2" t="str">
        <f>IF(Table2[[#This Row],[EmploymentStatus]]="active","active","inactive")</f>
        <v>active</v>
      </c>
      <c r="AE282" s="2" t="s">
        <v>139</v>
      </c>
      <c r="AF282" s="2" t="s">
        <v>140</v>
      </c>
      <c r="AG282" s="2">
        <v>17</v>
      </c>
      <c r="AH282" s="2" t="s">
        <v>55</v>
      </c>
      <c r="AI282" s="2" t="s">
        <v>56</v>
      </c>
      <c r="AJ282" s="2">
        <v>3.6</v>
      </c>
      <c r="AK282" s="2">
        <v>5</v>
      </c>
      <c r="AL282" s="2">
        <v>0</v>
      </c>
      <c r="AM282" s="6">
        <v>43495</v>
      </c>
      <c r="AN282" s="2">
        <v>0</v>
      </c>
      <c r="AO282" s="2">
        <v>9</v>
      </c>
    </row>
    <row r="283" spans="1:41" x14ac:dyDescent="0.3">
      <c r="A283" s="2" t="s">
        <v>57</v>
      </c>
      <c r="B283" s="2">
        <v>10196</v>
      </c>
      <c r="C283" s="2">
        <v>1</v>
      </c>
      <c r="D283" s="2">
        <v>1</v>
      </c>
      <c r="E283" s="2">
        <v>0</v>
      </c>
      <c r="F283" s="2" t="str">
        <f>IF(C283=0,"Unmarried","Married")</f>
        <v>Married</v>
      </c>
      <c r="G283" s="2">
        <v>5</v>
      </c>
      <c r="H283" s="2">
        <v>5</v>
      </c>
      <c r="I283" s="2">
        <v>3</v>
      </c>
      <c r="J283" s="2">
        <v>0</v>
      </c>
      <c r="K283" s="2">
        <v>64955</v>
      </c>
      <c r="L283" s="2">
        <v>1</v>
      </c>
      <c r="M283" s="2">
        <v>20</v>
      </c>
      <c r="N283" s="2" t="s">
        <v>58</v>
      </c>
      <c r="O283" s="2" t="s">
        <v>38</v>
      </c>
      <c r="P283" s="2">
        <v>1810</v>
      </c>
      <c r="Q283" s="5">
        <v>32405</v>
      </c>
      <c r="R283" s="2" t="s">
        <v>59</v>
      </c>
      <c r="S283" s="2">
        <f ca="1">DATEDIF(Q283,TODAY( ),"Y")</f>
        <v>34</v>
      </c>
      <c r="T283" s="2" t="str">
        <f ca="1">IF(S283&gt;54,"Old Age",IF(S283&gt;=31,"Middle Age",IF(S283&lt;=30,"young age","Invalid")))</f>
        <v>Middle Age</v>
      </c>
      <c r="U283" s="2" t="str">
        <f>IF(R283="f","Female","male")</f>
        <v>Female</v>
      </c>
      <c r="V283" s="2" t="s">
        <v>51</v>
      </c>
      <c r="W283" s="2" t="s">
        <v>41</v>
      </c>
      <c r="X283" s="2" t="s">
        <v>42</v>
      </c>
      <c r="Y283" s="2" t="s">
        <v>43</v>
      </c>
      <c r="Z283" s="3">
        <v>40670</v>
      </c>
      <c r="AA283" s="3">
        <v>41176</v>
      </c>
      <c r="AB283" s="2" t="s">
        <v>60</v>
      </c>
      <c r="AC283" s="2" t="s">
        <v>53</v>
      </c>
      <c r="AD283" s="2" t="str">
        <f>IF(Table2[[#This Row],[EmploymentStatus]]="active","active","inactive")</f>
        <v>inactive</v>
      </c>
      <c r="AE283" s="2" t="s">
        <v>45</v>
      </c>
      <c r="AF283" s="2" t="s">
        <v>61</v>
      </c>
      <c r="AG283" s="2">
        <v>20</v>
      </c>
      <c r="AH283" s="2" t="s">
        <v>47</v>
      </c>
      <c r="AI283" s="2" t="s">
        <v>56</v>
      </c>
      <c r="AJ283" s="2">
        <v>3.02</v>
      </c>
      <c r="AK283" s="2">
        <v>3</v>
      </c>
      <c r="AL283" s="2">
        <v>0</v>
      </c>
      <c r="AM283" s="6">
        <v>41044</v>
      </c>
      <c r="AN283" s="2">
        <v>0</v>
      </c>
      <c r="AO283" s="2">
        <v>3</v>
      </c>
    </row>
    <row r="284" spans="1:41" x14ac:dyDescent="0.3">
      <c r="A284" s="2" t="s">
        <v>62</v>
      </c>
      <c r="B284" s="2">
        <v>10088</v>
      </c>
      <c r="C284" s="2">
        <v>1</v>
      </c>
      <c r="D284" s="2">
        <v>1</v>
      </c>
      <c r="E284" s="2">
        <v>0</v>
      </c>
      <c r="F284" s="2" t="str">
        <f>IF(C284=0,"Unmarried","Married")</f>
        <v>Married</v>
      </c>
      <c r="G284" s="2">
        <v>1</v>
      </c>
      <c r="H284" s="2">
        <v>5</v>
      </c>
      <c r="I284" s="2">
        <v>3</v>
      </c>
      <c r="J284" s="2">
        <v>0</v>
      </c>
      <c r="K284" s="2">
        <v>64991</v>
      </c>
      <c r="L284" s="2">
        <v>0</v>
      </c>
      <c r="M284" s="2">
        <v>19</v>
      </c>
      <c r="N284" s="2" t="s">
        <v>37</v>
      </c>
      <c r="O284" s="2" t="s">
        <v>38</v>
      </c>
      <c r="P284" s="2">
        <v>1886</v>
      </c>
      <c r="Q284" s="5">
        <v>32413</v>
      </c>
      <c r="R284" s="2" t="s">
        <v>59</v>
      </c>
      <c r="S284" s="2">
        <f ca="1">DATEDIF(Q284,TODAY( ),"Y")</f>
        <v>34</v>
      </c>
      <c r="T284" s="2" t="str">
        <f ca="1">IF(S284&gt;54,"Old Age",IF(S284&gt;=31,"Middle Age",IF(S284&lt;=30,"young age","Invalid")))</f>
        <v>Middle Age</v>
      </c>
      <c r="U284" s="2" t="str">
        <f>IF(R284="f","Female","male")</f>
        <v>Female</v>
      </c>
      <c r="V284" s="2" t="s">
        <v>51</v>
      </c>
      <c r="W284" s="2" t="s">
        <v>41</v>
      </c>
      <c r="X284" s="2" t="s">
        <v>42</v>
      </c>
      <c r="Y284" s="2" t="s">
        <v>43</v>
      </c>
      <c r="Z284" s="3">
        <v>39630</v>
      </c>
      <c r="AB284" s="2" t="s">
        <v>486</v>
      </c>
      <c r="AC284" s="2" t="s">
        <v>44</v>
      </c>
      <c r="AD284" s="2" t="str">
        <f>IF(Table2[[#This Row],[EmploymentStatus]]="active","active","inactive")</f>
        <v>active</v>
      </c>
      <c r="AE284" s="2" t="s">
        <v>45</v>
      </c>
      <c r="AF284" s="2" t="s">
        <v>63</v>
      </c>
      <c r="AG284" s="2">
        <v>16</v>
      </c>
      <c r="AH284" s="2" t="s">
        <v>55</v>
      </c>
      <c r="AI284" s="2" t="s">
        <v>56</v>
      </c>
      <c r="AJ284" s="2">
        <v>4.84</v>
      </c>
      <c r="AK284" s="2">
        <v>5</v>
      </c>
      <c r="AL284" s="2">
        <v>0</v>
      </c>
      <c r="AM284" s="6">
        <v>43525</v>
      </c>
      <c r="AN284" s="2">
        <v>0</v>
      </c>
      <c r="AO284" s="2">
        <v>15</v>
      </c>
    </row>
    <row r="285" spans="1:41" x14ac:dyDescent="0.3">
      <c r="A285" s="2" t="s">
        <v>417</v>
      </c>
      <c r="B285" s="2">
        <v>10169</v>
      </c>
      <c r="C285" s="2">
        <v>1</v>
      </c>
      <c r="D285" s="2">
        <v>1</v>
      </c>
      <c r="E285" s="2">
        <v>0</v>
      </c>
      <c r="F285" s="2" t="str">
        <f>IF(C285=0,"Unmarried","Married")</f>
        <v>Married</v>
      </c>
      <c r="G285" s="2">
        <v>1</v>
      </c>
      <c r="H285" s="2">
        <v>5</v>
      </c>
      <c r="I285" s="2">
        <v>3</v>
      </c>
      <c r="J285" s="2">
        <v>0</v>
      </c>
      <c r="K285" s="2">
        <v>56147</v>
      </c>
      <c r="L285" s="2">
        <v>0</v>
      </c>
      <c r="M285" s="2">
        <v>19</v>
      </c>
      <c r="N285" s="2" t="s">
        <v>37</v>
      </c>
      <c r="O285" s="2" t="s">
        <v>38</v>
      </c>
      <c r="P285" s="2">
        <v>2154</v>
      </c>
      <c r="Q285" s="5">
        <v>32423</v>
      </c>
      <c r="R285" s="2" t="s">
        <v>59</v>
      </c>
      <c r="S285" s="2">
        <f ca="1">DATEDIF(Q285,TODAY( ),"Y")</f>
        <v>34</v>
      </c>
      <c r="T285" s="2" t="str">
        <f ca="1">IF(S285&gt;54,"Old Age",IF(S285&gt;=31,"Middle Age",IF(S285&lt;=30,"young age","Invalid")))</f>
        <v>Middle Age</v>
      </c>
      <c r="U285" s="2" t="str">
        <f>IF(R285="f","Female","male")</f>
        <v>Female</v>
      </c>
      <c r="V285" s="2" t="s">
        <v>51</v>
      </c>
      <c r="W285" s="2" t="s">
        <v>41</v>
      </c>
      <c r="X285" s="2" t="s">
        <v>42</v>
      </c>
      <c r="Y285" s="2" t="s">
        <v>80</v>
      </c>
      <c r="Z285" s="3">
        <v>41911</v>
      </c>
      <c r="AB285" s="2" t="s">
        <v>486</v>
      </c>
      <c r="AC285" s="2" t="s">
        <v>44</v>
      </c>
      <c r="AD285" s="2" t="str">
        <f>IF(Table2[[#This Row],[EmploymentStatus]]="active","active","inactive")</f>
        <v>active</v>
      </c>
      <c r="AE285" s="2" t="s">
        <v>45</v>
      </c>
      <c r="AF285" s="2" t="s">
        <v>63</v>
      </c>
      <c r="AG285" s="2">
        <v>16</v>
      </c>
      <c r="AH285" s="2" t="s">
        <v>47</v>
      </c>
      <c r="AI285" s="2" t="s">
        <v>56</v>
      </c>
      <c r="AJ285" s="2">
        <v>3.51</v>
      </c>
      <c r="AK285" s="2">
        <v>3</v>
      </c>
      <c r="AL285" s="2">
        <v>0</v>
      </c>
      <c r="AM285" s="6">
        <v>43514</v>
      </c>
      <c r="AN285" s="2">
        <v>0</v>
      </c>
      <c r="AO285" s="2">
        <v>2</v>
      </c>
    </row>
    <row r="286" spans="1:41" x14ac:dyDescent="0.3">
      <c r="A286" s="2" t="s">
        <v>264</v>
      </c>
      <c r="B286" s="2">
        <v>10074</v>
      </c>
      <c r="C286" s="2">
        <v>0</v>
      </c>
      <c r="D286" s="2">
        <v>0</v>
      </c>
      <c r="E286" s="2">
        <v>1</v>
      </c>
      <c r="F286" s="2" t="str">
        <f>IF(C286=0,"Unmarried","Married")</f>
        <v>Unmarried</v>
      </c>
      <c r="G286" s="2">
        <v>1</v>
      </c>
      <c r="H286" s="2">
        <v>5</v>
      </c>
      <c r="I286" s="2">
        <v>3</v>
      </c>
      <c r="J286" s="2">
        <v>0</v>
      </c>
      <c r="K286" s="2">
        <v>64246</v>
      </c>
      <c r="L286" s="2">
        <v>0</v>
      </c>
      <c r="M286" s="2">
        <v>20</v>
      </c>
      <c r="N286" s="2" t="s">
        <v>58</v>
      </c>
      <c r="O286" s="2" t="s">
        <v>38</v>
      </c>
      <c r="P286" s="2">
        <v>2155</v>
      </c>
      <c r="Q286" s="5">
        <v>32424</v>
      </c>
      <c r="R286" s="2" t="s">
        <v>39</v>
      </c>
      <c r="S286" s="2">
        <f ca="1">DATEDIF(Q286,TODAY( ),"Y")</f>
        <v>34</v>
      </c>
      <c r="T286" s="2" t="str">
        <f ca="1">IF(S286&gt;54,"Old Age",IF(S286&gt;=31,"Middle Age",IF(S286&lt;=30,"young age","Invalid")))</f>
        <v>Middle Age</v>
      </c>
      <c r="U286" s="2" t="str">
        <f>IF(R286="f","Female","male")</f>
        <v>male</v>
      </c>
      <c r="V286" s="2" t="s">
        <v>40</v>
      </c>
      <c r="W286" s="2" t="s">
        <v>41</v>
      </c>
      <c r="X286" s="2" t="s">
        <v>87</v>
      </c>
      <c r="Y286" s="2" t="s">
        <v>43</v>
      </c>
      <c r="Z286" s="3">
        <v>41589</v>
      </c>
      <c r="AB286" s="2" t="s">
        <v>486</v>
      </c>
      <c r="AC286" s="2" t="s">
        <v>44</v>
      </c>
      <c r="AD286" s="2" t="str">
        <f>IF(Table2[[#This Row],[EmploymentStatus]]="active","active","inactive")</f>
        <v>active</v>
      </c>
      <c r="AE286" s="2" t="s">
        <v>45</v>
      </c>
      <c r="AF286" s="2" t="s">
        <v>97</v>
      </c>
      <c r="AG286" s="2">
        <v>18</v>
      </c>
      <c r="AH286" s="2" t="s">
        <v>47</v>
      </c>
      <c r="AI286" s="2" t="s">
        <v>56</v>
      </c>
      <c r="AJ286" s="2">
        <v>5</v>
      </c>
      <c r="AK286" s="2">
        <v>3</v>
      </c>
      <c r="AL286" s="2">
        <v>0</v>
      </c>
      <c r="AM286" s="6">
        <v>43678</v>
      </c>
      <c r="AN286" s="2">
        <v>0</v>
      </c>
      <c r="AO286" s="2">
        <v>20</v>
      </c>
    </row>
    <row r="287" spans="1:41" x14ac:dyDescent="0.3">
      <c r="A287" s="2" t="s">
        <v>319</v>
      </c>
      <c r="B287" s="2">
        <v>10103</v>
      </c>
      <c r="C287" s="2">
        <v>0</v>
      </c>
      <c r="D287" s="2">
        <v>3</v>
      </c>
      <c r="E287" s="2">
        <v>1</v>
      </c>
      <c r="F287" s="2" t="str">
        <f>IF(C287=0,"Unmarried","Married")</f>
        <v>Unmarried</v>
      </c>
      <c r="G287" s="2">
        <v>1</v>
      </c>
      <c r="H287" s="2">
        <v>6</v>
      </c>
      <c r="I287" s="2">
        <v>3</v>
      </c>
      <c r="J287" s="2">
        <v>0</v>
      </c>
      <c r="K287" s="2">
        <v>70468</v>
      </c>
      <c r="L287" s="2">
        <v>0</v>
      </c>
      <c r="M287" s="2">
        <v>3</v>
      </c>
      <c r="N287" s="2" t="s">
        <v>137</v>
      </c>
      <c r="O287" s="2" t="s">
        <v>320</v>
      </c>
      <c r="P287" s="2">
        <v>84111</v>
      </c>
      <c r="Q287" s="5">
        <v>32504</v>
      </c>
      <c r="R287" s="2" t="s">
        <v>39</v>
      </c>
      <c r="S287" s="2">
        <f ca="1">DATEDIF(Q287,TODAY( ),"Y")</f>
        <v>34</v>
      </c>
      <c r="T287" s="2" t="str">
        <f ca="1">IF(S287&gt;54,"Old Age",IF(S287&gt;=31,"Middle Age",IF(S287&lt;=30,"young age","Invalid")))</f>
        <v>Middle Age</v>
      </c>
      <c r="U287" s="2" t="str">
        <f>IF(R287="f","Female","male")</f>
        <v>male</v>
      </c>
      <c r="V287" s="2" t="s">
        <v>135</v>
      </c>
      <c r="W287" s="2" t="s">
        <v>41</v>
      </c>
      <c r="X287" s="2" t="s">
        <v>42</v>
      </c>
      <c r="Y287" s="2" t="s">
        <v>80</v>
      </c>
      <c r="Z287" s="3">
        <v>41029</v>
      </c>
      <c r="AB287" s="2" t="s">
        <v>486</v>
      </c>
      <c r="AC287" s="2" t="s">
        <v>44</v>
      </c>
      <c r="AD287" s="2" t="str">
        <f>IF(Table2[[#This Row],[EmploymentStatus]]="active","active","inactive")</f>
        <v>active</v>
      </c>
      <c r="AE287" s="2" t="s">
        <v>139</v>
      </c>
      <c r="AF287" s="2" t="s">
        <v>140</v>
      </c>
      <c r="AG287" s="2">
        <v>17</v>
      </c>
      <c r="AH287" s="2" t="s">
        <v>199</v>
      </c>
      <c r="AI287" s="2" t="s">
        <v>56</v>
      </c>
      <c r="AJ287" s="2">
        <v>4.53</v>
      </c>
      <c r="AK287" s="2">
        <v>3</v>
      </c>
      <c r="AL287" s="2">
        <v>0</v>
      </c>
      <c r="AM287" s="6">
        <v>43494</v>
      </c>
      <c r="AN287" s="2">
        <v>0</v>
      </c>
      <c r="AO287" s="2">
        <v>16</v>
      </c>
    </row>
    <row r="288" spans="1:41" x14ac:dyDescent="0.3">
      <c r="A288" s="2" t="s">
        <v>113</v>
      </c>
      <c r="B288" s="2">
        <v>10003</v>
      </c>
      <c r="C288" s="2">
        <v>1</v>
      </c>
      <c r="D288" s="2">
        <v>1</v>
      </c>
      <c r="E288" s="2">
        <v>0</v>
      </c>
      <c r="F288" s="2" t="str">
        <f>IF(C288=0,"Unmarried","Married")</f>
        <v>Married</v>
      </c>
      <c r="G288" s="2">
        <v>1</v>
      </c>
      <c r="H288" s="2">
        <v>5</v>
      </c>
      <c r="I288" s="2">
        <v>4</v>
      </c>
      <c r="J288" s="2">
        <v>0</v>
      </c>
      <c r="K288" s="2">
        <v>62910</v>
      </c>
      <c r="L288" s="2">
        <v>0</v>
      </c>
      <c r="M288" s="2">
        <v>19</v>
      </c>
      <c r="N288" s="2" t="s">
        <v>37</v>
      </c>
      <c r="O288" s="2" t="s">
        <v>38</v>
      </c>
      <c r="P288" s="2">
        <v>2031</v>
      </c>
      <c r="Q288" s="5">
        <v>32517</v>
      </c>
      <c r="R288" s="2" t="s">
        <v>59</v>
      </c>
      <c r="S288" s="2">
        <f ca="1">DATEDIF(Q288,TODAY( ),"Y")</f>
        <v>34</v>
      </c>
      <c r="T288" s="2" t="str">
        <f ca="1">IF(S288&gt;54,"Old Age",IF(S288&gt;=31,"Middle Age",IF(S288&lt;=30,"young age","Invalid")))</f>
        <v>Middle Age</v>
      </c>
      <c r="U288" s="2" t="str">
        <f>IF(R288="f","Female","male")</f>
        <v>Female</v>
      </c>
      <c r="V288" s="2" t="s">
        <v>51</v>
      </c>
      <c r="W288" s="2" t="s">
        <v>41</v>
      </c>
      <c r="X288" s="2" t="s">
        <v>42</v>
      </c>
      <c r="Y288" s="2" t="s">
        <v>43</v>
      </c>
      <c r="Z288" s="3">
        <v>41827</v>
      </c>
      <c r="AB288" s="2" t="s">
        <v>486</v>
      </c>
      <c r="AC288" s="2" t="s">
        <v>44</v>
      </c>
      <c r="AD288" s="2" t="str">
        <f>IF(Table2[[#This Row],[EmploymentStatus]]="active","active","inactive")</f>
        <v>active</v>
      </c>
      <c r="AE288" s="2" t="s">
        <v>45</v>
      </c>
      <c r="AF288" s="2" t="s">
        <v>81</v>
      </c>
      <c r="AG288" s="2">
        <v>12</v>
      </c>
      <c r="AH288" s="2" t="s">
        <v>55</v>
      </c>
      <c r="AI288" s="2" t="s">
        <v>48</v>
      </c>
      <c r="AJ288" s="2">
        <v>5</v>
      </c>
      <c r="AK288" s="2">
        <v>3</v>
      </c>
      <c r="AL288" s="2">
        <v>0</v>
      </c>
      <c r="AM288" s="6">
        <v>43523</v>
      </c>
      <c r="AN288" s="2">
        <v>0</v>
      </c>
      <c r="AO288" s="2">
        <v>19</v>
      </c>
    </row>
    <row r="289" spans="1:41" x14ac:dyDescent="0.3">
      <c r="A289" s="2" t="s">
        <v>355</v>
      </c>
      <c r="B289" s="2">
        <v>10215</v>
      </c>
      <c r="C289" s="2">
        <v>0</v>
      </c>
      <c r="D289" s="2">
        <v>0</v>
      </c>
      <c r="E289" s="2">
        <v>1</v>
      </c>
      <c r="F289" s="2" t="str">
        <f>IF(C289=0,"Unmarried","Married")</f>
        <v>Unmarried</v>
      </c>
      <c r="G289" s="2">
        <v>5</v>
      </c>
      <c r="H289" s="2">
        <v>5</v>
      </c>
      <c r="I289" s="2">
        <v>3</v>
      </c>
      <c r="J289" s="2">
        <v>1</v>
      </c>
      <c r="K289" s="2">
        <v>50470</v>
      </c>
      <c r="L289" s="2">
        <v>1</v>
      </c>
      <c r="M289" s="2">
        <v>19</v>
      </c>
      <c r="N289" s="2" t="s">
        <v>37</v>
      </c>
      <c r="O289" s="2" t="s">
        <v>38</v>
      </c>
      <c r="P289" s="2">
        <v>2110</v>
      </c>
      <c r="Q289" s="5">
        <v>32544</v>
      </c>
      <c r="R289" s="2" t="s">
        <v>39</v>
      </c>
      <c r="S289" s="2">
        <f ca="1">DATEDIF(Q289,TODAY( ),"Y")</f>
        <v>34</v>
      </c>
      <c r="T289" s="2" t="str">
        <f ca="1">IF(S289&gt;54,"Old Age",IF(S289&gt;=31,"Middle Age",IF(S289&lt;=30,"young age","Invalid")))</f>
        <v>Middle Age</v>
      </c>
      <c r="U289" s="2" t="str">
        <f>IF(R289="f","Female","male")</f>
        <v>male</v>
      </c>
      <c r="V289" s="2" t="s">
        <v>40</v>
      </c>
      <c r="W289" s="2" t="s">
        <v>41</v>
      </c>
      <c r="X289" s="2" t="s">
        <v>42</v>
      </c>
      <c r="Y289" s="2" t="s">
        <v>80</v>
      </c>
      <c r="Z289" s="3">
        <v>40812</v>
      </c>
      <c r="AA289" s="3">
        <v>41733</v>
      </c>
      <c r="AB289" s="2" t="s">
        <v>66</v>
      </c>
      <c r="AC289" s="2" t="s">
        <v>53</v>
      </c>
      <c r="AD289" s="2" t="str">
        <f>IF(Table2[[#This Row],[EmploymentStatus]]="active","active","inactive")</f>
        <v>inactive</v>
      </c>
      <c r="AE289" s="2" t="s">
        <v>45</v>
      </c>
      <c r="AF289" s="2" t="s">
        <v>67</v>
      </c>
      <c r="AG289" s="2">
        <v>39</v>
      </c>
      <c r="AH289" s="2" t="s">
        <v>82</v>
      </c>
      <c r="AI289" s="2" t="s">
        <v>56</v>
      </c>
      <c r="AJ289" s="2">
        <v>4.3</v>
      </c>
      <c r="AK289" s="2">
        <v>3</v>
      </c>
      <c r="AL289" s="2">
        <v>0</v>
      </c>
      <c r="AM289" s="6">
        <v>41308</v>
      </c>
      <c r="AN289" s="2">
        <v>0</v>
      </c>
      <c r="AO289" s="2">
        <v>19</v>
      </c>
    </row>
    <row r="290" spans="1:41" x14ac:dyDescent="0.3">
      <c r="A290" s="2" t="s">
        <v>359</v>
      </c>
      <c r="B290" s="2">
        <v>10042</v>
      </c>
      <c r="C290" s="2">
        <v>0</v>
      </c>
      <c r="D290" s="2">
        <v>0</v>
      </c>
      <c r="E290" s="2">
        <v>0</v>
      </c>
      <c r="F290" s="2" t="str">
        <f>IF(C290=0,"Unmarried","Married")</f>
        <v>Unmarried</v>
      </c>
      <c r="G290" s="2">
        <v>1</v>
      </c>
      <c r="H290" s="2">
        <v>6</v>
      </c>
      <c r="I290" s="2">
        <v>3</v>
      </c>
      <c r="J290" s="2">
        <v>0</v>
      </c>
      <c r="K290" s="2">
        <v>63695</v>
      </c>
      <c r="L290" s="2">
        <v>0</v>
      </c>
      <c r="M290" s="2">
        <v>3</v>
      </c>
      <c r="N290" s="2" t="s">
        <v>137</v>
      </c>
      <c r="O290" s="2" t="s">
        <v>360</v>
      </c>
      <c r="P290" s="2">
        <v>30428</v>
      </c>
      <c r="Q290" s="5">
        <v>32598</v>
      </c>
      <c r="R290" s="2" t="s">
        <v>59</v>
      </c>
      <c r="S290" s="2">
        <f ca="1">DATEDIF(Q290,TODAY( ),"Y")</f>
        <v>34</v>
      </c>
      <c r="T290" s="2" t="str">
        <f ca="1">IF(S290&gt;54,"Old Age",IF(S290&gt;=31,"Middle Age",IF(S290&lt;=30,"young age","Invalid")))</f>
        <v>Middle Age</v>
      </c>
      <c r="U290" s="2" t="str">
        <f>IF(R290="f","Female","male")</f>
        <v>Female</v>
      </c>
      <c r="V290" s="2" t="s">
        <v>40</v>
      </c>
      <c r="W290" s="2" t="s">
        <v>41</v>
      </c>
      <c r="X290" s="2" t="s">
        <v>42</v>
      </c>
      <c r="Y290" s="2" t="s">
        <v>96</v>
      </c>
      <c r="Z290" s="3">
        <v>41493</v>
      </c>
      <c r="AB290" s="2" t="s">
        <v>486</v>
      </c>
      <c r="AC290" s="2" t="s">
        <v>44</v>
      </c>
      <c r="AD290" s="2" t="str">
        <f>IF(Table2[[#This Row],[EmploymentStatus]]="active","active","inactive")</f>
        <v>active</v>
      </c>
      <c r="AE290" s="2" t="s">
        <v>139</v>
      </c>
      <c r="AF290" s="2" t="s">
        <v>158</v>
      </c>
      <c r="AG290" s="2">
        <v>21</v>
      </c>
      <c r="AH290" s="2" t="s">
        <v>55</v>
      </c>
      <c r="AI290" s="2" t="s">
        <v>56</v>
      </c>
      <c r="AJ290" s="2">
        <v>5</v>
      </c>
      <c r="AK290" s="2">
        <v>5</v>
      </c>
      <c r="AL290" s="2">
        <v>0</v>
      </c>
      <c r="AM290" s="6">
        <v>43490</v>
      </c>
      <c r="AN290" s="2">
        <v>0</v>
      </c>
      <c r="AO290" s="2">
        <v>2</v>
      </c>
    </row>
    <row r="291" spans="1:41" x14ac:dyDescent="0.3">
      <c r="A291" s="2" t="s">
        <v>215</v>
      </c>
      <c r="B291" s="2">
        <v>10296</v>
      </c>
      <c r="C291" s="2">
        <v>0</v>
      </c>
      <c r="D291" s="2">
        <v>0</v>
      </c>
      <c r="E291" s="2">
        <v>0</v>
      </c>
      <c r="F291" s="2" t="str">
        <f>IF(C291=0,"Unmarried","Married")</f>
        <v>Unmarried</v>
      </c>
      <c r="G291" s="2">
        <v>4</v>
      </c>
      <c r="H291" s="2">
        <v>5</v>
      </c>
      <c r="I291" s="2">
        <v>2</v>
      </c>
      <c r="J291" s="2">
        <v>0</v>
      </c>
      <c r="K291" s="2">
        <v>59124</v>
      </c>
      <c r="L291" s="2">
        <v>1</v>
      </c>
      <c r="M291" s="2">
        <v>19</v>
      </c>
      <c r="N291" s="2" t="s">
        <v>37</v>
      </c>
      <c r="O291" s="2" t="s">
        <v>38</v>
      </c>
      <c r="P291" s="2">
        <v>2458</v>
      </c>
      <c r="Q291" s="5">
        <v>32664</v>
      </c>
      <c r="R291" s="2" t="s">
        <v>59</v>
      </c>
      <c r="S291" s="2">
        <f ca="1">DATEDIF(Q291,TODAY( ),"Y")</f>
        <v>34</v>
      </c>
      <c r="T291" s="2" t="str">
        <f ca="1">IF(S291&gt;54,"Old Age",IF(S291&gt;=31,"Middle Age",IF(S291&lt;=30,"young age","Invalid")))</f>
        <v>Middle Age</v>
      </c>
      <c r="U291" s="2" t="str">
        <f>IF(R291="f","Female","male")</f>
        <v>Female</v>
      </c>
      <c r="V291" s="2" t="s">
        <v>40</v>
      </c>
      <c r="W291" s="2" t="s">
        <v>41</v>
      </c>
      <c r="X291" s="2" t="s">
        <v>42</v>
      </c>
      <c r="Y291" s="2" t="s">
        <v>43</v>
      </c>
      <c r="Z291" s="3">
        <v>41687</v>
      </c>
      <c r="AA291" s="3">
        <v>43156</v>
      </c>
      <c r="AB291" s="2" t="s">
        <v>216</v>
      </c>
      <c r="AC291" s="2" t="s">
        <v>102</v>
      </c>
      <c r="AD291" s="2" t="str">
        <f>IF(Table2[[#This Row],[EmploymentStatus]]="active","active","inactive")</f>
        <v>inactive</v>
      </c>
      <c r="AE291" s="2" t="s">
        <v>45</v>
      </c>
      <c r="AF291" s="2" t="s">
        <v>63</v>
      </c>
      <c r="AG291" s="2">
        <v>16</v>
      </c>
      <c r="AH291" s="2" t="s">
        <v>68</v>
      </c>
      <c r="AI291" s="2" t="s">
        <v>116</v>
      </c>
      <c r="AJ291" s="2">
        <v>2.2999999999999998</v>
      </c>
      <c r="AK291" s="2">
        <v>3</v>
      </c>
      <c r="AL291" s="2">
        <v>0</v>
      </c>
      <c r="AM291" s="6">
        <v>42750</v>
      </c>
      <c r="AN291" s="2">
        <v>5</v>
      </c>
      <c r="AO291" s="2">
        <v>19</v>
      </c>
    </row>
    <row r="292" spans="1:41" x14ac:dyDescent="0.3">
      <c r="A292" s="2" t="s">
        <v>260</v>
      </c>
      <c r="B292" s="2">
        <v>10234</v>
      </c>
      <c r="C292" s="2">
        <v>1</v>
      </c>
      <c r="D292" s="2">
        <v>1</v>
      </c>
      <c r="E292" s="2">
        <v>1</v>
      </c>
      <c r="F292" s="2" t="str">
        <f>IF(C292=0,"Unmarried","Married")</f>
        <v>Married</v>
      </c>
      <c r="G292" s="2">
        <v>1</v>
      </c>
      <c r="H292" s="2">
        <v>3</v>
      </c>
      <c r="I292" s="2">
        <v>3</v>
      </c>
      <c r="J292" s="2">
        <v>0</v>
      </c>
      <c r="K292" s="2">
        <v>99020</v>
      </c>
      <c r="L292" s="2">
        <v>0</v>
      </c>
      <c r="M292" s="2">
        <v>4</v>
      </c>
      <c r="N292" s="2" t="s">
        <v>194</v>
      </c>
      <c r="O292" s="2" t="s">
        <v>38</v>
      </c>
      <c r="P292" s="2">
        <v>2134</v>
      </c>
      <c r="Q292" s="5">
        <v>32689</v>
      </c>
      <c r="R292" s="2" t="s">
        <v>39</v>
      </c>
      <c r="S292" s="2">
        <f ca="1">DATEDIF(Q292,TODAY( ),"Y")</f>
        <v>34</v>
      </c>
      <c r="T292" s="2" t="str">
        <f ca="1">IF(S292&gt;54,"Old Age",IF(S292&gt;=31,"Middle Age",IF(S292&lt;=30,"young age","Invalid")))</f>
        <v>Middle Age</v>
      </c>
      <c r="U292" s="2" t="str">
        <f>IF(R292="f","Female","male")</f>
        <v>male</v>
      </c>
      <c r="V292" s="2" t="s">
        <v>51</v>
      </c>
      <c r="W292" s="2" t="s">
        <v>41</v>
      </c>
      <c r="X292" s="2" t="s">
        <v>42</v>
      </c>
      <c r="Y292" s="2" t="s">
        <v>80</v>
      </c>
      <c r="Z292" s="3">
        <v>42845</v>
      </c>
      <c r="AB292" s="2" t="s">
        <v>486</v>
      </c>
      <c r="AC292" s="2" t="s">
        <v>44</v>
      </c>
      <c r="AD292" s="2" t="str">
        <f>IF(Table2[[#This Row],[EmploymentStatus]]="active","active","inactive")</f>
        <v>active</v>
      </c>
      <c r="AE292" s="2" t="s">
        <v>487</v>
      </c>
      <c r="AF292" s="2" t="s">
        <v>195</v>
      </c>
      <c r="AG292" s="2">
        <v>13</v>
      </c>
      <c r="AH292" s="2" t="s">
        <v>55</v>
      </c>
      <c r="AI292" s="2" t="s">
        <v>56</v>
      </c>
      <c r="AJ292" s="2">
        <v>4.2</v>
      </c>
      <c r="AK292" s="2">
        <v>5</v>
      </c>
      <c r="AL292" s="2">
        <v>5</v>
      </c>
      <c r="AM292" s="6">
        <v>43493</v>
      </c>
      <c r="AN292" s="2">
        <v>0</v>
      </c>
      <c r="AO292" s="2">
        <v>8</v>
      </c>
    </row>
    <row r="293" spans="1:41" x14ac:dyDescent="0.3">
      <c r="A293" s="2" t="s">
        <v>375</v>
      </c>
      <c r="B293" s="2">
        <v>10297</v>
      </c>
      <c r="C293" s="2">
        <v>1</v>
      </c>
      <c r="D293" s="2">
        <v>1</v>
      </c>
      <c r="E293" s="2">
        <v>0</v>
      </c>
      <c r="F293" s="2" t="str">
        <f>IF(C293=0,"Unmarried","Married")</f>
        <v>Married</v>
      </c>
      <c r="G293" s="2">
        <v>5</v>
      </c>
      <c r="H293" s="2">
        <v>5</v>
      </c>
      <c r="I293" s="2">
        <v>2</v>
      </c>
      <c r="J293" s="2">
        <v>0</v>
      </c>
      <c r="K293" s="2">
        <v>60270</v>
      </c>
      <c r="L293" s="2">
        <v>1</v>
      </c>
      <c r="M293" s="2">
        <v>20</v>
      </c>
      <c r="N293" s="2" t="s">
        <v>58</v>
      </c>
      <c r="O293" s="2" t="s">
        <v>38</v>
      </c>
      <c r="P293" s="2">
        <v>2472</v>
      </c>
      <c r="Q293" s="5">
        <v>32707</v>
      </c>
      <c r="R293" s="2" t="s">
        <v>59</v>
      </c>
      <c r="S293" s="2">
        <f ca="1">DATEDIF(Q293,TODAY( ),"Y")</f>
        <v>33</v>
      </c>
      <c r="T293" s="2" t="str">
        <f ca="1">IF(S293&gt;54,"Old Age",IF(S293&gt;=31,"Middle Age",IF(S293&lt;=30,"young age","Invalid")))</f>
        <v>Middle Age</v>
      </c>
      <c r="U293" s="2" t="str">
        <f>IF(R293="f","Female","male")</f>
        <v>Female</v>
      </c>
      <c r="V293" s="2" t="s">
        <v>51</v>
      </c>
      <c r="W293" s="2" t="s">
        <v>41</v>
      </c>
      <c r="X293" s="2" t="s">
        <v>42</v>
      </c>
      <c r="Y293" s="2" t="s">
        <v>110</v>
      </c>
      <c r="Z293" s="3">
        <v>40670</v>
      </c>
      <c r="AA293" s="3">
        <v>42262</v>
      </c>
      <c r="AB293" s="2" t="s">
        <v>91</v>
      </c>
      <c r="AC293" s="2" t="s">
        <v>53</v>
      </c>
      <c r="AD293" s="2" t="str">
        <f>IF(Table2[[#This Row],[EmploymentStatus]]="active","active","inactive")</f>
        <v>inactive</v>
      </c>
      <c r="AE293" s="2" t="s">
        <v>45</v>
      </c>
      <c r="AF293" s="2" t="s">
        <v>70</v>
      </c>
      <c r="AG293" s="2">
        <v>11</v>
      </c>
      <c r="AH293" s="2" t="s">
        <v>115</v>
      </c>
      <c r="AI293" s="2" t="s">
        <v>116</v>
      </c>
      <c r="AJ293" s="2">
        <v>2.4</v>
      </c>
      <c r="AK293" s="2">
        <v>5</v>
      </c>
      <c r="AL293" s="2">
        <v>0</v>
      </c>
      <c r="AM293" s="6">
        <v>42157</v>
      </c>
      <c r="AN293" s="2">
        <v>5</v>
      </c>
      <c r="AO293" s="2">
        <v>2</v>
      </c>
    </row>
    <row r="294" spans="1:41" x14ac:dyDescent="0.3">
      <c r="A294" s="2" t="s">
        <v>64</v>
      </c>
      <c r="B294" s="2">
        <v>10069</v>
      </c>
      <c r="C294" s="2">
        <v>0</v>
      </c>
      <c r="D294" s="2">
        <v>2</v>
      </c>
      <c r="E294" s="2">
        <v>0</v>
      </c>
      <c r="F294" s="2" t="str">
        <f>IF(C294=0,"Unmarried","Married")</f>
        <v>Unmarried</v>
      </c>
      <c r="G294" s="2">
        <v>5</v>
      </c>
      <c r="H294" s="2">
        <v>5</v>
      </c>
      <c r="I294" s="2">
        <v>3</v>
      </c>
      <c r="J294" s="2">
        <v>0</v>
      </c>
      <c r="K294" s="2">
        <v>50825</v>
      </c>
      <c r="L294" s="2">
        <v>1</v>
      </c>
      <c r="M294" s="2">
        <v>19</v>
      </c>
      <c r="N294" s="2" t="s">
        <v>37</v>
      </c>
      <c r="O294" s="2" t="s">
        <v>38</v>
      </c>
      <c r="P294" s="2">
        <v>2169</v>
      </c>
      <c r="Q294" s="5">
        <v>32729</v>
      </c>
      <c r="R294" s="2" t="s">
        <v>59</v>
      </c>
      <c r="S294" s="2">
        <f ca="1">DATEDIF(Q294,TODAY( ),"Y")</f>
        <v>33</v>
      </c>
      <c r="T294" s="2" t="str">
        <f ca="1">IF(S294&gt;54,"Old Age",IF(S294&gt;=31,"Middle Age",IF(S294&lt;=30,"young age","Invalid")))</f>
        <v>Middle Age</v>
      </c>
      <c r="U294" s="2" t="str">
        <f>IF(R294="f","Female","male")</f>
        <v>Female</v>
      </c>
      <c r="V294" s="2" t="s">
        <v>65</v>
      </c>
      <c r="W294" s="2" t="s">
        <v>41</v>
      </c>
      <c r="X294" s="2" t="s">
        <v>42</v>
      </c>
      <c r="Y294" s="2" t="s">
        <v>43</v>
      </c>
      <c r="Z294" s="3">
        <v>40854</v>
      </c>
      <c r="AA294" s="3">
        <v>42530</v>
      </c>
      <c r="AB294" s="2" t="s">
        <v>66</v>
      </c>
      <c r="AC294" s="2" t="s">
        <v>53</v>
      </c>
      <c r="AD294" s="2" t="str">
        <f>IF(Table2[[#This Row],[EmploymentStatus]]="active","active","inactive")</f>
        <v>inactive</v>
      </c>
      <c r="AE294" s="2" t="s">
        <v>45</v>
      </c>
      <c r="AF294" s="2" t="s">
        <v>67</v>
      </c>
      <c r="AG294" s="2">
        <v>39</v>
      </c>
      <c r="AH294" s="2" t="s">
        <v>68</v>
      </c>
      <c r="AI294" s="2" t="s">
        <v>56</v>
      </c>
      <c r="AJ294" s="2">
        <v>5</v>
      </c>
      <c r="AK294" s="2">
        <v>4</v>
      </c>
      <c r="AL294" s="2">
        <v>0</v>
      </c>
      <c r="AM294" s="6">
        <v>42371</v>
      </c>
      <c r="AN294" s="2">
        <v>0</v>
      </c>
      <c r="AO294" s="2">
        <v>2</v>
      </c>
    </row>
    <row r="295" spans="1:41" x14ac:dyDescent="0.3">
      <c r="A295" s="2" t="s">
        <v>213</v>
      </c>
      <c r="B295" s="2">
        <v>10299</v>
      </c>
      <c r="C295" s="2">
        <v>0</v>
      </c>
      <c r="D295" s="2">
        <v>3</v>
      </c>
      <c r="E295" s="2">
        <v>0</v>
      </c>
      <c r="F295" s="2" t="str">
        <f>IF(C295=0,"Unmarried","Married")</f>
        <v>Unmarried</v>
      </c>
      <c r="G295" s="2">
        <v>1</v>
      </c>
      <c r="H295" s="2">
        <v>5</v>
      </c>
      <c r="I295" s="2">
        <v>1</v>
      </c>
      <c r="J295" s="2">
        <v>0</v>
      </c>
      <c r="K295" s="2">
        <v>56847</v>
      </c>
      <c r="L295" s="2">
        <v>0</v>
      </c>
      <c r="M295" s="2">
        <v>20</v>
      </c>
      <c r="N295" s="2" t="s">
        <v>58</v>
      </c>
      <c r="O295" s="2" t="s">
        <v>38</v>
      </c>
      <c r="P295" s="2">
        <v>2133</v>
      </c>
      <c r="Q295" s="5">
        <v>32745</v>
      </c>
      <c r="R295" s="2" t="s">
        <v>59</v>
      </c>
      <c r="S295" s="2">
        <f ca="1">DATEDIF(Q295,TODAY( ),"Y")</f>
        <v>33</v>
      </c>
      <c r="T295" s="2" t="str">
        <f ca="1">IF(S295&gt;54,"Old Age",IF(S295&gt;=31,"Middle Age",IF(S295&lt;=30,"young age","Invalid")))</f>
        <v>Middle Age</v>
      </c>
      <c r="U295" s="2" t="str">
        <f>IF(R295="f","Female","male")</f>
        <v>Female</v>
      </c>
      <c r="V295" s="2" t="s">
        <v>135</v>
      </c>
      <c r="W295" s="2" t="s">
        <v>41</v>
      </c>
      <c r="X295" s="2" t="s">
        <v>42</v>
      </c>
      <c r="Y295" s="2" t="s">
        <v>43</v>
      </c>
      <c r="Z295" s="3">
        <v>41827</v>
      </c>
      <c r="AB295" s="2" t="s">
        <v>486</v>
      </c>
      <c r="AC295" s="2" t="s">
        <v>44</v>
      </c>
      <c r="AD295" s="2" t="str">
        <f>IF(Table2[[#This Row],[EmploymentStatus]]="active","active","inactive")</f>
        <v>active</v>
      </c>
      <c r="AE295" s="2" t="s">
        <v>45</v>
      </c>
      <c r="AF295" s="2" t="s">
        <v>46</v>
      </c>
      <c r="AG295" s="2">
        <v>22</v>
      </c>
      <c r="AH295" s="2" t="s">
        <v>55</v>
      </c>
      <c r="AI295" s="2" t="s">
        <v>189</v>
      </c>
      <c r="AJ295" s="2">
        <v>3</v>
      </c>
      <c r="AK295" s="2">
        <v>1</v>
      </c>
      <c r="AL295" s="2">
        <v>0</v>
      </c>
      <c r="AM295" s="6">
        <v>43521</v>
      </c>
      <c r="AN295" s="2">
        <v>2</v>
      </c>
      <c r="AO295" s="2">
        <v>5</v>
      </c>
    </row>
    <row r="296" spans="1:41" x14ac:dyDescent="0.3">
      <c r="A296" s="2" t="s">
        <v>245</v>
      </c>
      <c r="B296" s="2">
        <v>10255</v>
      </c>
      <c r="C296" s="2">
        <v>0</v>
      </c>
      <c r="D296" s="2">
        <v>0</v>
      </c>
      <c r="E296" s="2">
        <v>0</v>
      </c>
      <c r="F296" s="2" t="str">
        <f>IF(C296=0,"Unmarried","Married")</f>
        <v>Unmarried</v>
      </c>
      <c r="G296" s="2">
        <v>1</v>
      </c>
      <c r="H296" s="2">
        <v>6</v>
      </c>
      <c r="I296" s="2">
        <v>3</v>
      </c>
      <c r="J296" s="2">
        <v>0</v>
      </c>
      <c r="K296" s="2">
        <v>61555</v>
      </c>
      <c r="L296" s="2">
        <v>0</v>
      </c>
      <c r="M296" s="2">
        <v>3</v>
      </c>
      <c r="N296" s="2" t="s">
        <v>137</v>
      </c>
      <c r="O296" s="2" t="s">
        <v>246</v>
      </c>
      <c r="P296" s="2">
        <v>46204</v>
      </c>
      <c r="Q296" s="5">
        <v>32773</v>
      </c>
      <c r="R296" s="2" t="s">
        <v>59</v>
      </c>
      <c r="S296" s="2">
        <f ca="1">DATEDIF(Q296,TODAY( ),"Y")</f>
        <v>33</v>
      </c>
      <c r="T296" s="2" t="str">
        <f ca="1">IF(S296&gt;54,"Old Age",IF(S296&gt;=31,"Middle Age",IF(S296&lt;=30,"young age","Invalid")))</f>
        <v>Middle Age</v>
      </c>
      <c r="U296" s="2" t="str">
        <f>IF(R296="f","Female","male")</f>
        <v>Female</v>
      </c>
      <c r="V296" s="2" t="s">
        <v>40</v>
      </c>
      <c r="W296" s="2" t="s">
        <v>41</v>
      </c>
      <c r="X296" s="2" t="s">
        <v>42</v>
      </c>
      <c r="Y296" s="2" t="s">
        <v>43</v>
      </c>
      <c r="Z296" s="3">
        <v>42051</v>
      </c>
      <c r="AB296" s="2" t="s">
        <v>486</v>
      </c>
      <c r="AC296" s="2" t="s">
        <v>44</v>
      </c>
      <c r="AD296" s="2" t="str">
        <f>IF(Table2[[#This Row],[EmploymentStatus]]="active","active","inactive")</f>
        <v>active</v>
      </c>
      <c r="AE296" s="2" t="s">
        <v>139</v>
      </c>
      <c r="AF296" s="2" t="s">
        <v>158</v>
      </c>
      <c r="AG296" s="2">
        <v>21</v>
      </c>
      <c r="AH296" s="2" t="s">
        <v>55</v>
      </c>
      <c r="AI296" s="2" t="s">
        <v>56</v>
      </c>
      <c r="AJ296" s="2">
        <v>4.5</v>
      </c>
      <c r="AK296" s="2">
        <v>5</v>
      </c>
      <c r="AL296" s="2">
        <v>0</v>
      </c>
      <c r="AM296" s="6">
        <v>43490</v>
      </c>
      <c r="AN296" s="2">
        <v>0</v>
      </c>
      <c r="AO296" s="2">
        <v>20</v>
      </c>
    </row>
    <row r="297" spans="1:41" x14ac:dyDescent="0.3">
      <c r="A297" s="2" t="s">
        <v>221</v>
      </c>
      <c r="B297" s="2">
        <v>10308</v>
      </c>
      <c r="C297" s="2">
        <v>1</v>
      </c>
      <c r="D297" s="2">
        <v>1</v>
      </c>
      <c r="E297" s="2">
        <v>1</v>
      </c>
      <c r="F297" s="2" t="str">
        <f>IF(C297=0,"Unmarried","Married")</f>
        <v>Married</v>
      </c>
      <c r="G297" s="2">
        <v>1</v>
      </c>
      <c r="H297" s="2">
        <v>5</v>
      </c>
      <c r="I297" s="2">
        <v>1</v>
      </c>
      <c r="J297" s="2">
        <v>0</v>
      </c>
      <c r="K297" s="2">
        <v>64057</v>
      </c>
      <c r="L297" s="2">
        <v>0</v>
      </c>
      <c r="M297" s="2">
        <v>19</v>
      </c>
      <c r="N297" s="2" t="s">
        <v>37</v>
      </c>
      <c r="O297" s="2" t="s">
        <v>38</v>
      </c>
      <c r="P297" s="2">
        <v>2132</v>
      </c>
      <c r="Q297" s="5">
        <v>32799</v>
      </c>
      <c r="R297" s="2" t="s">
        <v>39</v>
      </c>
      <c r="S297" s="2">
        <f ca="1">DATEDIF(Q297,TODAY( ),"Y")</f>
        <v>33</v>
      </c>
      <c r="T297" s="2" t="str">
        <f ca="1">IF(S297&gt;54,"Old Age",IF(S297&gt;=31,"Middle Age",IF(S297&lt;=30,"young age","Invalid")))</f>
        <v>Middle Age</v>
      </c>
      <c r="U297" s="2" t="str">
        <f>IF(R297="f","Female","male")</f>
        <v>male</v>
      </c>
      <c r="V297" s="2" t="s">
        <v>51</v>
      </c>
      <c r="W297" s="2" t="s">
        <v>41</v>
      </c>
      <c r="X297" s="2" t="s">
        <v>42</v>
      </c>
      <c r="Y297" s="2" t="s">
        <v>43</v>
      </c>
      <c r="Z297" s="3">
        <v>42313</v>
      </c>
      <c r="AB297" s="2" t="s">
        <v>486</v>
      </c>
      <c r="AC297" s="2" t="s">
        <v>44</v>
      </c>
      <c r="AD297" s="2" t="str">
        <f>IF(Table2[[#This Row],[EmploymentStatus]]="active","active","inactive")</f>
        <v>active</v>
      </c>
      <c r="AE297" s="2" t="s">
        <v>45</v>
      </c>
      <c r="AF297" s="2" t="s">
        <v>70</v>
      </c>
      <c r="AG297" s="2">
        <v>11</v>
      </c>
      <c r="AH297" s="2" t="s">
        <v>55</v>
      </c>
      <c r="AI297" s="2" t="s">
        <v>189</v>
      </c>
      <c r="AJ297" s="2">
        <v>1.56</v>
      </c>
      <c r="AK297" s="2">
        <v>5</v>
      </c>
      <c r="AL297" s="2">
        <v>0</v>
      </c>
      <c r="AM297" s="6">
        <v>43525</v>
      </c>
      <c r="AN297" s="2">
        <v>6</v>
      </c>
      <c r="AO297" s="2">
        <v>15</v>
      </c>
    </row>
    <row r="298" spans="1:41" x14ac:dyDescent="0.3">
      <c r="A298" s="2" t="s">
        <v>463</v>
      </c>
      <c r="B298" s="2">
        <v>10253</v>
      </c>
      <c r="C298" s="2">
        <v>0</v>
      </c>
      <c r="D298" s="2">
        <v>0</v>
      </c>
      <c r="E298" s="2">
        <v>1</v>
      </c>
      <c r="F298" s="2" t="str">
        <f>IF(C298=0,"Unmarried","Married")</f>
        <v>Unmarried</v>
      </c>
      <c r="G298" s="2">
        <v>1</v>
      </c>
      <c r="H298" s="2">
        <v>6</v>
      </c>
      <c r="I298" s="2">
        <v>3</v>
      </c>
      <c r="J298" s="2">
        <v>0</v>
      </c>
      <c r="K298" s="2">
        <v>55875</v>
      </c>
      <c r="L298" s="2">
        <v>0</v>
      </c>
      <c r="M298" s="2">
        <v>3</v>
      </c>
      <c r="N298" s="2" t="s">
        <v>137</v>
      </c>
      <c r="O298" s="2" t="s">
        <v>464</v>
      </c>
      <c r="P298" s="2">
        <v>4063</v>
      </c>
      <c r="Q298" s="5">
        <v>32819</v>
      </c>
      <c r="R298" s="2" t="s">
        <v>39</v>
      </c>
      <c r="S298" s="2">
        <f ca="1">DATEDIF(Q298,TODAY( ),"Y")</f>
        <v>33</v>
      </c>
      <c r="T298" s="2" t="str">
        <f ca="1">IF(S298&gt;54,"Old Age",IF(S298&gt;=31,"Middle Age",IF(S298&lt;=30,"young age","Invalid")))</f>
        <v>Middle Age</v>
      </c>
      <c r="U298" s="2" t="str">
        <f>IF(R298="f","Female","male")</f>
        <v>male</v>
      </c>
      <c r="V298" s="2" t="s">
        <v>40</v>
      </c>
      <c r="W298" s="2" t="s">
        <v>41</v>
      </c>
      <c r="X298" s="2" t="s">
        <v>42</v>
      </c>
      <c r="Y298" s="2" t="s">
        <v>110</v>
      </c>
      <c r="Z298" s="3">
        <v>41032</v>
      </c>
      <c r="AB298" s="2" t="s">
        <v>486</v>
      </c>
      <c r="AC298" s="2" t="s">
        <v>44</v>
      </c>
      <c r="AD298" s="2" t="str">
        <f>IF(Table2[[#This Row],[EmploymentStatus]]="active","active","inactive")</f>
        <v>active</v>
      </c>
      <c r="AE298" s="2" t="s">
        <v>139</v>
      </c>
      <c r="AF298" s="2" t="s">
        <v>140</v>
      </c>
      <c r="AG298" s="2">
        <v>17</v>
      </c>
      <c r="AH298" s="2" t="s">
        <v>199</v>
      </c>
      <c r="AI298" s="2" t="s">
        <v>56</v>
      </c>
      <c r="AJ298" s="2">
        <v>4.5</v>
      </c>
      <c r="AK298" s="2">
        <v>4</v>
      </c>
      <c r="AL298" s="2">
        <v>0</v>
      </c>
      <c r="AM298" s="6">
        <v>43483</v>
      </c>
      <c r="AN298" s="2">
        <v>0</v>
      </c>
      <c r="AO298" s="2">
        <v>11</v>
      </c>
    </row>
    <row r="299" spans="1:41" x14ac:dyDescent="0.3">
      <c r="A299" s="2" t="s">
        <v>292</v>
      </c>
      <c r="B299" s="2">
        <v>10244</v>
      </c>
      <c r="C299" s="2">
        <v>0</v>
      </c>
      <c r="D299" s="2">
        <v>0</v>
      </c>
      <c r="E299" s="2">
        <v>0</v>
      </c>
      <c r="F299" s="2" t="str">
        <f>IF(C299=0,"Unmarried","Married")</f>
        <v>Unmarried</v>
      </c>
      <c r="G299" s="2">
        <v>5</v>
      </c>
      <c r="H299" s="2">
        <v>6</v>
      </c>
      <c r="I299" s="2">
        <v>3</v>
      </c>
      <c r="J299" s="2">
        <v>0</v>
      </c>
      <c r="K299" s="2">
        <v>68999</v>
      </c>
      <c r="L299" s="2">
        <v>1</v>
      </c>
      <c r="M299" s="2">
        <v>21</v>
      </c>
      <c r="N299" s="2" t="s">
        <v>179</v>
      </c>
      <c r="O299" s="2" t="s">
        <v>293</v>
      </c>
      <c r="P299" s="2">
        <v>19444</v>
      </c>
      <c r="Q299" s="5">
        <v>32823</v>
      </c>
      <c r="R299" s="2" t="s">
        <v>59</v>
      </c>
      <c r="S299" s="2">
        <f ca="1">DATEDIF(Q299,TODAY( ),"Y")</f>
        <v>33</v>
      </c>
      <c r="T299" s="2" t="str">
        <f ca="1">IF(S299&gt;54,"Old Age",IF(S299&gt;=31,"Middle Age",IF(S299&lt;=30,"young age","Invalid")))</f>
        <v>Middle Age</v>
      </c>
      <c r="U299" s="2" t="str">
        <f>IF(R299="f","Female","male")</f>
        <v>Female</v>
      </c>
      <c r="V299" s="2" t="s">
        <v>40</v>
      </c>
      <c r="W299" s="2" t="s">
        <v>41</v>
      </c>
      <c r="X299" s="2" t="s">
        <v>42</v>
      </c>
      <c r="Y299" s="2" t="s">
        <v>43</v>
      </c>
      <c r="Z299" s="3">
        <v>40735</v>
      </c>
      <c r="AA299" s="3">
        <v>41753</v>
      </c>
      <c r="AB299" s="2" t="s">
        <v>294</v>
      </c>
      <c r="AC299" s="2" t="s">
        <v>53</v>
      </c>
      <c r="AD299" s="2" t="str">
        <f>IF(Table2[[#This Row],[EmploymentStatus]]="active","active","inactive")</f>
        <v>inactive</v>
      </c>
      <c r="AE299" s="2" t="s">
        <v>139</v>
      </c>
      <c r="AF299" s="2" t="s">
        <v>180</v>
      </c>
      <c r="AG299" s="2">
        <v>15</v>
      </c>
      <c r="AH299" s="2" t="s">
        <v>68</v>
      </c>
      <c r="AI299" s="2" t="s">
        <v>56</v>
      </c>
      <c r="AJ299" s="2">
        <v>4.5</v>
      </c>
      <c r="AK299" s="2">
        <v>5</v>
      </c>
      <c r="AL299" s="2">
        <v>0</v>
      </c>
      <c r="AM299" s="6">
        <v>41363</v>
      </c>
      <c r="AN299" s="2">
        <v>0</v>
      </c>
      <c r="AO299" s="2">
        <v>2</v>
      </c>
    </row>
    <row r="300" spans="1:41" x14ac:dyDescent="0.3">
      <c r="A300" s="2" t="s">
        <v>248</v>
      </c>
      <c r="B300" s="2">
        <v>10228</v>
      </c>
      <c r="C300" s="2">
        <v>1</v>
      </c>
      <c r="D300" s="2">
        <v>1</v>
      </c>
      <c r="E300" s="2">
        <v>1</v>
      </c>
      <c r="F300" s="2" t="str">
        <f>IF(C300=0,"Unmarried","Married")</f>
        <v>Married</v>
      </c>
      <c r="G300" s="2">
        <v>1</v>
      </c>
      <c r="H300" s="2">
        <v>3</v>
      </c>
      <c r="I300" s="2">
        <v>3</v>
      </c>
      <c r="J300" s="2">
        <v>0</v>
      </c>
      <c r="K300" s="2">
        <v>74679</v>
      </c>
      <c r="L300" s="2">
        <v>0</v>
      </c>
      <c r="M300" s="2">
        <v>14</v>
      </c>
      <c r="N300" s="2" t="s">
        <v>84</v>
      </c>
      <c r="O300" s="2" t="s">
        <v>38</v>
      </c>
      <c r="P300" s="2">
        <v>2135</v>
      </c>
      <c r="Q300" s="5">
        <v>32836</v>
      </c>
      <c r="R300" s="2" t="s">
        <v>39</v>
      </c>
      <c r="S300" s="2">
        <f ca="1">DATEDIF(Q300,TODAY( ),"Y")</f>
        <v>33</v>
      </c>
      <c r="T300" s="2" t="str">
        <f ca="1">IF(S300&gt;54,"Old Age",IF(S300&gt;=31,"Middle Age",IF(S300&lt;=30,"young age","Invalid")))</f>
        <v>Middle Age</v>
      </c>
      <c r="U300" s="2" t="str">
        <f>IF(R300="f","Female","male")</f>
        <v>male</v>
      </c>
      <c r="V300" s="2" t="s">
        <v>51</v>
      </c>
      <c r="W300" s="2" t="s">
        <v>41</v>
      </c>
      <c r="X300" s="2" t="s">
        <v>87</v>
      </c>
      <c r="Y300" s="2" t="s">
        <v>43</v>
      </c>
      <c r="Z300" s="3">
        <v>42093</v>
      </c>
      <c r="AB300" s="2" t="s">
        <v>486</v>
      </c>
      <c r="AC300" s="2" t="s">
        <v>44</v>
      </c>
      <c r="AD300" s="2" t="str">
        <f>IF(Table2[[#This Row],[EmploymentStatus]]="active","active","inactive")</f>
        <v>active</v>
      </c>
      <c r="AE300" s="2" t="s">
        <v>487</v>
      </c>
      <c r="AF300" s="2" t="s">
        <v>85</v>
      </c>
      <c r="AG300" s="2">
        <v>7</v>
      </c>
      <c r="AH300" s="2" t="s">
        <v>47</v>
      </c>
      <c r="AI300" s="2" t="s">
        <v>56</v>
      </c>
      <c r="AJ300" s="2">
        <v>4.3</v>
      </c>
      <c r="AK300" s="2">
        <v>5</v>
      </c>
      <c r="AL300" s="2">
        <v>7</v>
      </c>
      <c r="AM300" s="6">
        <v>43739</v>
      </c>
      <c r="AN300" s="2">
        <v>0</v>
      </c>
      <c r="AO300" s="2">
        <v>20</v>
      </c>
    </row>
    <row r="301" spans="1:41" x14ac:dyDescent="0.3">
      <c r="A301" s="2" t="s">
        <v>438</v>
      </c>
      <c r="B301" s="2">
        <v>10241</v>
      </c>
      <c r="C301" s="2">
        <v>1</v>
      </c>
      <c r="D301" s="2">
        <v>1</v>
      </c>
      <c r="E301" s="2">
        <v>0</v>
      </c>
      <c r="F301" s="2" t="str">
        <f>IF(C301=0,"Unmarried","Married")</f>
        <v>Married</v>
      </c>
      <c r="G301" s="2">
        <v>1</v>
      </c>
      <c r="H301" s="2">
        <v>6</v>
      </c>
      <c r="I301" s="2">
        <v>3</v>
      </c>
      <c r="J301" s="2">
        <v>0</v>
      </c>
      <c r="K301" s="2">
        <v>60120</v>
      </c>
      <c r="L301" s="2">
        <v>0</v>
      </c>
      <c r="M301" s="2">
        <v>3</v>
      </c>
      <c r="N301" s="2" t="s">
        <v>137</v>
      </c>
      <c r="O301" s="2" t="s">
        <v>439</v>
      </c>
      <c r="P301" s="2">
        <v>59102</v>
      </c>
      <c r="Q301" s="5">
        <v>32847</v>
      </c>
      <c r="R301" s="2" t="s">
        <v>59</v>
      </c>
      <c r="S301" s="2">
        <f ca="1">DATEDIF(Q301,TODAY( ),"Y")</f>
        <v>33</v>
      </c>
      <c r="T301" s="2" t="str">
        <f ca="1">IF(S301&gt;54,"Old Age",IF(S301&gt;=31,"Middle Age",IF(S301&lt;=30,"young age","Invalid")))</f>
        <v>Middle Age</v>
      </c>
      <c r="U301" s="2" t="str">
        <f>IF(R301="f","Female","male")</f>
        <v>Female</v>
      </c>
      <c r="V301" s="2" t="s">
        <v>51</v>
      </c>
      <c r="W301" s="2" t="s">
        <v>41</v>
      </c>
      <c r="X301" s="2" t="s">
        <v>42</v>
      </c>
      <c r="Y301" s="2" t="s">
        <v>80</v>
      </c>
      <c r="Z301" s="3">
        <v>40448</v>
      </c>
      <c r="AB301" s="2" t="s">
        <v>486</v>
      </c>
      <c r="AC301" s="2" t="s">
        <v>44</v>
      </c>
      <c r="AD301" s="2" t="str">
        <f>IF(Table2[[#This Row],[EmploymentStatus]]="active","active","inactive")</f>
        <v>active</v>
      </c>
      <c r="AE301" s="2" t="s">
        <v>139</v>
      </c>
      <c r="AF301" s="2" t="s">
        <v>140</v>
      </c>
      <c r="AG301" s="2">
        <v>17</v>
      </c>
      <c r="AH301" s="2" t="s">
        <v>55</v>
      </c>
      <c r="AI301" s="2" t="s">
        <v>56</v>
      </c>
      <c r="AJ301" s="2">
        <v>4.0999999999999996</v>
      </c>
      <c r="AK301" s="2">
        <v>4</v>
      </c>
      <c r="AL301" s="2">
        <v>0</v>
      </c>
      <c r="AM301" s="6">
        <v>43496</v>
      </c>
      <c r="AN301" s="2">
        <v>0</v>
      </c>
      <c r="AO301" s="2">
        <v>18</v>
      </c>
    </row>
    <row r="302" spans="1:41" x14ac:dyDescent="0.3">
      <c r="A302" s="2" t="s">
        <v>239</v>
      </c>
      <c r="B302" s="2">
        <v>10159</v>
      </c>
      <c r="C302" s="2">
        <v>1</v>
      </c>
      <c r="D302" s="2">
        <v>1</v>
      </c>
      <c r="E302" s="2">
        <v>0</v>
      </c>
      <c r="F302" s="2" t="str">
        <f>IF(C302=0,"Unmarried","Married")</f>
        <v>Married</v>
      </c>
      <c r="G302" s="2">
        <v>1</v>
      </c>
      <c r="H302" s="2">
        <v>5</v>
      </c>
      <c r="I302" s="2">
        <v>3</v>
      </c>
      <c r="J302" s="2">
        <v>0</v>
      </c>
      <c r="K302" s="2">
        <v>51337</v>
      </c>
      <c r="L302" s="2">
        <v>0</v>
      </c>
      <c r="M302" s="2">
        <v>19</v>
      </c>
      <c r="N302" s="2" t="s">
        <v>37</v>
      </c>
      <c r="O302" s="2" t="s">
        <v>38</v>
      </c>
      <c r="P302" s="2">
        <v>2145</v>
      </c>
      <c r="Q302" s="5">
        <v>32883</v>
      </c>
      <c r="R302" s="2" t="s">
        <v>59</v>
      </c>
      <c r="S302" s="2">
        <f ca="1">DATEDIF(Q302,TODAY( ),"Y")</f>
        <v>33</v>
      </c>
      <c r="T302" s="2" t="str">
        <f ca="1">IF(S302&gt;54,"Old Age",IF(S302&gt;=31,"Middle Age",IF(S302&lt;=30,"young age","Invalid")))</f>
        <v>Middle Age</v>
      </c>
      <c r="U302" s="2" t="str">
        <f>IF(R302="f","Female","male")</f>
        <v>Female</v>
      </c>
      <c r="V302" s="2" t="s">
        <v>51</v>
      </c>
      <c r="W302" s="2" t="s">
        <v>41</v>
      </c>
      <c r="X302" s="2" t="s">
        <v>42</v>
      </c>
      <c r="Y302" s="2" t="s">
        <v>80</v>
      </c>
      <c r="Z302" s="3">
        <v>42093</v>
      </c>
      <c r="AB302" s="2" t="s">
        <v>486</v>
      </c>
      <c r="AC302" s="2" t="s">
        <v>44</v>
      </c>
      <c r="AD302" s="2" t="str">
        <f>IF(Table2[[#This Row],[EmploymentStatus]]="active","active","inactive")</f>
        <v>active</v>
      </c>
      <c r="AE302" s="2" t="s">
        <v>45</v>
      </c>
      <c r="AF302" s="2" t="s">
        <v>46</v>
      </c>
      <c r="AG302" s="2">
        <v>22</v>
      </c>
      <c r="AH302" s="2" t="s">
        <v>47</v>
      </c>
      <c r="AI302" s="2" t="s">
        <v>56</v>
      </c>
      <c r="AJ302" s="2">
        <v>3.73</v>
      </c>
      <c r="AK302" s="2">
        <v>3</v>
      </c>
      <c r="AL302" s="2">
        <v>0</v>
      </c>
      <c r="AM302" s="6">
        <v>43481</v>
      </c>
      <c r="AN302" s="2">
        <v>0</v>
      </c>
      <c r="AO302" s="2">
        <v>19</v>
      </c>
    </row>
    <row r="303" spans="1:41" x14ac:dyDescent="0.3">
      <c r="A303" s="2" t="s">
        <v>178</v>
      </c>
      <c r="B303" s="2">
        <v>10099</v>
      </c>
      <c r="C303" s="2">
        <v>0</v>
      </c>
      <c r="D303" s="2">
        <v>0</v>
      </c>
      <c r="E303" s="2">
        <v>0</v>
      </c>
      <c r="F303" s="2" t="str">
        <f>IF(C303=0,"Unmarried","Married")</f>
        <v>Unmarried</v>
      </c>
      <c r="G303" s="2">
        <v>1</v>
      </c>
      <c r="H303" s="2">
        <v>6</v>
      </c>
      <c r="I303" s="2">
        <v>3</v>
      </c>
      <c r="J303" s="2">
        <v>0</v>
      </c>
      <c r="K303" s="2">
        <v>65729</v>
      </c>
      <c r="L303" s="2">
        <v>0</v>
      </c>
      <c r="M303" s="2">
        <v>21</v>
      </c>
      <c r="N303" s="2" t="s">
        <v>179</v>
      </c>
      <c r="O303" s="2" t="s">
        <v>151</v>
      </c>
      <c r="P303" s="2">
        <v>5473</v>
      </c>
      <c r="Q303" s="5">
        <v>32982</v>
      </c>
      <c r="R303" s="2" t="s">
        <v>59</v>
      </c>
      <c r="S303" s="2">
        <f ca="1">DATEDIF(Q303,TODAY( ),"Y")</f>
        <v>33</v>
      </c>
      <c r="T303" s="2" t="str">
        <f ca="1">IF(S303&gt;54,"Old Age",IF(S303&gt;=31,"Middle Age",IF(S303&lt;=30,"young age","Invalid")))</f>
        <v>Middle Age</v>
      </c>
      <c r="U303" s="2" t="str">
        <f>IF(R303="f","Female","male")</f>
        <v>Female</v>
      </c>
      <c r="V303" s="2" t="s">
        <v>40</v>
      </c>
      <c r="W303" s="2" t="s">
        <v>41</v>
      </c>
      <c r="X303" s="2" t="s">
        <v>42</v>
      </c>
      <c r="Y303" s="2" t="s">
        <v>43</v>
      </c>
      <c r="Z303" s="3">
        <v>41764</v>
      </c>
      <c r="AB303" s="2" t="s">
        <v>486</v>
      </c>
      <c r="AC303" s="2" t="s">
        <v>44</v>
      </c>
      <c r="AD303" s="2" t="str">
        <f>IF(Table2[[#This Row],[EmploymentStatus]]="active","active","inactive")</f>
        <v>active</v>
      </c>
      <c r="AE303" s="2" t="s">
        <v>139</v>
      </c>
      <c r="AF303" s="2" t="s">
        <v>180</v>
      </c>
      <c r="AG303" s="2">
        <v>15</v>
      </c>
      <c r="AH303" s="2" t="s">
        <v>55</v>
      </c>
      <c r="AI303" s="2" t="s">
        <v>56</v>
      </c>
      <c r="AJ303" s="2">
        <v>4.62</v>
      </c>
      <c r="AK303" s="2">
        <v>4</v>
      </c>
      <c r="AL303" s="2">
        <v>0</v>
      </c>
      <c r="AM303" s="6">
        <v>43489</v>
      </c>
      <c r="AN303" s="2">
        <v>0</v>
      </c>
      <c r="AO303" s="2">
        <v>8</v>
      </c>
    </row>
    <row r="304" spans="1:41" x14ac:dyDescent="0.3">
      <c r="A304" s="2" t="s">
        <v>130</v>
      </c>
      <c r="B304" s="2">
        <v>10177</v>
      </c>
      <c r="C304" s="2">
        <v>1</v>
      </c>
      <c r="D304" s="2">
        <v>1</v>
      </c>
      <c r="E304" s="2">
        <v>0</v>
      </c>
      <c r="F304" s="2" t="str">
        <f>IF(C304=0,"Unmarried","Married")</f>
        <v>Married</v>
      </c>
      <c r="G304" s="2">
        <v>5</v>
      </c>
      <c r="H304" s="2">
        <v>5</v>
      </c>
      <c r="I304" s="2">
        <v>3</v>
      </c>
      <c r="J304" s="2">
        <v>0</v>
      </c>
      <c r="K304" s="2">
        <v>53492</v>
      </c>
      <c r="L304" s="2">
        <v>1</v>
      </c>
      <c r="M304" s="2">
        <v>19</v>
      </c>
      <c r="N304" s="2" t="s">
        <v>37</v>
      </c>
      <c r="O304" s="2" t="s">
        <v>38</v>
      </c>
      <c r="P304" s="2">
        <v>1701</v>
      </c>
      <c r="Q304" s="5">
        <v>33109</v>
      </c>
      <c r="R304" s="2" t="s">
        <v>59</v>
      </c>
      <c r="S304" s="2">
        <f ca="1">DATEDIF(Q304,TODAY( ),"Y")</f>
        <v>32</v>
      </c>
      <c r="T304" s="2" t="str">
        <f ca="1">IF(S304&gt;54,"Old Age",IF(S304&gt;=31,"Middle Age",IF(S304&lt;=30,"young age","Invalid")))</f>
        <v>Middle Age</v>
      </c>
      <c r="U304" s="2" t="str">
        <f>IF(R304="f","Female","male")</f>
        <v>Female</v>
      </c>
      <c r="V304" s="2" t="s">
        <v>51</v>
      </c>
      <c r="W304" s="2" t="s">
        <v>41</v>
      </c>
      <c r="X304" s="2" t="s">
        <v>42</v>
      </c>
      <c r="Y304" s="2" t="s">
        <v>43</v>
      </c>
      <c r="Z304" s="3">
        <v>40943</v>
      </c>
      <c r="AA304" s="3">
        <v>41440</v>
      </c>
      <c r="AB304" s="2" t="s">
        <v>88</v>
      </c>
      <c r="AC304" s="2" t="s">
        <v>53</v>
      </c>
      <c r="AD304" s="2" t="str">
        <f>IF(Table2[[#This Row],[EmploymentStatus]]="active","active","inactive")</f>
        <v>inactive</v>
      </c>
      <c r="AE304" s="2" t="s">
        <v>45</v>
      </c>
      <c r="AF304" s="2" t="s">
        <v>89</v>
      </c>
      <c r="AG304" s="2">
        <v>14</v>
      </c>
      <c r="AH304" s="2" t="s">
        <v>68</v>
      </c>
      <c r="AI304" s="2" t="s">
        <v>56</v>
      </c>
      <c r="AJ304" s="2">
        <v>3.35</v>
      </c>
      <c r="AK304" s="2">
        <v>4</v>
      </c>
      <c r="AL304" s="2">
        <v>0</v>
      </c>
      <c r="AM304" s="6">
        <v>41367</v>
      </c>
      <c r="AN304" s="2">
        <v>0</v>
      </c>
      <c r="AO304" s="2">
        <v>6</v>
      </c>
    </row>
    <row r="305" spans="1:41" x14ac:dyDescent="0.3">
      <c r="A305" s="2" t="s">
        <v>114</v>
      </c>
      <c r="B305" s="2">
        <v>10294</v>
      </c>
      <c r="C305" s="2">
        <v>0</v>
      </c>
      <c r="D305" s="2">
        <v>0</v>
      </c>
      <c r="E305" s="2">
        <v>0</v>
      </c>
      <c r="F305" s="2" t="str">
        <f>IF(C305=0,"Unmarried","Married")</f>
        <v>Unmarried</v>
      </c>
      <c r="G305" s="2">
        <v>1</v>
      </c>
      <c r="H305" s="2">
        <v>5</v>
      </c>
      <c r="I305" s="2">
        <v>2</v>
      </c>
      <c r="J305" s="2">
        <v>0</v>
      </c>
      <c r="K305" s="2">
        <v>66441</v>
      </c>
      <c r="L305" s="2">
        <v>0</v>
      </c>
      <c r="M305" s="2">
        <v>20</v>
      </c>
      <c r="N305" s="2" t="s">
        <v>58</v>
      </c>
      <c r="O305" s="2" t="s">
        <v>38</v>
      </c>
      <c r="P305" s="2">
        <v>2171</v>
      </c>
      <c r="Q305" s="5">
        <v>33137</v>
      </c>
      <c r="R305" s="2" t="s">
        <v>59</v>
      </c>
      <c r="S305" s="2">
        <f ca="1">DATEDIF(Q305,TODAY( ),"Y")</f>
        <v>32</v>
      </c>
      <c r="T305" s="2" t="str">
        <f ca="1">IF(S305&gt;54,"Old Age",IF(S305&gt;=31,"Middle Age",IF(S305&lt;=30,"young age","Invalid")))</f>
        <v>Middle Age</v>
      </c>
      <c r="U305" s="2" t="str">
        <f>IF(R305="f","Female","male")</f>
        <v>Female</v>
      </c>
      <c r="V305" s="2" t="s">
        <v>40</v>
      </c>
      <c r="W305" s="2" t="s">
        <v>41</v>
      </c>
      <c r="X305" s="2" t="s">
        <v>42</v>
      </c>
      <c r="Y305" s="2" t="s">
        <v>43</v>
      </c>
      <c r="Z305" s="3">
        <v>40637</v>
      </c>
      <c r="AB305" s="2" t="s">
        <v>486</v>
      </c>
      <c r="AC305" s="2" t="s">
        <v>44</v>
      </c>
      <c r="AD305" s="2" t="str">
        <f>IF(Table2[[#This Row],[EmploymentStatus]]="active","active","inactive")</f>
        <v>active</v>
      </c>
      <c r="AE305" s="2" t="s">
        <v>45</v>
      </c>
      <c r="AF305" s="2" t="s">
        <v>46</v>
      </c>
      <c r="AG305" s="2">
        <v>22</v>
      </c>
      <c r="AH305" s="2" t="s">
        <v>115</v>
      </c>
      <c r="AI305" s="2" t="s">
        <v>116</v>
      </c>
      <c r="AJ305" s="2">
        <v>2</v>
      </c>
      <c r="AK305" s="2">
        <v>3</v>
      </c>
      <c r="AL305" s="2">
        <v>0</v>
      </c>
      <c r="AM305" s="6">
        <v>43523</v>
      </c>
      <c r="AN305" s="2">
        <v>2</v>
      </c>
      <c r="AO305" s="2">
        <v>3</v>
      </c>
    </row>
    <row r="306" spans="1:41" x14ac:dyDescent="0.3">
      <c r="A306" s="2" t="s">
        <v>365</v>
      </c>
      <c r="B306" s="2">
        <v>10121</v>
      </c>
      <c r="C306" s="2">
        <v>0</v>
      </c>
      <c r="D306" s="2">
        <v>0</v>
      </c>
      <c r="E306" s="2">
        <v>0</v>
      </c>
      <c r="F306" s="2" t="str">
        <f>IF(C306=0,"Unmarried","Married")</f>
        <v>Unmarried</v>
      </c>
      <c r="G306" s="2">
        <v>1</v>
      </c>
      <c r="H306" s="2">
        <v>6</v>
      </c>
      <c r="I306" s="2">
        <v>3</v>
      </c>
      <c r="J306" s="2">
        <v>0</v>
      </c>
      <c r="K306" s="2">
        <v>63051</v>
      </c>
      <c r="L306" s="2">
        <v>0</v>
      </c>
      <c r="M306" s="2">
        <v>3</v>
      </c>
      <c r="N306" s="2" t="s">
        <v>137</v>
      </c>
      <c r="O306" s="2" t="s">
        <v>366</v>
      </c>
      <c r="P306" s="2">
        <v>33174</v>
      </c>
      <c r="Q306" s="5">
        <v>33182</v>
      </c>
      <c r="R306" s="2" t="s">
        <v>59</v>
      </c>
      <c r="S306" s="2">
        <f ca="1">DATEDIF(Q306,TODAY( ),"Y")</f>
        <v>32</v>
      </c>
      <c r="T306" s="2" t="str">
        <f ca="1">IF(S306&gt;54,"Old Age",IF(S306&gt;=31,"Middle Age",IF(S306&lt;=30,"young age","Invalid")))</f>
        <v>Middle Age</v>
      </c>
      <c r="U306" s="2" t="str">
        <f>IF(R306="f","Female","male")</f>
        <v>Female</v>
      </c>
      <c r="V306" s="2" t="s">
        <v>40</v>
      </c>
      <c r="W306" s="2" t="s">
        <v>41</v>
      </c>
      <c r="X306" s="2" t="s">
        <v>87</v>
      </c>
      <c r="Y306" s="2" t="s">
        <v>43</v>
      </c>
      <c r="Z306" s="3">
        <v>41547</v>
      </c>
      <c r="AB306" s="2" t="s">
        <v>486</v>
      </c>
      <c r="AC306" s="2" t="s">
        <v>44</v>
      </c>
      <c r="AD306" s="2" t="str">
        <f>IF(Table2[[#This Row],[EmploymentStatus]]="active","active","inactive")</f>
        <v>active</v>
      </c>
      <c r="AE306" s="2" t="s">
        <v>139</v>
      </c>
      <c r="AF306" s="2" t="s">
        <v>158</v>
      </c>
      <c r="AG306" s="2">
        <v>21</v>
      </c>
      <c r="AH306" s="2" t="s">
        <v>55</v>
      </c>
      <c r="AI306" s="2" t="s">
        <v>56</v>
      </c>
      <c r="AJ306" s="2">
        <v>4.28</v>
      </c>
      <c r="AK306" s="2">
        <v>3</v>
      </c>
      <c r="AL306" s="2">
        <v>0</v>
      </c>
      <c r="AM306" s="6">
        <v>43490</v>
      </c>
      <c r="AN306" s="2">
        <v>0</v>
      </c>
      <c r="AO306" s="2">
        <v>1</v>
      </c>
    </row>
    <row r="307" spans="1:41" x14ac:dyDescent="0.3">
      <c r="A307" s="2" t="s">
        <v>283</v>
      </c>
      <c r="B307" s="2">
        <v>10139</v>
      </c>
      <c r="C307" s="2">
        <v>0</v>
      </c>
      <c r="D307" s="2">
        <v>0</v>
      </c>
      <c r="E307" s="2">
        <v>0</v>
      </c>
      <c r="F307" s="2" t="str">
        <f>IF(C307=0,"Unmarried","Married")</f>
        <v>Unmarried</v>
      </c>
      <c r="G307" s="2">
        <v>1</v>
      </c>
      <c r="H307" s="2">
        <v>5</v>
      </c>
      <c r="I307" s="2">
        <v>3</v>
      </c>
      <c r="J307" s="2">
        <v>0</v>
      </c>
      <c r="K307" s="2">
        <v>51908</v>
      </c>
      <c r="L307" s="2">
        <v>0</v>
      </c>
      <c r="M307" s="2">
        <v>19</v>
      </c>
      <c r="N307" s="2" t="s">
        <v>37</v>
      </c>
      <c r="O307" s="2" t="s">
        <v>38</v>
      </c>
      <c r="P307" s="2">
        <v>1775</v>
      </c>
      <c r="Q307" s="5">
        <v>33266</v>
      </c>
      <c r="R307" s="2" t="s">
        <v>59</v>
      </c>
      <c r="S307" s="2">
        <f ca="1">DATEDIF(Q307,TODAY( ),"Y")</f>
        <v>32</v>
      </c>
      <c r="T307" s="2" t="str">
        <f ca="1">IF(S307&gt;54,"Old Age",IF(S307&gt;=31,"Middle Age",IF(S307&lt;=30,"young age","Invalid")))</f>
        <v>Middle Age</v>
      </c>
      <c r="U307" s="2" t="str">
        <f>IF(R307="f","Female","male")</f>
        <v>Female</v>
      </c>
      <c r="V307" s="2" t="s">
        <v>40</v>
      </c>
      <c r="W307" s="2" t="s">
        <v>41</v>
      </c>
      <c r="X307" s="2" t="s">
        <v>42</v>
      </c>
      <c r="Y307" s="2" t="s">
        <v>43</v>
      </c>
      <c r="Z307" s="3">
        <v>41505</v>
      </c>
      <c r="AB307" s="2" t="s">
        <v>486</v>
      </c>
      <c r="AC307" s="2" t="s">
        <v>44</v>
      </c>
      <c r="AD307" s="2" t="str">
        <f>IF(Table2[[#This Row],[EmploymentStatus]]="active","active","inactive")</f>
        <v>active</v>
      </c>
      <c r="AE307" s="2" t="s">
        <v>45</v>
      </c>
      <c r="AF307" s="2" t="s">
        <v>81</v>
      </c>
      <c r="AG307" s="2">
        <v>12</v>
      </c>
      <c r="AH307" s="2" t="s">
        <v>55</v>
      </c>
      <c r="AI307" s="2" t="s">
        <v>56</v>
      </c>
      <c r="AJ307" s="2">
        <v>3.99</v>
      </c>
      <c r="AK307" s="2">
        <v>3</v>
      </c>
      <c r="AL307" s="2">
        <v>0</v>
      </c>
      <c r="AM307" s="6">
        <v>43479</v>
      </c>
      <c r="AN307" s="2">
        <v>0</v>
      </c>
      <c r="AO307" s="2">
        <v>14</v>
      </c>
    </row>
    <row r="308" spans="1:41" x14ac:dyDescent="0.3">
      <c r="A308" s="2" t="s">
        <v>209</v>
      </c>
      <c r="B308" s="2">
        <v>10064</v>
      </c>
      <c r="C308" s="2">
        <v>1</v>
      </c>
      <c r="D308" s="2">
        <v>1</v>
      </c>
      <c r="E308" s="2">
        <v>0</v>
      </c>
      <c r="F308" s="2" t="str">
        <f>IF(C308=0,"Unmarried","Married")</f>
        <v>Married</v>
      </c>
      <c r="G308" s="2">
        <v>5</v>
      </c>
      <c r="H308" s="2">
        <v>5</v>
      </c>
      <c r="I308" s="2">
        <v>3</v>
      </c>
      <c r="J308" s="2">
        <v>0</v>
      </c>
      <c r="K308" s="2">
        <v>60070</v>
      </c>
      <c r="L308" s="2">
        <v>1</v>
      </c>
      <c r="M308" s="2">
        <v>19</v>
      </c>
      <c r="N308" s="2" t="s">
        <v>37</v>
      </c>
      <c r="O308" s="2" t="s">
        <v>38</v>
      </c>
      <c r="P308" s="2">
        <v>2343</v>
      </c>
      <c r="Q308" s="5">
        <v>33367</v>
      </c>
      <c r="R308" s="2" t="s">
        <v>59</v>
      </c>
      <c r="S308" s="2">
        <f ca="1">DATEDIF(Q308,TODAY( ),"Y")</f>
        <v>32</v>
      </c>
      <c r="T308" s="2" t="str">
        <f ca="1">IF(S308&gt;54,"Old Age",IF(S308&gt;=31,"Middle Age",IF(S308&lt;=30,"young age","Invalid")))</f>
        <v>Middle Age</v>
      </c>
      <c r="U308" s="2" t="str">
        <f>IF(R308="f","Female","male")</f>
        <v>Female</v>
      </c>
      <c r="V308" s="2" t="s">
        <v>51</v>
      </c>
      <c r="W308" s="2" t="s">
        <v>41</v>
      </c>
      <c r="X308" s="2" t="s">
        <v>42</v>
      </c>
      <c r="Y308" s="2" t="s">
        <v>43</v>
      </c>
      <c r="Z308" s="3">
        <v>40637</v>
      </c>
      <c r="AA308" s="3">
        <v>42892</v>
      </c>
      <c r="AB308" s="2" t="s">
        <v>210</v>
      </c>
      <c r="AC308" s="2" t="s">
        <v>53</v>
      </c>
      <c r="AD308" s="2" t="str">
        <f>IF(Table2[[#This Row],[EmploymentStatus]]="active","active","inactive")</f>
        <v>inactive</v>
      </c>
      <c r="AE308" s="2" t="s">
        <v>45</v>
      </c>
      <c r="AF308" s="2" t="s">
        <v>61</v>
      </c>
      <c r="AG308" s="2">
        <v>20</v>
      </c>
      <c r="AH308" s="2" t="s">
        <v>68</v>
      </c>
      <c r="AI308" s="2" t="s">
        <v>56</v>
      </c>
      <c r="AJ308" s="2">
        <v>5</v>
      </c>
      <c r="AK308" s="2">
        <v>3</v>
      </c>
      <c r="AL308" s="2">
        <v>0</v>
      </c>
      <c r="AM308" s="6">
        <v>42982</v>
      </c>
      <c r="AN308" s="2">
        <v>0</v>
      </c>
      <c r="AO308" s="2">
        <v>7</v>
      </c>
    </row>
    <row r="309" spans="1:41" x14ac:dyDescent="0.3">
      <c r="A309" s="2" t="s">
        <v>459</v>
      </c>
      <c r="B309" s="2">
        <v>10205</v>
      </c>
      <c r="C309" s="2">
        <v>1</v>
      </c>
      <c r="D309" s="2">
        <v>1</v>
      </c>
      <c r="E309" s="2">
        <v>0</v>
      </c>
      <c r="F309" s="2" t="str">
        <f>IF(C309=0,"Unmarried","Married")</f>
        <v>Married</v>
      </c>
      <c r="G309" s="2">
        <v>1</v>
      </c>
      <c r="H309" s="2">
        <v>6</v>
      </c>
      <c r="I309" s="2">
        <v>3</v>
      </c>
      <c r="J309" s="2">
        <v>0</v>
      </c>
      <c r="K309" s="2">
        <v>57859</v>
      </c>
      <c r="L309" s="2">
        <v>0</v>
      </c>
      <c r="M309" s="2">
        <v>3</v>
      </c>
      <c r="N309" s="2" t="s">
        <v>137</v>
      </c>
      <c r="O309" s="2" t="s">
        <v>460</v>
      </c>
      <c r="P309" s="2">
        <v>85006</v>
      </c>
      <c r="Q309" s="5">
        <v>33381</v>
      </c>
      <c r="R309" s="2" t="s">
        <v>59</v>
      </c>
      <c r="S309" s="2">
        <f ca="1">DATEDIF(Q309,TODAY( ),"Y")</f>
        <v>32</v>
      </c>
      <c r="T309" s="2" t="str">
        <f ca="1">IF(S309&gt;54,"Old Age",IF(S309&gt;=31,"Middle Age",IF(S309&lt;=30,"young age","Invalid")))</f>
        <v>Middle Age</v>
      </c>
      <c r="U309" s="2" t="str">
        <f>IF(R309="f","Female","male")</f>
        <v>Female</v>
      </c>
      <c r="V309" s="2" t="s">
        <v>51</v>
      </c>
      <c r="W309" s="2" t="s">
        <v>41</v>
      </c>
      <c r="X309" s="2" t="s">
        <v>42</v>
      </c>
      <c r="Y309" s="2" t="s">
        <v>96</v>
      </c>
      <c r="Z309" s="3">
        <v>40670</v>
      </c>
      <c r="AB309" s="2" t="s">
        <v>486</v>
      </c>
      <c r="AC309" s="2" t="s">
        <v>44</v>
      </c>
      <c r="AD309" s="2" t="str">
        <f>IF(Table2[[#This Row],[EmploymentStatus]]="active","active","inactive")</f>
        <v>active</v>
      </c>
      <c r="AE309" s="2" t="s">
        <v>139</v>
      </c>
      <c r="AF309" s="2" t="s">
        <v>140</v>
      </c>
      <c r="AG309" s="2">
        <v>17</v>
      </c>
      <c r="AH309" s="2" t="s">
        <v>55</v>
      </c>
      <c r="AI309" s="2" t="s">
        <v>56</v>
      </c>
      <c r="AJ309" s="2">
        <v>2.81</v>
      </c>
      <c r="AK309" s="2">
        <v>3</v>
      </c>
      <c r="AL309" s="2">
        <v>0</v>
      </c>
      <c r="AM309" s="6">
        <v>43482</v>
      </c>
      <c r="AN309" s="2">
        <v>0</v>
      </c>
      <c r="AO309" s="2">
        <v>16</v>
      </c>
    </row>
    <row r="310" spans="1:41" x14ac:dyDescent="0.3">
      <c r="A310" s="2" t="s">
        <v>249</v>
      </c>
      <c r="B310" s="2">
        <v>10243</v>
      </c>
      <c r="C310" s="2">
        <v>0</v>
      </c>
      <c r="D310" s="2">
        <v>0</v>
      </c>
      <c r="E310" s="2">
        <v>0</v>
      </c>
      <c r="F310" s="2" t="str">
        <f>IF(C310=0,"Unmarried","Married")</f>
        <v>Unmarried</v>
      </c>
      <c r="G310" s="2">
        <v>1</v>
      </c>
      <c r="H310" s="2">
        <v>5</v>
      </c>
      <c r="I310" s="2">
        <v>3</v>
      </c>
      <c r="J310" s="2">
        <v>0</v>
      </c>
      <c r="K310" s="2">
        <v>53018</v>
      </c>
      <c r="L310" s="2">
        <v>0</v>
      </c>
      <c r="M310" s="2">
        <v>19</v>
      </c>
      <c r="N310" s="2" t="s">
        <v>37</v>
      </c>
      <c r="O310" s="2" t="s">
        <v>38</v>
      </c>
      <c r="P310" s="2">
        <v>2451</v>
      </c>
      <c r="Q310" s="5">
        <v>33773</v>
      </c>
      <c r="R310" s="2" t="s">
        <v>59</v>
      </c>
      <c r="S310" s="2">
        <f ca="1">DATEDIF(Q310,TODAY( ),"Y")</f>
        <v>31</v>
      </c>
      <c r="T310" s="2" t="str">
        <f ca="1">IF(S310&gt;54,"Old Age",IF(S310&gt;=31,"Middle Age",IF(S310&lt;=30,"young age","Invalid")))</f>
        <v>Middle Age</v>
      </c>
      <c r="U310" s="2" t="str">
        <f>IF(R310="f","Female","male")</f>
        <v>Female</v>
      </c>
      <c r="V310" s="2" t="s">
        <v>40</v>
      </c>
      <c r="W310" s="2" t="s">
        <v>41</v>
      </c>
      <c r="X310" s="2" t="s">
        <v>87</v>
      </c>
      <c r="Y310" s="2" t="s">
        <v>43</v>
      </c>
      <c r="Z310" s="3">
        <v>41589</v>
      </c>
      <c r="AB310" s="2" t="s">
        <v>486</v>
      </c>
      <c r="AC310" s="2" t="s">
        <v>44</v>
      </c>
      <c r="AD310" s="2" t="str">
        <f>IF(Table2[[#This Row],[EmploymentStatus]]="active","active","inactive")</f>
        <v>active</v>
      </c>
      <c r="AE310" s="2" t="s">
        <v>45</v>
      </c>
      <c r="AF310" s="2" t="s">
        <v>77</v>
      </c>
      <c r="AG310" s="2">
        <v>19</v>
      </c>
      <c r="AH310" s="2" t="s">
        <v>55</v>
      </c>
      <c r="AI310" s="2" t="s">
        <v>56</v>
      </c>
      <c r="AJ310" s="2">
        <v>4.3</v>
      </c>
      <c r="AK310" s="2">
        <v>5</v>
      </c>
      <c r="AL310" s="2">
        <v>0</v>
      </c>
      <c r="AM310" s="6">
        <v>43514</v>
      </c>
      <c r="AN310" s="2">
        <v>0</v>
      </c>
      <c r="AO310" s="2">
        <v>7</v>
      </c>
    </row>
    <row r="311" spans="1:41" x14ac:dyDescent="0.3">
      <c r="A311" s="2" t="s">
        <v>280</v>
      </c>
      <c r="B311" s="2">
        <v>10214</v>
      </c>
      <c r="C311" s="2">
        <v>0</v>
      </c>
      <c r="D311" s="2">
        <v>3</v>
      </c>
      <c r="E311" s="2">
        <v>0</v>
      </c>
      <c r="F311" s="2" t="str">
        <f>IF(C311=0,"Unmarried","Married")</f>
        <v>Unmarried</v>
      </c>
      <c r="G311" s="2">
        <v>2</v>
      </c>
      <c r="H311" s="2">
        <v>5</v>
      </c>
      <c r="I311" s="2">
        <v>3</v>
      </c>
      <c r="J311" s="2">
        <v>0</v>
      </c>
      <c r="K311" s="2">
        <v>64995</v>
      </c>
      <c r="L311" s="2">
        <v>0</v>
      </c>
      <c r="M311" s="2">
        <v>20</v>
      </c>
      <c r="N311" s="2" t="s">
        <v>58</v>
      </c>
      <c r="O311" s="2" t="s">
        <v>38</v>
      </c>
      <c r="P311" s="2">
        <v>2351</v>
      </c>
      <c r="Q311" s="5">
        <v>33790</v>
      </c>
      <c r="R311" s="2" t="s">
        <v>59</v>
      </c>
      <c r="S311" s="2">
        <f ca="1">DATEDIF(Q311,TODAY( ),"Y")</f>
        <v>31</v>
      </c>
      <c r="T311" s="2" t="str">
        <f ca="1">IF(S311&gt;54,"Old Age",IF(S311&gt;=31,"Middle Age",IF(S311&lt;=30,"young age","Invalid")))</f>
        <v>Middle Age</v>
      </c>
      <c r="U311" s="2" t="str">
        <f>IF(R311="f","Female","male")</f>
        <v>Female</v>
      </c>
      <c r="V311" s="2" t="s">
        <v>135</v>
      </c>
      <c r="W311" s="2" t="s">
        <v>41</v>
      </c>
      <c r="X311" s="2" t="s">
        <v>42</v>
      </c>
      <c r="Y311" s="2" t="s">
        <v>43</v>
      </c>
      <c r="Z311" s="3">
        <v>42130</v>
      </c>
      <c r="AB311" s="2" t="s">
        <v>486</v>
      </c>
      <c r="AC311" s="2" t="s">
        <v>44</v>
      </c>
      <c r="AD311" s="2" t="str">
        <f>IF(Table2[[#This Row],[EmploymentStatus]]="active","active","inactive")</f>
        <v>active</v>
      </c>
      <c r="AE311" s="2" t="s">
        <v>45</v>
      </c>
      <c r="AF311" s="2" t="s">
        <v>67</v>
      </c>
      <c r="AG311" s="2">
        <v>8</v>
      </c>
      <c r="AH311" s="2" t="s">
        <v>55</v>
      </c>
      <c r="AI311" s="2" t="s">
        <v>56</v>
      </c>
      <c r="AJ311" s="2">
        <v>4.5</v>
      </c>
      <c r="AK311" s="2">
        <v>3</v>
      </c>
      <c r="AL311" s="2">
        <v>0</v>
      </c>
      <c r="AM311" s="6">
        <v>43510</v>
      </c>
      <c r="AN311" s="2">
        <v>0</v>
      </c>
      <c r="AO311" s="2">
        <v>6</v>
      </c>
    </row>
    <row r="312" spans="1:41" x14ac:dyDescent="0.3">
      <c r="A312" s="2" t="s">
        <v>345</v>
      </c>
      <c r="B312" s="2">
        <v>10213</v>
      </c>
      <c r="C312" s="2">
        <v>1</v>
      </c>
      <c r="D312" s="2">
        <v>1</v>
      </c>
      <c r="E312" s="2">
        <v>1</v>
      </c>
      <c r="F312" s="2" t="str">
        <f>IF(C312=0,"Unmarried","Married")</f>
        <v>Married</v>
      </c>
      <c r="G312" s="2">
        <v>1</v>
      </c>
      <c r="H312" s="2">
        <v>5</v>
      </c>
      <c r="I312" s="2">
        <v>3</v>
      </c>
      <c r="J312" s="2">
        <v>0</v>
      </c>
      <c r="K312" s="2">
        <v>58207</v>
      </c>
      <c r="L312" s="2">
        <v>0</v>
      </c>
      <c r="M312" s="2">
        <v>20</v>
      </c>
      <c r="N312" s="2" t="s">
        <v>58</v>
      </c>
      <c r="O312" s="2" t="s">
        <v>38</v>
      </c>
      <c r="P312" s="2">
        <v>1450</v>
      </c>
      <c r="Q312" s="5">
        <v>33833</v>
      </c>
      <c r="R312" s="2" t="s">
        <v>39</v>
      </c>
      <c r="S312" s="2">
        <f ca="1">DATEDIF(Q312,TODAY( ),"Y")</f>
        <v>30</v>
      </c>
      <c r="T312" s="2" t="str">
        <f ca="1">IF(S312&gt;54,"Old Age",IF(S312&gt;=30,"Middle Age",IF(S312&lt;=29,"young age","Invalid")))</f>
        <v>Middle Age</v>
      </c>
      <c r="U312" s="2" t="str">
        <f>IF(R312="f","Female","male")</f>
        <v>male</v>
      </c>
      <c r="V312" s="2" t="s">
        <v>51</v>
      </c>
      <c r="W312" s="2" t="s">
        <v>41</v>
      </c>
      <c r="X312" s="2" t="s">
        <v>42</v>
      </c>
      <c r="Y312" s="2" t="s">
        <v>43</v>
      </c>
      <c r="Z312" s="4">
        <v>40735</v>
      </c>
      <c r="AA312" s="2"/>
      <c r="AB312" s="2" t="s">
        <v>486</v>
      </c>
      <c r="AC312" s="2" t="s">
        <v>44</v>
      </c>
      <c r="AD312" s="2" t="str">
        <f>IF(Table2[[#This Row],[EmploymentStatus]]="active","active","inactive")</f>
        <v>active</v>
      </c>
      <c r="AE312" s="2" t="s">
        <v>45</v>
      </c>
      <c r="AF312" s="2" t="s">
        <v>89</v>
      </c>
      <c r="AG312" s="2">
        <v>14</v>
      </c>
      <c r="AH312" s="2" t="s">
        <v>47</v>
      </c>
      <c r="AI312" s="2" t="s">
        <v>56</v>
      </c>
      <c r="AJ312" s="2">
        <v>3.7</v>
      </c>
      <c r="AK312" s="2">
        <v>3</v>
      </c>
      <c r="AL312" s="2">
        <v>0</v>
      </c>
      <c r="AM312" s="6">
        <v>43678</v>
      </c>
      <c r="AN312" s="2">
        <v>0</v>
      </c>
      <c r="AO312" s="2">
        <v>14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39B3-A09F-498D-B026-4F1FEB93C9A3}">
  <dimension ref="A3:E147"/>
  <sheetViews>
    <sheetView workbookViewId="0">
      <selection activeCell="B112" sqref="B112"/>
    </sheetView>
  </sheetViews>
  <sheetFormatPr defaultRowHeight="14.4" x14ac:dyDescent="0.3"/>
  <cols>
    <col min="1" max="1" width="12.5546875" bestFit="1" customWidth="1"/>
    <col min="2" max="2" width="16.109375" bestFit="1" customWidth="1"/>
    <col min="3" max="3" width="18.44140625" bestFit="1" customWidth="1"/>
  </cols>
  <sheetData>
    <row r="3" spans="1:2" x14ac:dyDescent="0.3">
      <c r="A3" s="17" t="s">
        <v>498</v>
      </c>
      <c r="B3" t="s">
        <v>499</v>
      </c>
    </row>
    <row r="4" spans="1:2" x14ac:dyDescent="0.3">
      <c r="A4" s="18" t="s">
        <v>132</v>
      </c>
      <c r="B4" s="16">
        <v>63507.666666666664</v>
      </c>
    </row>
    <row r="5" spans="1:2" x14ac:dyDescent="0.3">
      <c r="A5" s="18" t="s">
        <v>277</v>
      </c>
      <c r="B5" s="16">
        <v>52280</v>
      </c>
    </row>
    <row r="6" spans="1:2" x14ac:dyDescent="0.3">
      <c r="A6" s="18" t="s">
        <v>137</v>
      </c>
      <c r="B6" s="16">
        <v>64932.555555555555</v>
      </c>
    </row>
    <row r="7" spans="1:2" x14ac:dyDescent="0.3">
      <c r="A7" s="18" t="s">
        <v>194</v>
      </c>
      <c r="B7" s="16">
        <v>95465</v>
      </c>
    </row>
    <row r="8" spans="1:2" x14ac:dyDescent="0.3">
      <c r="A8" s="18" t="s">
        <v>154</v>
      </c>
      <c r="B8" s="16">
        <v>110929</v>
      </c>
    </row>
    <row r="9" spans="1:2" x14ac:dyDescent="0.3">
      <c r="A9" s="18" t="s">
        <v>483</v>
      </c>
      <c r="B9" s="16">
        <v>220450</v>
      </c>
    </row>
    <row r="10" spans="1:2" x14ac:dyDescent="0.3">
      <c r="A10" s="18" t="s">
        <v>93</v>
      </c>
      <c r="B10" s="16">
        <v>89932.571428571435</v>
      </c>
    </row>
    <row r="11" spans="1:2" x14ac:dyDescent="0.3">
      <c r="A11" s="18" t="s">
        <v>416</v>
      </c>
      <c r="B11" s="16">
        <v>88527</v>
      </c>
    </row>
    <row r="12" spans="1:2" x14ac:dyDescent="0.3">
      <c r="A12" s="18" t="s">
        <v>405</v>
      </c>
      <c r="B12" s="16">
        <v>150290</v>
      </c>
    </row>
    <row r="13" spans="1:2" x14ac:dyDescent="0.3">
      <c r="A13" s="18" t="s">
        <v>107</v>
      </c>
      <c r="B13" s="16">
        <v>108499.6</v>
      </c>
    </row>
    <row r="14" spans="1:2" x14ac:dyDescent="0.3">
      <c r="A14" s="18" t="s">
        <v>172</v>
      </c>
      <c r="B14" s="16">
        <v>170500</v>
      </c>
    </row>
    <row r="15" spans="1:2" x14ac:dyDescent="0.3">
      <c r="A15" s="18" t="s">
        <v>274</v>
      </c>
      <c r="B15" s="16">
        <v>180000</v>
      </c>
    </row>
    <row r="16" spans="1:2" x14ac:dyDescent="0.3">
      <c r="A16" s="18" t="s">
        <v>119</v>
      </c>
      <c r="B16" s="16">
        <v>103613</v>
      </c>
    </row>
    <row r="17" spans="1:2" x14ac:dyDescent="0.3">
      <c r="A17" s="18" t="s">
        <v>230</v>
      </c>
      <c r="B17" s="16">
        <v>178000</v>
      </c>
    </row>
    <row r="18" spans="1:2" x14ac:dyDescent="0.3">
      <c r="A18" s="18" t="s">
        <v>409</v>
      </c>
      <c r="B18" s="16">
        <v>144959.5</v>
      </c>
    </row>
    <row r="19" spans="1:2" x14ac:dyDescent="0.3">
      <c r="A19" s="18" t="s">
        <v>347</v>
      </c>
      <c r="B19" s="16">
        <v>157000</v>
      </c>
    </row>
    <row r="20" spans="1:2" x14ac:dyDescent="0.3">
      <c r="A20" s="18" t="s">
        <v>204</v>
      </c>
      <c r="B20" s="16">
        <v>138888</v>
      </c>
    </row>
    <row r="21" spans="1:2" x14ac:dyDescent="0.3">
      <c r="A21" s="18" t="s">
        <v>84</v>
      </c>
      <c r="B21" s="16">
        <v>63684.375</v>
      </c>
    </row>
    <row r="22" spans="1:2" x14ac:dyDescent="0.3">
      <c r="A22" s="18" t="s">
        <v>223</v>
      </c>
      <c r="B22" s="16">
        <v>61605</v>
      </c>
    </row>
    <row r="23" spans="1:2" x14ac:dyDescent="0.3">
      <c r="A23" s="18" t="s">
        <v>299</v>
      </c>
      <c r="B23" s="16">
        <v>250000</v>
      </c>
    </row>
    <row r="24" spans="1:2" x14ac:dyDescent="0.3">
      <c r="A24" s="18" t="s">
        <v>403</v>
      </c>
      <c r="B24" s="16">
        <v>120000</v>
      </c>
    </row>
    <row r="25" spans="1:2" x14ac:dyDescent="0.3">
      <c r="A25" s="18" t="s">
        <v>127</v>
      </c>
      <c r="B25" s="16">
        <v>75294.5</v>
      </c>
    </row>
    <row r="26" spans="1:2" x14ac:dyDescent="0.3">
      <c r="A26" s="18" t="s">
        <v>37</v>
      </c>
      <c r="B26" s="16">
        <v>55524.175182481755</v>
      </c>
    </row>
    <row r="27" spans="1:2" x14ac:dyDescent="0.3">
      <c r="A27" s="18" t="s">
        <v>58</v>
      </c>
      <c r="B27" s="16">
        <v>64892.210526315786</v>
      </c>
    </row>
    <row r="28" spans="1:2" x14ac:dyDescent="0.3">
      <c r="A28" s="18" t="s">
        <v>179</v>
      </c>
      <c r="B28" s="16">
        <v>69240</v>
      </c>
    </row>
    <row r="29" spans="1:2" x14ac:dyDescent="0.3">
      <c r="A29" s="18" t="s">
        <v>314</v>
      </c>
      <c r="B29" s="16">
        <v>84802.666666666672</v>
      </c>
    </row>
    <row r="30" spans="1:2" x14ac:dyDescent="0.3">
      <c r="A30" s="18" t="s">
        <v>317</v>
      </c>
      <c r="B30" s="16">
        <v>93046</v>
      </c>
    </row>
    <row r="31" spans="1:2" x14ac:dyDescent="0.3">
      <c r="A31" s="18" t="s">
        <v>72</v>
      </c>
      <c r="B31" s="16">
        <v>96719.2</v>
      </c>
    </row>
    <row r="32" spans="1:2" x14ac:dyDescent="0.3">
      <c r="A32" s="18" t="s">
        <v>144</v>
      </c>
      <c r="B32" s="16">
        <v>77692</v>
      </c>
    </row>
    <row r="33" spans="1:2" x14ac:dyDescent="0.3">
      <c r="A33" s="18" t="s">
        <v>123</v>
      </c>
      <c r="B33" s="16">
        <v>102859</v>
      </c>
    </row>
    <row r="34" spans="1:2" x14ac:dyDescent="0.3">
      <c r="A34" s="18" t="s">
        <v>50</v>
      </c>
      <c r="B34" s="16">
        <v>102234</v>
      </c>
    </row>
    <row r="35" spans="1:2" x14ac:dyDescent="0.3">
      <c r="A35" s="18" t="s">
        <v>177</v>
      </c>
      <c r="B35" s="16">
        <v>93070.8</v>
      </c>
    </row>
    <row r="36" spans="1:2" x14ac:dyDescent="0.3">
      <c r="A36" s="18" t="s">
        <v>497</v>
      </c>
      <c r="B36" s="16">
        <v>69020.684887459807</v>
      </c>
    </row>
    <row r="39" spans="1:2" x14ac:dyDescent="0.3">
      <c r="A39" s="17" t="s">
        <v>498</v>
      </c>
      <c r="B39" t="s">
        <v>509</v>
      </c>
    </row>
    <row r="40" spans="1:2" x14ac:dyDescent="0.3">
      <c r="A40" s="18" t="s">
        <v>507</v>
      </c>
      <c r="B40" s="16">
        <v>207</v>
      </c>
    </row>
    <row r="41" spans="1:2" x14ac:dyDescent="0.3">
      <c r="A41" s="18" t="s">
        <v>508</v>
      </c>
      <c r="B41" s="16">
        <v>104</v>
      </c>
    </row>
    <row r="42" spans="1:2" x14ac:dyDescent="0.3">
      <c r="A42" s="18" t="s">
        <v>497</v>
      </c>
      <c r="B42" s="16">
        <v>311</v>
      </c>
    </row>
    <row r="45" spans="1:2" x14ac:dyDescent="0.3">
      <c r="A45" s="17" t="s">
        <v>498</v>
      </c>
      <c r="B45" t="s">
        <v>502</v>
      </c>
    </row>
    <row r="46" spans="1:2" x14ac:dyDescent="0.3">
      <c r="A46" s="18" t="s">
        <v>500</v>
      </c>
      <c r="B46" s="16">
        <v>272</v>
      </c>
    </row>
    <row r="47" spans="1:2" x14ac:dyDescent="0.3">
      <c r="A47" s="18" t="s">
        <v>501</v>
      </c>
      <c r="B47" s="16">
        <v>39</v>
      </c>
    </row>
    <row r="48" spans="1:2" x14ac:dyDescent="0.3">
      <c r="A48" s="18" t="s">
        <v>497</v>
      </c>
      <c r="B48" s="16">
        <v>311</v>
      </c>
    </row>
    <row r="52" spans="1:3" x14ac:dyDescent="0.3">
      <c r="A52" s="7"/>
      <c r="B52" s="8"/>
      <c r="C52" s="9"/>
    </row>
    <row r="53" spans="1:3" x14ac:dyDescent="0.3">
      <c r="A53" s="10"/>
      <c r="B53" s="11"/>
      <c r="C53" s="12"/>
    </row>
    <row r="54" spans="1:3" x14ac:dyDescent="0.3">
      <c r="A54" s="10"/>
      <c r="B54" s="11"/>
      <c r="C54" s="12"/>
    </row>
    <row r="55" spans="1:3" x14ac:dyDescent="0.3">
      <c r="A55" s="10"/>
      <c r="B55" s="11"/>
      <c r="C55" s="12"/>
    </row>
    <row r="56" spans="1:3" x14ac:dyDescent="0.3">
      <c r="A56" s="10"/>
      <c r="B56" s="11"/>
      <c r="C56" s="12"/>
    </row>
    <row r="57" spans="1:3" x14ac:dyDescent="0.3">
      <c r="A57" s="10"/>
      <c r="B57" s="11"/>
      <c r="C57" s="12"/>
    </row>
    <row r="58" spans="1:3" x14ac:dyDescent="0.3">
      <c r="A58" s="10"/>
      <c r="B58" s="11"/>
      <c r="C58" s="12"/>
    </row>
    <row r="59" spans="1:3" x14ac:dyDescent="0.3">
      <c r="A59" s="10"/>
      <c r="B59" s="11"/>
      <c r="C59" s="12"/>
    </row>
    <row r="60" spans="1:3" x14ac:dyDescent="0.3">
      <c r="A60" s="10"/>
      <c r="B60" s="11"/>
      <c r="C60" s="12"/>
    </row>
    <row r="61" spans="1:3" x14ac:dyDescent="0.3">
      <c r="A61" s="10"/>
      <c r="B61" s="11"/>
      <c r="C61" s="12"/>
    </row>
    <row r="62" spans="1:3" x14ac:dyDescent="0.3">
      <c r="A62" s="10"/>
      <c r="B62" s="11"/>
      <c r="C62" s="12"/>
    </row>
    <row r="63" spans="1:3" x14ac:dyDescent="0.3">
      <c r="A63" s="10"/>
      <c r="B63" s="11"/>
      <c r="C63" s="12"/>
    </row>
    <row r="64" spans="1:3" x14ac:dyDescent="0.3">
      <c r="A64" s="10"/>
      <c r="B64" s="11"/>
      <c r="C64" s="12"/>
    </row>
    <row r="65" spans="1:3" x14ac:dyDescent="0.3">
      <c r="A65" s="10"/>
      <c r="B65" s="11"/>
      <c r="C65" s="12"/>
    </row>
    <row r="66" spans="1:3" x14ac:dyDescent="0.3">
      <c r="A66" s="10"/>
      <c r="B66" s="11"/>
      <c r="C66" s="12"/>
    </row>
    <row r="67" spans="1:3" x14ac:dyDescent="0.3">
      <c r="A67" s="10"/>
      <c r="B67" s="11"/>
      <c r="C67" s="12"/>
    </row>
    <row r="68" spans="1:3" x14ac:dyDescent="0.3">
      <c r="A68" s="10"/>
      <c r="B68" s="11"/>
      <c r="C68" s="12"/>
    </row>
    <row r="69" spans="1:3" x14ac:dyDescent="0.3">
      <c r="A69" s="13"/>
      <c r="B69" s="14"/>
      <c r="C69" s="15"/>
    </row>
    <row r="78" spans="1:3" x14ac:dyDescent="0.3">
      <c r="B78" s="18" t="s">
        <v>188</v>
      </c>
      <c r="C78" s="16">
        <v>1</v>
      </c>
    </row>
    <row r="79" spans="1:3" x14ac:dyDescent="0.3">
      <c r="B79" s="18" t="s">
        <v>460</v>
      </c>
      <c r="C79" s="16">
        <v>1</v>
      </c>
    </row>
    <row r="80" spans="1:3" x14ac:dyDescent="0.3">
      <c r="B80" s="18" t="s">
        <v>206</v>
      </c>
      <c r="C80" s="16">
        <v>1</v>
      </c>
    </row>
    <row r="81" spans="2:3" x14ac:dyDescent="0.3">
      <c r="B81" s="18" t="s">
        <v>297</v>
      </c>
      <c r="C81" s="16">
        <v>1</v>
      </c>
    </row>
    <row r="82" spans="2:3" x14ac:dyDescent="0.3">
      <c r="B82" s="18" t="s">
        <v>120</v>
      </c>
      <c r="C82" s="16">
        <v>6</v>
      </c>
    </row>
    <row r="83" spans="2:3" x14ac:dyDescent="0.3">
      <c r="B83" s="18" t="s">
        <v>366</v>
      </c>
      <c r="C83" s="16">
        <v>1</v>
      </c>
    </row>
    <row r="84" spans="2:3" x14ac:dyDescent="0.3">
      <c r="B84" s="18" t="s">
        <v>360</v>
      </c>
      <c r="C84" s="16">
        <v>1</v>
      </c>
    </row>
    <row r="85" spans="2:3" x14ac:dyDescent="0.3">
      <c r="B85" s="18" t="s">
        <v>393</v>
      </c>
      <c r="C85" s="16">
        <v>1</v>
      </c>
    </row>
    <row r="86" spans="2:3" x14ac:dyDescent="0.3">
      <c r="B86" s="18" t="s">
        <v>246</v>
      </c>
      <c r="C86" s="16">
        <v>1</v>
      </c>
    </row>
    <row r="87" spans="2:3" x14ac:dyDescent="0.3">
      <c r="B87" s="18" t="s">
        <v>385</v>
      </c>
      <c r="C87" s="16">
        <v>1</v>
      </c>
    </row>
    <row r="88" spans="2:3" x14ac:dyDescent="0.3">
      <c r="B88" s="18" t="s">
        <v>38</v>
      </c>
      <c r="C88" s="16">
        <v>276</v>
      </c>
    </row>
    <row r="89" spans="2:3" x14ac:dyDescent="0.3">
      <c r="B89" s="18" t="s">
        <v>464</v>
      </c>
      <c r="C89" s="16">
        <v>1</v>
      </c>
    </row>
    <row r="90" spans="2:3" x14ac:dyDescent="0.3">
      <c r="B90" s="18" t="s">
        <v>439</v>
      </c>
      <c r="C90" s="16">
        <v>1</v>
      </c>
    </row>
    <row r="91" spans="2:3" x14ac:dyDescent="0.3">
      <c r="B91" s="18" t="s">
        <v>370</v>
      </c>
      <c r="C91" s="16">
        <v>1</v>
      </c>
    </row>
    <row r="92" spans="2:3" x14ac:dyDescent="0.3">
      <c r="B92" s="18" t="s">
        <v>453</v>
      </c>
      <c r="C92" s="16">
        <v>1</v>
      </c>
    </row>
    <row r="93" spans="2:3" x14ac:dyDescent="0.3">
      <c r="B93" s="18" t="s">
        <v>270</v>
      </c>
      <c r="C93" s="16">
        <v>1</v>
      </c>
    </row>
    <row r="94" spans="2:3" x14ac:dyDescent="0.3">
      <c r="B94" s="18" t="s">
        <v>435</v>
      </c>
      <c r="C94" s="16">
        <v>1</v>
      </c>
    </row>
    <row r="95" spans="2:3" x14ac:dyDescent="0.3">
      <c r="B95" s="18" t="s">
        <v>306</v>
      </c>
      <c r="C95" s="16">
        <v>1</v>
      </c>
    </row>
    <row r="96" spans="2:3" x14ac:dyDescent="0.3">
      <c r="B96" s="18" t="s">
        <v>242</v>
      </c>
      <c r="C96" s="16">
        <v>1</v>
      </c>
    </row>
    <row r="97" spans="2:4" x14ac:dyDescent="0.3">
      <c r="B97" s="18" t="s">
        <v>448</v>
      </c>
      <c r="C97" s="16">
        <v>1</v>
      </c>
    </row>
    <row r="98" spans="2:4" x14ac:dyDescent="0.3">
      <c r="B98" s="18" t="s">
        <v>293</v>
      </c>
      <c r="C98" s="16">
        <v>1</v>
      </c>
    </row>
    <row r="99" spans="2:4" x14ac:dyDescent="0.3">
      <c r="B99" s="18" t="s">
        <v>275</v>
      </c>
      <c r="C99" s="16">
        <v>1</v>
      </c>
    </row>
    <row r="100" spans="2:4" x14ac:dyDescent="0.3">
      <c r="B100" s="18" t="s">
        <v>262</v>
      </c>
      <c r="C100" s="16">
        <v>1</v>
      </c>
    </row>
    <row r="101" spans="2:4" x14ac:dyDescent="0.3">
      <c r="B101" s="18" t="s">
        <v>94</v>
      </c>
      <c r="C101" s="16">
        <v>3</v>
      </c>
    </row>
    <row r="102" spans="2:4" x14ac:dyDescent="0.3">
      <c r="B102" s="18" t="s">
        <v>320</v>
      </c>
      <c r="C102" s="16">
        <v>1</v>
      </c>
    </row>
    <row r="103" spans="2:4" x14ac:dyDescent="0.3">
      <c r="B103" s="18" t="s">
        <v>138</v>
      </c>
      <c r="C103" s="16">
        <v>1</v>
      </c>
    </row>
    <row r="104" spans="2:4" x14ac:dyDescent="0.3">
      <c r="B104" s="18" t="s">
        <v>151</v>
      </c>
      <c r="C104" s="16">
        <v>2</v>
      </c>
    </row>
    <row r="105" spans="2:4" x14ac:dyDescent="0.3">
      <c r="B105" s="18" t="s">
        <v>198</v>
      </c>
      <c r="C105" s="16">
        <v>1</v>
      </c>
    </row>
    <row r="108" spans="2:4" x14ac:dyDescent="0.3">
      <c r="B108" s="7"/>
      <c r="C108" s="8"/>
      <c r="D108" s="9"/>
    </row>
    <row r="109" spans="2:4" x14ac:dyDescent="0.3">
      <c r="B109" s="10"/>
      <c r="C109" s="11"/>
      <c r="D109" s="12"/>
    </row>
    <row r="110" spans="2:4" x14ac:dyDescent="0.3">
      <c r="B110" s="10"/>
      <c r="C110" s="11"/>
      <c r="D110" s="12"/>
    </row>
    <row r="111" spans="2:4" x14ac:dyDescent="0.3">
      <c r="B111" s="10"/>
      <c r="C111" s="11"/>
      <c r="D111" s="12"/>
    </row>
    <row r="112" spans="2:4" x14ac:dyDescent="0.3">
      <c r="B112" s="10"/>
      <c r="C112" s="11"/>
      <c r="D112" s="12"/>
    </row>
    <row r="113" spans="2:4" x14ac:dyDescent="0.3">
      <c r="B113" s="10"/>
      <c r="C113" s="11"/>
      <c r="D113" s="12"/>
    </row>
    <row r="114" spans="2:4" x14ac:dyDescent="0.3">
      <c r="B114" s="10"/>
      <c r="C114" s="11"/>
      <c r="D114" s="12"/>
    </row>
    <row r="115" spans="2:4" x14ac:dyDescent="0.3">
      <c r="B115" s="10"/>
      <c r="C115" s="11"/>
      <c r="D115" s="12"/>
    </row>
    <row r="116" spans="2:4" x14ac:dyDescent="0.3">
      <c r="B116" s="10"/>
      <c r="C116" s="11"/>
      <c r="D116" s="12"/>
    </row>
    <row r="117" spans="2:4" x14ac:dyDescent="0.3">
      <c r="B117" s="10"/>
      <c r="C117" s="11"/>
      <c r="D117" s="12"/>
    </row>
    <row r="118" spans="2:4" x14ac:dyDescent="0.3">
      <c r="B118" s="10"/>
      <c r="C118" s="11"/>
      <c r="D118" s="12"/>
    </row>
    <row r="119" spans="2:4" x14ac:dyDescent="0.3">
      <c r="B119" s="10"/>
      <c r="C119" s="11"/>
      <c r="D119" s="12"/>
    </row>
    <row r="120" spans="2:4" x14ac:dyDescent="0.3">
      <c r="B120" s="10"/>
      <c r="C120" s="11"/>
      <c r="D120" s="12"/>
    </row>
    <row r="121" spans="2:4" x14ac:dyDescent="0.3">
      <c r="B121" s="10"/>
      <c r="C121" s="11"/>
      <c r="D121" s="12"/>
    </row>
    <row r="122" spans="2:4" x14ac:dyDescent="0.3">
      <c r="B122" s="10"/>
      <c r="C122" s="11"/>
      <c r="D122" s="12"/>
    </row>
    <row r="123" spans="2:4" x14ac:dyDescent="0.3">
      <c r="B123" s="10"/>
      <c r="C123" s="11"/>
      <c r="D123" s="12"/>
    </row>
    <row r="124" spans="2:4" x14ac:dyDescent="0.3">
      <c r="B124" s="10"/>
      <c r="C124" s="11"/>
      <c r="D124" s="12"/>
    </row>
    <row r="125" spans="2:4" x14ac:dyDescent="0.3">
      <c r="B125" s="13"/>
      <c r="C125" s="14"/>
      <c r="D125" s="15"/>
    </row>
    <row r="128" spans="2:4" x14ac:dyDescent="0.3">
      <c r="B128" s="17" t="s">
        <v>498</v>
      </c>
      <c r="C128" t="s">
        <v>503</v>
      </c>
    </row>
    <row r="129" spans="2:5" x14ac:dyDescent="0.3">
      <c r="B129" s="18" t="s">
        <v>115</v>
      </c>
      <c r="C129" s="16">
        <v>23</v>
      </c>
      <c r="D129" s="18"/>
      <c r="E129" s="16"/>
    </row>
    <row r="130" spans="2:5" x14ac:dyDescent="0.3">
      <c r="B130" s="18" t="s">
        <v>82</v>
      </c>
      <c r="C130" s="16">
        <v>29</v>
      </c>
      <c r="D130" s="18"/>
      <c r="E130" s="16"/>
    </row>
    <row r="131" spans="2:5" x14ac:dyDescent="0.3">
      <c r="B131" s="18" t="s">
        <v>78</v>
      </c>
      <c r="C131" s="16">
        <v>31</v>
      </c>
      <c r="D131" s="18"/>
      <c r="E131" s="16"/>
    </row>
    <row r="132" spans="2:5" x14ac:dyDescent="0.3">
      <c r="B132" s="18" t="s">
        <v>68</v>
      </c>
      <c r="C132" s="16">
        <v>49</v>
      </c>
      <c r="D132" s="18"/>
      <c r="E132" s="16"/>
    </row>
    <row r="133" spans="2:5" x14ac:dyDescent="0.3">
      <c r="B133" s="18" t="s">
        <v>55</v>
      </c>
      <c r="C133" s="16">
        <v>87</v>
      </c>
      <c r="D133" s="18"/>
      <c r="E133" s="16"/>
    </row>
    <row r="134" spans="2:5" x14ac:dyDescent="0.3">
      <c r="B134" s="18" t="s">
        <v>47</v>
      </c>
      <c r="C134" s="16">
        <v>76</v>
      </c>
      <c r="D134" s="18"/>
      <c r="E134" s="16"/>
    </row>
    <row r="135" spans="2:5" x14ac:dyDescent="0.3">
      <c r="B135" s="18" t="s">
        <v>99</v>
      </c>
      <c r="C135" s="16">
        <v>1</v>
      </c>
      <c r="D135" s="18"/>
      <c r="E135" s="16"/>
    </row>
    <row r="136" spans="2:5" x14ac:dyDescent="0.3">
      <c r="B136" s="18" t="s">
        <v>234</v>
      </c>
      <c r="C136" s="16">
        <v>2</v>
      </c>
      <c r="D136" s="18"/>
      <c r="E136" s="16"/>
    </row>
    <row r="137" spans="2:5" x14ac:dyDescent="0.3">
      <c r="B137" s="18" t="s">
        <v>199</v>
      </c>
      <c r="C137" s="16">
        <v>13</v>
      </c>
      <c r="D137" s="18"/>
      <c r="E137" s="16"/>
    </row>
    <row r="138" spans="2:5" x14ac:dyDescent="0.3">
      <c r="B138" s="18" t="s">
        <v>497</v>
      </c>
      <c r="C138" s="16">
        <v>311</v>
      </c>
    </row>
    <row r="143" spans="2:5" x14ac:dyDescent="0.3">
      <c r="B143" s="17" t="s">
        <v>498</v>
      </c>
      <c r="C143" t="s">
        <v>504</v>
      </c>
    </row>
    <row r="144" spans="2:5" x14ac:dyDescent="0.3">
      <c r="B144" s="18" t="s">
        <v>105</v>
      </c>
      <c r="C144" s="16">
        <v>12</v>
      </c>
    </row>
    <row r="145" spans="2:3" x14ac:dyDescent="0.3">
      <c r="B145" s="18" t="s">
        <v>162</v>
      </c>
      <c r="C145" s="16">
        <v>4</v>
      </c>
    </row>
    <row r="146" spans="2:3" x14ac:dyDescent="0.3">
      <c r="B146" s="18" t="s">
        <v>41</v>
      </c>
      <c r="C146" s="16">
        <v>295</v>
      </c>
    </row>
    <row r="147" spans="2:3" x14ac:dyDescent="0.3">
      <c r="B147" s="18" t="s">
        <v>497</v>
      </c>
      <c r="C147" s="16">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028F8-42E1-4C13-A213-17B684E0DC49}">
  <dimension ref="A1:D2"/>
  <sheetViews>
    <sheetView tabSelected="1" workbookViewId="0">
      <selection activeCell="B26" sqref="B26"/>
    </sheetView>
  </sheetViews>
  <sheetFormatPr defaultRowHeight="14.4" x14ac:dyDescent="0.3"/>
  <cols>
    <col min="1" max="16384" width="8.88671875" style="22"/>
  </cols>
  <sheetData>
    <row r="1" spans="1:4" x14ac:dyDescent="0.3">
      <c r="A1" s="24" t="s">
        <v>510</v>
      </c>
      <c r="B1" s="24" t="s">
        <v>511</v>
      </c>
      <c r="C1" s="24"/>
      <c r="D1" s="24" t="s">
        <v>512</v>
      </c>
    </row>
    <row r="2" spans="1:4" x14ac:dyDescent="0.3">
      <c r="A2" s="24">
        <f>GETPIVOTDATA("employee status",'working data'!$A$39)</f>
        <v>311</v>
      </c>
      <c r="B2" s="24">
        <f>GETPIVOTDATA("employee status",'working data'!$A$39,"employee status","active")</f>
        <v>207</v>
      </c>
      <c r="C2" s="24"/>
      <c r="D2" s="24">
        <f>GETPIVOTDATA("employee status",'working data'!$A$39,"employee status","inactive")</f>
        <v>104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HRDataset_v14 (1)</vt:lpstr>
      <vt:lpstr>working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SHUKLA</dc:creator>
  <cp:lastModifiedBy>AMAN SHUKLA</cp:lastModifiedBy>
  <dcterms:created xsi:type="dcterms:W3CDTF">2023-07-16T12:52:25Z</dcterms:created>
  <dcterms:modified xsi:type="dcterms:W3CDTF">2023-07-16T12:52:25Z</dcterms:modified>
</cp:coreProperties>
</file>