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a2\code\sdmp\docs\"/>
    </mc:Choice>
  </mc:AlternateContent>
  <bookViews>
    <workbookView xWindow="0" yWindow="0" windowWidth="23040" windowHeight="8760"/>
  </bookViews>
  <sheets>
    <sheet name="Optimal" sheetId="3" r:id="rId1"/>
    <sheet name="Experiment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3" l="1"/>
  <c r="Q31" i="3"/>
  <c r="Q26" i="3"/>
  <c r="Q21" i="3"/>
  <c r="Q16" i="3"/>
  <c r="Q11" i="3"/>
  <c r="C15" i="3" l="1"/>
  <c r="C30" i="3"/>
  <c r="C20" i="3"/>
  <c r="C21" i="3" s="1"/>
  <c r="C26" i="3"/>
  <c r="C25" i="3"/>
  <c r="C10" i="3"/>
  <c r="C11" i="3" s="1"/>
  <c r="C5" i="3"/>
  <c r="C6" i="3" s="1"/>
  <c r="D9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E2" i="3" l="1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N21" i="3"/>
  <c r="D5" i="3"/>
  <c r="D6" i="3" s="1"/>
  <c r="D25" i="3"/>
  <c r="C31" i="3"/>
  <c r="O21" i="3"/>
  <c r="E25" i="3"/>
  <c r="D30" i="3"/>
  <c r="N31" i="3" s="1"/>
  <c r="N6" i="3"/>
  <c r="P6" i="3"/>
  <c r="C16" i="3"/>
  <c r="D16" i="3" s="1"/>
  <c r="E15" i="3"/>
  <c r="D31" i="3"/>
  <c r="D21" i="3"/>
  <c r="D26" i="3"/>
  <c r="D11" i="3"/>
  <c r="E9" i="3"/>
  <c r="E6" i="3" l="1"/>
  <c r="E20" i="3"/>
  <c r="E21" i="3" s="1"/>
  <c r="E31" i="3"/>
  <c r="F2" i="3"/>
  <c r="F15" i="3" s="1"/>
  <c r="E5" i="3"/>
  <c r="P31" i="3"/>
  <c r="E10" i="3"/>
  <c r="P26" i="3"/>
  <c r="F20" i="3"/>
  <c r="O26" i="3"/>
  <c r="E16" i="3"/>
  <c r="F16" i="3" s="1"/>
  <c r="F5" i="3"/>
  <c r="F6" i="3" s="1"/>
  <c r="N26" i="3"/>
  <c r="O31" i="3"/>
  <c r="E26" i="3"/>
  <c r="F9" i="3"/>
  <c r="E11" i="3"/>
  <c r="F30" i="3" l="1"/>
  <c r="F31" i="3" s="1"/>
  <c r="F25" i="3"/>
  <c r="F26" i="3" s="1"/>
  <c r="G2" i="3"/>
  <c r="G15" i="3" s="1"/>
  <c r="G16" i="3" s="1"/>
  <c r="F10" i="3"/>
  <c r="H2" i="3"/>
  <c r="G20" i="3"/>
  <c r="G30" i="3"/>
  <c r="G25" i="3"/>
  <c r="G5" i="3"/>
  <c r="G6" i="3" s="1"/>
  <c r="O16" i="3"/>
  <c r="N16" i="3"/>
  <c r="P11" i="3"/>
  <c r="N11" i="3"/>
  <c r="O11" i="3"/>
  <c r="F21" i="3"/>
  <c r="G9" i="3"/>
  <c r="G10" i="3" s="1"/>
  <c r="F11" i="3"/>
  <c r="G21" i="3" l="1"/>
  <c r="G31" i="3"/>
  <c r="I2" i="3"/>
  <c r="I15" i="3" s="1"/>
  <c r="I16" i="3" s="1"/>
  <c r="H30" i="3"/>
  <c r="H31" i="3" s="1"/>
  <c r="H25" i="3"/>
  <c r="H20" i="3"/>
  <c r="H21" i="3" s="1"/>
  <c r="H5" i="3"/>
  <c r="H6" i="3" s="1"/>
  <c r="H15" i="3"/>
  <c r="H16" i="3" s="1"/>
  <c r="G26" i="3"/>
  <c r="G11" i="3"/>
  <c r="H9" i="3"/>
  <c r="H10" i="3" s="1"/>
  <c r="H26" i="3" l="1"/>
  <c r="J2" i="3"/>
  <c r="J15" i="3" s="1"/>
  <c r="J16" i="3" s="1"/>
  <c r="I30" i="3"/>
  <c r="I31" i="3" s="1"/>
  <c r="I25" i="3"/>
  <c r="I20" i="3"/>
  <c r="I21" i="3" s="1"/>
  <c r="I5" i="3"/>
  <c r="I6" i="3" s="1"/>
  <c r="I10" i="3"/>
  <c r="H11" i="3"/>
  <c r="I9" i="3"/>
  <c r="K2" i="3" l="1"/>
  <c r="J25" i="3"/>
  <c r="J20" i="3"/>
  <c r="J21" i="3" s="1"/>
  <c r="J30" i="3"/>
  <c r="J31" i="3" s="1"/>
  <c r="J5" i="3"/>
  <c r="J6" i="3" s="1"/>
  <c r="I26" i="3"/>
  <c r="J9" i="3"/>
  <c r="J10" i="3" s="1"/>
  <c r="I11" i="3"/>
  <c r="K6" i="3" l="1"/>
  <c r="L2" i="3"/>
  <c r="L15" i="3" s="1"/>
  <c r="K20" i="3"/>
  <c r="K21" i="3" s="1"/>
  <c r="K30" i="3"/>
  <c r="K31" i="3" s="1"/>
  <c r="K25" i="3"/>
  <c r="K5" i="3"/>
  <c r="K15" i="3"/>
  <c r="K16" i="3" s="1"/>
  <c r="J26" i="3"/>
  <c r="K9" i="3"/>
  <c r="J11" i="3"/>
  <c r="L10" i="3" l="1"/>
  <c r="K10" i="3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<sst xmlns="http://schemas.openxmlformats.org/spreadsheetml/2006/main" count="59" uniqueCount="25">
  <si>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</si>
  <si>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</si>
  <si>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</si>
  <si>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</si>
  <si>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</si>
  <si>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</si>
  <si>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</si>
  <si>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</si>
  <si>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Running experiment Optimal bias: 100 repeated 1000 averaged over 30</t>
  </si>
  <si>
    <t>Time: 0.012 sec.</t>
  </si>
  <si>
    <t>Running experiment EDO bias: 100 repeated 1000 averaged over 30</t>
  </si>
  <si>
    <t>Running experiment QLearning bias: 100 repeated 1000 averaged over 30</t>
  </si>
  <si>
    <t>Running experiment Optimal bias: 15 repeated 1000 averaged over 30</t>
  </si>
  <si>
    <t>Running experiment EDO bias: 15 repeated 1000 averaged over 30</t>
  </si>
  <si>
    <t>Running experiment QLearning bias: 15 repeated 1000 averaged over 30</t>
  </si>
  <si>
    <t>Averaged reward:</t>
  </si>
  <si>
    <t>Optimal</t>
  </si>
  <si>
    <t>Time: 0.017 sec.</t>
  </si>
  <si>
    <t>EDO</t>
  </si>
  <si>
    <t>Time: 0.016 sec.</t>
  </si>
  <si>
    <t>QLearning</t>
  </si>
  <si>
    <t>Time: 0.055 sec.</t>
  </si>
  <si>
    <t>Time: 0.009 sec.</t>
  </si>
  <si>
    <t>Bias 100</t>
  </si>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</sst>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P21" sqref="P21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f>C9*-1</f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45</v>
      </c>
      <c r="D10" s="2">
        <f>IF(C9&gt;=0,30-2*(D9-D$2)+$B$8, 30-2*(D9-D$2)-$B$8)</f>
        <v>45</v>
      </c>
      <c r="E10" s="2">
        <f t="shared" ref="E10:M10" si="6">IF(D9&gt;=0,30-2*(E9-E$2)+$B$8, 30-2*(E9-E$2)-$B$8)</f>
        <v>15</v>
      </c>
      <c r="F10" s="2">
        <f t="shared" si="6"/>
        <v>45</v>
      </c>
      <c r="G10" s="2">
        <f t="shared" si="6"/>
        <v>15</v>
      </c>
      <c r="H10" s="2">
        <f t="shared" si="6"/>
        <v>45</v>
      </c>
      <c r="I10" s="2">
        <f t="shared" si="6"/>
        <v>15</v>
      </c>
      <c r="J10" s="2">
        <f t="shared" si="6"/>
        <v>45</v>
      </c>
      <c r="K10" s="2">
        <f t="shared" si="6"/>
        <v>15</v>
      </c>
      <c r="L10" s="2">
        <f t="shared" si="6"/>
        <v>45</v>
      </c>
      <c r="M10" s="2">
        <f t="shared" si="6"/>
        <v>15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45</v>
      </c>
      <c r="D11" s="2">
        <f>C11+D10</f>
        <v>90</v>
      </c>
      <c r="E11" s="2">
        <f t="shared" ref="E11" si="7">D11+E10</f>
        <v>105</v>
      </c>
      <c r="F11" s="2">
        <f t="shared" ref="F11" si="8">E11+F10</f>
        <v>150</v>
      </c>
      <c r="G11" s="2">
        <f t="shared" ref="G11" si="9">F11+G10</f>
        <v>165</v>
      </c>
      <c r="H11" s="2">
        <f t="shared" ref="H11" si="10">G11+H10</f>
        <v>210</v>
      </c>
      <c r="I11" s="2">
        <f t="shared" ref="I11" si="11">H11+I10</f>
        <v>225</v>
      </c>
      <c r="J11" s="2">
        <f t="shared" ref="J11" si="12">I11+J10</f>
        <v>270</v>
      </c>
      <c r="K11" s="2">
        <f t="shared" ref="K11" si="13">J11+K10</f>
        <v>285</v>
      </c>
      <c r="L11" s="2">
        <f t="shared" ref="L11" si="14">K11+L10</f>
        <v>330</v>
      </c>
      <c r="M11" s="2">
        <f t="shared" ref="M11" si="15">L11+M10</f>
        <v>345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35</v>
      </c>
      <c r="E15" s="1">
        <f t="shared" ref="E15" si="17">IF(D14&gt;=0,30-2*(E14-E$2)+$B$8, 30-2*(E14-E$2)-$B$8)</f>
        <v>45</v>
      </c>
      <c r="F15" s="1">
        <f t="shared" ref="F15" si="18">IF(E14&gt;=0,30-2*(F14-F$2)+$B$8, 30-2*(F14-F$2)-$B$8)</f>
        <v>35</v>
      </c>
      <c r="G15" s="1">
        <f t="shared" ref="G15" si="19">IF(F14&gt;=0,30-2*(G14-G$2)+$B$8, 30-2*(G14-G$2)-$B$8)</f>
        <v>45</v>
      </c>
      <c r="H15" s="1">
        <f t="shared" ref="H15" si="20">IF(G14&gt;=0,30-2*(H14-H$2)+$B$8, 30-2*(H14-H$2)-$B$8)</f>
        <v>35</v>
      </c>
      <c r="I15" s="1">
        <f t="shared" ref="I15" si="21">IF(H14&gt;=0,30-2*(I14-I$2)+$B$8, 30-2*(I14-I$2)-$B$8)</f>
        <v>45</v>
      </c>
      <c r="J15" s="1">
        <f t="shared" ref="J15" si="22">IF(I14&gt;=0,30-2*(J14-J$2)+$B$8, 30-2*(J14-J$2)-$B$8)</f>
        <v>35</v>
      </c>
      <c r="K15" s="1">
        <f t="shared" ref="K15" si="23">IF(J14&gt;=0,30-2*(K14-K$2)+$B$8, 30-2*(K14-K$2)-$B$8)</f>
        <v>45</v>
      </c>
      <c r="L15" s="1">
        <f t="shared" ref="L15" si="24">IF(K14&gt;=0,30-2*(L14-L$2)+$B$8, 30-2*(L14-L$2)-$B$8)</f>
        <v>35</v>
      </c>
      <c r="M15" s="1">
        <f t="shared" ref="M15" si="25">IF(L14&gt;=0,30-2*(M14-M$2)+$B$8, 30-2*(M14-M$2)-$B$8)</f>
        <v>55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80</v>
      </c>
      <c r="E16" s="1">
        <f t="shared" ref="E16" si="26">D16+E15</f>
        <v>125</v>
      </c>
      <c r="F16" s="1">
        <f t="shared" ref="F16" si="27">E16+F15</f>
        <v>160</v>
      </c>
      <c r="G16" s="1">
        <f t="shared" ref="G16" si="28">F16+G15</f>
        <v>205</v>
      </c>
      <c r="H16" s="1">
        <f t="shared" ref="H16" si="29">G16+H15</f>
        <v>240</v>
      </c>
      <c r="I16" s="1">
        <f t="shared" ref="I16" si="30">H16+I15</f>
        <v>285</v>
      </c>
      <c r="J16" s="1">
        <f t="shared" ref="J16" si="31">I16+J15</f>
        <v>320</v>
      </c>
      <c r="K16" s="1">
        <f t="shared" ref="K16" si="32">J16+K15</f>
        <v>365</v>
      </c>
      <c r="L16" s="1">
        <f t="shared" ref="L16" si="33">K16+L15</f>
        <v>400</v>
      </c>
      <c r="M16" s="1">
        <f t="shared" ref="M16" si="34">L16+M15</f>
        <v>455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40000</v>
      </c>
      <c r="Q16" s="1">
        <f>$C$15*Q$1/2+$D$15*Q$1/2</f>
        <v>80000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>IF(C19&gt;=0,30-2*(D19-D$2)+$B$18, 30-2*(D19-D$2)-$B$18)</f>
        <v>120</v>
      </c>
      <c r="E20" s="1">
        <f>IF(D19&gt;=0,30-2*(E19-E$2)+$B$18, 30-2*(E19-E$2)-$B$18)</f>
        <v>130</v>
      </c>
      <c r="F20" s="1">
        <f>IF(E19&gt;=0,30-2*(F19-F$2)+$B$18, 30-2*(F19-F$2)-$B$18)</f>
        <v>120</v>
      </c>
      <c r="G20" s="1">
        <f>IF(F19&gt;=0,30-2*(G19-G$2)+$B$18, 30-2*(G19-G$2)-$B$18)</f>
        <v>130</v>
      </c>
      <c r="H20" s="1">
        <f>IF(G19&gt;=0,30-2*(H19-H$2)+$B$18, 30-2*(H19-H$2)-$B$18)</f>
        <v>120</v>
      </c>
      <c r="I20" s="1">
        <f>IF(H19&gt;=0,30-2*(I19-I$2)+$B$18, 30-2*(I19-I$2)-$B$18)</f>
        <v>130</v>
      </c>
      <c r="J20" s="1">
        <f>IF(I19&gt;=0,30-2*(J19-J$2)+$B$18, 30-2*(J19-J$2)-$B$18)</f>
        <v>120</v>
      </c>
      <c r="K20" s="1">
        <f>IF(J19&gt;=0,30-2*(K19-K$2)+$B$18, 30-2*(K19-K$2)-$B$18)</f>
        <v>130</v>
      </c>
      <c r="L20" s="1">
        <f>IF(K19&gt;=0,30-2*(L19-L$2)+$B$18, 30-2*(L19-L$2)-$B$18)</f>
        <v>120</v>
      </c>
      <c r="M20" s="1">
        <f>IF(L19&gt;=0,30-2*(M19-M$2)+$B$18, 30-2*(M19-M$2)-$B$18)</f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5">D21+E20</f>
        <v>380</v>
      </c>
      <c r="F21" s="1">
        <f t="shared" ref="F21" si="36">E21+F20</f>
        <v>500</v>
      </c>
      <c r="G21" s="1">
        <f t="shared" ref="G21" si="37">F21+G20</f>
        <v>630</v>
      </c>
      <c r="H21" s="1">
        <f t="shared" ref="H21" si="38">G21+H20</f>
        <v>750</v>
      </c>
      <c r="I21" s="1">
        <f t="shared" ref="I21" si="39">H21+I20</f>
        <v>880</v>
      </c>
      <c r="J21" s="1">
        <f t="shared" ref="J21" si="40">I21+J20</f>
        <v>1000</v>
      </c>
      <c r="K21" s="1">
        <f t="shared" ref="K21" si="41">J21+K20</f>
        <v>1130</v>
      </c>
      <c r="L21" s="1">
        <f t="shared" ref="L21" si="42">K21+L20</f>
        <v>1250</v>
      </c>
      <c r="M21" s="1">
        <f t="shared" ref="M21" si="43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4">IF(D24&gt;=0,30-2*(E24-E$2)+$B$23, 30-2*(E24-E$2)-$B$23)</f>
        <v>130</v>
      </c>
      <c r="F25" s="2">
        <f t="shared" si="44"/>
        <v>100</v>
      </c>
      <c r="G25" s="2">
        <f t="shared" si="44"/>
        <v>130</v>
      </c>
      <c r="H25" s="2">
        <f t="shared" si="44"/>
        <v>100</v>
      </c>
      <c r="I25" s="2">
        <f t="shared" si="44"/>
        <v>130</v>
      </c>
      <c r="J25" s="2">
        <f t="shared" si="44"/>
        <v>100</v>
      </c>
      <c r="K25" s="2">
        <f t="shared" si="44"/>
        <v>130</v>
      </c>
      <c r="L25" s="2">
        <f t="shared" si="44"/>
        <v>100</v>
      </c>
      <c r="M25" s="2">
        <f t="shared" si="44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5">D26+E25</f>
        <v>360</v>
      </c>
      <c r="F26" s="2">
        <f t="shared" ref="F26" si="46">E26+F25</f>
        <v>460</v>
      </c>
      <c r="G26" s="2">
        <f t="shared" ref="G26" si="47">F26+G25</f>
        <v>590</v>
      </c>
      <c r="H26" s="2">
        <f>G26+H25</f>
        <v>690</v>
      </c>
      <c r="I26" s="2">
        <f t="shared" ref="I26" si="48">H26+I25</f>
        <v>820</v>
      </c>
      <c r="J26" s="2">
        <f t="shared" ref="J26" si="49">I26+J25</f>
        <v>920</v>
      </c>
      <c r="K26" s="2">
        <f t="shared" ref="K26" si="50">J26+K25</f>
        <v>1050</v>
      </c>
      <c r="L26" s="2">
        <f t="shared" ref="L26" si="51">K26+L25</f>
        <v>1150</v>
      </c>
      <c r="M26" s="2">
        <f t="shared" ref="M26" si="52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3">IF(C29&gt;=0,30-2*(D29-D$2)+$B$28, 30-2*(D29-D$2)-$B$28)</f>
        <v>118</v>
      </c>
      <c r="E30" s="2">
        <f t="shared" si="53"/>
        <v>130</v>
      </c>
      <c r="F30" s="2">
        <f t="shared" si="53"/>
        <v>118</v>
      </c>
      <c r="G30" s="2">
        <f t="shared" si="53"/>
        <v>130</v>
      </c>
      <c r="H30" s="2">
        <f t="shared" si="53"/>
        <v>118</v>
      </c>
      <c r="I30" s="2">
        <f t="shared" si="53"/>
        <v>130</v>
      </c>
      <c r="J30" s="2">
        <f t="shared" si="53"/>
        <v>118</v>
      </c>
      <c r="K30" s="2">
        <f t="shared" si="53"/>
        <v>130</v>
      </c>
      <c r="L30" s="2">
        <f t="shared" si="53"/>
        <v>118</v>
      </c>
      <c r="M30" s="2">
        <f t="shared" si="53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4">D31+E30</f>
        <v>378</v>
      </c>
      <c r="F31" s="2">
        <f t="shared" ref="F31" si="55">E31+F30</f>
        <v>496</v>
      </c>
      <c r="G31" s="2">
        <f t="shared" ref="G31" si="56">F31+G30</f>
        <v>626</v>
      </c>
      <c r="H31" s="2">
        <f t="shared" ref="H31" si="57">G31+H30</f>
        <v>744</v>
      </c>
      <c r="I31" s="2">
        <f t="shared" ref="I31" si="58">H31+I30</f>
        <v>874</v>
      </c>
      <c r="J31" s="2">
        <f t="shared" ref="J31" si="59">I31+J30</f>
        <v>992</v>
      </c>
      <c r="K31" s="2">
        <f t="shared" ref="K31" si="60">J31+K30</f>
        <v>1122</v>
      </c>
      <c r="L31" s="2">
        <f t="shared" ref="L31" si="61">K31+L30</f>
        <v>1240</v>
      </c>
      <c r="M31" s="2">
        <f t="shared" ref="M31" si="62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19" sqref="G19:H21"/>
    </sheetView>
  </sheetViews>
  <sheetFormatPr defaultRowHeight="14.4" x14ac:dyDescent="0.3"/>
  <cols>
    <col min="1" max="1" width="61.44140625" bestFit="1" customWidth="1"/>
    <col min="2" max="2" width="12" bestFit="1" customWidth="1"/>
    <col min="3" max="3" width="9.21875" bestFit="1" customWidth="1"/>
  </cols>
  <sheetData>
    <row r="1" spans="1:9" x14ac:dyDescent="0.3">
      <c r="A1" t="s">
        <v>8</v>
      </c>
    </row>
    <row r="2" spans="1:9" x14ac:dyDescent="0.3">
      <c r="A2" t="s">
        <v>15</v>
      </c>
      <c r="B2">
        <v>125000</v>
      </c>
      <c r="C2" t="s">
        <v>16</v>
      </c>
    </row>
    <row r="3" spans="1:9" x14ac:dyDescent="0.3">
      <c r="A3" t="s">
        <v>17</v>
      </c>
      <c r="F3" t="s">
        <v>23</v>
      </c>
    </row>
    <row r="4" spans="1:9" x14ac:dyDescent="0.3">
      <c r="A4" t="s">
        <v>10</v>
      </c>
    </row>
    <row r="5" spans="1:9" x14ac:dyDescent="0.3">
      <c r="A5" t="s">
        <v>15</v>
      </c>
      <c r="B5">
        <v>30200</v>
      </c>
      <c r="C5" t="s">
        <v>18</v>
      </c>
    </row>
    <row r="6" spans="1:9" x14ac:dyDescent="0.3">
      <c r="A6" t="s">
        <v>19</v>
      </c>
    </row>
    <row r="7" spans="1:9" x14ac:dyDescent="0.3">
      <c r="A7" t="s">
        <v>11</v>
      </c>
    </row>
    <row r="8" spans="1:9" x14ac:dyDescent="0.3">
      <c r="A8" t="s">
        <v>15</v>
      </c>
      <c r="B8">
        <v>51500.0666666666</v>
      </c>
      <c r="C8" t="s">
        <v>20</v>
      </c>
    </row>
    <row r="9" spans="1:9" x14ac:dyDescent="0.3">
      <c r="A9" t="s">
        <v>21</v>
      </c>
    </row>
    <row r="10" spans="1:9" x14ac:dyDescent="0.3">
      <c r="A10" t="s">
        <v>12</v>
      </c>
    </row>
    <row r="11" spans="1:9" x14ac:dyDescent="0.3">
      <c r="A11" t="s">
        <v>15</v>
      </c>
      <c r="B11">
        <v>40000</v>
      </c>
      <c r="C11" t="s">
        <v>16</v>
      </c>
    </row>
    <row r="12" spans="1:9" x14ac:dyDescent="0.3">
      <c r="A12" t="s">
        <v>22</v>
      </c>
    </row>
    <row r="13" spans="1:9" x14ac:dyDescent="0.3">
      <c r="A13" t="s">
        <v>13</v>
      </c>
      <c r="G13" t="s">
        <v>24</v>
      </c>
      <c r="H13">
        <v>0</v>
      </c>
      <c r="I13">
        <v>125000</v>
      </c>
    </row>
    <row r="14" spans="1:9" x14ac:dyDescent="0.3">
      <c r="A14" t="s">
        <v>15</v>
      </c>
      <c r="B14">
        <v>30030</v>
      </c>
      <c r="C14" t="s">
        <v>18</v>
      </c>
      <c r="G14" t="s">
        <v>0</v>
      </c>
      <c r="H14">
        <v>0</v>
      </c>
      <c r="I14">
        <v>1000</v>
      </c>
    </row>
    <row r="15" spans="1:9" x14ac:dyDescent="0.3">
      <c r="A15" t="s">
        <v>22</v>
      </c>
    </row>
    <row r="16" spans="1:9" x14ac:dyDescent="0.3">
      <c r="A16" t="s">
        <v>14</v>
      </c>
    </row>
    <row r="17" spans="1:8" x14ac:dyDescent="0.3">
      <c r="A17" t="s">
        <v>15</v>
      </c>
      <c r="B17">
        <v>14359.4666666666</v>
      </c>
      <c r="C17" t="s">
        <v>20</v>
      </c>
    </row>
    <row r="18" spans="1:8" x14ac:dyDescent="0.3">
      <c r="A18" t="s">
        <v>9</v>
      </c>
    </row>
    <row r="19" spans="1:8" x14ac:dyDescent="0.3">
      <c r="G19" t="s">
        <v>16</v>
      </c>
      <c r="H19">
        <v>125000</v>
      </c>
    </row>
    <row r="20" spans="1:8" x14ac:dyDescent="0.3">
      <c r="G20" t="s">
        <v>18</v>
      </c>
      <c r="H20">
        <v>30200</v>
      </c>
    </row>
    <row r="21" spans="1:8" x14ac:dyDescent="0.3">
      <c r="G21" t="s">
        <v>20</v>
      </c>
      <c r="H21">
        <v>51500.0666666666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Optimal</vt:lpstr>
      <vt:lpstr>Experiment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Soni, Aman (Research Student)</cp:lastModifiedBy>
  <dcterms:created xsi:type="dcterms:W3CDTF">2016-05-16T20:11:51Z</dcterms:created>
  <dcterms:modified xsi:type="dcterms:W3CDTF">2016-05-20T11:12:42Z</dcterms:modified>
</cp:coreProperties>
</file>