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an\IdeaProjects\sdmp\docs\"/>
    </mc:Choice>
  </mc:AlternateContent>
  <bookViews>
    <workbookView xWindow="0" yWindow="0" windowWidth="23040" windowHeight="8760" activeTab="2"/>
  </bookViews>
  <sheets>
    <sheet name="Optimal" sheetId="3" r:id="rId1"/>
    <sheet name="Experiment" sheetId="4" r:id="rId2"/>
    <sheet name="QBEA Q-Values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" l="1"/>
  <c r="C30" i="3"/>
  <c r="C20" i="3"/>
  <c r="C25" i="3"/>
  <c r="C10" i="3"/>
  <c r="C5" i="3"/>
  <c r="D9" i="3"/>
  <c r="D4" i="3"/>
  <c r="D2" i="3"/>
  <c r="D15" i="3" s="1"/>
  <c r="F1" i="3"/>
  <c r="G1" i="3" s="1"/>
  <c r="H1" i="3" s="1"/>
  <c r="I1" i="3" s="1"/>
  <c r="J1" i="3" s="1"/>
  <c r="K1" i="3" s="1"/>
  <c r="L1" i="3" s="1"/>
  <c r="M1" i="3" s="1"/>
  <c r="E1" i="3"/>
  <c r="C26" i="3" l="1"/>
  <c r="C6" i="3"/>
  <c r="Q6" i="3"/>
  <c r="C21" i="3"/>
  <c r="C11" i="3"/>
  <c r="Q16" i="3"/>
  <c r="E2" i="3"/>
  <c r="E30" i="3" s="1"/>
  <c r="D20" i="3"/>
  <c r="P21" i="3" s="1"/>
  <c r="D10" i="3"/>
  <c r="O6" i="3"/>
  <c r="E4" i="3"/>
  <c r="F4" i="3" s="1"/>
  <c r="G4" i="3" s="1"/>
  <c r="H4" i="3" s="1"/>
  <c r="I4" i="3" s="1"/>
  <c r="J4" i="3" s="1"/>
  <c r="K4" i="3" s="1"/>
  <c r="L4" i="3" s="1"/>
  <c r="M4" i="3" s="1"/>
  <c r="P16" i="3"/>
  <c r="D5" i="3"/>
  <c r="D6" i="3" s="1"/>
  <c r="D25" i="3"/>
  <c r="Q26" i="3" s="1"/>
  <c r="C31" i="3"/>
  <c r="E25" i="3"/>
  <c r="D30" i="3"/>
  <c r="N31" i="3" s="1"/>
  <c r="N6" i="3"/>
  <c r="P6" i="3"/>
  <c r="C16" i="3"/>
  <c r="D16" i="3" s="1"/>
  <c r="E15" i="3"/>
  <c r="D21" i="3"/>
  <c r="D11" i="3"/>
  <c r="E9" i="3"/>
  <c r="D31" i="3" l="1"/>
  <c r="D26" i="3"/>
  <c r="Q21" i="3"/>
  <c r="O21" i="3"/>
  <c r="N21" i="3"/>
  <c r="Q31" i="3"/>
  <c r="E20" i="3"/>
  <c r="E21" i="3" s="1"/>
  <c r="E31" i="3"/>
  <c r="F2" i="3"/>
  <c r="F15" i="3" s="1"/>
  <c r="E5" i="3"/>
  <c r="E6" i="3" s="1"/>
  <c r="P31" i="3"/>
  <c r="E10" i="3"/>
  <c r="Q11" i="3" s="1"/>
  <c r="P26" i="3"/>
  <c r="F20" i="3"/>
  <c r="O26" i="3"/>
  <c r="E16" i="3"/>
  <c r="F16" i="3" s="1"/>
  <c r="F5" i="3"/>
  <c r="N26" i="3"/>
  <c r="O31" i="3"/>
  <c r="E26" i="3"/>
  <c r="F9" i="3"/>
  <c r="E11" i="3"/>
  <c r="F6" i="3" l="1"/>
  <c r="F30" i="3"/>
  <c r="F31" i="3" s="1"/>
  <c r="F25" i="3"/>
  <c r="F26" i="3" s="1"/>
  <c r="G2" i="3"/>
  <c r="G15" i="3" s="1"/>
  <c r="G16" i="3" s="1"/>
  <c r="F10" i="3"/>
  <c r="H2" i="3"/>
  <c r="G20" i="3"/>
  <c r="G30" i="3"/>
  <c r="G5" i="3"/>
  <c r="G6" i="3" s="1"/>
  <c r="O16" i="3"/>
  <c r="N16" i="3"/>
  <c r="P11" i="3"/>
  <c r="N11" i="3"/>
  <c r="O11" i="3"/>
  <c r="F21" i="3"/>
  <c r="G9" i="3"/>
  <c r="G10" i="3" s="1"/>
  <c r="F11" i="3"/>
  <c r="G25" i="3" l="1"/>
  <c r="G21" i="3"/>
  <c r="G31" i="3"/>
  <c r="I2" i="3"/>
  <c r="I15" i="3" s="1"/>
  <c r="H30" i="3"/>
  <c r="H25" i="3"/>
  <c r="H20" i="3"/>
  <c r="H21" i="3" s="1"/>
  <c r="H5" i="3"/>
  <c r="H6" i="3" s="1"/>
  <c r="H15" i="3"/>
  <c r="H16" i="3" s="1"/>
  <c r="G26" i="3"/>
  <c r="G11" i="3"/>
  <c r="H9" i="3"/>
  <c r="H10" i="3" s="1"/>
  <c r="I16" i="3" l="1"/>
  <c r="H31" i="3"/>
  <c r="H26" i="3"/>
  <c r="J2" i="3"/>
  <c r="J15" i="3" s="1"/>
  <c r="J16" i="3" s="1"/>
  <c r="I30" i="3"/>
  <c r="I31" i="3" s="1"/>
  <c r="I25" i="3"/>
  <c r="I20" i="3"/>
  <c r="I21" i="3" s="1"/>
  <c r="I5" i="3"/>
  <c r="I6" i="3" s="1"/>
  <c r="H11" i="3"/>
  <c r="I9" i="3"/>
  <c r="I10" i="3" s="1"/>
  <c r="K2" i="3" l="1"/>
  <c r="J25" i="3"/>
  <c r="J20" i="3"/>
  <c r="J21" i="3" s="1"/>
  <c r="J30" i="3"/>
  <c r="J31" i="3" s="1"/>
  <c r="J5" i="3"/>
  <c r="J6" i="3" s="1"/>
  <c r="I26" i="3"/>
  <c r="J9" i="3"/>
  <c r="J10" i="3" s="1"/>
  <c r="I11" i="3"/>
  <c r="L2" i="3" l="1"/>
  <c r="L15" i="3" s="1"/>
  <c r="K20" i="3"/>
  <c r="K21" i="3" s="1"/>
  <c r="K30" i="3"/>
  <c r="K31" i="3" s="1"/>
  <c r="K25" i="3"/>
  <c r="K5" i="3"/>
  <c r="K6" i="3" s="1"/>
  <c r="K15" i="3"/>
  <c r="K16" i="3" s="1"/>
  <c r="J26" i="3"/>
  <c r="K9" i="3"/>
  <c r="J11" i="3"/>
  <c r="K10" i="3" l="1"/>
  <c r="K11" i="3" s="1"/>
  <c r="M2" i="3"/>
  <c r="L30" i="3"/>
  <c r="L31" i="3" s="1"/>
  <c r="L25" i="3"/>
  <c r="L20" i="3"/>
  <c r="L21" i="3" s="1"/>
  <c r="L5" i="3"/>
  <c r="L6" i="3" s="1"/>
  <c r="L16" i="3"/>
  <c r="M14" i="3"/>
  <c r="M15" i="3" s="1"/>
  <c r="K26" i="3"/>
  <c r="L9" i="3"/>
  <c r="L10" i="3" s="1"/>
  <c r="M30" i="3" l="1"/>
  <c r="M31" i="3" s="1"/>
  <c r="M25" i="3"/>
  <c r="M20" i="3"/>
  <c r="M21" i="3" s="1"/>
  <c r="M5" i="3"/>
  <c r="M6" i="3" s="1"/>
  <c r="M16" i="3"/>
  <c r="L26" i="3"/>
  <c r="L11" i="3"/>
  <c r="M9" i="3"/>
  <c r="M10" i="3" s="1"/>
  <c r="M11" i="3" l="1"/>
  <c r="M26" i="3"/>
</calcChain>
</file>

<file path=xl/sharedStrings.xml><?xml version="1.0" encoding="utf-8"?>
<sst xmlns="http://schemas.openxmlformats.org/spreadsheetml/2006/main" count="95" uniqueCount="33">
  <si>
    <t>Time</t>
  </si>
  <si>
    <t>Bias</t>
  </si>
  <si>
    <t>Action</t>
  </si>
  <si>
    <t>Reward</t>
  </si>
  <si>
    <t>Total</t>
  </si>
  <si>
    <t>action &gt;0</t>
  </si>
  <si>
    <t>action &gt;=0</t>
  </si>
  <si>
    <t>State center</t>
  </si>
  <si>
    <t>Running experiment Optimal bias: 100 repeated 1000 averaged over 30</t>
  </si>
  <si>
    <t>Running experiment EDO bias: 100 repeated 1000 averaged over 30</t>
  </si>
  <si>
    <t>Running experiment QLearning bias: 100 repeated 1000 averaged over 30</t>
  </si>
  <si>
    <t>Running experiment Optimal bias: 15 repeated 1000 averaged over 30</t>
  </si>
  <si>
    <t>Running experiment EDO bias: 15 repeated 1000 averaged over 30</t>
  </si>
  <si>
    <t>Running experiment QLearning bias: 15 repeated 1000 averaged over 30</t>
  </si>
  <si>
    <t>Averaged reward:</t>
  </si>
  <si>
    <t>Optimal</t>
  </si>
  <si>
    <t>EDO</t>
  </si>
  <si>
    <t>QLearning</t>
  </si>
  <si>
    <t>QBEA</t>
  </si>
  <si>
    <t>Time: 0.01 sec.</t>
  </si>
  <si>
    <t>Time: 0.007 sec.</t>
  </si>
  <si>
    <t>Time: 0.04 sec.</t>
  </si>
  <si>
    <t>Running experiment QBEA bias: 100 repeated 1000 averaged over 30</t>
  </si>
  <si>
    <t>Time: 0.02 sec.</t>
  </si>
  <si>
    <t>Time: 0.003 sec.</t>
  </si>
  <si>
    <t>Running experiment QBEA bias: 15 repeated 1000 averaged over 30</t>
  </si>
  <si>
    <t>Time: 0.013 sec.</t>
  </si>
  <si>
    <t xml:space="preserve">  </t>
  </si>
  <si>
    <t>Running experiment QLearning bias: 100 repeated 1000 averaged over 1</t>
  </si>
  <si>
    <t>Time: 0.043 sec.</t>
  </si>
  <si>
    <t>Running experiment QBEA bias: 100 repeated 1000 averaged over 1</t>
  </si>
  <si>
    <t>Time: 0.419 sec.</t>
  </si>
  <si>
    <t>Time: 0.092 sec.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</si>
</sst>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2" fillId="3" borderId="0" xfId="2"/>
    <xf numFmtId="0" fontId="4" fillId="2" borderId="0" xfId="1" applyFont="1"/>
    <xf numFmtId="0" fontId="3" fillId="0" borderId="0" xfId="0" applyFont="1"/>
    <xf numFmtId="0" fontId="0" fillId="0" borderId="1" xfId="0" applyBorder="1"/>
    <xf numFmtId="1" fontId="0" fillId="0" borderId="1" xfId="0" applyNumberFormat="1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P21" sqref="P21"/>
    </sheetView>
  </sheetViews>
  <sheetFormatPr defaultRowHeight="14.4" x14ac:dyDescent="0.3"/>
  <sheetData>
    <row r="1" spans="1:17" x14ac:dyDescent="0.3">
      <c r="B1" t="s">
        <v>0</v>
      </c>
      <c r="C1">
        <v>0</v>
      </c>
      <c r="D1">
        <v>1</v>
      </c>
      <c r="E1">
        <f t="shared" ref="E1:M1" si="0">D1+1</f>
        <v>2</v>
      </c>
      <c r="F1">
        <f t="shared" si="0"/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v>100</v>
      </c>
      <c r="O1">
        <v>500</v>
      </c>
      <c r="P1">
        <v>1000</v>
      </c>
      <c r="Q1">
        <v>2000</v>
      </c>
    </row>
    <row r="2" spans="1:17" x14ac:dyDescent="0.3">
      <c r="A2" t="s">
        <v>7</v>
      </c>
      <c r="C2">
        <v>5</v>
      </c>
      <c r="D2">
        <f>C2*-1</f>
        <v>-5</v>
      </c>
      <c r="E2">
        <f t="shared" ref="E2:M2" si="1">D2*-1</f>
        <v>5</v>
      </c>
      <c r="F2">
        <f t="shared" si="1"/>
        <v>-5</v>
      </c>
      <c r="G2">
        <f t="shared" si="1"/>
        <v>5</v>
      </c>
      <c r="H2">
        <f t="shared" si="1"/>
        <v>-5</v>
      </c>
      <c r="I2">
        <f t="shared" si="1"/>
        <v>5</v>
      </c>
      <c r="J2">
        <f t="shared" si="1"/>
        <v>-5</v>
      </c>
      <c r="K2">
        <f t="shared" si="1"/>
        <v>5</v>
      </c>
      <c r="L2">
        <f t="shared" si="1"/>
        <v>-5</v>
      </c>
      <c r="M2">
        <f t="shared" si="1"/>
        <v>5</v>
      </c>
    </row>
    <row r="3" spans="1:17" x14ac:dyDescent="0.3">
      <c r="A3" t="s">
        <v>1</v>
      </c>
      <c r="B3">
        <v>0</v>
      </c>
    </row>
    <row r="4" spans="1:17" x14ac:dyDescent="0.3">
      <c r="B4" t="s">
        <v>2</v>
      </c>
      <c r="C4">
        <v>5</v>
      </c>
      <c r="D4">
        <f>C4*-1</f>
        <v>-5</v>
      </c>
      <c r="E4">
        <f t="shared" ref="E4:M4" si="2">D4*-1</f>
        <v>5</v>
      </c>
      <c r="F4">
        <f t="shared" si="2"/>
        <v>-5</v>
      </c>
      <c r="G4">
        <f t="shared" si="2"/>
        <v>5</v>
      </c>
      <c r="H4">
        <f t="shared" si="2"/>
        <v>-5</v>
      </c>
      <c r="I4">
        <f t="shared" si="2"/>
        <v>5</v>
      </c>
      <c r="J4">
        <f t="shared" si="2"/>
        <v>-5</v>
      </c>
      <c r="K4">
        <f t="shared" si="2"/>
        <v>5</v>
      </c>
      <c r="L4">
        <f t="shared" si="2"/>
        <v>-5</v>
      </c>
      <c r="M4">
        <f t="shared" si="2"/>
        <v>5</v>
      </c>
    </row>
    <row r="5" spans="1:17" x14ac:dyDescent="0.3">
      <c r="B5" t="s">
        <v>3</v>
      </c>
      <c r="C5">
        <f>30+2*(C4-C$2)+B3</f>
        <v>30</v>
      </c>
      <c r="D5">
        <f>IF(C4&gt;=0,30-2*(D4-D$2)+$B$3, 30-2*(D4-D$2)-$B$3)</f>
        <v>30</v>
      </c>
      <c r="E5">
        <f t="shared" ref="E5:M5" si="3">IF(D4&gt;=0,30-2*(E4-E$2)+$B$3, 30-2*(E4-E$2)-$B$3)</f>
        <v>30</v>
      </c>
      <c r="F5">
        <f t="shared" si="3"/>
        <v>30</v>
      </c>
      <c r="G5">
        <f t="shared" si="3"/>
        <v>30</v>
      </c>
      <c r="H5">
        <f t="shared" si="3"/>
        <v>30</v>
      </c>
      <c r="I5">
        <f t="shared" si="3"/>
        <v>30</v>
      </c>
      <c r="J5">
        <f t="shared" si="3"/>
        <v>30</v>
      </c>
      <c r="K5">
        <f t="shared" si="3"/>
        <v>30</v>
      </c>
      <c r="L5">
        <f t="shared" si="3"/>
        <v>30</v>
      </c>
      <c r="M5">
        <f t="shared" si="3"/>
        <v>30</v>
      </c>
    </row>
    <row r="6" spans="1:17" x14ac:dyDescent="0.3">
      <c r="B6" t="s">
        <v>4</v>
      </c>
      <c r="C6">
        <f>C5</f>
        <v>30</v>
      </c>
      <c r="D6">
        <f>C6+D5</f>
        <v>60</v>
      </c>
      <c r="E6">
        <f t="shared" ref="E6:M6" si="4">D6+E5</f>
        <v>90</v>
      </c>
      <c r="F6">
        <f t="shared" si="4"/>
        <v>120</v>
      </c>
      <c r="G6">
        <f t="shared" si="4"/>
        <v>150</v>
      </c>
      <c r="H6">
        <f t="shared" si="4"/>
        <v>180</v>
      </c>
      <c r="I6">
        <f t="shared" si="4"/>
        <v>210</v>
      </c>
      <c r="J6">
        <f t="shared" si="4"/>
        <v>240</v>
      </c>
      <c r="K6">
        <f t="shared" si="4"/>
        <v>270</v>
      </c>
      <c r="L6">
        <f t="shared" si="4"/>
        <v>300</v>
      </c>
      <c r="M6">
        <f t="shared" si="4"/>
        <v>330</v>
      </c>
      <c r="N6">
        <f>$C$5*N1</f>
        <v>3000</v>
      </c>
      <c r="O6">
        <f>$C$5*O1</f>
        <v>15000</v>
      </c>
      <c r="P6">
        <f>$C$5*P1</f>
        <v>30000</v>
      </c>
      <c r="Q6">
        <f>$C$5*Q1</f>
        <v>60000</v>
      </c>
    </row>
    <row r="8" spans="1:17" x14ac:dyDescent="0.3">
      <c r="A8" s="2" t="s">
        <v>1</v>
      </c>
      <c r="B8" s="2">
        <v>15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3">
      <c r="A9" s="2"/>
      <c r="B9" s="2" t="s">
        <v>2</v>
      </c>
      <c r="C9" s="2">
        <v>5</v>
      </c>
      <c r="D9" s="2">
        <f>C9*-1</f>
        <v>-5</v>
      </c>
      <c r="E9" s="2">
        <f t="shared" ref="E9:M9" si="5">D9*-1</f>
        <v>5</v>
      </c>
      <c r="F9" s="2">
        <f t="shared" si="5"/>
        <v>-5</v>
      </c>
      <c r="G9" s="2">
        <f t="shared" si="5"/>
        <v>5</v>
      </c>
      <c r="H9" s="2">
        <f t="shared" si="5"/>
        <v>-5</v>
      </c>
      <c r="I9" s="2">
        <f t="shared" si="5"/>
        <v>5</v>
      </c>
      <c r="J9" s="2">
        <f t="shared" si="5"/>
        <v>-5</v>
      </c>
      <c r="K9" s="2">
        <f t="shared" si="5"/>
        <v>5</v>
      </c>
      <c r="L9" s="2">
        <f t="shared" si="5"/>
        <v>-5</v>
      </c>
      <c r="M9" s="2">
        <f t="shared" si="5"/>
        <v>5</v>
      </c>
      <c r="N9" s="2"/>
      <c r="O9" s="2"/>
      <c r="P9" s="2"/>
      <c r="Q9" s="2"/>
    </row>
    <row r="10" spans="1:17" x14ac:dyDescent="0.3">
      <c r="A10" s="2"/>
      <c r="B10" s="2" t="s">
        <v>3</v>
      </c>
      <c r="C10" s="2">
        <f>30+2*(C9-C$2)+B8</f>
        <v>45</v>
      </c>
      <c r="D10" s="2">
        <f>IF(C9&gt;=0,30-2*(D9-D$2)+$B$8, 30-2*(D9-D$2)-$B$8)</f>
        <v>45</v>
      </c>
      <c r="E10" s="2">
        <f t="shared" ref="E10:M10" si="6">IF(D9&gt;=0,30-2*(E9-E$2)+$B$8, 30-2*(E9-E$2)-$B$8)</f>
        <v>15</v>
      </c>
      <c r="F10" s="2">
        <f t="shared" si="6"/>
        <v>45</v>
      </c>
      <c r="G10" s="2">
        <f t="shared" si="6"/>
        <v>15</v>
      </c>
      <c r="H10" s="2">
        <f t="shared" si="6"/>
        <v>45</v>
      </c>
      <c r="I10" s="2">
        <f t="shared" si="6"/>
        <v>15</v>
      </c>
      <c r="J10" s="2">
        <f t="shared" si="6"/>
        <v>45</v>
      </c>
      <c r="K10" s="2">
        <f t="shared" si="6"/>
        <v>15</v>
      </c>
      <c r="L10" s="2">
        <f t="shared" si="6"/>
        <v>45</v>
      </c>
      <c r="M10" s="2">
        <f t="shared" si="6"/>
        <v>15</v>
      </c>
      <c r="N10" s="2"/>
      <c r="O10" s="2"/>
      <c r="P10" s="2"/>
      <c r="Q10" s="2"/>
    </row>
    <row r="11" spans="1:17" x14ac:dyDescent="0.3">
      <c r="A11" s="2"/>
      <c r="B11" s="2" t="s">
        <v>4</v>
      </c>
      <c r="C11" s="2">
        <f>C10</f>
        <v>45</v>
      </c>
      <c r="D11" s="2">
        <f>C11+D10</f>
        <v>90</v>
      </c>
      <c r="E11" s="2">
        <f t="shared" ref="E11" si="7">D11+E10</f>
        <v>105</v>
      </c>
      <c r="F11" s="2">
        <f t="shared" ref="F11" si="8">E11+F10</f>
        <v>150</v>
      </c>
      <c r="G11" s="2">
        <f t="shared" ref="G11" si="9">F11+G10</f>
        <v>165</v>
      </c>
      <c r="H11" s="2">
        <f t="shared" ref="H11" si="10">G11+H10</f>
        <v>210</v>
      </c>
      <c r="I11" s="2">
        <f t="shared" ref="I11" si="11">H11+I10</f>
        <v>225</v>
      </c>
      <c r="J11" s="2">
        <f t="shared" ref="J11" si="12">I11+J10</f>
        <v>270</v>
      </c>
      <c r="K11" s="2">
        <f t="shared" ref="K11" si="13">J11+K10</f>
        <v>285</v>
      </c>
      <c r="L11" s="2">
        <f t="shared" ref="L11" si="14">K11+L10</f>
        <v>330</v>
      </c>
      <c r="M11" s="2">
        <f t="shared" ref="M11" si="15">L11+M10</f>
        <v>345</v>
      </c>
      <c r="N11" s="2">
        <f>$C$10*N$1/2+$E$10*N$1/2</f>
        <v>3000</v>
      </c>
      <c r="O11" s="2">
        <f>$C$10*O$1/2+$E$10*O$1/2</f>
        <v>15000</v>
      </c>
      <c r="P11" s="2">
        <f>$C$10*P$1/2+$E$10*P$1/2</f>
        <v>30000</v>
      </c>
      <c r="Q11" s="2">
        <f>$C$10*Q$1/2+$E$10*Q$1/2</f>
        <v>60000</v>
      </c>
    </row>
    <row r="13" spans="1:17" s="4" customFormat="1" x14ac:dyDescent="0.3">
      <c r="A13" s="3" t="s">
        <v>1</v>
      </c>
      <c r="B13" s="3">
        <v>15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3">
      <c r="A14" s="1"/>
      <c r="B14" s="1" t="s">
        <v>2</v>
      </c>
      <c r="C14" s="1">
        <v>5</v>
      </c>
      <c r="D14" s="1">
        <v>0</v>
      </c>
      <c r="E14" s="1">
        <v>5</v>
      </c>
      <c r="F14" s="1">
        <v>0</v>
      </c>
      <c r="G14" s="1">
        <v>5</v>
      </c>
      <c r="H14" s="1">
        <v>0</v>
      </c>
      <c r="I14" s="1">
        <v>5</v>
      </c>
      <c r="J14" s="1">
        <v>0</v>
      </c>
      <c r="K14" s="1">
        <v>5</v>
      </c>
      <c r="L14" s="1">
        <v>0</v>
      </c>
      <c r="M14" s="1">
        <f t="shared" ref="M14" si="16">L14*-1</f>
        <v>0</v>
      </c>
      <c r="N14" s="1"/>
      <c r="O14" s="1"/>
      <c r="P14" s="1"/>
      <c r="Q14" s="1"/>
    </row>
    <row r="15" spans="1:17" x14ac:dyDescent="0.3">
      <c r="A15" s="1"/>
      <c r="B15" s="1" t="s">
        <v>3</v>
      </c>
      <c r="C15" s="1">
        <f>30+2*(C14-C$2)+B13</f>
        <v>45</v>
      </c>
      <c r="D15" s="1">
        <f>IF(C14&gt;=0,30-2*(D14-D$2)+$B$8, 30-2*(D14-D$2)-$B$8)</f>
        <v>35</v>
      </c>
      <c r="E15" s="1">
        <f t="shared" ref="E15" si="17">IF(D14&gt;=0,30-2*(E14-E$2)+$B$8, 30-2*(E14-E$2)-$B$8)</f>
        <v>45</v>
      </c>
      <c r="F15" s="1">
        <f t="shared" ref="F15" si="18">IF(E14&gt;=0,30-2*(F14-F$2)+$B$8, 30-2*(F14-F$2)-$B$8)</f>
        <v>35</v>
      </c>
      <c r="G15" s="1">
        <f t="shared" ref="G15" si="19">IF(F14&gt;=0,30-2*(G14-G$2)+$B$8, 30-2*(G14-G$2)-$B$8)</f>
        <v>45</v>
      </c>
      <c r="H15" s="1">
        <f t="shared" ref="H15" si="20">IF(G14&gt;=0,30-2*(H14-H$2)+$B$8, 30-2*(H14-H$2)-$B$8)</f>
        <v>35</v>
      </c>
      <c r="I15" s="1">
        <f t="shared" ref="I15" si="21">IF(H14&gt;=0,30-2*(I14-I$2)+$B$8, 30-2*(I14-I$2)-$B$8)</f>
        <v>45</v>
      </c>
      <c r="J15" s="1">
        <f t="shared" ref="J15" si="22">IF(I14&gt;=0,30-2*(J14-J$2)+$B$8, 30-2*(J14-J$2)-$B$8)</f>
        <v>35</v>
      </c>
      <c r="K15" s="1">
        <f t="shared" ref="K15" si="23">IF(J14&gt;=0,30-2*(K14-K$2)+$B$8, 30-2*(K14-K$2)-$B$8)</f>
        <v>45</v>
      </c>
      <c r="L15" s="1">
        <f t="shared" ref="L15" si="24">IF(K14&gt;=0,30-2*(L14-L$2)+$B$8, 30-2*(L14-L$2)-$B$8)</f>
        <v>35</v>
      </c>
      <c r="M15" s="1">
        <f t="shared" ref="M15" si="25">IF(L14&gt;=0,30-2*(M14-M$2)+$B$8, 30-2*(M14-M$2)-$B$8)</f>
        <v>55</v>
      </c>
      <c r="N15" s="1"/>
      <c r="O15" s="1"/>
      <c r="P15" s="1"/>
      <c r="Q15" s="1"/>
    </row>
    <row r="16" spans="1:17" x14ac:dyDescent="0.3">
      <c r="A16" s="1"/>
      <c r="B16" s="1" t="s">
        <v>4</v>
      </c>
      <c r="C16" s="1">
        <f>C15</f>
        <v>45</v>
      </c>
      <c r="D16" s="1">
        <f>C16+D15</f>
        <v>80</v>
      </c>
      <c r="E16" s="1">
        <f t="shared" ref="E16" si="26">D16+E15</f>
        <v>125</v>
      </c>
      <c r="F16" s="1">
        <f t="shared" ref="F16" si="27">E16+F15</f>
        <v>160</v>
      </c>
      <c r="G16" s="1">
        <f t="shared" ref="G16" si="28">F16+G15</f>
        <v>205</v>
      </c>
      <c r="H16" s="1">
        <f t="shared" ref="H16" si="29">G16+H15</f>
        <v>240</v>
      </c>
      <c r="I16" s="1">
        <f t="shared" ref="I16" si="30">H16+I15</f>
        <v>285</v>
      </c>
      <c r="J16" s="1">
        <f t="shared" ref="J16" si="31">I16+J15</f>
        <v>320</v>
      </c>
      <c r="K16" s="1">
        <f t="shared" ref="K16" si="32">J16+K15</f>
        <v>365</v>
      </c>
      <c r="L16" s="1">
        <f t="shared" ref="L16" si="33">K16+L15</f>
        <v>400</v>
      </c>
      <c r="M16" s="1">
        <f t="shared" ref="M16" si="34">L16+M15</f>
        <v>455</v>
      </c>
      <c r="N16" s="1">
        <f>$C$10*N$1/2+$E$10*N$1/2</f>
        <v>3000</v>
      </c>
      <c r="O16" s="1">
        <f>$C$10*O$1/2+$E$10*O$1/2</f>
        <v>15000</v>
      </c>
      <c r="P16" s="1">
        <f>$C$15*P$1/2+$D$15*P$1/2</f>
        <v>40000</v>
      </c>
      <c r="Q16" s="1">
        <f>$C$15*Q$1/2+$D$15*Q$1/2</f>
        <v>80000</v>
      </c>
    </row>
    <row r="18" spans="1:17" s="4" customFormat="1" x14ac:dyDescent="0.3">
      <c r="A18" s="1" t="s">
        <v>1</v>
      </c>
      <c r="B18" s="1">
        <v>100</v>
      </c>
      <c r="C18" s="1" t="s">
        <v>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3">
      <c r="A19" s="1"/>
      <c r="B19" s="1" t="s">
        <v>2</v>
      </c>
      <c r="C19" s="1">
        <v>5</v>
      </c>
      <c r="D19" s="1">
        <v>0</v>
      </c>
      <c r="E19" s="1">
        <v>5</v>
      </c>
      <c r="F19" s="1">
        <v>0</v>
      </c>
      <c r="G19" s="1">
        <v>5</v>
      </c>
      <c r="H19" s="1">
        <v>0</v>
      </c>
      <c r="I19" s="1">
        <v>5</v>
      </c>
      <c r="J19" s="1">
        <v>0</v>
      </c>
      <c r="K19" s="1">
        <v>5</v>
      </c>
      <c r="L19" s="1">
        <v>0</v>
      </c>
      <c r="M19" s="1">
        <v>5</v>
      </c>
      <c r="N19" s="1"/>
      <c r="O19" s="1"/>
      <c r="P19" s="1"/>
      <c r="Q19" s="1"/>
    </row>
    <row r="20" spans="1:17" x14ac:dyDescent="0.3">
      <c r="A20" s="1"/>
      <c r="B20" s="1" t="s">
        <v>3</v>
      </c>
      <c r="C20" s="1">
        <f>30+2*(C19-C$2)+B18</f>
        <v>130</v>
      </c>
      <c r="D20" s="1">
        <f t="shared" ref="D20:M20" si="35">IF(C19&gt;=0,30-2*(D19-D$2)+$B$18, 30-2*(D19-D$2)-$B$18)</f>
        <v>120</v>
      </c>
      <c r="E20" s="1">
        <f t="shared" si="35"/>
        <v>130</v>
      </c>
      <c r="F20" s="1">
        <f t="shared" si="35"/>
        <v>120</v>
      </c>
      <c r="G20" s="1">
        <f t="shared" si="35"/>
        <v>130</v>
      </c>
      <c r="H20" s="1">
        <f t="shared" si="35"/>
        <v>120</v>
      </c>
      <c r="I20" s="1">
        <f t="shared" si="35"/>
        <v>130</v>
      </c>
      <c r="J20" s="1">
        <f t="shared" si="35"/>
        <v>120</v>
      </c>
      <c r="K20" s="1">
        <f t="shared" si="35"/>
        <v>130</v>
      </c>
      <c r="L20" s="1">
        <f t="shared" si="35"/>
        <v>120</v>
      </c>
      <c r="M20" s="1">
        <f t="shared" si="35"/>
        <v>130</v>
      </c>
      <c r="N20" s="1"/>
      <c r="O20" s="1"/>
      <c r="P20" s="1"/>
      <c r="Q20" s="1"/>
    </row>
    <row r="21" spans="1:17" x14ac:dyDescent="0.3">
      <c r="A21" s="1"/>
      <c r="B21" s="1" t="s">
        <v>4</v>
      </c>
      <c r="C21" s="1">
        <f>C20</f>
        <v>130</v>
      </c>
      <c r="D21" s="1">
        <f>C21+D20</f>
        <v>250</v>
      </c>
      <c r="E21" s="1">
        <f t="shared" ref="E21" si="36">D21+E20</f>
        <v>380</v>
      </c>
      <c r="F21" s="1">
        <f t="shared" ref="F21" si="37">E21+F20</f>
        <v>500</v>
      </c>
      <c r="G21" s="1">
        <f t="shared" ref="G21" si="38">F21+G20</f>
        <v>630</v>
      </c>
      <c r="H21" s="1">
        <f t="shared" ref="H21" si="39">G21+H20</f>
        <v>750</v>
      </c>
      <c r="I21" s="1">
        <f t="shared" ref="I21" si="40">H21+I20</f>
        <v>880</v>
      </c>
      <c r="J21" s="1">
        <f t="shared" ref="J21" si="41">I21+J20</f>
        <v>1000</v>
      </c>
      <c r="K21" s="1">
        <f t="shared" ref="K21" si="42">J21+K20</f>
        <v>1130</v>
      </c>
      <c r="L21" s="1">
        <f t="shared" ref="L21" si="43">K21+L20</f>
        <v>1250</v>
      </c>
      <c r="M21" s="1">
        <f t="shared" ref="M21" si="44">L21+M20</f>
        <v>1380</v>
      </c>
      <c r="N21" s="1">
        <f>$C$20*N$1/2+$D$20*N$1/2</f>
        <v>12500</v>
      </c>
      <c r="O21" s="1">
        <f>$C$20*O$1/2+$D$20*O$1/2</f>
        <v>62500</v>
      </c>
      <c r="P21" s="1">
        <f>$C$20*P$1/2+$D$20*P$1/2</f>
        <v>125000</v>
      </c>
      <c r="Q21" s="1">
        <f>$C$20*Q$1/2+$D$20*Q$1/2</f>
        <v>250000</v>
      </c>
    </row>
    <row r="23" spans="1:17" x14ac:dyDescent="0.3">
      <c r="A23" s="2" t="s">
        <v>1</v>
      </c>
      <c r="B23" s="2">
        <v>100</v>
      </c>
      <c r="C23" s="2" t="s">
        <v>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3">
      <c r="A24" s="2"/>
      <c r="B24" s="2" t="s">
        <v>2</v>
      </c>
      <c r="C24" s="2">
        <v>5</v>
      </c>
      <c r="D24" s="2">
        <v>10</v>
      </c>
      <c r="E24" s="2">
        <v>5</v>
      </c>
      <c r="F24" s="2">
        <v>10</v>
      </c>
      <c r="G24" s="2">
        <v>5</v>
      </c>
      <c r="H24" s="2">
        <v>10</v>
      </c>
      <c r="I24" s="2">
        <v>5</v>
      </c>
      <c r="J24" s="2">
        <v>10</v>
      </c>
      <c r="K24" s="2">
        <v>5</v>
      </c>
      <c r="L24" s="2">
        <v>10</v>
      </c>
      <c r="M24" s="2">
        <v>5</v>
      </c>
      <c r="N24" s="2"/>
      <c r="O24" s="2"/>
      <c r="P24" s="2"/>
      <c r="Q24" s="2"/>
    </row>
    <row r="25" spans="1:17" x14ac:dyDescent="0.3">
      <c r="A25" s="2"/>
      <c r="B25" s="2" t="s">
        <v>3</v>
      </c>
      <c r="C25" s="2">
        <f>30+2*(C24-C$2)+B23</f>
        <v>130</v>
      </c>
      <c r="D25" s="2">
        <f>IF(C24&gt;=0,30-2*(D24-D$2)+$B$23, 30-2*(D24-D$2)-$B$23)</f>
        <v>100</v>
      </c>
      <c r="E25" s="2">
        <f t="shared" ref="E25:M25" si="45">IF(D24&gt;=0,30-2*(E24-E$2)+$B$23, 30-2*(E24-E$2)-$B$23)</f>
        <v>130</v>
      </c>
      <c r="F25" s="2">
        <f t="shared" si="45"/>
        <v>100</v>
      </c>
      <c r="G25" s="2">
        <f t="shared" si="45"/>
        <v>130</v>
      </c>
      <c r="H25" s="2">
        <f t="shared" si="45"/>
        <v>100</v>
      </c>
      <c r="I25" s="2">
        <f t="shared" si="45"/>
        <v>130</v>
      </c>
      <c r="J25" s="2">
        <f t="shared" si="45"/>
        <v>100</v>
      </c>
      <c r="K25" s="2">
        <f t="shared" si="45"/>
        <v>130</v>
      </c>
      <c r="L25" s="2">
        <f t="shared" si="45"/>
        <v>100</v>
      </c>
      <c r="M25" s="2">
        <f t="shared" si="45"/>
        <v>130</v>
      </c>
      <c r="N25" s="2"/>
      <c r="O25" s="2"/>
      <c r="P25" s="2"/>
      <c r="Q25" s="2"/>
    </row>
    <row r="26" spans="1:17" x14ac:dyDescent="0.3">
      <c r="A26" s="2"/>
      <c r="B26" s="2" t="s">
        <v>4</v>
      </c>
      <c r="C26" s="2">
        <f>C25</f>
        <v>130</v>
      </c>
      <c r="D26" s="2">
        <f>C26+D25</f>
        <v>230</v>
      </c>
      <c r="E26" s="2">
        <f t="shared" ref="E26" si="46">D26+E25</f>
        <v>360</v>
      </c>
      <c r="F26" s="2">
        <f t="shared" ref="F26" si="47">E26+F25</f>
        <v>460</v>
      </c>
      <c r="G26" s="2">
        <f t="shared" ref="G26" si="48">F26+G25</f>
        <v>590</v>
      </c>
      <c r="H26" s="2">
        <f>G26+H25</f>
        <v>690</v>
      </c>
      <c r="I26" s="2">
        <f t="shared" ref="I26" si="49">H26+I25</f>
        <v>820</v>
      </c>
      <c r="J26" s="2">
        <f t="shared" ref="J26" si="50">I26+J25</f>
        <v>920</v>
      </c>
      <c r="K26" s="2">
        <f t="shared" ref="K26" si="51">J26+K25</f>
        <v>1050</v>
      </c>
      <c r="L26" s="2">
        <f t="shared" ref="L26" si="52">K26+L25</f>
        <v>1150</v>
      </c>
      <c r="M26" s="2">
        <f t="shared" ref="M26" si="53">L26+M25</f>
        <v>1280</v>
      </c>
      <c r="N26" s="2">
        <f>$C$25*N$1/2+$D$25*N$1/2</f>
        <v>11500</v>
      </c>
      <c r="O26" s="2">
        <f>$C$25*O$1/2+$D$25*O$1/2</f>
        <v>57500</v>
      </c>
      <c r="P26" s="2">
        <f>$C$25*P$1/2+$D$25*P$1/2</f>
        <v>115000</v>
      </c>
      <c r="Q26" s="2">
        <f>$C$25*Q$1/2+$D$25*Q$1/2</f>
        <v>230000</v>
      </c>
    </row>
    <row r="27" spans="1:17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3">
      <c r="A28" s="2" t="s">
        <v>1</v>
      </c>
      <c r="B28" s="2">
        <v>100</v>
      </c>
      <c r="C28" s="2" t="s">
        <v>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3">
      <c r="A29" s="2"/>
      <c r="B29" s="2" t="s">
        <v>2</v>
      </c>
      <c r="C29" s="2">
        <v>5</v>
      </c>
      <c r="D29" s="2">
        <v>1</v>
      </c>
      <c r="E29" s="2">
        <v>5</v>
      </c>
      <c r="F29" s="2">
        <v>1</v>
      </c>
      <c r="G29" s="2">
        <v>5</v>
      </c>
      <c r="H29" s="2">
        <v>1</v>
      </c>
      <c r="I29" s="2">
        <v>5</v>
      </c>
      <c r="J29" s="2">
        <v>1</v>
      </c>
      <c r="K29" s="2">
        <v>5</v>
      </c>
      <c r="L29" s="2">
        <v>1</v>
      </c>
      <c r="M29" s="2">
        <v>5</v>
      </c>
      <c r="N29" s="2"/>
      <c r="O29" s="2"/>
      <c r="P29" s="2"/>
      <c r="Q29" s="2"/>
    </row>
    <row r="30" spans="1:17" x14ac:dyDescent="0.3">
      <c r="A30" s="2"/>
      <c r="B30" s="2" t="s">
        <v>3</v>
      </c>
      <c r="C30" s="2">
        <f>30+2*(C29-C$2)+B28</f>
        <v>130</v>
      </c>
      <c r="D30" s="2">
        <f t="shared" ref="D30:M30" si="54">IF(C29&gt;=0,30-2*(D29-D$2)+$B$28, 30-2*(D29-D$2)-$B$28)</f>
        <v>118</v>
      </c>
      <c r="E30" s="2">
        <f t="shared" si="54"/>
        <v>130</v>
      </c>
      <c r="F30" s="2">
        <f t="shared" si="54"/>
        <v>118</v>
      </c>
      <c r="G30" s="2">
        <f t="shared" si="54"/>
        <v>130</v>
      </c>
      <c r="H30" s="2">
        <f t="shared" si="54"/>
        <v>118</v>
      </c>
      <c r="I30" s="2">
        <f t="shared" si="54"/>
        <v>130</v>
      </c>
      <c r="J30" s="2">
        <f t="shared" si="54"/>
        <v>118</v>
      </c>
      <c r="K30" s="2">
        <f t="shared" si="54"/>
        <v>130</v>
      </c>
      <c r="L30" s="2">
        <f t="shared" si="54"/>
        <v>118</v>
      </c>
      <c r="M30" s="2">
        <f t="shared" si="54"/>
        <v>130</v>
      </c>
      <c r="N30" s="2"/>
      <c r="O30" s="2"/>
      <c r="P30" s="2"/>
      <c r="Q30" s="2"/>
    </row>
    <row r="31" spans="1:17" x14ac:dyDescent="0.3">
      <c r="A31" s="2"/>
      <c r="B31" s="2" t="s">
        <v>4</v>
      </c>
      <c r="C31" s="2">
        <f>C30</f>
        <v>130</v>
      </c>
      <c r="D31" s="2">
        <f>C31+D30</f>
        <v>248</v>
      </c>
      <c r="E31" s="2">
        <f t="shared" ref="E31" si="55">D31+E30</f>
        <v>378</v>
      </c>
      <c r="F31" s="2">
        <f t="shared" ref="F31" si="56">E31+F30</f>
        <v>496</v>
      </c>
      <c r="G31" s="2">
        <f t="shared" ref="G31" si="57">F31+G30</f>
        <v>626</v>
      </c>
      <c r="H31" s="2">
        <f t="shared" ref="H31" si="58">G31+H30</f>
        <v>744</v>
      </c>
      <c r="I31" s="2">
        <f t="shared" ref="I31" si="59">H31+I30</f>
        <v>874</v>
      </c>
      <c r="J31" s="2">
        <f t="shared" ref="J31" si="60">I31+J30</f>
        <v>992</v>
      </c>
      <c r="K31" s="2">
        <f t="shared" ref="K31" si="61">J31+K30</f>
        <v>1122</v>
      </c>
      <c r="L31" s="2">
        <f t="shared" ref="L31" si="62">K31+L30</f>
        <v>1240</v>
      </c>
      <c r="M31" s="2">
        <f t="shared" ref="M31" si="63">L31+M30</f>
        <v>1370</v>
      </c>
      <c r="N31" s="2">
        <f>$C$30*N$1/2+$D$30*N$1/2</f>
        <v>12400</v>
      </c>
      <c r="O31" s="2">
        <f>$C$30*O$1/2+$D$30*O$1/2</f>
        <v>62000</v>
      </c>
      <c r="P31" s="2">
        <f>$C$30*P$1/2+$D$30*P$1/2</f>
        <v>124000</v>
      </c>
      <c r="Q31" s="2">
        <f>$C$30*Q$1/2+$D$30*Q$1/2</f>
        <v>248000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1" sqref="C11"/>
    </sheetView>
  </sheetViews>
  <sheetFormatPr defaultRowHeight="14.4" x14ac:dyDescent="0.3"/>
  <cols>
    <col min="1" max="1" width="61.44140625" bestFit="1" customWidth="1"/>
    <col min="2" max="2" width="12" bestFit="1" customWidth="1"/>
    <col min="3" max="3" width="9.21875" bestFit="1" customWidth="1"/>
    <col min="6" max="6" width="9.21875" bestFit="1" customWidth="1"/>
    <col min="7" max="7" width="7" bestFit="1" customWidth="1"/>
    <col min="8" max="8" width="1.88671875" customWidth="1"/>
    <col min="9" max="9" width="9.21875" bestFit="1" customWidth="1"/>
    <col min="10" max="10" width="6" bestFit="1" customWidth="1"/>
  </cols>
  <sheetData>
    <row r="1" spans="1:10" x14ac:dyDescent="0.3">
      <c r="A1" t="s">
        <v>8</v>
      </c>
    </row>
    <row r="2" spans="1:10" x14ac:dyDescent="0.3">
      <c r="A2" t="s">
        <v>14</v>
      </c>
      <c r="B2">
        <v>125000</v>
      </c>
      <c r="C2" t="s">
        <v>15</v>
      </c>
      <c r="F2" s="5" t="s">
        <v>1</v>
      </c>
      <c r="G2" s="5">
        <v>100</v>
      </c>
      <c r="H2" s="5"/>
      <c r="I2" s="5" t="s">
        <v>1</v>
      </c>
      <c r="J2" s="5">
        <v>15</v>
      </c>
    </row>
    <row r="3" spans="1:10" x14ac:dyDescent="0.3">
      <c r="A3" t="s">
        <v>19</v>
      </c>
      <c r="F3" s="5" t="s">
        <v>15</v>
      </c>
      <c r="G3" s="6">
        <v>125000</v>
      </c>
      <c r="H3" s="5"/>
      <c r="I3" s="5" t="s">
        <v>15</v>
      </c>
      <c r="J3" s="6">
        <v>40000</v>
      </c>
    </row>
    <row r="4" spans="1:10" x14ac:dyDescent="0.3">
      <c r="A4" t="s">
        <v>9</v>
      </c>
      <c r="F4" s="5" t="s">
        <v>17</v>
      </c>
      <c r="G4" s="6">
        <v>99385.333333333299</v>
      </c>
      <c r="H4" s="5"/>
      <c r="I4" s="5" t="s">
        <v>17</v>
      </c>
      <c r="J4" s="6">
        <v>25847.5333333333</v>
      </c>
    </row>
    <row r="5" spans="1:10" x14ac:dyDescent="0.3">
      <c r="A5" t="s">
        <v>14</v>
      </c>
      <c r="B5">
        <v>30200</v>
      </c>
      <c r="C5" t="s">
        <v>16</v>
      </c>
      <c r="F5" s="5" t="s">
        <v>16</v>
      </c>
      <c r="G5" s="6">
        <v>30200</v>
      </c>
      <c r="H5" s="5"/>
      <c r="I5" s="5" t="s">
        <v>16</v>
      </c>
      <c r="J5" s="6">
        <v>30030</v>
      </c>
    </row>
    <row r="6" spans="1:10" x14ac:dyDescent="0.3">
      <c r="A6" t="s">
        <v>20</v>
      </c>
      <c r="F6" s="5" t="s">
        <v>18</v>
      </c>
      <c r="G6" s="6">
        <v>28896.933333333302</v>
      </c>
      <c r="H6" s="5"/>
      <c r="I6" s="5" t="s">
        <v>18</v>
      </c>
      <c r="J6" s="6">
        <v>28842.333333333299</v>
      </c>
    </row>
    <row r="7" spans="1:10" x14ac:dyDescent="0.3">
      <c r="A7" t="s">
        <v>10</v>
      </c>
    </row>
    <row r="8" spans="1:10" x14ac:dyDescent="0.3">
      <c r="A8" t="s">
        <v>14</v>
      </c>
      <c r="B8">
        <v>99385.333333333299</v>
      </c>
      <c r="C8" t="s">
        <v>17</v>
      </c>
    </row>
    <row r="9" spans="1:10" x14ac:dyDescent="0.3">
      <c r="A9" t="s">
        <v>21</v>
      </c>
      <c r="F9" s="5" t="s">
        <v>1</v>
      </c>
      <c r="G9" s="5">
        <v>100</v>
      </c>
      <c r="H9" s="5"/>
      <c r="I9" s="5" t="s">
        <v>1</v>
      </c>
      <c r="J9" s="5">
        <v>15</v>
      </c>
    </row>
    <row r="10" spans="1:10" x14ac:dyDescent="0.3">
      <c r="A10" t="s">
        <v>22</v>
      </c>
      <c r="F10" s="5" t="s">
        <v>15</v>
      </c>
      <c r="G10" s="6">
        <v>125000</v>
      </c>
      <c r="H10" s="5"/>
      <c r="I10" s="5" t="s">
        <v>15</v>
      </c>
      <c r="J10" s="6">
        <v>40000</v>
      </c>
    </row>
    <row r="11" spans="1:10" x14ac:dyDescent="0.3">
      <c r="A11" t="s">
        <v>14</v>
      </c>
      <c r="B11">
        <v>28896.933333333302</v>
      </c>
      <c r="C11" t="s">
        <v>18</v>
      </c>
      <c r="F11" s="5" t="s">
        <v>17</v>
      </c>
      <c r="G11" s="6">
        <v>99385.333333333299</v>
      </c>
      <c r="H11" s="5"/>
      <c r="I11" s="5" t="s">
        <v>17</v>
      </c>
      <c r="J11" s="6">
        <v>25847.5333333333</v>
      </c>
    </row>
    <row r="12" spans="1:10" x14ac:dyDescent="0.3">
      <c r="A12" t="s">
        <v>23</v>
      </c>
      <c r="F12" s="5" t="s">
        <v>16</v>
      </c>
      <c r="G12" s="6">
        <v>30200</v>
      </c>
      <c r="H12" s="5"/>
      <c r="I12" s="5" t="s">
        <v>16</v>
      </c>
      <c r="J12" s="6">
        <v>30030</v>
      </c>
    </row>
    <row r="13" spans="1:10" x14ac:dyDescent="0.3">
      <c r="F13" s="5" t="s">
        <v>18</v>
      </c>
      <c r="G13" s="6">
        <v>70013</v>
      </c>
      <c r="H13" s="5"/>
      <c r="I13" s="5" t="s">
        <v>18</v>
      </c>
      <c r="J13" s="6">
        <v>30273</v>
      </c>
    </row>
    <row r="15" spans="1:10" x14ac:dyDescent="0.3">
      <c r="A15" t="s">
        <v>11</v>
      </c>
    </row>
    <row r="16" spans="1:10" x14ac:dyDescent="0.3">
      <c r="A16" t="s">
        <v>14</v>
      </c>
      <c r="B16">
        <v>40000</v>
      </c>
      <c r="C16" t="s">
        <v>15</v>
      </c>
    </row>
    <row r="17" spans="1:3" x14ac:dyDescent="0.3">
      <c r="A17" t="s">
        <v>24</v>
      </c>
    </row>
    <row r="18" spans="1:3" x14ac:dyDescent="0.3">
      <c r="A18" t="s">
        <v>12</v>
      </c>
    </row>
    <row r="19" spans="1:3" x14ac:dyDescent="0.3">
      <c r="A19" t="s">
        <v>14</v>
      </c>
      <c r="B19">
        <v>30030</v>
      </c>
      <c r="C19" t="s">
        <v>16</v>
      </c>
    </row>
    <row r="20" spans="1:3" x14ac:dyDescent="0.3">
      <c r="A20" t="s">
        <v>24</v>
      </c>
    </row>
    <row r="21" spans="1:3" x14ac:dyDescent="0.3">
      <c r="A21" t="s">
        <v>13</v>
      </c>
    </row>
    <row r="22" spans="1:3" x14ac:dyDescent="0.3">
      <c r="A22" t="s">
        <v>14</v>
      </c>
      <c r="B22">
        <v>25847.5333333333</v>
      </c>
      <c r="C22" t="s">
        <v>17</v>
      </c>
    </row>
    <row r="23" spans="1:3" x14ac:dyDescent="0.3">
      <c r="A23" t="s">
        <v>19</v>
      </c>
    </row>
    <row r="24" spans="1:3" x14ac:dyDescent="0.3">
      <c r="A24" t="s">
        <v>25</v>
      </c>
    </row>
    <row r="25" spans="1:3" x14ac:dyDescent="0.3">
      <c r="A25" t="s">
        <v>14</v>
      </c>
      <c r="B25">
        <v>28842.333333333299</v>
      </c>
      <c r="C25" t="s">
        <v>18</v>
      </c>
    </row>
    <row r="26" spans="1:3" x14ac:dyDescent="0.3">
      <c r="A26" t="s">
        <v>26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topLeftCell="B1" workbookViewId="0">
      <selection activeCell="Q18" sqref="Q18"/>
    </sheetView>
  </sheetViews>
  <sheetFormatPr defaultRowHeight="14.4" x14ac:dyDescent="0.3"/>
  <cols>
    <col min="1" max="1" width="56.33203125" bestFit="1" customWidth="1"/>
    <col min="2" max="2" width="7" bestFit="1" customWidth="1"/>
    <col min="3" max="3" width="9.21875" bestFit="1" customWidth="1"/>
  </cols>
  <sheetData>
    <row r="1" spans="1:22" x14ac:dyDescent="0.3">
      <c r="A1" t="s">
        <v>28</v>
      </c>
    </row>
    <row r="2" spans="1:22" x14ac:dyDescent="0.3">
      <c r="A2" t="s">
        <v>27</v>
      </c>
      <c r="B2">
        <v>-10</v>
      </c>
      <c r="C2">
        <v>-9</v>
      </c>
      <c r="D2">
        <v>-8</v>
      </c>
      <c r="E2">
        <v>-7</v>
      </c>
      <c r="F2">
        <v>-6</v>
      </c>
      <c r="G2">
        <v>-5</v>
      </c>
      <c r="H2">
        <v>-4</v>
      </c>
      <c r="I2">
        <v>-3</v>
      </c>
      <c r="J2">
        <v>-2</v>
      </c>
      <c r="K2">
        <v>-1</v>
      </c>
      <c r="L2">
        <v>0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  <c r="T2">
        <v>8</v>
      </c>
      <c r="U2">
        <v>9</v>
      </c>
      <c r="V2">
        <v>10</v>
      </c>
    </row>
    <row r="3" spans="1:22" x14ac:dyDescent="0.3">
      <c r="A3">
        <v>-5</v>
      </c>
      <c r="B3">
        <v>0</v>
      </c>
      <c r="C3">
        <v>253.94</v>
      </c>
      <c r="D3">
        <v>227.79</v>
      </c>
      <c r="E3">
        <v>0</v>
      </c>
      <c r="F3">
        <v>223.67</v>
      </c>
      <c r="G3">
        <v>57.99</v>
      </c>
      <c r="H3">
        <v>143.22999999999999</v>
      </c>
      <c r="I3">
        <v>57.03</v>
      </c>
      <c r="J3">
        <v>182.86</v>
      </c>
      <c r="K3">
        <v>237.64</v>
      </c>
      <c r="L3">
        <v>257.20999999999998</v>
      </c>
      <c r="M3">
        <v>175.28</v>
      </c>
      <c r="N3">
        <v>0</v>
      </c>
      <c r="O3">
        <v>125.28</v>
      </c>
      <c r="P3">
        <v>258.45</v>
      </c>
      <c r="Q3">
        <v>172.87</v>
      </c>
      <c r="R3">
        <v>249.84</v>
      </c>
      <c r="S3">
        <v>214.91</v>
      </c>
      <c r="T3">
        <v>271.81</v>
      </c>
      <c r="U3">
        <v>335.57</v>
      </c>
      <c r="V3">
        <v>212.57</v>
      </c>
    </row>
    <row r="4" spans="1:22" x14ac:dyDescent="0.3">
      <c r="A4">
        <v>5</v>
      </c>
      <c r="B4">
        <v>122.2</v>
      </c>
      <c r="C4">
        <v>172.7</v>
      </c>
      <c r="D4">
        <v>257.38</v>
      </c>
      <c r="E4">
        <v>257.33999999999997</v>
      </c>
      <c r="F4">
        <v>85.72</v>
      </c>
      <c r="G4">
        <v>154.35</v>
      </c>
      <c r="H4">
        <v>163.13999999999999</v>
      </c>
      <c r="I4">
        <v>128.41999999999999</v>
      </c>
      <c r="J4">
        <v>236.73</v>
      </c>
      <c r="K4">
        <v>273.25</v>
      </c>
      <c r="L4">
        <v>112.09</v>
      </c>
      <c r="M4">
        <v>272.23</v>
      </c>
      <c r="N4">
        <v>0</v>
      </c>
      <c r="O4">
        <v>155.28</v>
      </c>
      <c r="P4">
        <v>0</v>
      </c>
      <c r="Q4">
        <v>258.64</v>
      </c>
      <c r="R4">
        <v>344.9</v>
      </c>
      <c r="S4">
        <v>106.96</v>
      </c>
      <c r="T4">
        <v>247.98</v>
      </c>
      <c r="U4">
        <v>33.21</v>
      </c>
      <c r="V4">
        <v>141.80000000000001</v>
      </c>
    </row>
    <row r="5" spans="1:22" x14ac:dyDescent="0.3">
      <c r="A5" t="s">
        <v>14</v>
      </c>
      <c r="B5">
        <v>102200</v>
      </c>
      <c r="C5" t="s">
        <v>17</v>
      </c>
    </row>
    <row r="6" spans="1:22" x14ac:dyDescent="0.3">
      <c r="A6" t="s">
        <v>29</v>
      </c>
    </row>
    <row r="7" spans="1:22" x14ac:dyDescent="0.3">
      <c r="A7" t="s">
        <v>30</v>
      </c>
    </row>
    <row r="8" spans="1:22" x14ac:dyDescent="0.3">
      <c r="A8" t="s">
        <v>27</v>
      </c>
      <c r="B8">
        <v>-10</v>
      </c>
      <c r="C8">
        <v>-9</v>
      </c>
      <c r="D8">
        <v>-8</v>
      </c>
      <c r="E8">
        <v>-7</v>
      </c>
      <c r="F8">
        <v>-6</v>
      </c>
      <c r="G8">
        <v>-5</v>
      </c>
      <c r="H8">
        <v>-4</v>
      </c>
      <c r="I8">
        <v>-3</v>
      </c>
      <c r="J8">
        <v>-2</v>
      </c>
      <c r="K8">
        <v>-1</v>
      </c>
      <c r="L8">
        <v>0</v>
      </c>
      <c r="M8">
        <v>1</v>
      </c>
      <c r="N8">
        <v>2</v>
      </c>
      <c r="O8">
        <v>3</v>
      </c>
      <c r="P8">
        <v>4</v>
      </c>
      <c r="Q8">
        <v>5</v>
      </c>
      <c r="R8">
        <v>6</v>
      </c>
      <c r="S8">
        <v>7</v>
      </c>
      <c r="T8">
        <v>8</v>
      </c>
      <c r="U8">
        <v>9</v>
      </c>
      <c r="V8">
        <v>10</v>
      </c>
    </row>
    <row r="9" spans="1:22" x14ac:dyDescent="0.3">
      <c r="A9">
        <v>-5</v>
      </c>
      <c r="B9">
        <v>145.11000000000001</v>
      </c>
      <c r="C9">
        <v>147.13999999999999</v>
      </c>
      <c r="D9">
        <v>149.11000000000001</v>
      </c>
      <c r="E9">
        <v>151.11000000000001</v>
      </c>
      <c r="F9">
        <v>153.1</v>
      </c>
      <c r="G9">
        <v>156.41</v>
      </c>
      <c r="H9">
        <v>153.09</v>
      </c>
      <c r="I9">
        <v>151.27000000000001</v>
      </c>
      <c r="J9">
        <v>149.15</v>
      </c>
      <c r="K9">
        <v>147.11000000000001</v>
      </c>
      <c r="L9">
        <v>145.11000000000001</v>
      </c>
      <c r="M9">
        <v>143.11000000000001</v>
      </c>
      <c r="N9">
        <v>141.11000000000001</v>
      </c>
      <c r="O9">
        <v>139.11000000000001</v>
      </c>
      <c r="P9">
        <v>137.11000000000001</v>
      </c>
      <c r="Q9">
        <v>135.11000000000001</v>
      </c>
      <c r="R9">
        <v>133.11000000000001</v>
      </c>
      <c r="S9">
        <v>131.11000000000001</v>
      </c>
      <c r="T9">
        <v>129.11000000000001</v>
      </c>
      <c r="U9">
        <v>127.11</v>
      </c>
      <c r="V9">
        <v>125.11</v>
      </c>
    </row>
    <row r="10" spans="1:22" x14ac:dyDescent="0.3">
      <c r="A10">
        <v>5</v>
      </c>
      <c r="B10">
        <v>7.29</v>
      </c>
      <c r="C10">
        <v>9.2899999999999991</v>
      </c>
      <c r="D10">
        <v>11.29</v>
      </c>
      <c r="E10">
        <v>13.29</v>
      </c>
      <c r="F10">
        <v>15.29</v>
      </c>
      <c r="G10">
        <v>17.29</v>
      </c>
      <c r="H10">
        <v>19.29</v>
      </c>
      <c r="I10">
        <v>21.29</v>
      </c>
      <c r="J10">
        <v>23.29</v>
      </c>
      <c r="K10">
        <v>25.29</v>
      </c>
      <c r="L10">
        <v>27.29</v>
      </c>
      <c r="M10">
        <v>29.29</v>
      </c>
      <c r="N10">
        <v>-58.79</v>
      </c>
      <c r="O10">
        <v>33.29</v>
      </c>
      <c r="P10">
        <v>35.28</v>
      </c>
      <c r="Q10">
        <v>38.54</v>
      </c>
      <c r="R10">
        <v>35.590000000000003</v>
      </c>
      <c r="S10">
        <v>33.299999999999997</v>
      </c>
      <c r="T10">
        <v>31.29</v>
      </c>
      <c r="U10">
        <v>29.29</v>
      </c>
      <c r="V10">
        <v>27.29</v>
      </c>
    </row>
    <row r="11" spans="1:22" x14ac:dyDescent="0.3">
      <c r="A11" t="s">
        <v>14</v>
      </c>
      <c r="B11">
        <v>25436</v>
      </c>
      <c r="C11" t="s">
        <v>18</v>
      </c>
    </row>
    <row r="12" spans="1:22" x14ac:dyDescent="0.3">
      <c r="A12" t="s">
        <v>31</v>
      </c>
    </row>
    <row r="16" spans="1:22" x14ac:dyDescent="0.3">
      <c r="A16" t="s">
        <v>27</v>
      </c>
      <c r="B16">
        <v>-10</v>
      </c>
      <c r="C16">
        <v>-9</v>
      </c>
      <c r="D16">
        <v>-8</v>
      </c>
      <c r="E16">
        <v>-7</v>
      </c>
      <c r="F16">
        <v>-6</v>
      </c>
      <c r="G16">
        <v>-5</v>
      </c>
      <c r="H16">
        <v>-4</v>
      </c>
      <c r="I16">
        <v>-3</v>
      </c>
      <c r="J16">
        <v>-2</v>
      </c>
      <c r="K16">
        <v>-1</v>
      </c>
      <c r="L16">
        <v>0</v>
      </c>
      <c r="M16">
        <v>1</v>
      </c>
      <c r="N16">
        <v>2</v>
      </c>
      <c r="O16">
        <v>3</v>
      </c>
      <c r="P16">
        <v>4</v>
      </c>
      <c r="Q16">
        <v>5</v>
      </c>
      <c r="R16">
        <v>6</v>
      </c>
      <c r="S16">
        <v>7</v>
      </c>
      <c r="T16">
        <v>8</v>
      </c>
      <c r="U16">
        <v>9</v>
      </c>
      <c r="V16">
        <v>10</v>
      </c>
    </row>
    <row r="17" spans="1:22" x14ac:dyDescent="0.3">
      <c r="A17">
        <v>-5</v>
      </c>
      <c r="B17">
        <v>0</v>
      </c>
      <c r="C17">
        <v>253.94</v>
      </c>
      <c r="D17">
        <v>227.79</v>
      </c>
      <c r="E17">
        <v>0</v>
      </c>
      <c r="F17">
        <v>223.67</v>
      </c>
      <c r="G17">
        <v>57.99</v>
      </c>
      <c r="H17">
        <v>143.22999999999999</v>
      </c>
      <c r="I17">
        <v>57.03</v>
      </c>
      <c r="J17">
        <v>182.86</v>
      </c>
      <c r="K17">
        <v>237.64</v>
      </c>
      <c r="L17">
        <v>257.20999999999998</v>
      </c>
      <c r="M17">
        <v>175.28</v>
      </c>
      <c r="N17">
        <v>0</v>
      </c>
      <c r="O17">
        <v>125.28</v>
      </c>
      <c r="P17">
        <v>258.45</v>
      </c>
      <c r="Q17">
        <v>172.87</v>
      </c>
      <c r="R17">
        <v>249.84</v>
      </c>
      <c r="S17">
        <v>214.91</v>
      </c>
      <c r="T17">
        <v>271.81</v>
      </c>
      <c r="U17">
        <v>335.57</v>
      </c>
      <c r="V17">
        <v>212.57</v>
      </c>
    </row>
    <row r="18" spans="1:22" x14ac:dyDescent="0.3">
      <c r="A18">
        <v>5</v>
      </c>
      <c r="B18">
        <v>122.2</v>
      </c>
      <c r="C18">
        <v>172.7</v>
      </c>
      <c r="D18">
        <v>257.38</v>
      </c>
      <c r="E18">
        <v>257.33999999999997</v>
      </c>
      <c r="F18">
        <v>85.72</v>
      </c>
      <c r="G18">
        <v>154.35</v>
      </c>
      <c r="H18">
        <v>163.13999999999999</v>
      </c>
      <c r="I18">
        <v>128.41999999999999</v>
      </c>
      <c r="J18">
        <v>236.73</v>
      </c>
      <c r="K18">
        <v>273.25</v>
      </c>
      <c r="L18">
        <v>112.09</v>
      </c>
      <c r="M18">
        <v>272.23</v>
      </c>
      <c r="N18">
        <v>0</v>
      </c>
      <c r="O18">
        <v>155.28</v>
      </c>
      <c r="P18">
        <v>0</v>
      </c>
      <c r="Q18">
        <v>258.64</v>
      </c>
      <c r="R18">
        <v>344.9</v>
      </c>
      <c r="S18">
        <v>106.96</v>
      </c>
      <c r="T18">
        <v>247.98</v>
      </c>
      <c r="U18">
        <v>33.21</v>
      </c>
      <c r="V18">
        <v>141.80000000000001</v>
      </c>
    </row>
    <row r="19" spans="1:22" x14ac:dyDescent="0.3">
      <c r="A19" t="s">
        <v>14</v>
      </c>
      <c r="B19">
        <v>102200</v>
      </c>
      <c r="C19" t="s">
        <v>17</v>
      </c>
    </row>
    <row r="20" spans="1:22" x14ac:dyDescent="0.3">
      <c r="A20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Optimal</vt:lpstr>
      <vt:lpstr>Experiment</vt:lpstr>
      <vt:lpstr>QBEA Q-Values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Soni</dc:creator>
  <cp:lastModifiedBy>Aman Soni</cp:lastModifiedBy>
  <dcterms:created xsi:type="dcterms:W3CDTF">2016-05-16T20:11:51Z</dcterms:created>
  <dcterms:modified xsi:type="dcterms:W3CDTF">2016-05-25T09:53:06Z</dcterms:modified>
</cp:coreProperties>
</file>