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Mesh\"/>
    </mc:Choice>
  </mc:AlternateContent>
  <xr:revisionPtr revIDLastSave="0" documentId="13_ncr:1000001_{FB4E7041-C41E-F34F-968A-AE3FF418ED8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oday's Update" sheetId="8" r:id="rId1"/>
    <sheet name="Dashboard" sheetId="5" r:id="rId2"/>
    <sheet name="Meal Counting" sheetId="3" r:id="rId3"/>
    <sheet name="Guest Meal" sheetId="2" r:id="rId4"/>
    <sheet name="Baazar" sheetId="4" r:id="rId5"/>
    <sheet name=" Payment" sheetId="6" r:id="rId6"/>
    <sheet name="Expenses" sheetId="9" r:id="rId7"/>
    <sheet name="hidden_data" sheetId="7" state="hidden" r:id="rId8"/>
  </sheets>
  <definedNames>
    <definedName name="_xlnm._FilterDatabase" localSheetId="3" hidden="1">'Guest Meal'!$A$2:$AO$3</definedName>
    <definedName name="_xlnm._FilterDatabase" localSheetId="2" hidden="1">'Meal Counting'!$A$3:$AP$3</definedName>
  </definedNames>
  <calcPr calcId="191028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9" l="1"/>
  <c r="G7" i="9"/>
  <c r="I7" i="9"/>
  <c r="G8" i="9"/>
  <c r="I8" i="9"/>
  <c r="G9" i="9"/>
  <c r="I9" i="9"/>
  <c r="G10" i="9"/>
  <c r="I10" i="9"/>
  <c r="G11" i="9"/>
  <c r="I11" i="9"/>
  <c r="G12" i="9"/>
  <c r="I12" i="9"/>
  <c r="G13" i="9"/>
  <c r="I13" i="9"/>
  <c r="G14" i="9"/>
  <c r="I14" i="9"/>
  <c r="G15" i="9"/>
  <c r="I15" i="9"/>
  <c r="G16" i="9"/>
  <c r="I16" i="9"/>
  <c r="G4" i="9"/>
  <c r="I4" i="9"/>
  <c r="G5" i="9"/>
  <c r="I5" i="9"/>
  <c r="G6" i="9"/>
  <c r="I6" i="9"/>
  <c r="G17" i="9"/>
  <c r="I17" i="9"/>
  <c r="G18" i="9"/>
  <c r="G19" i="9"/>
  <c r="I19" i="9"/>
  <c r="G20" i="9"/>
  <c r="I20" i="9"/>
  <c r="G21" i="9"/>
  <c r="I21" i="9"/>
  <c r="G22" i="9"/>
  <c r="I22" i="9"/>
  <c r="G23" i="9"/>
  <c r="I23" i="9"/>
  <c r="G24" i="9"/>
  <c r="I24" i="9"/>
  <c r="G25" i="9"/>
  <c r="I25" i="9"/>
  <c r="G26" i="9"/>
  <c r="I26" i="9"/>
  <c r="G27" i="9"/>
  <c r="I27" i="9"/>
  <c r="G28" i="9"/>
  <c r="I28" i="9"/>
  <c r="G29" i="9"/>
  <c r="I29" i="9"/>
  <c r="G30" i="9"/>
  <c r="I30" i="9"/>
  <c r="G31" i="9"/>
  <c r="I31" i="9"/>
  <c r="G32" i="9"/>
  <c r="I32" i="9"/>
  <c r="G33" i="9"/>
  <c r="I33" i="9"/>
  <c r="A5" i="9"/>
  <c r="A6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4" i="9"/>
  <c r="A2" i="6"/>
  <c r="C63" i="7"/>
  <c r="B63" i="7"/>
  <c r="A2" i="4"/>
  <c r="A4" i="4"/>
  <c r="A6" i="4"/>
  <c r="A8" i="4"/>
  <c r="A10" i="4"/>
  <c r="A12" i="4"/>
  <c r="A14" i="4"/>
  <c r="A16" i="4"/>
  <c r="A18" i="4"/>
  <c r="A20" i="4"/>
  <c r="A22" i="4"/>
  <c r="A24" i="4"/>
  <c r="A26" i="4"/>
  <c r="A28" i="4"/>
  <c r="A30" i="4"/>
  <c r="A32" i="4"/>
  <c r="A34" i="4"/>
  <c r="A36" i="4"/>
  <c r="A38" i="4"/>
  <c r="A40" i="4"/>
  <c r="A42" i="4"/>
  <c r="A44" i="4"/>
  <c r="A46" i="4"/>
  <c r="A48" i="4"/>
  <c r="A50" i="4"/>
  <c r="A52" i="4"/>
  <c r="A54" i="4"/>
  <c r="A56" i="4"/>
  <c r="A58" i="4"/>
  <c r="A60" i="4"/>
  <c r="A62" i="4"/>
  <c r="A63" i="7"/>
  <c r="C61" i="7"/>
  <c r="B61" i="7"/>
  <c r="A61" i="7"/>
  <c r="C59" i="7"/>
  <c r="B59" i="7"/>
  <c r="A59" i="7"/>
  <c r="C57" i="7"/>
  <c r="B57" i="7"/>
  <c r="A57" i="7"/>
  <c r="C55" i="7"/>
  <c r="B55" i="7"/>
  <c r="A55" i="7"/>
  <c r="C53" i="7"/>
  <c r="B53" i="7"/>
  <c r="A53" i="7"/>
  <c r="C51" i="7"/>
  <c r="B51" i="7"/>
  <c r="A51" i="7"/>
  <c r="C49" i="7"/>
  <c r="B49" i="7"/>
  <c r="A49" i="7"/>
  <c r="C47" i="7"/>
  <c r="B47" i="7"/>
  <c r="A47" i="7"/>
  <c r="C45" i="7"/>
  <c r="B45" i="7"/>
  <c r="A45" i="7"/>
  <c r="C43" i="7"/>
  <c r="B43" i="7"/>
  <c r="A43" i="7"/>
  <c r="C41" i="7"/>
  <c r="B41" i="7"/>
  <c r="A41" i="7"/>
  <c r="C39" i="7"/>
  <c r="B39" i="7"/>
  <c r="A39" i="7"/>
  <c r="C37" i="7"/>
  <c r="B37" i="7"/>
  <c r="A37" i="7"/>
  <c r="C35" i="7"/>
  <c r="B35" i="7"/>
  <c r="A35" i="7"/>
  <c r="G33" i="7"/>
  <c r="F33" i="7"/>
  <c r="A3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C33" i="7"/>
  <c r="B33" i="7"/>
  <c r="A33" i="7"/>
  <c r="G32" i="7"/>
  <c r="F32" i="7"/>
  <c r="G31" i="7"/>
  <c r="F31" i="7"/>
  <c r="C31" i="7"/>
  <c r="B31" i="7"/>
  <c r="A31" i="7"/>
  <c r="G30" i="7"/>
  <c r="F30" i="7"/>
  <c r="G29" i="7"/>
  <c r="F29" i="7"/>
  <c r="C29" i="7"/>
  <c r="B29" i="7"/>
  <c r="A29" i="7"/>
  <c r="G28" i="7"/>
  <c r="F28" i="7"/>
  <c r="G27" i="7"/>
  <c r="F27" i="7"/>
  <c r="C27" i="7"/>
  <c r="B27" i="7"/>
  <c r="A27" i="7"/>
  <c r="G26" i="7"/>
  <c r="F26" i="7"/>
  <c r="G25" i="7"/>
  <c r="F25" i="7"/>
  <c r="C25" i="7"/>
  <c r="B25" i="7"/>
  <c r="A25" i="7"/>
  <c r="G24" i="7"/>
  <c r="F24" i="7"/>
  <c r="G23" i="7"/>
  <c r="F23" i="7"/>
  <c r="C23" i="7"/>
  <c r="B23" i="7"/>
  <c r="A23" i="7"/>
  <c r="G22" i="7"/>
  <c r="F22" i="7"/>
  <c r="G21" i="7"/>
  <c r="F21" i="7"/>
  <c r="C21" i="7"/>
  <c r="B21" i="7"/>
  <c r="A21" i="7"/>
  <c r="G20" i="7"/>
  <c r="F20" i="7"/>
  <c r="G19" i="7"/>
  <c r="F19" i="7"/>
  <c r="C19" i="7"/>
  <c r="B19" i="7"/>
  <c r="A19" i="7"/>
  <c r="G18" i="7"/>
  <c r="F18" i="7"/>
  <c r="G17" i="7"/>
  <c r="F17" i="7"/>
  <c r="C17" i="7"/>
  <c r="B17" i="7"/>
  <c r="A17" i="7"/>
  <c r="G16" i="7"/>
  <c r="F16" i="7"/>
  <c r="G15" i="7"/>
  <c r="F15" i="7"/>
  <c r="C15" i="7"/>
  <c r="B15" i="7"/>
  <c r="A15" i="7"/>
  <c r="G14" i="7"/>
  <c r="F14" i="7"/>
  <c r="G13" i="7"/>
  <c r="F13" i="7"/>
  <c r="C13" i="7"/>
  <c r="B13" i="7"/>
  <c r="A13" i="7"/>
  <c r="G12" i="7"/>
  <c r="F12" i="7"/>
  <c r="G11" i="7"/>
  <c r="F11" i="7"/>
  <c r="C11" i="7"/>
  <c r="B11" i="7"/>
  <c r="A11" i="7"/>
  <c r="G10" i="7"/>
  <c r="F10" i="7"/>
  <c r="G9" i="7"/>
  <c r="F9" i="7"/>
  <c r="C9" i="7"/>
  <c r="B9" i="7"/>
  <c r="A9" i="7"/>
  <c r="G8" i="7"/>
  <c r="F8" i="7"/>
  <c r="G7" i="7"/>
  <c r="F7" i="7"/>
  <c r="C7" i="7"/>
  <c r="B7" i="7"/>
  <c r="A7" i="7"/>
  <c r="G6" i="7"/>
  <c r="F6" i="7"/>
  <c r="G5" i="7"/>
  <c r="F5" i="7"/>
  <c r="C5" i="7"/>
  <c r="B5" i="7"/>
  <c r="A5" i="7"/>
  <c r="G4" i="7"/>
  <c r="F4" i="7"/>
  <c r="G3" i="7"/>
  <c r="F3" i="7"/>
  <c r="C3" i="7"/>
  <c r="B3" i="7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G2" i="4"/>
  <c r="G3" i="4"/>
  <c r="H2" i="4"/>
  <c r="G4" i="4"/>
  <c r="G5" i="4"/>
  <c r="H4" i="4"/>
  <c r="G6" i="4"/>
  <c r="G7" i="4"/>
  <c r="H6" i="4"/>
  <c r="G8" i="4"/>
  <c r="G9" i="4"/>
  <c r="H8" i="4"/>
  <c r="G10" i="4"/>
  <c r="G11" i="4"/>
  <c r="H10" i="4"/>
  <c r="G12" i="4"/>
  <c r="G13" i="4"/>
  <c r="H12" i="4"/>
  <c r="G14" i="4"/>
  <c r="G15" i="4"/>
  <c r="H14" i="4"/>
  <c r="G16" i="4"/>
  <c r="G17" i="4"/>
  <c r="H16" i="4"/>
  <c r="G18" i="4"/>
  <c r="G19" i="4"/>
  <c r="H18" i="4"/>
  <c r="G20" i="4"/>
  <c r="G21" i="4"/>
  <c r="H20" i="4"/>
  <c r="G22" i="4"/>
  <c r="G23" i="4"/>
  <c r="H22" i="4"/>
  <c r="G24" i="4"/>
  <c r="G25" i="4"/>
  <c r="H24" i="4"/>
  <c r="G26" i="4"/>
  <c r="G27" i="4"/>
  <c r="H26" i="4"/>
  <c r="G28" i="4"/>
  <c r="G29" i="4"/>
  <c r="H28" i="4"/>
  <c r="G30" i="4"/>
  <c r="G31" i="4"/>
  <c r="H30" i="4"/>
  <c r="G32" i="4"/>
  <c r="G33" i="4"/>
  <c r="H32" i="4"/>
  <c r="G34" i="4"/>
  <c r="G35" i="4"/>
  <c r="H34" i="4"/>
  <c r="G36" i="4"/>
  <c r="G37" i="4"/>
  <c r="H36" i="4"/>
  <c r="G38" i="4"/>
  <c r="G39" i="4"/>
  <c r="H38" i="4"/>
  <c r="G40" i="4"/>
  <c r="G41" i="4"/>
  <c r="H40" i="4"/>
  <c r="G42" i="4"/>
  <c r="G43" i="4"/>
  <c r="H42" i="4"/>
  <c r="G44" i="4"/>
  <c r="G45" i="4"/>
  <c r="H44" i="4"/>
  <c r="G46" i="4"/>
  <c r="G47" i="4"/>
  <c r="H46" i="4"/>
  <c r="G48" i="4"/>
  <c r="G49" i="4"/>
  <c r="H48" i="4"/>
  <c r="G50" i="4"/>
  <c r="G51" i="4"/>
  <c r="H50" i="4"/>
  <c r="G52" i="4"/>
  <c r="G53" i="4"/>
  <c r="H52" i="4"/>
  <c r="G54" i="4"/>
  <c r="G55" i="4"/>
  <c r="H54" i="4"/>
  <c r="G56" i="4"/>
  <c r="G57" i="4"/>
  <c r="H56" i="4"/>
  <c r="G58" i="4"/>
  <c r="G59" i="4"/>
  <c r="H58" i="4"/>
  <c r="G60" i="4"/>
  <c r="G61" i="4"/>
  <c r="H60" i="4"/>
  <c r="G62" i="4"/>
  <c r="G63" i="4"/>
  <c r="H62" i="4"/>
  <c r="H64" i="4"/>
  <c r="AM37" i="2"/>
  <c r="AN37" i="2"/>
  <c r="AM38" i="2"/>
  <c r="AK37" i="2"/>
  <c r="AL37" i="2"/>
  <c r="AK38" i="2"/>
  <c r="AI37" i="2"/>
  <c r="AJ37" i="2"/>
  <c r="AI38" i="2"/>
  <c r="AG37" i="2"/>
  <c r="AH37" i="2"/>
  <c r="AG38" i="2"/>
  <c r="AE37" i="2"/>
  <c r="AF37" i="2"/>
  <c r="AE38" i="2"/>
  <c r="AC37" i="2"/>
  <c r="AD37" i="2"/>
  <c r="AC38" i="2"/>
  <c r="AA37" i="2"/>
  <c r="AB37" i="2"/>
  <c r="AA38" i="2"/>
  <c r="Y37" i="2"/>
  <c r="Z37" i="2"/>
  <c r="Y38" i="2"/>
  <c r="W37" i="2"/>
  <c r="X37" i="2"/>
  <c r="W38" i="2"/>
  <c r="U37" i="2"/>
  <c r="V37" i="2"/>
  <c r="U38" i="2"/>
  <c r="S37" i="2"/>
  <c r="T37" i="2"/>
  <c r="S38" i="2"/>
  <c r="Q37" i="2"/>
  <c r="R37" i="2"/>
  <c r="Q38" i="2"/>
  <c r="O37" i="2"/>
  <c r="P37" i="2"/>
  <c r="O38" i="2"/>
  <c r="M37" i="2"/>
  <c r="N37" i="2"/>
  <c r="M38" i="2"/>
  <c r="K37" i="2"/>
  <c r="L37" i="2"/>
  <c r="K38" i="2"/>
  <c r="I37" i="2"/>
  <c r="J37" i="2"/>
  <c r="I38" i="2"/>
  <c r="G37" i="2"/>
  <c r="H37" i="2"/>
  <c r="G38" i="2"/>
  <c r="E37" i="2"/>
  <c r="F37" i="2"/>
  <c r="E38" i="2"/>
  <c r="C37" i="2"/>
  <c r="D37" i="2"/>
  <c r="C38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M36" i="3"/>
  <c r="AM1" i="2"/>
  <c r="AK36" i="3"/>
  <c r="AK1" i="2"/>
  <c r="AI36" i="3"/>
  <c r="AI1" i="2"/>
  <c r="AG36" i="3"/>
  <c r="AG1" i="2"/>
  <c r="AE36" i="3"/>
  <c r="AE1" i="2"/>
  <c r="AC36" i="3"/>
  <c r="AC1" i="2"/>
  <c r="AA36" i="3"/>
  <c r="AA1" i="2"/>
  <c r="Y36" i="3"/>
  <c r="Y1" i="2"/>
  <c r="W36" i="3"/>
  <c r="W1" i="2"/>
  <c r="U36" i="3"/>
  <c r="U1" i="2"/>
  <c r="S36" i="3"/>
  <c r="S1" i="2"/>
  <c r="Q36" i="3"/>
  <c r="Q1" i="2"/>
  <c r="O36" i="3"/>
  <c r="O1" i="2"/>
  <c r="M36" i="3"/>
  <c r="M1" i="2"/>
  <c r="K36" i="3"/>
  <c r="K1" i="2"/>
  <c r="I36" i="3"/>
  <c r="I1" i="2"/>
  <c r="G36" i="3"/>
  <c r="G1" i="2"/>
  <c r="E36" i="3"/>
  <c r="E1" i="2"/>
  <c r="C36" i="3"/>
  <c r="C1" i="2"/>
  <c r="AM37" i="3"/>
  <c r="AM41" i="3"/>
  <c r="AM43" i="3"/>
  <c r="AN37" i="3"/>
  <c r="AN41" i="3"/>
  <c r="AM39" i="3"/>
  <c r="AM42" i="3"/>
  <c r="AN39" i="3"/>
  <c r="AN42" i="3"/>
  <c r="AK37" i="3"/>
  <c r="AK41" i="3"/>
  <c r="AK43" i="3"/>
  <c r="AL37" i="3"/>
  <c r="AL41" i="3"/>
  <c r="AK39" i="3"/>
  <c r="AK42" i="3"/>
  <c r="AL39" i="3"/>
  <c r="AL42" i="3"/>
  <c r="AI37" i="3"/>
  <c r="AI41" i="3"/>
  <c r="AJ37" i="3"/>
  <c r="AJ41" i="3"/>
  <c r="AI39" i="3"/>
  <c r="AI42" i="3"/>
  <c r="AJ39" i="3"/>
  <c r="AJ42" i="3"/>
  <c r="AG37" i="3"/>
  <c r="AG41" i="3"/>
  <c r="AG43" i="3"/>
  <c r="AH37" i="3"/>
  <c r="AH41" i="3"/>
  <c r="AG39" i="3"/>
  <c r="AG42" i="3"/>
  <c r="AH39" i="3"/>
  <c r="AH42" i="3"/>
  <c r="AE37" i="3"/>
  <c r="AE41" i="3"/>
  <c r="AE43" i="3"/>
  <c r="AF37" i="3"/>
  <c r="AF41" i="3"/>
  <c r="AE39" i="3"/>
  <c r="AE42" i="3"/>
  <c r="AF39" i="3"/>
  <c r="AF42" i="3"/>
  <c r="AC37" i="3"/>
  <c r="AC41" i="3"/>
  <c r="AC43" i="3"/>
  <c r="AD37" i="3"/>
  <c r="AD41" i="3"/>
  <c r="AC39" i="3"/>
  <c r="AC42" i="3"/>
  <c r="AD39" i="3"/>
  <c r="AD42" i="3"/>
  <c r="AA37" i="3"/>
  <c r="AA38" i="3"/>
  <c r="AB37" i="3"/>
  <c r="AB41" i="3"/>
  <c r="AA39" i="3"/>
  <c r="AA42" i="3"/>
  <c r="AB39" i="3"/>
  <c r="AB42" i="3"/>
  <c r="Y37" i="3"/>
  <c r="Y38" i="3"/>
  <c r="Y41" i="3"/>
  <c r="Y43" i="3"/>
  <c r="Z37" i="3"/>
  <c r="Z41" i="3"/>
  <c r="Y39" i="3"/>
  <c r="Y42" i="3"/>
  <c r="Z39" i="3"/>
  <c r="Z42" i="3"/>
  <c r="W37" i="3"/>
  <c r="W41" i="3"/>
  <c r="W43" i="3"/>
  <c r="X37" i="3"/>
  <c r="X41" i="3"/>
  <c r="W39" i="3"/>
  <c r="W42" i="3"/>
  <c r="X39" i="3"/>
  <c r="X42" i="3"/>
  <c r="U37" i="3"/>
  <c r="U41" i="3"/>
  <c r="U43" i="3"/>
  <c r="V37" i="3"/>
  <c r="V41" i="3"/>
  <c r="U39" i="3"/>
  <c r="U42" i="3"/>
  <c r="V39" i="3"/>
  <c r="V42" i="3"/>
  <c r="S37" i="3"/>
  <c r="S41" i="3"/>
  <c r="T37" i="3"/>
  <c r="T41" i="3"/>
  <c r="S39" i="3"/>
  <c r="S42" i="3"/>
  <c r="T39" i="3"/>
  <c r="T42" i="3"/>
  <c r="Q37" i="3"/>
  <c r="Q41" i="3"/>
  <c r="R37" i="3"/>
  <c r="R41" i="3"/>
  <c r="Q39" i="3"/>
  <c r="Q42" i="3"/>
  <c r="R39" i="3"/>
  <c r="R42" i="3"/>
  <c r="O37" i="3"/>
  <c r="O41" i="3"/>
  <c r="P37" i="3"/>
  <c r="P41" i="3"/>
  <c r="O39" i="3"/>
  <c r="O42" i="3"/>
  <c r="P39" i="3"/>
  <c r="P42" i="3"/>
  <c r="M37" i="3"/>
  <c r="M41" i="3"/>
  <c r="M43" i="3"/>
  <c r="N37" i="3"/>
  <c r="N41" i="3"/>
  <c r="M39" i="3"/>
  <c r="M42" i="3"/>
  <c r="N39" i="3"/>
  <c r="N42" i="3"/>
  <c r="K37" i="3"/>
  <c r="K38" i="3"/>
  <c r="K41" i="3"/>
  <c r="L37" i="3"/>
  <c r="L41" i="3"/>
  <c r="K39" i="3"/>
  <c r="K42" i="3"/>
  <c r="L39" i="3"/>
  <c r="L42" i="3"/>
  <c r="I37" i="3"/>
  <c r="I41" i="3"/>
  <c r="I43" i="3"/>
  <c r="J37" i="3"/>
  <c r="J41" i="3"/>
  <c r="I39" i="3"/>
  <c r="I42" i="3"/>
  <c r="J39" i="3"/>
  <c r="J42" i="3"/>
  <c r="G37" i="3"/>
  <c r="G41" i="3"/>
  <c r="H37" i="3"/>
  <c r="H41" i="3"/>
  <c r="G39" i="3"/>
  <c r="G42" i="3"/>
  <c r="H39" i="3"/>
  <c r="H42" i="3"/>
  <c r="G43" i="3"/>
  <c r="E37" i="3"/>
  <c r="E41" i="3"/>
  <c r="F37" i="3"/>
  <c r="F41" i="3"/>
  <c r="E39" i="3"/>
  <c r="E42" i="3"/>
  <c r="F39" i="3"/>
  <c r="F42" i="3"/>
  <c r="E43" i="3"/>
  <c r="C37" i="3"/>
  <c r="C41" i="3"/>
  <c r="D37" i="3"/>
  <c r="D41" i="3"/>
  <c r="C43" i="3"/>
  <c r="C39" i="3"/>
  <c r="C42" i="3"/>
  <c r="D39" i="3"/>
  <c r="D42" i="3"/>
  <c r="AM38" i="3"/>
  <c r="AK38" i="3"/>
  <c r="AG38" i="3"/>
  <c r="AE38" i="3"/>
  <c r="AC38" i="3"/>
  <c r="U38" i="3"/>
  <c r="M38" i="3"/>
  <c r="I38" i="3"/>
  <c r="G38" i="3"/>
  <c r="E38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C36" i="5"/>
  <c r="B36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B5" i="5"/>
  <c r="C5" i="5"/>
  <c r="E5" i="5"/>
  <c r="N3" i="5"/>
  <c r="B30" i="8"/>
  <c r="K43" i="3"/>
  <c r="O43" i="3"/>
  <c r="O38" i="3"/>
  <c r="Q43" i="3"/>
  <c r="Q38" i="3"/>
  <c r="AA41" i="3"/>
  <c r="AA43" i="3"/>
  <c r="AI43" i="3"/>
  <c r="AI38" i="3"/>
  <c r="S43" i="3"/>
  <c r="W38" i="3"/>
  <c r="S38" i="3"/>
  <c r="I4" i="5"/>
  <c r="D23" i="8"/>
  <c r="S4" i="5"/>
  <c r="T4" i="5"/>
  <c r="C38" i="3"/>
  <c r="I34" i="9"/>
  <c r="D7" i="8"/>
  <c r="G5" i="5"/>
  <c r="B15" i="8"/>
  <c r="H5" i="5"/>
  <c r="E15" i="8"/>
  <c r="J4" i="5"/>
  <c r="F23" i="8"/>
  <c r="S5" i="5"/>
  <c r="I5" i="5"/>
  <c r="B23" i="8"/>
</calcChain>
</file>

<file path=xl/sharedStrings.xml><?xml version="1.0" encoding="utf-8"?>
<sst xmlns="http://schemas.openxmlformats.org/spreadsheetml/2006/main" count="784" uniqueCount="94">
  <si>
    <r>
      <rPr>
        <b/>
        <sz val="28"/>
        <color rgb="FF002060"/>
        <rFont val="Nimbus Roman No9 L"/>
        <charset val="134"/>
      </rPr>
      <t>Today's</t>
    </r>
    <r>
      <rPr>
        <b/>
        <sz val="28"/>
        <color rgb="FF002060"/>
        <rFont val="Bahnschrift SemiBold"/>
        <charset val="134"/>
      </rPr>
      <t xml:space="preserve"> </t>
    </r>
    <r>
      <rPr>
        <b/>
        <sz val="22"/>
        <color rgb="FF002060"/>
        <rFont val="Bahnschrift SemiBold"/>
        <charset val="134"/>
      </rPr>
      <t xml:space="preserve">
</t>
    </r>
    <r>
      <rPr>
        <b/>
        <sz val="22"/>
        <color rgb="FF002060"/>
        <rFont val="Nimbus Roman No9 L"/>
        <charset val="134"/>
      </rPr>
      <t>Baazzar</t>
    </r>
    <r>
      <rPr>
        <b/>
        <sz val="22"/>
        <color rgb="FF002060"/>
        <rFont val="Bahnschrift SemiBold"/>
        <charset val="134"/>
      </rPr>
      <t xml:space="preserve"> </t>
    </r>
    <r>
      <rPr>
        <b/>
        <sz val="22"/>
        <color rgb="FF002060"/>
        <rFont val="Nimbus Roman No9 L"/>
        <charset val="134"/>
      </rPr>
      <t>Update</t>
    </r>
  </si>
  <si>
    <t>Date</t>
  </si>
  <si>
    <t>Person</t>
  </si>
  <si>
    <t>Today's Menu</t>
  </si>
  <si>
    <t>Total Meal</t>
  </si>
  <si>
    <t>Day</t>
  </si>
  <si>
    <t>Night</t>
  </si>
  <si>
    <t>Last Update</t>
  </si>
  <si>
    <t xml:space="preserve">Month: </t>
  </si>
  <si>
    <t>DATE</t>
  </si>
  <si>
    <t>Today
 Baazzar</t>
  </si>
  <si>
    <t>Baazzar Type</t>
  </si>
  <si>
    <t>Total
Member</t>
  </si>
  <si>
    <t>Total
 Meal</t>
  </si>
  <si>
    <t>D</t>
  </si>
  <si>
    <t>N</t>
  </si>
  <si>
    <t>Name</t>
  </si>
  <si>
    <t>Aman</t>
  </si>
  <si>
    <t>Aklash</t>
  </si>
  <si>
    <t>Firdosh</t>
  </si>
  <si>
    <t>Iftikar</t>
  </si>
  <si>
    <t>Imran Molla</t>
  </si>
  <si>
    <t>Imran Saikh</t>
  </si>
  <si>
    <t>Jamal</t>
  </si>
  <si>
    <t>Masudur</t>
  </si>
  <si>
    <t>Mofazzal</t>
  </si>
  <si>
    <t>Nadim</t>
  </si>
  <si>
    <t>Omar Faruk</t>
  </si>
  <si>
    <t>Rahul</t>
  </si>
  <si>
    <t>Rofikul</t>
  </si>
  <si>
    <t>Sagir</t>
  </si>
  <si>
    <t xml:space="preserve">Sahid Hossian </t>
  </si>
  <si>
    <t>Sahid Laskar</t>
  </si>
  <si>
    <t>Sahidullaha</t>
  </si>
  <si>
    <t>Samaun</t>
  </si>
  <si>
    <t>Sayad</t>
  </si>
  <si>
    <t>N- ON</t>
  </si>
  <si>
    <t>N- OFF</t>
  </si>
  <si>
    <t>D- ON</t>
  </si>
  <si>
    <t>D- OFF</t>
  </si>
  <si>
    <t>Total -&gt;</t>
  </si>
  <si>
    <t>Tolal Meal-&gt;</t>
  </si>
  <si>
    <t>Guest Meal-&gt;</t>
  </si>
  <si>
    <t>Meal Charge</t>
  </si>
  <si>
    <t>Guest Meal Charge</t>
  </si>
  <si>
    <t>Total
Meal Charge</t>
  </si>
  <si>
    <t>Total</t>
  </si>
  <si>
    <t>Tolal Meal</t>
  </si>
  <si>
    <t xml:space="preserve">Date </t>
  </si>
  <si>
    <t>Non-Veg Item</t>
  </si>
  <si>
    <t>Sabji</t>
  </si>
  <si>
    <t xml:space="preserve">Grocery Price </t>
  </si>
  <si>
    <t>Others Price</t>
  </si>
  <si>
    <t>Sub-Total</t>
  </si>
  <si>
    <t>Remark</t>
  </si>
  <si>
    <t>Chicken</t>
  </si>
  <si>
    <t>Egg</t>
  </si>
  <si>
    <t>Fish</t>
  </si>
  <si>
    <t>Beef</t>
  </si>
  <si>
    <t>Total Baazaar Amount =&gt;</t>
  </si>
  <si>
    <t>S/L</t>
  </si>
  <si>
    <t>Advance</t>
  </si>
  <si>
    <t>Baazzar 1</t>
  </si>
  <si>
    <t>Baazzar 2</t>
  </si>
  <si>
    <t>Others</t>
  </si>
  <si>
    <t>online</t>
  </si>
  <si>
    <t>from jamal (online)</t>
  </si>
  <si>
    <t>from faruk (online)</t>
  </si>
  <si>
    <t>cash</t>
  </si>
  <si>
    <t>online (26 from faruk)</t>
  </si>
  <si>
    <t>from faruk &amp; jamal (online)</t>
  </si>
  <si>
    <t>[3,5] jul online</t>
  </si>
  <si>
    <t>cash(gas)</t>
  </si>
  <si>
    <t>Total Collection =</t>
  </si>
  <si>
    <t>name</t>
  </si>
  <si>
    <t>baazaar type</t>
  </si>
  <si>
    <t>Guest meal</t>
  </si>
  <si>
    <t xml:space="preserve"> Item Name</t>
  </si>
  <si>
    <t>Qty</t>
  </si>
  <si>
    <t>Rate</t>
  </si>
  <si>
    <t>Amount</t>
  </si>
  <si>
    <t>Discount</t>
  </si>
  <si>
    <t>Convenor Expenses</t>
  </si>
  <si>
    <t>Total Expenses</t>
  </si>
  <si>
    <t>Unit</t>
  </si>
  <si>
    <t>Packet</t>
  </si>
  <si>
    <t>Oil</t>
  </si>
  <si>
    <t>L</t>
  </si>
  <si>
    <t>Refined Oil</t>
  </si>
  <si>
    <t>Tata Salt</t>
  </si>
  <si>
    <t>KG</t>
  </si>
  <si>
    <t>Rice</t>
  </si>
  <si>
    <t>Online</t>
  </si>
  <si>
    <t>1 Packet = 26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</si>
</sst>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 &quot;₹&quot;\ * #,##0.00_ ;_ &quot;₹&quot;\ * \-#,##0.00_ ;_ &quot;₹&quot;\ * &quot;-&quot;??_ ;_ @_ "/>
    <numFmt numFmtId="165" formatCode="dd\ mmm\ \,\ yyyy\ \(ddd\)\ \/\ h:mm:ss\ AM/PM"/>
    <numFmt numFmtId="166" formatCode="dd\ mmm\ yyyy\ \(ddd\)"/>
    <numFmt numFmtId="167" formatCode="dd/mmm\,\ ddd"/>
    <numFmt numFmtId="168" formatCode="&quot;₹&quot;#,##0.00_);[Red]\(&quot;₹&quot;#,##0.00\)"/>
    <numFmt numFmtId="169" formatCode="dd/mm/ss\ \(ddd\)\ h:mm:ss\ AM/PM"/>
    <numFmt numFmtId="170" formatCode="_ [$₹-4009]\ * #,##0.00_ ;_ [$₹-4009]\ * \-#,##0.00_ ;_ [$₹-4009]\ * &quot;-&quot;??_ ;_ @_ "/>
    <numFmt numFmtId="171" formatCode="mmmm\ /\ yyyy"/>
    <numFmt numFmtId="172" formatCode="dd/mmm\,\ yyyy\ /\ ddd"/>
    <numFmt numFmtId="173" formatCode="dd\/mm\/yyyy\ \(ddd\)"/>
    <numFmt numFmtId="174" formatCode="dd/mm/yyyy\ \(ddd\)"/>
    <numFmt numFmtId="175" formatCode="dd\-mm\-yyyy"/>
  </numFmts>
  <fonts count="6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8"/>
      <color theme="0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sz val="11"/>
      <color rgb="FFC00000"/>
      <name val="Calibri"/>
      <charset val="134"/>
      <scheme val="minor"/>
    </font>
    <font>
      <sz val="22"/>
      <color theme="1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b/>
      <sz val="16"/>
      <color rgb="FF7030A0"/>
      <name val="Calibri"/>
      <charset val="134"/>
      <scheme val="minor"/>
    </font>
    <font>
      <b/>
      <sz val="26"/>
      <color theme="1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22"/>
      <color rgb="FF7030A0"/>
      <name val="Calibri"/>
      <charset val="134"/>
      <scheme val="minor"/>
    </font>
    <font>
      <b/>
      <sz val="28"/>
      <color theme="1"/>
      <name val="Calibri"/>
      <charset val="134"/>
      <scheme val="minor"/>
    </font>
    <font>
      <sz val="14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11"/>
      <color theme="4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rgb="FF002060"/>
      <name val="Calibri"/>
      <charset val="134"/>
      <scheme val="minor"/>
    </font>
    <font>
      <sz val="16"/>
      <color theme="1"/>
      <name val="Arial Black"/>
      <charset val="134"/>
    </font>
    <font>
      <sz val="16"/>
      <color theme="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00B0F0"/>
      <name val="Calibri"/>
      <charset val="134"/>
      <scheme val="minor"/>
    </font>
    <font>
      <sz val="14"/>
      <color theme="1"/>
      <name val="Arial Rounded MT Bold"/>
      <charset val="134"/>
    </font>
    <font>
      <b/>
      <sz val="20"/>
      <color rgb="FF002060"/>
      <name val="Arial Black"/>
      <charset val="134"/>
    </font>
    <font>
      <b/>
      <sz val="12"/>
      <color theme="4" tint="0.79985961485641044"/>
      <name val="Calibri"/>
      <charset val="134"/>
      <scheme val="minor"/>
    </font>
    <font>
      <b/>
      <i/>
      <sz val="18"/>
      <color theme="1"/>
      <name val="Calibri"/>
      <charset val="134"/>
      <scheme val="minor"/>
    </font>
    <font>
      <sz val="16"/>
      <color theme="0"/>
      <name val="Arial Black"/>
      <charset val="134"/>
    </font>
    <font>
      <b/>
      <sz val="20"/>
      <color theme="0"/>
      <name val="Arial Black"/>
      <charset val="134"/>
    </font>
    <font>
      <b/>
      <sz val="18"/>
      <name val="Calibri"/>
      <charset val="134"/>
      <scheme val="minor"/>
    </font>
    <font>
      <b/>
      <sz val="20"/>
      <color theme="0"/>
      <name val="Calibri"/>
      <charset val="134"/>
      <scheme val="minor"/>
    </font>
    <font>
      <b/>
      <sz val="20"/>
      <name val="Calibri"/>
      <charset val="134"/>
      <scheme val="minor"/>
    </font>
    <font>
      <b/>
      <sz val="24"/>
      <color rgb="FF0070C0"/>
      <name val="Calibri"/>
      <charset val="134"/>
      <scheme val="minor"/>
    </font>
    <font>
      <b/>
      <sz val="22"/>
      <color rgb="FF002060"/>
      <name val="Nimbus Roman No9 L"/>
      <charset val="134"/>
    </font>
    <font>
      <b/>
      <sz val="22"/>
      <color rgb="FF002060"/>
      <name val="Bahnschrift SemiBold"/>
      <charset val="134"/>
    </font>
    <font>
      <b/>
      <sz val="24"/>
      <color theme="1"/>
      <name val="Calibri"/>
      <charset val="134"/>
      <scheme val="minor"/>
    </font>
    <font>
      <b/>
      <sz val="36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b/>
      <sz val="36"/>
      <color theme="0"/>
      <name val="Calibri"/>
      <charset val="134"/>
      <scheme val="minor"/>
    </font>
    <font>
      <b/>
      <sz val="28"/>
      <color rgb="FF002060"/>
      <name val="Nimbus Roman No9 L"/>
      <charset val="134"/>
    </font>
    <font>
      <b/>
      <sz val="28"/>
      <color rgb="FF002060"/>
      <name val="Bahnschrift SemiBold"/>
      <charset val="134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4"/>
      <color theme="0"/>
      <name val="Arial Black"/>
      <family val="2"/>
    </font>
    <font>
      <b/>
      <sz val="22"/>
      <color theme="0"/>
      <name val="Arial Black"/>
      <family val="2"/>
    </font>
    <font>
      <b/>
      <sz val="16"/>
      <color theme="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 tint="4.9989318521683403E-2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85351115451523"/>
        <bgColor indexed="64"/>
      </patternFill>
    </fill>
    <fill>
      <patternFill patternType="solid">
        <fgColor theme="5" tint="0.39985351115451523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85351115451523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rgb="FFEAF4E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0F9B9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rgb="FFFFF3CD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B5FB05"/>
        <bgColor indexed="64"/>
      </patternFill>
    </fill>
    <fill>
      <patternFill patternType="solid">
        <fgColor rgb="FFE0F75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9FF99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318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5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175" fontId="5" fillId="7" borderId="7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 applyProtection="1">
      <alignment horizontal="center" vertical="center"/>
      <protection hidden="1"/>
    </xf>
    <xf numFmtId="1" fontId="6" fillId="8" borderId="8" xfId="0" applyNumberFormat="1" applyFont="1" applyFill="1" applyBorder="1" applyAlignment="1" applyProtection="1">
      <alignment horizontal="center" vertical="center"/>
      <protection hidden="1"/>
    </xf>
    <xf numFmtId="175" fontId="5" fillId="7" borderId="9" xfId="0" applyNumberFormat="1" applyFont="1" applyFill="1" applyBorder="1" applyAlignment="1">
      <alignment horizontal="center" vertical="center"/>
    </xf>
    <xf numFmtId="1" fontId="6" fillId="8" borderId="10" xfId="0" applyNumberFormat="1" applyFont="1" applyFill="1" applyBorder="1" applyAlignment="1" applyProtection="1">
      <alignment horizontal="center" vertical="center"/>
      <protection hidden="1"/>
    </xf>
    <xf numFmtId="1" fontId="6" fillId="8" borderId="11" xfId="0" applyNumberFormat="1" applyFont="1" applyFill="1" applyBorder="1" applyAlignment="1" applyProtection="1">
      <alignment horizontal="center" vertical="center"/>
      <protection hidden="1"/>
    </xf>
    <xf numFmtId="1" fontId="6" fillId="9" borderId="0" xfId="0" applyNumberFormat="1" applyFont="1" applyFill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9" borderId="0" xfId="0" applyFill="1" applyAlignment="1" applyProtection="1">
      <alignment horizontal="center" vertical="center"/>
      <protection hidden="1"/>
    </xf>
    <xf numFmtId="0" fontId="7" fillId="9" borderId="0" xfId="0" applyFont="1" applyFill="1" applyAlignment="1" applyProtection="1">
      <alignment horizontal="center" vertical="center"/>
      <protection hidden="1"/>
    </xf>
    <xf numFmtId="0" fontId="8" fillId="6" borderId="4" xfId="0" applyFont="1" applyFill="1" applyBorder="1" applyAlignment="1" applyProtection="1">
      <alignment horizontal="center" vertical="center"/>
      <protection hidden="1"/>
    </xf>
    <xf numFmtId="0" fontId="8" fillId="6" borderId="5" xfId="0" applyFont="1" applyFill="1" applyBorder="1" applyAlignment="1" applyProtection="1">
      <alignment horizontal="center" vertical="center"/>
      <protection hidden="1"/>
    </xf>
    <xf numFmtId="0" fontId="0" fillId="10" borderId="7" xfId="0" applyFill="1" applyBorder="1" applyAlignment="1" applyProtection="1">
      <alignment horizontal="center" vertical="center"/>
      <protection hidden="1"/>
    </xf>
    <xf numFmtId="0" fontId="9" fillId="5" borderId="3" xfId="0" applyFont="1" applyFill="1" applyBorder="1" applyAlignment="1" applyProtection="1">
      <alignment horizontal="center" vertical="center"/>
      <protection locked="0" hidden="1"/>
    </xf>
    <xf numFmtId="174" fontId="7" fillId="2" borderId="3" xfId="0" applyNumberFormat="1" applyFont="1" applyFill="1" applyBorder="1" applyAlignment="1" applyProtection="1">
      <alignment horizontal="center" vertical="center"/>
      <protection locked="0" hidden="1"/>
    </xf>
    <xf numFmtId="164" fontId="0" fillId="9" borderId="3" xfId="0" applyNumberFormat="1" applyFill="1" applyBorder="1" applyAlignment="1" applyProtection="1">
      <alignment horizontal="center" vertical="center"/>
      <protection locked="0" hidden="1"/>
    </xf>
    <xf numFmtId="164" fontId="11" fillId="12" borderId="3" xfId="0" applyNumberFormat="1" applyFont="1" applyFill="1" applyBorder="1" applyAlignment="1" applyProtection="1">
      <alignment horizontal="center" vertical="center"/>
      <protection hidden="1"/>
    </xf>
    <xf numFmtId="164" fontId="11" fillId="12" borderId="1" xfId="0" applyNumberFormat="1" applyFont="1" applyFill="1" applyBorder="1" applyAlignment="1" applyProtection="1">
      <alignment horizontal="center" vertical="center"/>
      <protection hidden="1"/>
    </xf>
    <xf numFmtId="0" fontId="13" fillId="6" borderId="6" xfId="0" applyFont="1" applyFill="1" applyBorder="1" applyAlignment="1" applyProtection="1">
      <alignment horizontal="center" vertical="center"/>
      <protection hidden="1"/>
    </xf>
    <xf numFmtId="0" fontId="14" fillId="0" borderId="8" xfId="0" applyFont="1" applyBorder="1" applyAlignment="1" applyProtection="1">
      <alignment horizontal="center" vertical="center"/>
      <protection locked="0" hidden="1"/>
    </xf>
    <xf numFmtId="0" fontId="11" fillId="9" borderId="0" xfId="0" applyFont="1" applyFill="1" applyAlignment="1" applyProtection="1">
      <alignment horizontal="center"/>
      <protection hidden="1"/>
    </xf>
    <xf numFmtId="0" fontId="0" fillId="9" borderId="0" xfId="0" applyFill="1" applyAlignment="1" applyProtection="1">
      <alignment horizontal="center"/>
      <protection hidden="1"/>
    </xf>
    <xf numFmtId="0" fontId="15" fillId="9" borderId="0" xfId="0" applyFont="1" applyFill="1" applyAlignment="1" applyProtection="1">
      <alignment horizontal="center"/>
      <protection hidden="1"/>
    </xf>
    <xf numFmtId="0" fontId="6" fillId="9" borderId="0" xfId="0" applyFont="1" applyFill="1" applyAlignment="1" applyProtection="1">
      <alignment horizontal="center"/>
      <protection hidden="1"/>
    </xf>
    <xf numFmtId="0" fontId="10" fillId="6" borderId="4" xfId="0" applyFont="1" applyFill="1" applyBorder="1" applyAlignment="1" applyProtection="1">
      <alignment horizontal="center" vertical="center"/>
      <protection hidden="1"/>
    </xf>
    <xf numFmtId="0" fontId="10" fillId="6" borderId="5" xfId="0" applyFont="1" applyFill="1" applyBorder="1" applyAlignment="1" applyProtection="1">
      <alignment horizontal="center" vertical="center"/>
      <protection hidden="1"/>
    </xf>
    <xf numFmtId="0" fontId="17" fillId="5" borderId="3" xfId="0" applyFont="1" applyFill="1" applyBorder="1" applyAlignment="1" applyProtection="1">
      <alignment horizontal="center" vertical="center"/>
      <protection locked="0" hidden="1"/>
    </xf>
    <xf numFmtId="0" fontId="18" fillId="5" borderId="3" xfId="0" applyFont="1" applyFill="1" applyBorder="1" applyAlignment="1" applyProtection="1">
      <alignment horizontal="center" vertical="center"/>
      <protection locked="0" hidden="1"/>
    </xf>
    <xf numFmtId="170" fontId="18" fillId="5" borderId="3" xfId="0" applyNumberFormat="1" applyFont="1" applyFill="1" applyBorder="1" applyAlignment="1" applyProtection="1">
      <alignment horizontal="center" vertical="center"/>
      <protection locked="0" hidden="1"/>
    </xf>
    <xf numFmtId="0" fontId="17" fillId="9" borderId="3" xfId="0" applyFont="1" applyFill="1" applyBorder="1" applyAlignment="1" applyProtection="1">
      <alignment horizontal="center" vertical="center"/>
      <protection locked="0" hidden="1"/>
    </xf>
    <xf numFmtId="0" fontId="18" fillId="9" borderId="3" xfId="0" applyFont="1" applyFill="1" applyBorder="1" applyAlignment="1" applyProtection="1">
      <alignment horizontal="center" vertical="center"/>
      <protection locked="0" hidden="1"/>
    </xf>
    <xf numFmtId="170" fontId="18" fillId="9" borderId="3" xfId="0" applyNumberFormat="1" applyFont="1" applyFill="1" applyBorder="1" applyAlignment="1" applyProtection="1">
      <alignment horizontal="center" vertical="center"/>
      <protection locked="0" hidden="1"/>
    </xf>
    <xf numFmtId="0" fontId="17" fillId="2" borderId="3" xfId="0" applyFont="1" applyFill="1" applyBorder="1" applyAlignment="1" applyProtection="1">
      <alignment horizontal="center" vertical="center"/>
      <protection locked="0" hidden="1"/>
    </xf>
    <xf numFmtId="0" fontId="18" fillId="2" borderId="3" xfId="0" applyFont="1" applyFill="1" applyBorder="1" applyAlignment="1" applyProtection="1">
      <alignment horizontal="center" vertical="center"/>
      <protection locked="0" hidden="1"/>
    </xf>
    <xf numFmtId="170" fontId="18" fillId="2" borderId="3" xfId="0" applyNumberFormat="1" applyFont="1" applyFill="1" applyBorder="1" applyAlignment="1" applyProtection="1">
      <alignment horizontal="center" vertical="center"/>
      <protection locked="0" hidden="1"/>
    </xf>
    <xf numFmtId="0" fontId="17" fillId="9" borderId="10" xfId="0" applyFont="1" applyFill="1" applyBorder="1" applyAlignment="1" applyProtection="1">
      <alignment horizontal="center" vertical="center"/>
      <protection locked="0" hidden="1"/>
    </xf>
    <xf numFmtId="0" fontId="18" fillId="9" borderId="10" xfId="0" applyFont="1" applyFill="1" applyBorder="1" applyAlignment="1" applyProtection="1">
      <alignment horizontal="center" vertical="center"/>
      <protection locked="0" hidden="1"/>
    </xf>
    <xf numFmtId="170" fontId="18" fillId="9" borderId="10" xfId="0" applyNumberFormat="1" applyFont="1" applyFill="1" applyBorder="1" applyAlignment="1" applyProtection="1">
      <alignment horizontal="center" vertical="center"/>
      <protection locked="0" hidden="1"/>
    </xf>
    <xf numFmtId="170" fontId="18" fillId="5" borderId="3" xfId="0" applyNumberFormat="1" applyFont="1" applyFill="1" applyBorder="1" applyAlignment="1" applyProtection="1">
      <alignment horizontal="center" vertical="center"/>
      <protection hidden="1"/>
    </xf>
    <xf numFmtId="170" fontId="18" fillId="9" borderId="3" xfId="0" applyNumberFormat="1" applyFont="1" applyFill="1" applyBorder="1" applyAlignment="1" applyProtection="1">
      <alignment horizontal="center" vertical="center"/>
      <protection hidden="1"/>
    </xf>
    <xf numFmtId="170" fontId="18" fillId="2" borderId="3" xfId="0" applyNumberFormat="1" applyFont="1" applyFill="1" applyBorder="1" applyAlignment="1" applyProtection="1">
      <alignment horizontal="center" vertical="center"/>
      <protection hidden="1"/>
    </xf>
    <xf numFmtId="170" fontId="18" fillId="9" borderId="10" xfId="0" applyNumberFormat="1" applyFont="1" applyFill="1" applyBorder="1" applyAlignment="1" applyProtection="1">
      <alignment horizontal="center" vertical="center"/>
      <protection hidden="1"/>
    </xf>
    <xf numFmtId="0" fontId="10" fillId="13" borderId="6" xfId="0" applyFont="1" applyFill="1" applyBorder="1" applyAlignment="1" applyProtection="1">
      <alignment horizontal="center" vertical="center"/>
      <protection hidden="1"/>
    </xf>
    <xf numFmtId="0" fontId="6" fillId="9" borderId="0" xfId="0" applyFont="1" applyFill="1" applyAlignment="1" applyProtection="1">
      <alignment horizontal="center" vertical="center"/>
      <protection hidden="1"/>
    </xf>
    <xf numFmtId="170" fontId="24" fillId="9" borderId="8" xfId="0" applyNumberFormat="1" applyFont="1" applyFill="1" applyBorder="1" applyAlignment="1" applyProtection="1">
      <alignment horizontal="center" vertical="center"/>
      <protection locked="0" hidden="1"/>
    </xf>
    <xf numFmtId="172" fontId="6" fillId="9" borderId="0" xfId="0" applyNumberFormat="1" applyFont="1" applyFill="1" applyAlignment="1" applyProtection="1">
      <alignment horizontal="center"/>
      <protection hidden="1"/>
    </xf>
    <xf numFmtId="170" fontId="24" fillId="9" borderId="11" xfId="0" applyNumberFormat="1" applyFont="1" applyFill="1" applyBorder="1" applyAlignment="1" applyProtection="1">
      <alignment horizontal="center" vertical="center"/>
      <protection locked="0" hidden="1"/>
    </xf>
    <xf numFmtId="0" fontId="0" fillId="0" borderId="0" xfId="0" applyProtection="1">
      <protection hidden="1"/>
    </xf>
    <xf numFmtId="0" fontId="0" fillId="9" borderId="27" xfId="0" applyFill="1" applyBorder="1" applyProtection="1">
      <protection hidden="1"/>
    </xf>
    <xf numFmtId="0" fontId="25" fillId="0" borderId="27" xfId="0" applyFont="1" applyBorder="1" applyProtection="1">
      <protection hidden="1"/>
    </xf>
    <xf numFmtId="0" fontId="0" fillId="0" borderId="27" xfId="0" applyBorder="1" applyProtection="1">
      <protection hidden="1"/>
    </xf>
    <xf numFmtId="0" fontId="0" fillId="9" borderId="0" xfId="0" applyFill="1" applyAlignment="1" applyProtection="1">
      <alignment horizontal="left"/>
      <protection hidden="1"/>
    </xf>
    <xf numFmtId="0" fontId="0" fillId="9" borderId="0" xfId="0" applyFill="1" applyProtection="1">
      <protection hidden="1"/>
    </xf>
    <xf numFmtId="0" fontId="0" fillId="9" borderId="21" xfId="0" applyFill="1" applyBorder="1" applyProtection="1">
      <protection hidden="1"/>
    </xf>
    <xf numFmtId="0" fontId="26" fillId="9" borderId="22" xfId="0" applyFont="1" applyFill="1" applyBorder="1" applyProtection="1">
      <protection hidden="1"/>
    </xf>
    <xf numFmtId="0" fontId="28" fillId="9" borderId="30" xfId="0" applyFont="1" applyFill="1" applyBorder="1" applyProtection="1">
      <protection hidden="1"/>
    </xf>
    <xf numFmtId="0" fontId="7" fillId="15" borderId="20" xfId="0" applyFont="1" applyFill="1" applyBorder="1" applyAlignment="1" applyProtection="1">
      <alignment horizontal="center"/>
      <protection hidden="1"/>
    </xf>
    <xf numFmtId="0" fontId="29" fillId="16" borderId="23" xfId="0" applyFont="1" applyFill="1" applyBorder="1" applyAlignment="1" applyProtection="1">
      <alignment horizontal="center"/>
      <protection hidden="1"/>
    </xf>
    <xf numFmtId="1" fontId="7" fillId="17" borderId="19" xfId="0" applyNumberFormat="1" applyFont="1" applyFill="1" applyBorder="1" applyAlignment="1" applyProtection="1">
      <alignment horizontal="center"/>
      <protection locked="0" hidden="1"/>
    </xf>
    <xf numFmtId="1" fontId="7" fillId="18" borderId="19" xfId="0" applyNumberFormat="1" applyFont="1" applyFill="1" applyBorder="1" applyAlignment="1" applyProtection="1">
      <alignment horizontal="center"/>
      <protection locked="0" hidden="1"/>
    </xf>
    <xf numFmtId="0" fontId="7" fillId="17" borderId="19" xfId="0" applyFont="1" applyFill="1" applyBorder="1" applyAlignment="1" applyProtection="1">
      <alignment horizontal="center"/>
      <protection locked="0" hidden="1"/>
    </xf>
    <xf numFmtId="0" fontId="7" fillId="18" borderId="19" xfId="0" applyFont="1" applyFill="1" applyBorder="1" applyAlignment="1" applyProtection="1">
      <alignment horizontal="center"/>
      <protection locked="0" hidden="1"/>
    </xf>
    <xf numFmtId="0" fontId="0" fillId="13" borderId="31" xfId="0" applyFill="1" applyBorder="1" applyAlignment="1" applyProtection="1">
      <alignment horizontal="left"/>
      <protection hidden="1"/>
    </xf>
    <xf numFmtId="0" fontId="0" fillId="13" borderId="27" xfId="0" applyFill="1" applyBorder="1" applyAlignment="1" applyProtection="1">
      <alignment horizontal="left"/>
      <protection hidden="1"/>
    </xf>
    <xf numFmtId="0" fontId="0" fillId="13" borderId="27" xfId="0" applyFill="1" applyBorder="1" applyProtection="1">
      <protection hidden="1"/>
    </xf>
    <xf numFmtId="0" fontId="16" fillId="20" borderId="28" xfId="0" applyFont="1" applyFill="1" applyBorder="1" applyAlignment="1" applyProtection="1">
      <alignment horizontal="center"/>
      <protection hidden="1"/>
    </xf>
    <xf numFmtId="0" fontId="31" fillId="21" borderId="33" xfId="0" applyFont="1" applyFill="1" applyBorder="1" applyAlignment="1" applyProtection="1">
      <alignment horizontal="center"/>
      <protection hidden="1"/>
    </xf>
    <xf numFmtId="0" fontId="4" fillId="9" borderId="0" xfId="0" applyFont="1" applyFill="1" applyProtection="1">
      <protection locked="0" hidden="1"/>
    </xf>
    <xf numFmtId="0" fontId="4" fillId="9" borderId="0" xfId="0" applyFont="1" applyFill="1" applyAlignment="1" applyProtection="1">
      <alignment horizontal="center" vertical="center"/>
      <protection hidden="1"/>
    </xf>
    <xf numFmtId="0" fontId="33" fillId="9" borderId="0" xfId="0" applyFont="1" applyFill="1" applyProtection="1">
      <protection hidden="1"/>
    </xf>
    <xf numFmtId="0" fontId="4" fillId="9" borderId="0" xfId="0" applyFont="1" applyFill="1" applyProtection="1">
      <protection hidden="1"/>
    </xf>
    <xf numFmtId="0" fontId="7" fillId="15" borderId="34" xfId="0" applyFont="1" applyFill="1" applyBorder="1" applyAlignment="1" applyProtection="1">
      <alignment horizontal="center"/>
      <protection hidden="1"/>
    </xf>
    <xf numFmtId="0" fontId="29" fillId="16" borderId="35" xfId="0" applyFont="1" applyFill="1" applyBorder="1" applyAlignment="1" applyProtection="1">
      <alignment horizontal="center"/>
      <protection hidden="1"/>
    </xf>
    <xf numFmtId="0" fontId="7" fillId="17" borderId="4" xfId="0" applyFont="1" applyFill="1" applyBorder="1" applyAlignment="1" applyProtection="1">
      <alignment horizontal="center"/>
      <protection locked="0" hidden="1"/>
    </xf>
    <xf numFmtId="0" fontId="7" fillId="22" borderId="6" xfId="0" applyFont="1" applyFill="1" applyBorder="1" applyAlignment="1" applyProtection="1">
      <alignment horizontal="center"/>
      <protection locked="0" hidden="1"/>
    </xf>
    <xf numFmtId="167" fontId="34" fillId="13" borderId="31" xfId="0" applyNumberFormat="1" applyFont="1" applyFill="1" applyBorder="1" applyAlignment="1" applyProtection="1">
      <alignment horizontal="center" vertical="center"/>
      <protection hidden="1"/>
    </xf>
    <xf numFmtId="0" fontId="34" fillId="13" borderId="27" xfId="0" applyFont="1" applyFill="1" applyBorder="1" applyAlignment="1" applyProtection="1">
      <alignment horizontal="center" vertical="center"/>
      <protection hidden="1"/>
    </xf>
    <xf numFmtId="0" fontId="0" fillId="23" borderId="20" xfId="0" applyFill="1" applyBorder="1" applyAlignment="1" applyProtection="1">
      <alignment horizontal="center"/>
      <protection hidden="1"/>
    </xf>
    <xf numFmtId="0" fontId="35" fillId="12" borderId="37" xfId="0" applyFont="1" applyFill="1" applyBorder="1" applyAlignment="1" applyProtection="1">
      <alignment horizontal="center"/>
      <protection hidden="1"/>
    </xf>
    <xf numFmtId="0" fontId="4" fillId="9" borderId="31" xfId="0" applyFont="1" applyFill="1" applyBorder="1" applyAlignment="1" applyProtection="1">
      <alignment horizontal="left"/>
      <protection hidden="1"/>
    </xf>
    <xf numFmtId="0" fontId="4" fillId="9" borderId="27" xfId="0" applyFont="1" applyFill="1" applyBorder="1" applyAlignment="1" applyProtection="1">
      <alignment horizontal="left"/>
      <protection hidden="1"/>
    </xf>
    <xf numFmtId="0" fontId="4" fillId="9" borderId="27" xfId="0" applyFont="1" applyFill="1" applyBorder="1" applyProtection="1">
      <protection hidden="1"/>
    </xf>
    <xf numFmtId="0" fontId="4" fillId="24" borderId="4" xfId="0" applyFont="1" applyFill="1" applyBorder="1" applyAlignment="1" applyProtection="1">
      <alignment horizontal="center"/>
      <protection hidden="1"/>
    </xf>
    <xf numFmtId="0" fontId="4" fillId="16" borderId="4" xfId="0" applyFont="1" applyFill="1" applyBorder="1" applyAlignment="1" applyProtection="1">
      <alignment horizontal="center"/>
      <protection hidden="1"/>
    </xf>
    <xf numFmtId="0" fontId="0" fillId="23" borderId="9" xfId="0" applyFill="1" applyBorder="1" applyAlignment="1" applyProtection="1">
      <alignment horizontal="center"/>
      <protection hidden="1"/>
    </xf>
    <xf numFmtId="0" fontId="4" fillId="12" borderId="9" xfId="0" applyFont="1" applyFill="1" applyBorder="1" applyAlignment="1" applyProtection="1">
      <alignment horizontal="center"/>
      <protection hidden="1"/>
    </xf>
    <xf numFmtId="0" fontId="0" fillId="13" borderId="0" xfId="0" applyFill="1" applyAlignment="1" applyProtection="1">
      <alignment horizontal="left"/>
      <protection hidden="1"/>
    </xf>
    <xf numFmtId="0" fontId="0" fillId="13" borderId="0" xfId="0" applyFill="1" applyProtection="1">
      <protection hidden="1"/>
    </xf>
    <xf numFmtId="0" fontId="27" fillId="9" borderId="0" xfId="0" applyFont="1" applyFill="1" applyAlignment="1" applyProtection="1">
      <alignment horizontal="center"/>
      <protection hidden="1"/>
    </xf>
    <xf numFmtId="0" fontId="27" fillId="9" borderId="0" xfId="0" applyFont="1" applyFill="1" applyAlignment="1" applyProtection="1">
      <alignment horizontal="center"/>
      <protection locked="0" hidden="1"/>
    </xf>
    <xf numFmtId="0" fontId="16" fillId="9" borderId="0" xfId="0" applyFont="1" applyFill="1" applyAlignment="1" applyProtection="1">
      <alignment horizontal="center"/>
      <protection hidden="1"/>
    </xf>
    <xf numFmtId="0" fontId="4" fillId="9" borderId="0" xfId="0" applyFont="1" applyFill="1" applyAlignment="1" applyProtection="1">
      <alignment horizontal="center"/>
      <protection hidden="1"/>
    </xf>
    <xf numFmtId="0" fontId="0" fillId="0" borderId="27" xfId="0" applyBorder="1" applyAlignment="1" applyProtection="1">
      <alignment horizontal="center" vertical="center"/>
      <protection hidden="1"/>
    </xf>
    <xf numFmtId="0" fontId="10" fillId="27" borderId="31" xfId="0" applyFont="1" applyFill="1" applyBorder="1" applyAlignment="1" applyProtection="1">
      <alignment horizontal="center" vertical="center"/>
      <protection hidden="1"/>
    </xf>
    <xf numFmtId="0" fontId="16" fillId="24" borderId="28" xfId="0" applyFont="1" applyFill="1" applyBorder="1" applyAlignment="1" applyProtection="1">
      <alignment horizontal="center" vertical="center"/>
      <protection hidden="1"/>
    </xf>
    <xf numFmtId="0" fontId="33" fillId="21" borderId="33" xfId="0" applyFont="1" applyFill="1" applyBorder="1" applyAlignment="1" applyProtection="1">
      <alignment horizontal="center" vertical="center"/>
      <protection hidden="1"/>
    </xf>
    <xf numFmtId="167" fontId="3" fillId="2" borderId="4" xfId="0" applyNumberFormat="1" applyFont="1" applyFill="1" applyBorder="1" applyAlignment="1" applyProtection="1">
      <alignment horizontal="center" vertical="center"/>
      <protection hidden="1"/>
    </xf>
    <xf numFmtId="0" fontId="2" fillId="23" borderId="19" xfId="0" applyFont="1" applyFill="1" applyBorder="1" applyAlignment="1" applyProtection="1">
      <alignment horizontal="center" vertical="center"/>
      <protection hidden="1"/>
    </xf>
    <xf numFmtId="0" fontId="2" fillId="18" borderId="39" xfId="0" applyFont="1" applyFill="1" applyBorder="1" applyAlignment="1" applyProtection="1">
      <alignment horizontal="center" vertical="center"/>
      <protection hidden="1"/>
    </xf>
    <xf numFmtId="167" fontId="3" fillId="19" borderId="4" xfId="0" applyNumberFormat="1" applyFont="1" applyFill="1" applyBorder="1" applyAlignment="1" applyProtection="1">
      <alignment horizontal="center" vertical="center"/>
      <protection hidden="1"/>
    </xf>
    <xf numFmtId="167" fontId="3" fillId="2" borderId="31" xfId="0" applyNumberFormat="1" applyFont="1" applyFill="1" applyBorder="1" applyAlignment="1" applyProtection="1">
      <alignment horizontal="center" vertical="center"/>
      <protection hidden="1"/>
    </xf>
    <xf numFmtId="0" fontId="7" fillId="11" borderId="46" xfId="0" applyFont="1" applyFill="1" applyBorder="1" applyAlignment="1" applyProtection="1">
      <alignment horizontal="center" vertical="center"/>
      <protection hidden="1"/>
    </xf>
    <xf numFmtId="0" fontId="27" fillId="21" borderId="46" xfId="0" applyFont="1" applyFill="1" applyBorder="1" applyAlignment="1" applyProtection="1">
      <alignment horizontal="center" vertical="center"/>
      <protection hidden="1"/>
    </xf>
    <xf numFmtId="0" fontId="2" fillId="17" borderId="47" xfId="0" applyFont="1" applyFill="1" applyBorder="1" applyAlignment="1" applyProtection="1">
      <alignment horizontal="center" vertical="center"/>
      <protection hidden="1"/>
    </xf>
    <xf numFmtId="0" fontId="2" fillId="18" borderId="47" xfId="0" applyFont="1" applyFill="1" applyBorder="1" applyAlignment="1" applyProtection="1">
      <alignment horizontal="center" vertical="center"/>
      <protection hidden="1"/>
    </xf>
    <xf numFmtId="0" fontId="7" fillId="11" borderId="40" xfId="0" applyFont="1" applyFill="1" applyBorder="1" applyAlignment="1" applyProtection="1">
      <alignment horizontal="center" vertical="center"/>
      <protection hidden="1"/>
    </xf>
    <xf numFmtId="0" fontId="2" fillId="17" borderId="45" xfId="0" applyFont="1" applyFill="1" applyBorder="1" applyAlignment="1" applyProtection="1">
      <alignment horizontal="center" vertical="center"/>
      <protection hidden="1"/>
    </xf>
    <xf numFmtId="174" fontId="61" fillId="19" borderId="3" xfId="0" applyNumberFormat="1" applyFont="1" applyFill="1" applyBorder="1" applyAlignment="1" applyProtection="1">
      <alignment horizontal="center" vertical="center"/>
      <protection locked="0" hidden="1"/>
    </xf>
    <xf numFmtId="0" fontId="56" fillId="0" borderId="3" xfId="0" applyFont="1" applyBorder="1" applyAlignment="1" applyProtection="1">
      <alignment horizontal="center" vertical="center"/>
      <protection locked="0" hidden="1"/>
    </xf>
    <xf numFmtId="0" fontId="56" fillId="44" borderId="3" xfId="0" applyFont="1" applyFill="1" applyBorder="1" applyAlignment="1" applyProtection="1">
      <alignment horizontal="center" vertical="center"/>
      <protection locked="0" hidden="1"/>
    </xf>
    <xf numFmtId="164" fontId="56" fillId="0" borderId="3" xfId="0" applyNumberFormat="1" applyFont="1" applyBorder="1" applyAlignment="1" applyProtection="1">
      <alignment horizontal="center" vertical="center"/>
      <protection locked="0" hidden="1"/>
    </xf>
    <xf numFmtId="164" fontId="56" fillId="45" borderId="3" xfId="0" applyNumberFormat="1" applyFont="1" applyFill="1" applyBorder="1" applyAlignment="1" applyProtection="1">
      <alignment horizontal="center" vertical="center"/>
      <protection hidden="1"/>
    </xf>
    <xf numFmtId="0" fontId="55" fillId="9" borderId="0" xfId="0" applyFont="1" applyFill="1" applyBorder="1" applyAlignment="1" applyProtection="1">
      <alignment horizontal="center" vertical="center"/>
      <protection hidden="1"/>
    </xf>
    <xf numFmtId="164" fontId="55" fillId="9" borderId="0" xfId="0" applyNumberFormat="1" applyFont="1" applyFill="1" applyBorder="1" applyAlignment="1" applyProtection="1">
      <alignment horizontal="center" vertical="center"/>
      <protection hidden="1"/>
    </xf>
    <xf numFmtId="0" fontId="1" fillId="9" borderId="0" xfId="0" applyFont="1" applyFill="1" applyAlignment="1" applyProtection="1">
      <alignment horizontal="center" vertical="center"/>
      <protection hidden="1"/>
    </xf>
    <xf numFmtId="0" fontId="56" fillId="42" borderId="7" xfId="0" applyFont="1" applyFill="1" applyBorder="1" applyAlignment="1" applyProtection="1">
      <alignment horizontal="center" vertical="center"/>
      <protection hidden="1"/>
    </xf>
    <xf numFmtId="0" fontId="56" fillId="42" borderId="18" xfId="0" applyFont="1" applyFill="1" applyBorder="1" applyAlignment="1" applyProtection="1">
      <alignment horizontal="center" vertical="center"/>
      <protection hidden="1"/>
    </xf>
    <xf numFmtId="174" fontId="61" fillId="19" borderId="1" xfId="0" applyNumberFormat="1" applyFont="1" applyFill="1" applyBorder="1" applyAlignment="1" applyProtection="1">
      <alignment horizontal="center" vertical="center"/>
      <protection locked="0" hidden="1"/>
    </xf>
    <xf numFmtId="0" fontId="56" fillId="0" borderId="1" xfId="0" applyFont="1" applyBorder="1" applyAlignment="1" applyProtection="1">
      <alignment horizontal="center" vertical="center"/>
      <protection locked="0" hidden="1"/>
    </xf>
    <xf numFmtId="0" fontId="56" fillId="44" borderId="1" xfId="0" applyFont="1" applyFill="1" applyBorder="1" applyAlignment="1" applyProtection="1">
      <alignment horizontal="center" vertical="center"/>
      <protection locked="0" hidden="1"/>
    </xf>
    <xf numFmtId="164" fontId="56" fillId="0" borderId="1" xfId="0" applyNumberFormat="1" applyFont="1" applyBorder="1" applyAlignment="1" applyProtection="1">
      <alignment horizontal="center" vertical="center"/>
      <protection locked="0" hidden="1"/>
    </xf>
    <xf numFmtId="164" fontId="56" fillId="45" borderId="1" xfId="0" applyNumberFormat="1" applyFont="1" applyFill="1" applyBorder="1" applyAlignment="1" applyProtection="1">
      <alignment horizontal="center" vertical="center"/>
      <protection hidden="1"/>
    </xf>
    <xf numFmtId="0" fontId="56" fillId="42" borderId="19" xfId="0" applyFont="1" applyFill="1" applyBorder="1" applyAlignment="1" applyProtection="1">
      <alignment horizontal="center" vertical="center"/>
      <protection hidden="1"/>
    </xf>
    <xf numFmtId="174" fontId="61" fillId="19" borderId="2" xfId="0" applyNumberFormat="1" applyFont="1" applyFill="1" applyBorder="1" applyAlignment="1" applyProtection="1">
      <alignment horizontal="center" vertical="center"/>
      <protection locked="0" hidden="1"/>
    </xf>
    <xf numFmtId="0" fontId="56" fillId="0" borderId="2" xfId="0" applyFont="1" applyBorder="1" applyAlignment="1" applyProtection="1">
      <alignment horizontal="center" vertical="center"/>
      <protection locked="0" hidden="1"/>
    </xf>
    <xf numFmtId="0" fontId="56" fillId="44" borderId="2" xfId="0" applyFont="1" applyFill="1" applyBorder="1" applyAlignment="1" applyProtection="1">
      <alignment horizontal="center" vertical="center"/>
      <protection locked="0" hidden="1"/>
    </xf>
    <xf numFmtId="164" fontId="56" fillId="0" borderId="2" xfId="0" applyNumberFormat="1" applyFont="1" applyBorder="1" applyAlignment="1" applyProtection="1">
      <alignment horizontal="center" vertical="center"/>
      <protection locked="0" hidden="1"/>
    </xf>
    <xf numFmtId="164" fontId="56" fillId="45" borderId="2" xfId="0" applyNumberFormat="1" applyFont="1" applyFill="1" applyBorder="1" applyAlignment="1" applyProtection="1">
      <alignment horizontal="center" vertical="center"/>
      <protection hidden="1"/>
    </xf>
    <xf numFmtId="0" fontId="59" fillId="4" borderId="20" xfId="0" applyFont="1" applyFill="1" applyBorder="1" applyAlignment="1" applyProtection="1">
      <alignment horizontal="center" vertical="center"/>
      <protection hidden="1"/>
    </xf>
    <xf numFmtId="0" fontId="59" fillId="43" borderId="23" xfId="0" applyFont="1" applyFill="1" applyBorder="1" applyAlignment="1" applyProtection="1">
      <alignment horizontal="center" vertical="center"/>
      <protection hidden="1"/>
    </xf>
    <xf numFmtId="0" fontId="62" fillId="49" borderId="23" xfId="0" applyFont="1" applyFill="1" applyBorder="1" applyAlignment="1" applyProtection="1">
      <alignment horizontal="center" vertical="center"/>
      <protection hidden="1"/>
    </xf>
    <xf numFmtId="0" fontId="59" fillId="21" borderId="23" xfId="0" applyFont="1" applyFill="1" applyBorder="1" applyAlignment="1" applyProtection="1">
      <alignment horizontal="center" vertical="center"/>
      <protection hidden="1"/>
    </xf>
    <xf numFmtId="164" fontId="59" fillId="24" borderId="23" xfId="0" applyNumberFormat="1" applyFont="1" applyFill="1" applyBorder="1" applyAlignment="1" applyProtection="1">
      <alignment horizontal="center" vertical="center"/>
      <protection hidden="1"/>
    </xf>
    <xf numFmtId="0" fontId="62" fillId="49" borderId="51" xfId="0" applyFont="1" applyFill="1" applyBorder="1" applyAlignment="1" applyProtection="1">
      <alignment horizontal="center" vertical="center"/>
      <protection hidden="1"/>
    </xf>
    <xf numFmtId="164" fontId="56" fillId="0" borderId="38" xfId="0" applyNumberFormat="1" applyFont="1" applyBorder="1" applyAlignment="1" applyProtection="1">
      <alignment horizontal="center" vertical="center"/>
      <protection locked="0" hidden="1"/>
    </xf>
    <xf numFmtId="164" fontId="56" fillId="0" borderId="12" xfId="0" applyNumberFormat="1" applyFont="1" applyBorder="1" applyAlignment="1" applyProtection="1">
      <alignment horizontal="center" vertical="center"/>
      <protection locked="0" hidden="1"/>
    </xf>
    <xf numFmtId="164" fontId="56" fillId="0" borderId="49" xfId="0" applyNumberFormat="1" applyFont="1" applyBorder="1" applyAlignment="1" applyProtection="1">
      <alignment horizontal="center" vertical="center"/>
      <protection locked="0" hidden="1"/>
    </xf>
    <xf numFmtId="164" fontId="60" fillId="46" borderId="31" xfId="0" applyNumberFormat="1" applyFont="1" applyFill="1" applyBorder="1" applyAlignment="1" applyProtection="1">
      <alignment horizontal="center" vertical="center"/>
      <protection hidden="1"/>
    </xf>
    <xf numFmtId="164" fontId="56" fillId="47" borderId="41" xfId="0" applyNumberFormat="1" applyFont="1" applyFill="1" applyBorder="1" applyAlignment="1" applyProtection="1">
      <alignment horizontal="center" vertical="center"/>
      <protection hidden="1"/>
    </xf>
    <xf numFmtId="164" fontId="56" fillId="47" borderId="52" xfId="0" applyNumberFormat="1" applyFont="1" applyFill="1" applyBorder="1" applyAlignment="1" applyProtection="1">
      <alignment horizontal="center" vertical="center"/>
      <protection hidden="1"/>
    </xf>
    <xf numFmtId="164" fontId="56" fillId="47" borderId="53" xfId="0" applyNumberFormat="1" applyFont="1" applyFill="1" applyBorder="1" applyAlignment="1" applyProtection="1">
      <alignment horizontal="center" vertical="center"/>
      <protection hidden="1"/>
    </xf>
    <xf numFmtId="0" fontId="54" fillId="9" borderId="0" xfId="0" applyFont="1" applyFill="1" applyBorder="1" applyAlignment="1" applyProtection="1">
      <alignment horizontal="center" vertical="center"/>
      <protection hidden="1"/>
    </xf>
    <xf numFmtId="0" fontId="64" fillId="49" borderId="40" xfId="0" applyFont="1" applyFill="1" applyBorder="1" applyAlignment="1" applyProtection="1">
      <alignment horizontal="center" vertical="center"/>
      <protection locked="0" hidden="1"/>
    </xf>
    <xf numFmtId="0" fontId="54" fillId="9" borderId="43" xfId="0" applyFont="1" applyFill="1" applyBorder="1" applyAlignment="1" applyProtection="1">
      <alignment horizontal="center" vertical="center"/>
      <protection locked="0" hidden="1"/>
    </xf>
    <xf numFmtId="0" fontId="54" fillId="9" borderId="45" xfId="0" applyFont="1" applyFill="1" applyBorder="1" applyAlignment="1" applyProtection="1">
      <alignment horizontal="center" vertical="center"/>
      <protection locked="0" hidden="1"/>
    </xf>
    <xf numFmtId="0" fontId="0" fillId="32" borderId="0" xfId="0" applyFill="1" applyAlignment="1" applyProtection="1">
      <alignment horizontal="center"/>
      <protection hidden="1"/>
    </xf>
    <xf numFmtId="0" fontId="50" fillId="37" borderId="0" xfId="0" applyFont="1" applyFill="1" applyAlignment="1" applyProtection="1">
      <alignment horizontal="center" vertical="center"/>
      <protection hidden="1"/>
    </xf>
    <xf numFmtId="165" fontId="18" fillId="37" borderId="0" xfId="0" applyNumberFormat="1" applyFont="1" applyFill="1" applyAlignment="1" applyProtection="1">
      <alignment horizontal="center" vertical="center"/>
      <protection hidden="1"/>
    </xf>
    <xf numFmtId="0" fontId="48" fillId="5" borderId="0" xfId="0" applyFont="1" applyFill="1" applyAlignment="1" applyProtection="1">
      <alignment horizontal="center" vertical="center"/>
      <protection hidden="1"/>
    </xf>
    <xf numFmtId="0" fontId="17" fillId="11" borderId="0" xfId="0" applyFont="1" applyFill="1" applyAlignment="1" applyProtection="1">
      <alignment horizontal="center" vertical="center"/>
      <protection hidden="1"/>
    </xf>
    <xf numFmtId="0" fontId="17" fillId="2" borderId="0" xfId="0" applyFont="1" applyFill="1" applyAlignment="1" applyProtection="1">
      <alignment horizontal="center" vertical="center"/>
      <protection hidden="1"/>
    </xf>
    <xf numFmtId="0" fontId="10" fillId="40" borderId="0" xfId="0" applyFont="1" applyFill="1" applyAlignment="1" applyProtection="1">
      <alignment horizontal="center" vertical="center"/>
      <protection hidden="1"/>
    </xf>
    <xf numFmtId="0" fontId="49" fillId="35" borderId="0" xfId="0" applyFont="1" applyFill="1" applyAlignment="1" applyProtection="1">
      <alignment horizontal="center" vertical="center"/>
      <protection hidden="1"/>
    </xf>
    <xf numFmtId="0" fontId="49" fillId="36" borderId="0" xfId="0" applyFont="1" applyFill="1" applyAlignment="1" applyProtection="1">
      <alignment horizontal="center" vertical="center"/>
      <protection hidden="1"/>
    </xf>
    <xf numFmtId="0" fontId="51" fillId="41" borderId="0" xfId="0" applyFont="1" applyFill="1" applyAlignment="1" applyProtection="1">
      <alignment horizontal="center" vertical="center"/>
      <protection hidden="1"/>
    </xf>
    <xf numFmtId="0" fontId="46" fillId="3" borderId="0" xfId="0" applyFont="1" applyFill="1" applyAlignment="1" applyProtection="1">
      <alignment horizontal="center" vertical="center" wrapText="1"/>
      <protection hidden="1"/>
    </xf>
    <xf numFmtId="0" fontId="47" fillId="3" borderId="0" xfId="0" applyFont="1" applyFill="1" applyAlignment="1" applyProtection="1">
      <alignment horizontal="center" vertical="center"/>
      <protection hidden="1"/>
    </xf>
    <xf numFmtId="0" fontId="46" fillId="3" borderId="0" xfId="0" applyFont="1" applyFill="1" applyAlignment="1" applyProtection="1">
      <alignment horizontal="center" vertical="center"/>
      <protection hidden="1"/>
    </xf>
    <xf numFmtId="166" fontId="17" fillId="9" borderId="0" xfId="0" applyNumberFormat="1" applyFont="1" applyFill="1" applyAlignment="1" applyProtection="1">
      <alignment horizontal="center" vertical="center"/>
      <protection hidden="1"/>
    </xf>
    <xf numFmtId="0" fontId="11" fillId="32" borderId="0" xfId="0" applyFont="1" applyFill="1" applyAlignment="1" applyProtection="1">
      <alignment horizontal="center" vertical="center"/>
      <protection hidden="1"/>
    </xf>
    <xf numFmtId="0" fontId="12" fillId="33" borderId="0" xfId="0" applyFont="1" applyFill="1" applyAlignment="1" applyProtection="1">
      <alignment horizontal="center" vertical="center"/>
      <protection hidden="1"/>
    </xf>
    <xf numFmtId="169" fontId="18" fillId="37" borderId="0" xfId="0" applyNumberFormat="1" applyFont="1" applyFill="1" applyAlignment="1" applyProtection="1">
      <alignment horizontal="center" vertical="center"/>
      <protection hidden="1"/>
    </xf>
    <xf numFmtId="0" fontId="12" fillId="38" borderId="0" xfId="0" applyFont="1" applyFill="1" applyAlignment="1" applyProtection="1">
      <alignment horizontal="center" vertical="center"/>
      <protection hidden="1"/>
    </xf>
    <xf numFmtId="0" fontId="65" fillId="34" borderId="0" xfId="0" applyFont="1" applyFill="1" applyAlignment="1" applyProtection="1">
      <alignment horizontal="center" vertical="center"/>
      <protection hidden="1"/>
    </xf>
    <xf numFmtId="0" fontId="65" fillId="39" borderId="0" xfId="0" applyFont="1" applyFill="1" applyAlignment="1" applyProtection="1">
      <alignment horizontal="center" vertical="center"/>
      <protection hidden="1"/>
    </xf>
    <xf numFmtId="0" fontId="3" fillId="32" borderId="0" xfId="0" applyFont="1" applyFill="1" applyAlignment="1" applyProtection="1">
      <alignment horizontal="center" vertical="center"/>
      <protection hidden="1"/>
    </xf>
    <xf numFmtId="0" fontId="45" fillId="31" borderId="21" xfId="0" applyFont="1" applyFill="1" applyBorder="1" applyAlignment="1" applyProtection="1">
      <alignment horizontal="center" vertical="center"/>
      <protection hidden="1"/>
    </xf>
    <xf numFmtId="0" fontId="45" fillId="31" borderId="24" xfId="0" applyFont="1" applyFill="1" applyBorder="1" applyAlignment="1" applyProtection="1">
      <alignment horizontal="center" vertical="center"/>
      <protection hidden="1"/>
    </xf>
    <xf numFmtId="0" fontId="45" fillId="31" borderId="25" xfId="0" applyFont="1" applyFill="1" applyBorder="1" applyAlignment="1" applyProtection="1">
      <alignment horizontal="center" vertical="center"/>
      <protection hidden="1"/>
    </xf>
    <xf numFmtId="0" fontId="45" fillId="31" borderId="17" xfId="0" applyFont="1" applyFill="1" applyBorder="1" applyAlignment="1" applyProtection="1">
      <alignment horizontal="center" vertical="center"/>
      <protection hidden="1"/>
    </xf>
    <xf numFmtId="0" fontId="17" fillId="3" borderId="21" xfId="0" applyFont="1" applyFill="1" applyBorder="1" applyAlignment="1" applyProtection="1">
      <alignment horizontal="center" vertical="center" wrapText="1"/>
      <protection hidden="1"/>
    </xf>
    <xf numFmtId="0" fontId="17" fillId="3" borderId="24" xfId="0" applyFont="1" applyFill="1" applyBorder="1" applyAlignment="1" applyProtection="1">
      <alignment horizontal="center" vertical="center" wrapText="1"/>
      <protection hidden="1"/>
    </xf>
    <xf numFmtId="0" fontId="17" fillId="3" borderId="41" xfId="0" applyFont="1" applyFill="1" applyBorder="1" applyAlignment="1" applyProtection="1">
      <alignment horizontal="center" vertical="center" wrapText="1"/>
      <protection hidden="1"/>
    </xf>
    <xf numFmtId="0" fontId="17" fillId="3" borderId="42" xfId="0" applyFont="1" applyFill="1" applyBorder="1" applyAlignment="1" applyProtection="1">
      <alignment horizontal="center" vertical="center" wrapText="1"/>
      <protection hidden="1"/>
    </xf>
    <xf numFmtId="0" fontId="12" fillId="30" borderId="21" xfId="0" applyFont="1" applyFill="1" applyBorder="1" applyAlignment="1" applyProtection="1">
      <alignment horizontal="center" vertical="center" wrapText="1"/>
      <protection hidden="1"/>
    </xf>
    <xf numFmtId="0" fontId="12" fillId="30" borderId="24" xfId="0" applyFont="1" applyFill="1" applyBorder="1" applyAlignment="1" applyProtection="1">
      <alignment horizontal="center" vertical="center"/>
      <protection hidden="1"/>
    </xf>
    <xf numFmtId="0" fontId="12" fillId="30" borderId="30" xfId="0" applyFont="1" applyFill="1" applyBorder="1" applyAlignment="1" applyProtection="1">
      <alignment horizontal="center" vertical="center"/>
      <protection hidden="1"/>
    </xf>
    <xf numFmtId="0" fontId="12" fillId="30" borderId="48" xfId="0" applyFont="1" applyFill="1" applyBorder="1" applyAlignment="1" applyProtection="1">
      <alignment horizontal="center" vertical="center"/>
      <protection hidden="1"/>
    </xf>
    <xf numFmtId="0" fontId="12" fillId="30" borderId="25" xfId="0" applyFont="1" applyFill="1" applyBorder="1" applyAlignment="1" applyProtection="1">
      <alignment horizontal="center" vertical="center"/>
      <protection hidden="1"/>
    </xf>
    <xf numFmtId="0" fontId="12" fillId="30" borderId="17" xfId="0" applyFont="1" applyFill="1" applyBorder="1" applyAlignment="1" applyProtection="1">
      <alignment horizontal="center" vertical="center"/>
      <protection hidden="1"/>
    </xf>
    <xf numFmtId="0" fontId="21" fillId="6" borderId="21" xfId="0" applyFont="1" applyFill="1" applyBorder="1" applyAlignment="1" applyProtection="1">
      <alignment horizontal="center" vertical="center"/>
      <protection hidden="1"/>
    </xf>
    <xf numFmtId="0" fontId="21" fillId="6" borderId="24" xfId="0" applyFont="1" applyFill="1" applyBorder="1" applyAlignment="1" applyProtection="1">
      <alignment horizontal="center" vertical="center"/>
      <protection hidden="1"/>
    </xf>
    <xf numFmtId="0" fontId="21" fillId="6" borderId="30" xfId="0" applyFont="1" applyFill="1" applyBorder="1" applyAlignment="1" applyProtection="1">
      <alignment horizontal="center" vertical="center"/>
      <protection hidden="1"/>
    </xf>
    <xf numFmtId="0" fontId="21" fillId="6" borderId="48" xfId="0" applyFont="1" applyFill="1" applyBorder="1" applyAlignment="1" applyProtection="1">
      <alignment horizontal="center" vertical="center"/>
      <protection hidden="1"/>
    </xf>
    <xf numFmtId="0" fontId="21" fillId="6" borderId="25" xfId="0" applyFont="1" applyFill="1" applyBorder="1" applyAlignment="1" applyProtection="1">
      <alignment horizontal="center" vertical="center"/>
      <protection hidden="1"/>
    </xf>
    <xf numFmtId="0" fontId="21" fillId="6" borderId="17" xfId="0" applyFont="1" applyFill="1" applyBorder="1" applyAlignment="1" applyProtection="1">
      <alignment horizontal="center" vertical="center"/>
      <protection hidden="1"/>
    </xf>
    <xf numFmtId="0" fontId="12" fillId="30" borderId="22" xfId="0" applyFont="1" applyFill="1" applyBorder="1" applyAlignment="1" applyProtection="1">
      <alignment horizontal="center" vertical="center"/>
      <protection hidden="1"/>
    </xf>
    <xf numFmtId="0" fontId="12" fillId="30" borderId="0" xfId="0" applyFont="1" applyFill="1" applyAlignment="1" applyProtection="1">
      <alignment horizontal="center" vertical="center"/>
      <protection hidden="1"/>
    </xf>
    <xf numFmtId="0" fontId="12" fillId="30" borderId="26" xfId="0" applyFont="1" applyFill="1" applyBorder="1" applyAlignment="1" applyProtection="1">
      <alignment horizontal="center" vertical="center"/>
      <protection hidden="1"/>
    </xf>
    <xf numFmtId="171" fontId="10" fillId="14" borderId="27" xfId="0" applyNumberFormat="1" applyFont="1" applyFill="1" applyBorder="1" applyAlignment="1" applyProtection="1">
      <alignment horizontal="center" vertical="center"/>
      <protection locked="0" hidden="1"/>
    </xf>
    <xf numFmtId="171" fontId="42" fillId="14" borderId="27" xfId="0" applyNumberFormat="1" applyFont="1" applyFill="1" applyBorder="1" applyAlignment="1" applyProtection="1">
      <alignment horizontal="center" vertical="center"/>
      <protection locked="0" hidden="1"/>
    </xf>
    <xf numFmtId="171" fontId="10" fillId="14" borderId="32" xfId="0" applyNumberFormat="1" applyFont="1" applyFill="1" applyBorder="1" applyAlignment="1" applyProtection="1">
      <alignment horizontal="center" vertical="center"/>
      <protection locked="0" hidden="1"/>
    </xf>
    <xf numFmtId="0" fontId="11" fillId="3" borderId="28" xfId="0" applyFont="1" applyFill="1" applyBorder="1" applyAlignment="1" applyProtection="1">
      <alignment horizontal="center" vertical="center"/>
      <protection hidden="1"/>
    </xf>
    <xf numFmtId="0" fontId="11" fillId="3" borderId="33" xfId="0" applyFont="1" applyFill="1" applyBorder="1" applyAlignment="1" applyProtection="1">
      <alignment horizontal="center" vertical="center"/>
      <protection hidden="1"/>
    </xf>
    <xf numFmtId="0" fontId="0" fillId="9" borderId="0" xfId="0" applyFill="1" applyAlignment="1" applyProtection="1">
      <alignment horizontal="center" vertical="center"/>
      <protection hidden="1"/>
    </xf>
    <xf numFmtId="0" fontId="43" fillId="11" borderId="21" xfId="0" applyFont="1" applyFill="1" applyBorder="1" applyAlignment="1" applyProtection="1">
      <alignment horizontal="center" vertical="center"/>
      <protection hidden="1"/>
    </xf>
    <xf numFmtId="0" fontId="43" fillId="11" borderId="25" xfId="0" applyFont="1" applyFill="1" applyBorder="1" applyAlignment="1" applyProtection="1">
      <alignment horizontal="center" vertical="center"/>
      <protection hidden="1"/>
    </xf>
    <xf numFmtId="0" fontId="10" fillId="4" borderId="21" xfId="0" applyFont="1" applyFill="1" applyBorder="1" applyAlignment="1" applyProtection="1">
      <alignment horizontal="center" vertical="center" wrapText="1"/>
      <protection hidden="1"/>
    </xf>
    <xf numFmtId="0" fontId="10" fillId="4" borderId="41" xfId="0" applyFont="1" applyFill="1" applyBorder="1" applyAlignment="1" applyProtection="1">
      <alignment horizontal="center" vertical="center" wrapText="1"/>
      <protection hidden="1"/>
    </xf>
    <xf numFmtId="0" fontId="44" fillId="10" borderId="30" xfId="0" applyFont="1" applyFill="1" applyBorder="1" applyAlignment="1" applyProtection="1">
      <alignment horizontal="center" vertical="center"/>
      <protection hidden="1"/>
    </xf>
    <xf numFmtId="0" fontId="44" fillId="10" borderId="25" xfId="0" applyFont="1" applyFill="1" applyBorder="1" applyAlignment="1" applyProtection="1">
      <alignment horizontal="center" vertical="center"/>
      <protection hidden="1"/>
    </xf>
    <xf numFmtId="0" fontId="10" fillId="24" borderId="40" xfId="0" applyFont="1" applyFill="1" applyBorder="1" applyAlignment="1" applyProtection="1">
      <alignment horizontal="center" vertical="center" wrapText="1"/>
      <protection hidden="1"/>
    </xf>
    <xf numFmtId="0" fontId="10" fillId="24" borderId="43" xfId="0" applyFont="1" applyFill="1" applyBorder="1" applyAlignment="1" applyProtection="1">
      <alignment horizontal="center" vertical="center" wrapText="1"/>
      <protection hidden="1"/>
    </xf>
    <xf numFmtId="0" fontId="44" fillId="29" borderId="43" xfId="0" applyFont="1" applyFill="1" applyBorder="1" applyAlignment="1" applyProtection="1">
      <alignment horizontal="center" vertical="center"/>
      <protection hidden="1"/>
    </xf>
    <xf numFmtId="0" fontId="44" fillId="29" borderId="45" xfId="0" applyFont="1" applyFill="1" applyBorder="1" applyAlignment="1" applyProtection="1">
      <alignment horizontal="center" vertical="center"/>
      <protection hidden="1"/>
    </xf>
    <xf numFmtId="173" fontId="17" fillId="28" borderId="44" xfId="0" applyNumberFormat="1" applyFont="1" applyFill="1" applyBorder="1" applyAlignment="1" applyProtection="1">
      <alignment horizontal="center" vertical="center" wrapText="1"/>
      <protection hidden="1"/>
    </xf>
    <xf numFmtId="173" fontId="17" fillId="28" borderId="16" xfId="0" applyNumberFormat="1" applyFont="1" applyFill="1" applyBorder="1" applyAlignment="1" applyProtection="1">
      <alignment horizontal="center" vertical="center" wrapText="1"/>
      <protection hidden="1"/>
    </xf>
    <xf numFmtId="173" fontId="17" fillId="28" borderId="25" xfId="0" applyNumberFormat="1" applyFont="1" applyFill="1" applyBorder="1" applyAlignment="1" applyProtection="1">
      <alignment horizontal="center" vertical="center" wrapText="1"/>
      <protection hidden="1"/>
    </xf>
    <xf numFmtId="173" fontId="17" fillId="28" borderId="17" xfId="0" applyNumberFormat="1" applyFont="1" applyFill="1" applyBorder="1" applyAlignment="1" applyProtection="1">
      <alignment horizontal="center" vertical="center" wrapText="1"/>
      <protection hidden="1"/>
    </xf>
    <xf numFmtId="0" fontId="45" fillId="31" borderId="22" xfId="0" applyFont="1" applyFill="1" applyBorder="1" applyAlignment="1" applyProtection="1">
      <alignment horizontal="center" vertical="center"/>
      <protection hidden="1"/>
    </xf>
    <xf numFmtId="0" fontId="45" fillId="31" borderId="26" xfId="0" applyFont="1" applyFill="1" applyBorder="1" applyAlignment="1" applyProtection="1">
      <alignment horizontal="center" vertical="center"/>
      <protection hidden="1"/>
    </xf>
    <xf numFmtId="0" fontId="39" fillId="26" borderId="7" xfId="0" applyFont="1" applyFill="1" applyBorder="1" applyAlignment="1" applyProtection="1">
      <alignment horizontal="center" vertical="center"/>
      <protection locked="0" hidden="1"/>
    </xf>
    <xf numFmtId="0" fontId="39" fillId="26" borderId="12" xfId="0" applyFont="1" applyFill="1" applyBorder="1" applyAlignment="1" applyProtection="1">
      <alignment horizontal="center" vertical="center"/>
      <protection locked="0" hidden="1"/>
    </xf>
    <xf numFmtId="0" fontId="39" fillId="26" borderId="9" xfId="0" applyFont="1" applyFill="1" applyBorder="1" applyAlignment="1" applyProtection="1">
      <alignment horizontal="center" vertical="center"/>
      <protection locked="0" hidden="1"/>
    </xf>
    <xf numFmtId="0" fontId="39" fillId="26" borderId="14" xfId="0" applyFont="1" applyFill="1" applyBorder="1" applyAlignment="1" applyProtection="1">
      <alignment horizontal="center" vertical="center"/>
      <protection locked="0" hidden="1"/>
    </xf>
    <xf numFmtId="0" fontId="39" fillId="18" borderId="7" xfId="0" applyFont="1" applyFill="1" applyBorder="1" applyAlignment="1" applyProtection="1">
      <alignment horizontal="center" vertical="center"/>
      <protection locked="0" hidden="1"/>
    </xf>
    <xf numFmtId="0" fontId="39" fillId="18" borderId="8" xfId="0" applyFont="1" applyFill="1" applyBorder="1" applyAlignment="1" applyProtection="1">
      <alignment horizontal="center" vertical="center"/>
      <protection locked="0" hidden="1"/>
    </xf>
    <xf numFmtId="0" fontId="39" fillId="18" borderId="9" xfId="0" applyFont="1" applyFill="1" applyBorder="1" applyAlignment="1" applyProtection="1">
      <alignment horizontal="center" vertical="center"/>
      <protection locked="0" hidden="1"/>
    </xf>
    <xf numFmtId="0" fontId="39" fillId="18" borderId="11" xfId="0" applyFont="1" applyFill="1" applyBorder="1" applyAlignment="1" applyProtection="1">
      <alignment horizontal="center" vertical="center"/>
      <protection locked="0" hidden="1"/>
    </xf>
    <xf numFmtId="0" fontId="37" fillId="2" borderId="31" xfId="0" applyFont="1" applyFill="1" applyBorder="1" applyAlignment="1" applyProtection="1">
      <alignment horizontal="center" vertical="center"/>
      <protection hidden="1"/>
    </xf>
    <xf numFmtId="0" fontId="37" fillId="2" borderId="32" xfId="0" applyFont="1" applyFill="1" applyBorder="1" applyAlignment="1" applyProtection="1">
      <alignment horizontal="center" vertical="center"/>
      <protection hidden="1"/>
    </xf>
    <xf numFmtId="0" fontId="41" fillId="9" borderId="0" xfId="0" applyFont="1" applyFill="1" applyAlignment="1" applyProtection="1">
      <alignment horizontal="center" vertical="center"/>
      <protection hidden="1"/>
    </xf>
    <xf numFmtId="0" fontId="16" fillId="3" borderId="28" xfId="0" applyFont="1" applyFill="1" applyBorder="1" applyAlignment="1" applyProtection="1">
      <alignment horizontal="center"/>
      <protection hidden="1"/>
    </xf>
    <xf numFmtId="0" fontId="16" fillId="3" borderId="29" xfId="0" applyFont="1" applyFill="1" applyBorder="1" applyAlignment="1" applyProtection="1">
      <alignment horizontal="center"/>
      <protection hidden="1"/>
    </xf>
    <xf numFmtId="0" fontId="16" fillId="3" borderId="33" xfId="0" applyFont="1" applyFill="1" applyBorder="1" applyAlignment="1" applyProtection="1">
      <alignment horizontal="center"/>
      <protection hidden="1"/>
    </xf>
    <xf numFmtId="0" fontId="16" fillId="13" borderId="28" xfId="0" applyFont="1" applyFill="1" applyBorder="1" applyAlignment="1" applyProtection="1">
      <alignment horizontal="center"/>
      <protection hidden="1"/>
    </xf>
    <xf numFmtId="0" fontId="16" fillId="13" borderId="29" xfId="0" applyFont="1" applyFill="1" applyBorder="1" applyAlignment="1" applyProtection="1">
      <alignment horizontal="center"/>
      <protection hidden="1"/>
    </xf>
    <xf numFmtId="0" fontId="16" fillId="13" borderId="33" xfId="0" applyFont="1" applyFill="1" applyBorder="1" applyAlignment="1" applyProtection="1">
      <alignment horizontal="center"/>
      <protection hidden="1"/>
    </xf>
    <xf numFmtId="0" fontId="8" fillId="20" borderId="19" xfId="0" applyFont="1" applyFill="1" applyBorder="1" applyAlignment="1" applyProtection="1">
      <alignment horizontal="center"/>
      <protection hidden="1"/>
    </xf>
    <xf numFmtId="0" fontId="8" fillId="20" borderId="38" xfId="0" applyFont="1" applyFill="1" applyBorder="1" applyAlignment="1" applyProtection="1">
      <alignment horizontal="center"/>
      <protection hidden="1"/>
    </xf>
    <xf numFmtId="0" fontId="38" fillId="21" borderId="4" xfId="0" applyFont="1" applyFill="1" applyBorder="1" applyAlignment="1" applyProtection="1">
      <alignment horizontal="center"/>
      <protection hidden="1"/>
    </xf>
    <xf numFmtId="0" fontId="38" fillId="21" borderId="6" xfId="0" applyFont="1" applyFill="1" applyBorder="1" applyAlignment="1" applyProtection="1">
      <alignment horizontal="center"/>
      <protection hidden="1"/>
    </xf>
    <xf numFmtId="0" fontId="32" fillId="0" borderId="31" xfId="0" applyFont="1" applyBorder="1" applyAlignment="1" applyProtection="1">
      <alignment horizontal="center"/>
      <protection hidden="1"/>
    </xf>
    <xf numFmtId="0" fontId="32" fillId="0" borderId="32" xfId="0" applyFont="1" applyBorder="1" applyAlignment="1" applyProtection="1">
      <alignment horizontal="center"/>
      <protection hidden="1"/>
    </xf>
    <xf numFmtId="0" fontId="40" fillId="9" borderId="0" xfId="0" applyFont="1" applyFill="1" applyAlignment="1" applyProtection="1">
      <alignment horizontal="center"/>
      <protection hidden="1"/>
    </xf>
    <xf numFmtId="0" fontId="27" fillId="13" borderId="25" xfId="0" applyFont="1" applyFill="1" applyBorder="1" applyAlignment="1" applyProtection="1">
      <alignment horizontal="center"/>
      <protection hidden="1"/>
    </xf>
    <xf numFmtId="0" fontId="27" fillId="13" borderId="26" xfId="0" applyFont="1" applyFill="1" applyBorder="1" applyAlignment="1" applyProtection="1">
      <alignment horizontal="center"/>
      <protection hidden="1"/>
    </xf>
    <xf numFmtId="0" fontId="27" fillId="3" borderId="31" xfId="0" applyFont="1" applyFill="1" applyBorder="1" applyAlignment="1" applyProtection="1">
      <alignment horizontal="center"/>
      <protection hidden="1"/>
    </xf>
    <xf numFmtId="0" fontId="27" fillId="3" borderId="27" xfId="0" applyFont="1" applyFill="1" applyBorder="1" applyAlignment="1" applyProtection="1">
      <alignment horizontal="center"/>
      <protection hidden="1"/>
    </xf>
    <xf numFmtId="0" fontId="27" fillId="13" borderId="31" xfId="0" applyFont="1" applyFill="1" applyBorder="1" applyAlignment="1" applyProtection="1">
      <alignment horizontal="center"/>
      <protection hidden="1"/>
    </xf>
    <xf numFmtId="0" fontId="27" fillId="13" borderId="27" xfId="0" applyFont="1" applyFill="1" applyBorder="1" applyAlignment="1" applyProtection="1">
      <alignment horizontal="center"/>
      <protection hidden="1"/>
    </xf>
    <xf numFmtId="0" fontId="36" fillId="25" borderId="31" xfId="0" applyFont="1" applyFill="1" applyBorder="1" applyAlignment="1" applyProtection="1">
      <alignment horizontal="center" wrapText="1"/>
      <protection hidden="1"/>
    </xf>
    <xf numFmtId="0" fontId="36" fillId="25" borderId="32" xfId="0" applyFont="1" applyFill="1" applyBorder="1" applyAlignment="1" applyProtection="1">
      <alignment horizontal="center"/>
      <protection hidden="1"/>
    </xf>
    <xf numFmtId="0" fontId="37" fillId="2" borderId="25" xfId="0" applyFont="1" applyFill="1" applyBorder="1" applyAlignment="1" applyProtection="1">
      <alignment horizontal="center" vertical="center"/>
      <protection hidden="1"/>
    </xf>
    <xf numFmtId="0" fontId="37" fillId="2" borderId="17" xfId="0" applyFont="1" applyFill="1" applyBorder="1" applyAlignment="1" applyProtection="1">
      <alignment horizontal="center" vertical="center"/>
      <protection hidden="1"/>
    </xf>
    <xf numFmtId="0" fontId="27" fillId="11" borderId="31" xfId="0" applyFont="1" applyFill="1" applyBorder="1" applyAlignment="1" applyProtection="1">
      <alignment horizontal="center"/>
      <protection hidden="1"/>
    </xf>
    <xf numFmtId="0" fontId="27" fillId="11" borderId="27" xfId="0" applyFont="1" applyFill="1" applyBorder="1" applyAlignment="1" applyProtection="1">
      <alignment horizontal="center"/>
      <protection hidden="1"/>
    </xf>
    <xf numFmtId="167" fontId="7" fillId="19" borderId="4" xfId="0" applyNumberFormat="1" applyFont="1" applyFill="1" applyBorder="1" applyAlignment="1" applyProtection="1">
      <alignment horizontal="left"/>
      <protection hidden="1"/>
    </xf>
    <xf numFmtId="167" fontId="7" fillId="19" borderId="36" xfId="0" applyNumberFormat="1" applyFont="1" applyFill="1" applyBorder="1" applyAlignment="1" applyProtection="1">
      <alignment horizontal="left"/>
      <protection hidden="1"/>
    </xf>
    <xf numFmtId="167" fontId="7" fillId="2" borderId="4" xfId="0" applyNumberFormat="1" applyFont="1" applyFill="1" applyBorder="1" applyAlignment="1" applyProtection="1">
      <alignment horizontal="left"/>
      <protection hidden="1"/>
    </xf>
    <xf numFmtId="167" fontId="7" fillId="2" borderId="36" xfId="0" applyNumberFormat="1" applyFont="1" applyFill="1" applyBorder="1" applyAlignment="1" applyProtection="1">
      <alignment horizontal="left"/>
      <protection hidden="1"/>
    </xf>
    <xf numFmtId="0" fontId="0" fillId="9" borderId="26" xfId="0" applyFill="1" applyBorder="1" applyAlignment="1" applyProtection="1">
      <alignment horizontal="center"/>
      <protection hidden="1"/>
    </xf>
    <xf numFmtId="0" fontId="16" fillId="3" borderId="21" xfId="0" applyFont="1" applyFill="1" applyBorder="1" applyAlignment="1" applyProtection="1">
      <alignment horizontal="center"/>
      <protection hidden="1"/>
    </xf>
    <xf numFmtId="0" fontId="16" fillId="3" borderId="24" xfId="0" applyFont="1" applyFill="1" applyBorder="1" applyAlignment="1" applyProtection="1">
      <alignment horizontal="center"/>
      <protection hidden="1"/>
    </xf>
    <xf numFmtId="0" fontId="8" fillId="14" borderId="28" xfId="0" applyFont="1" applyFill="1" applyBorder="1" applyAlignment="1" applyProtection="1">
      <alignment horizontal="center" vertical="center"/>
      <protection locked="0" hidden="1"/>
    </xf>
    <xf numFmtId="0" fontId="8" fillId="14" borderId="29" xfId="0" applyFont="1" applyFill="1" applyBorder="1" applyAlignment="1" applyProtection="1">
      <alignment horizontal="center" vertical="center"/>
      <protection locked="0" hidden="1"/>
    </xf>
    <xf numFmtId="0" fontId="4" fillId="9" borderId="0" xfId="0" applyFont="1" applyFill="1" applyAlignment="1" applyProtection="1">
      <alignment horizontal="center"/>
      <protection locked="0" hidden="1"/>
    </xf>
    <xf numFmtId="167" fontId="7" fillId="19" borderId="6" xfId="0" applyNumberFormat="1" applyFont="1" applyFill="1" applyBorder="1" applyAlignment="1" applyProtection="1">
      <alignment horizontal="left"/>
      <protection hidden="1"/>
    </xf>
    <xf numFmtId="0" fontId="30" fillId="3" borderId="31" xfId="0" applyFont="1" applyFill="1" applyBorder="1" applyAlignment="1" applyProtection="1">
      <alignment horizontal="center"/>
      <protection hidden="1"/>
    </xf>
    <xf numFmtId="0" fontId="30" fillId="3" borderId="32" xfId="0" applyFont="1" applyFill="1" applyBorder="1" applyAlignment="1" applyProtection="1">
      <alignment horizontal="center"/>
      <protection hidden="1"/>
    </xf>
    <xf numFmtId="0" fontId="16" fillId="11" borderId="31" xfId="0" applyFont="1" applyFill="1" applyBorder="1" applyAlignment="1" applyProtection="1">
      <alignment horizontal="center"/>
      <protection hidden="1"/>
    </xf>
    <xf numFmtId="0" fontId="16" fillId="11" borderId="27" xfId="0" applyFont="1" applyFill="1" applyBorder="1" applyAlignment="1" applyProtection="1">
      <alignment horizontal="center"/>
      <protection hidden="1"/>
    </xf>
    <xf numFmtId="167" fontId="7" fillId="2" borderId="6" xfId="0" applyNumberFormat="1" applyFont="1" applyFill="1" applyBorder="1" applyAlignment="1" applyProtection="1">
      <alignment horizontal="left"/>
      <protection hidden="1"/>
    </xf>
    <xf numFmtId="0" fontId="27" fillId="14" borderId="31" xfId="0" applyFont="1" applyFill="1" applyBorder="1" applyAlignment="1" applyProtection="1">
      <alignment horizontal="center"/>
      <protection hidden="1"/>
    </xf>
    <xf numFmtId="0" fontId="27" fillId="14" borderId="32" xfId="0" applyFont="1" applyFill="1" applyBorder="1" applyAlignment="1" applyProtection="1">
      <alignment horizontal="center"/>
      <protection hidden="1"/>
    </xf>
    <xf numFmtId="0" fontId="27" fillId="14" borderId="28" xfId="0" applyFont="1" applyFill="1" applyBorder="1" applyAlignment="1" applyProtection="1">
      <alignment horizontal="center"/>
      <protection hidden="1"/>
    </xf>
    <xf numFmtId="0" fontId="27" fillId="14" borderId="29" xfId="0" applyFont="1" applyFill="1" applyBorder="1" applyAlignment="1" applyProtection="1">
      <alignment horizontal="center"/>
      <protection hidden="1"/>
    </xf>
    <xf numFmtId="170" fontId="21" fillId="5" borderId="1" xfId="0" applyNumberFormat="1" applyFont="1" applyFill="1" applyBorder="1" applyAlignment="1" applyProtection="1">
      <alignment horizontal="center" vertical="center"/>
      <protection hidden="1"/>
    </xf>
    <xf numFmtId="170" fontId="21" fillId="5" borderId="23" xfId="0" applyNumberFormat="1" applyFont="1" applyFill="1" applyBorder="1" applyAlignment="1" applyProtection="1">
      <alignment horizontal="center" vertical="center"/>
      <protection hidden="1"/>
    </xf>
    <xf numFmtId="168" fontId="23" fillId="9" borderId="13" xfId="0" applyNumberFormat="1" applyFont="1" applyFill="1" applyBorder="1" applyAlignment="1" applyProtection="1">
      <alignment horizontal="center" vertical="center"/>
      <protection hidden="1"/>
    </xf>
    <xf numFmtId="168" fontId="23" fillId="9" borderId="15" xfId="0" applyNumberFormat="1" applyFont="1" applyFill="1" applyBorder="1" applyAlignment="1" applyProtection="1">
      <alignment horizontal="center" vertical="center"/>
      <protection hidden="1"/>
    </xf>
    <xf numFmtId="0" fontId="20" fillId="9" borderId="21" xfId="0" applyFont="1" applyFill="1" applyBorder="1" applyAlignment="1" applyProtection="1">
      <alignment horizontal="center" vertical="center"/>
      <protection hidden="1"/>
    </xf>
    <xf numFmtId="0" fontId="20" fillId="9" borderId="22" xfId="0" applyFont="1" applyFill="1" applyBorder="1" applyAlignment="1" applyProtection="1">
      <alignment horizontal="center" vertical="center"/>
      <protection hidden="1"/>
    </xf>
    <xf numFmtId="0" fontId="20" fillId="9" borderId="24" xfId="0" applyFont="1" applyFill="1" applyBorder="1" applyAlignment="1" applyProtection="1">
      <alignment horizontal="center" vertical="center"/>
      <protection hidden="1"/>
    </xf>
    <xf numFmtId="0" fontId="20" fillId="9" borderId="25" xfId="0" applyFont="1" applyFill="1" applyBorder="1" applyAlignment="1" applyProtection="1">
      <alignment horizontal="center" vertical="center"/>
      <protection hidden="1"/>
    </xf>
    <xf numFmtId="0" fontId="20" fillId="9" borderId="26" xfId="0" applyFont="1" applyFill="1" applyBorder="1" applyAlignment="1" applyProtection="1">
      <alignment horizontal="center" vertical="center"/>
      <protection hidden="1"/>
    </xf>
    <xf numFmtId="0" fontId="20" fillId="9" borderId="17" xfId="0" applyFont="1" applyFill="1" applyBorder="1" applyAlignment="1" applyProtection="1">
      <alignment horizontal="center" vertical="center"/>
      <protection hidden="1"/>
    </xf>
    <xf numFmtId="170" fontId="22" fillId="2" borderId="1" xfId="0" applyNumberFormat="1" applyFont="1" applyFill="1" applyBorder="1" applyAlignment="1" applyProtection="1">
      <alignment horizontal="center" vertical="center"/>
      <protection hidden="1"/>
    </xf>
    <xf numFmtId="170" fontId="22" fillId="2" borderId="2" xfId="0" applyNumberFormat="1" applyFont="1" applyFill="1" applyBorder="1" applyAlignment="1" applyProtection="1">
      <alignment horizontal="center" vertical="center"/>
      <protection hidden="1"/>
    </xf>
    <xf numFmtId="170" fontId="21" fillId="5" borderId="2" xfId="0" applyNumberFormat="1" applyFont="1" applyFill="1" applyBorder="1" applyAlignment="1" applyProtection="1">
      <alignment horizontal="center" vertical="center"/>
      <protection hidden="1"/>
    </xf>
    <xf numFmtId="172" fontId="16" fillId="5" borderId="18" xfId="0" applyNumberFormat="1" applyFont="1" applyFill="1" applyBorder="1" applyAlignment="1" applyProtection="1">
      <alignment horizontal="center" vertical="center"/>
      <protection hidden="1"/>
    </xf>
    <xf numFmtId="172" fontId="16" fillId="5" borderId="20" xfId="0" applyNumberFormat="1" applyFont="1" applyFill="1" applyBorder="1" applyAlignment="1" applyProtection="1">
      <alignment horizontal="center" vertical="center"/>
      <protection hidden="1"/>
    </xf>
    <xf numFmtId="172" fontId="19" fillId="2" borderId="18" xfId="0" applyNumberFormat="1" applyFont="1" applyFill="1" applyBorder="1" applyAlignment="1" applyProtection="1">
      <alignment horizontal="center" vertical="center"/>
      <protection hidden="1"/>
    </xf>
    <xf numFmtId="172" fontId="19" fillId="2" borderId="19" xfId="0" applyNumberFormat="1" applyFont="1" applyFill="1" applyBorder="1" applyAlignment="1" applyProtection="1">
      <alignment horizontal="center" vertical="center"/>
      <protection hidden="1"/>
    </xf>
    <xf numFmtId="172" fontId="16" fillId="5" borderId="19" xfId="0" applyNumberFormat="1" applyFont="1" applyFill="1" applyBorder="1" applyAlignment="1" applyProtection="1">
      <alignment horizontal="center" vertical="center"/>
      <protection hidden="1"/>
    </xf>
    <xf numFmtId="164" fontId="12" fillId="0" borderId="13" xfId="0" applyNumberFormat="1" applyFont="1" applyBorder="1" applyAlignment="1" applyProtection="1">
      <alignment horizontal="center" vertical="top"/>
      <protection hidden="1"/>
    </xf>
    <xf numFmtId="164" fontId="12" fillId="0" borderId="15" xfId="0" applyNumberFormat="1" applyFont="1" applyBorder="1" applyAlignment="1" applyProtection="1">
      <alignment horizontal="center" vertical="top"/>
      <protection hidden="1"/>
    </xf>
    <xf numFmtId="164" fontId="12" fillId="0" borderId="16" xfId="0" applyNumberFormat="1" applyFont="1" applyBorder="1" applyAlignment="1" applyProtection="1">
      <alignment horizontal="center" vertical="top"/>
      <protection hidden="1"/>
    </xf>
    <xf numFmtId="164" fontId="12" fillId="0" borderId="17" xfId="0" applyNumberFormat="1" applyFont="1" applyBorder="1" applyAlignment="1" applyProtection="1">
      <alignment horizontal="center" vertical="top"/>
      <protection hidden="1"/>
    </xf>
    <xf numFmtId="0" fontId="10" fillId="11" borderId="7" xfId="0" applyFont="1" applyFill="1" applyBorder="1" applyAlignment="1" applyProtection="1">
      <alignment horizontal="center" vertical="center"/>
      <protection hidden="1"/>
    </xf>
    <xf numFmtId="0" fontId="10" fillId="11" borderId="3" xfId="0" applyFont="1" applyFill="1" applyBorder="1" applyAlignment="1" applyProtection="1">
      <alignment horizontal="center" vertical="center"/>
      <protection hidden="1"/>
    </xf>
    <xf numFmtId="0" fontId="10" fillId="11" borderId="12" xfId="0" applyFont="1" applyFill="1" applyBorder="1" applyAlignment="1" applyProtection="1">
      <alignment horizontal="center" vertical="center"/>
      <protection hidden="1"/>
    </xf>
    <xf numFmtId="0" fontId="10" fillId="11" borderId="9" xfId="0" applyFont="1" applyFill="1" applyBorder="1" applyAlignment="1" applyProtection="1">
      <alignment horizontal="center" vertical="center"/>
      <protection hidden="1"/>
    </xf>
    <xf numFmtId="0" fontId="10" fillId="11" borderId="10" xfId="0" applyFont="1" applyFill="1" applyBorder="1" applyAlignment="1" applyProtection="1">
      <alignment horizontal="center" vertical="center"/>
      <protection hidden="1"/>
    </xf>
    <xf numFmtId="0" fontId="10" fillId="11" borderId="14" xfId="0" applyFont="1" applyFill="1" applyBorder="1" applyAlignment="1" applyProtection="1">
      <alignment horizontal="center" vertical="center"/>
      <protection hidden="1"/>
    </xf>
    <xf numFmtId="164" fontId="63" fillId="2" borderId="30" xfId="0" applyNumberFormat="1" applyFont="1" applyFill="1" applyBorder="1" applyAlignment="1" applyProtection="1">
      <alignment horizontal="center" vertical="center"/>
      <protection hidden="1"/>
    </xf>
    <xf numFmtId="164" fontId="63" fillId="2" borderId="25" xfId="0" applyNumberFormat="1" applyFont="1" applyFill="1" applyBorder="1" applyAlignment="1" applyProtection="1">
      <alignment horizontal="center" vertical="center"/>
      <protection hidden="1"/>
    </xf>
    <xf numFmtId="0" fontId="58" fillId="48" borderId="21" xfId="0" applyFont="1" applyFill="1" applyBorder="1" applyAlignment="1" applyProtection="1">
      <alignment horizontal="center" vertical="center"/>
      <protection hidden="1"/>
    </xf>
    <xf numFmtId="0" fontId="58" fillId="48" borderId="22" xfId="0" applyFont="1" applyFill="1" applyBorder="1" applyAlignment="1" applyProtection="1">
      <alignment horizontal="center" vertical="center"/>
      <protection hidden="1"/>
    </xf>
    <xf numFmtId="0" fontId="58" fillId="48" borderId="25" xfId="0" applyFont="1" applyFill="1" applyBorder="1" applyAlignment="1" applyProtection="1">
      <alignment horizontal="center" vertical="center"/>
      <protection hidden="1"/>
    </xf>
    <xf numFmtId="0" fontId="58" fillId="48" borderId="26" xfId="0" applyFont="1" applyFill="1" applyBorder="1" applyAlignment="1" applyProtection="1">
      <alignment horizontal="center" vertical="center"/>
      <protection hidden="1"/>
    </xf>
    <xf numFmtId="0" fontId="57" fillId="30" borderId="30" xfId="0" applyFont="1" applyFill="1" applyBorder="1" applyAlignment="1" applyProtection="1">
      <alignment horizontal="center" vertical="center"/>
      <protection hidden="1"/>
    </xf>
    <xf numFmtId="0" fontId="57" fillId="30" borderId="0" xfId="0" applyFont="1" applyFill="1" applyBorder="1" applyAlignment="1" applyProtection="1">
      <alignment horizontal="center" vertical="center"/>
      <protection hidden="1"/>
    </xf>
    <xf numFmtId="0" fontId="55" fillId="9" borderId="50" xfId="0" applyNumberFormat="1" applyFont="1" applyFill="1" applyBorder="1" applyAlignment="1" applyProtection="1">
      <alignment horizontal="center" vertical="center"/>
      <protection hidden="1"/>
    </xf>
    <xf numFmtId="0" fontId="55" fillId="9" borderId="15" xfId="0" applyFont="1" applyFill="1" applyBorder="1" applyAlignment="1" applyProtection="1">
      <alignment horizontal="center" vertical="center"/>
      <protection hidden="1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38">
    <dxf>
      <fill>
        <patternFill patternType="solid">
          <bgColor theme="9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colors>
    <mruColors>
      <color rgb="FFFF3300"/>
      <color rgb="FF99FF99"/>
      <color rgb="FFE0F757"/>
      <color rgb="FFB5FB05"/>
      <color rgb="FFD6F424"/>
      <color rgb="FFF0F9B9"/>
      <color rgb="FFFFF3CD"/>
      <color rgb="FFEAF4E4"/>
      <color rgb="FFCC0000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10" Type="http://schemas.openxmlformats.org/officeDocument/2006/relationships/styles" Target="styles.xml" /><Relationship Id="rId4" Type="http://schemas.openxmlformats.org/officeDocument/2006/relationships/worksheet" Target="worksheets/sheet4.xml" /><Relationship Id="rId9" Type="http://schemas.openxmlformats.org/officeDocument/2006/relationships/theme" Target="theme/them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Day</c:v>
          </c:tx>
          <c:spPr>
            <a:ln w="28575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6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Dashboard!$B$5:$B$36</c:f>
              <c:numCache>
                <c:formatCode>General</c:formatCode>
                <c:ptCount val="32"/>
                <c:pt idx="0">
                  <c:v>0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  <c:pt idx="4">
                  <c:v>17</c:v>
                </c:pt>
                <c:pt idx="5">
                  <c:v>10</c:v>
                </c:pt>
                <c:pt idx="6">
                  <c:v>8</c:v>
                </c:pt>
                <c:pt idx="7">
                  <c:v>11</c:v>
                </c:pt>
                <c:pt idx="8">
                  <c:v>12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C3-7743-8281-4077CA9256C0}"/>
            </c:ext>
          </c:extLst>
        </c:ser>
        <c:ser>
          <c:idx val="1"/>
          <c:order val="1"/>
          <c:tx>
            <c:v>Night</c:v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fld id="{AA1C34FF-0791-490C-8B74-A9BE60D5D5CE}" type="VALUE">
                      <a:rPr lang="en-GB"/>
                      <a:pPr/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>
                  <a:glow rad="127000">
                    <a:schemeClr val="bg1"/>
                  </a:glow>
                  <a:outerShdw blurRad="50800" dist="50800" dir="5400000" algn="ctr" rotWithShape="0">
                    <a:schemeClr val="bg1"/>
                  </a:outerShdw>
                </a:effectLst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A431-4813-99F8-7CB56D5C4331}"/>
                </c:ext>
              </c:extLst>
            </c:dLbl>
            <c:spPr>
              <a:noFill/>
              <a:ln>
                <a:noFill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6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Dashboard!$C$5:$C$36</c:f>
              <c:numCache>
                <c:formatCode>General</c:formatCode>
                <c:ptCount val="32"/>
                <c:pt idx="0">
                  <c:v>19</c:v>
                </c:pt>
                <c:pt idx="1">
                  <c:v>20</c:v>
                </c:pt>
                <c:pt idx="2">
                  <c:v>13</c:v>
                </c:pt>
                <c:pt idx="3">
                  <c:v>19</c:v>
                </c:pt>
                <c:pt idx="4">
                  <c:v>16</c:v>
                </c:pt>
                <c:pt idx="5">
                  <c:v>9</c:v>
                </c:pt>
                <c:pt idx="6">
                  <c:v>12</c:v>
                </c:pt>
                <c:pt idx="7">
                  <c:v>13</c:v>
                </c:pt>
                <c:pt idx="8">
                  <c:v>12</c:v>
                </c:pt>
                <c:pt idx="9">
                  <c:v>16</c:v>
                </c:pt>
                <c:pt idx="10">
                  <c:v>15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C3-7743-8281-4077CA925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910207"/>
        <c:axId val="623911871"/>
      </c:lineChart>
      <c:catAx>
        <c:axId val="623910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800" b="0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911871"/>
        <c:crosses val="autoZero"/>
        <c:auto val="1"/>
        <c:lblAlgn val="ctr"/>
        <c:lblOffset val="100"/>
        <c:noMultiLvlLbl val="0"/>
      </c:catAx>
      <c:valAx>
        <c:axId val="623911871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2391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 b="1">
                <a:solidFill>
                  <a:srgbClr val="FFC000"/>
                </a:solidFill>
              </a:rPr>
              <a:t>Day</a:t>
            </a:r>
            <a:r>
              <a:rPr lang="en-IN" sz="2000" b="1"/>
              <a:t> v/s </a:t>
            </a:r>
            <a:r>
              <a:rPr lang="en-IN" sz="2000" b="1">
                <a:solidFill>
                  <a:srgbClr val="FF0000"/>
                </a:solidFill>
              </a:rPr>
              <a:t>Night</a:t>
            </a:r>
          </a:p>
        </c:rich>
      </c:tx>
      <c:layout>
        <c:manualLayout>
          <c:xMode val="edge"/>
          <c:yMode val="edge"/>
          <c:x val="0.30852142200781102"/>
          <c:y val="0.470651768379837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718497903788298E-2"/>
          <c:y val="5.4273061905943401E-2"/>
          <c:w val="0.75813131032686798"/>
          <c:h val="0.96377908495937703"/>
        </c:manualLayout>
      </c:layout>
      <c:doughnutChart>
        <c:varyColors val="1"/>
        <c:ser>
          <c:idx val="1"/>
          <c:order val="0"/>
          <c:spPr>
            <a:solidFill>
              <a:srgbClr val="FF0000"/>
            </a:solidFill>
            <a:ln w="19050">
              <a:noFill/>
            </a:ln>
            <a:effectLst>
              <a:outerShdw blurRad="63500" sx="102000" sy="102000" algn="ctr" rotWithShape="0">
                <a:schemeClr val="bg1"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 prstMaterial="plastic"/>
          </c:spPr>
          <c:dPt>
            <c:idx val="0"/>
            <c:bubble3D val="0"/>
            <c:spPr>
              <a:solidFill>
                <a:srgbClr val="FFC000"/>
              </a:solidFill>
              <a:ln w="19050">
                <a:noFill/>
              </a:ln>
              <a:effectLst>
                <a:outerShdw blurRad="63500" sx="102000" sy="102000" algn="ctr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plastic"/>
            </c:spPr>
            <c:extLst>
              <c:ext xmlns:c16="http://schemas.microsoft.com/office/drawing/2014/chart" uri="{C3380CC4-5D6E-409C-BE32-E72D297353CC}">
                <c16:uniqueId val="{00000001-1E86-401E-8A2A-6C2AE031E729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noFill/>
              </a:ln>
              <a:effectLst>
                <a:outerShdw blurRad="63500" sx="102000" sy="102000" algn="ctr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plastic"/>
            </c:spPr>
            <c:extLst>
              <c:ext xmlns:c16="http://schemas.microsoft.com/office/drawing/2014/chart" uri="{C3380CC4-5D6E-409C-BE32-E72D297353CC}">
                <c16:uniqueId val="{00000003-1E86-401E-8A2A-6C2AE031E72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Dashboard!$S$4:$T$4</c:f>
              <c:numCache>
                <c:formatCode>General</c:formatCode>
                <c:ptCount val="2"/>
                <c:pt idx="0">
                  <c:v>149</c:v>
                </c:pt>
                <c:pt idx="1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B0-E04B-91AB-6064E03C03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80"/>
        <c:holeSize val="52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51956</xdr:rowOff>
    </xdr:from>
    <xdr:to>
      <xdr:col>20</xdr:col>
      <xdr:colOff>294409</xdr:colOff>
      <xdr:row>54</xdr:row>
      <xdr:rowOff>47296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240030</xdr:colOff>
      <xdr:row>6</xdr:row>
      <xdr:rowOff>237490</xdr:rowOff>
    </xdr:from>
    <xdr:to>
      <xdr:col>9</xdr:col>
      <xdr:colOff>287370</xdr:colOff>
      <xdr:row>20</xdr:row>
      <xdr:rowOff>158675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21981</xdr:rowOff>
    </xdr:from>
    <xdr:to>
      <xdr:col>1</xdr:col>
      <xdr:colOff>600808</xdr:colOff>
      <xdr:row>1</xdr:row>
      <xdr:rowOff>190500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0" y="21590"/>
          <a:ext cx="1782445" cy="483235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7327</xdr:colOff>
      <xdr:row>0</xdr:row>
      <xdr:rowOff>21981</xdr:rowOff>
    </xdr:from>
    <xdr:to>
      <xdr:col>1</xdr:col>
      <xdr:colOff>600807</xdr:colOff>
      <xdr:row>1</xdr:row>
      <xdr:rowOff>190500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6985" y="21590"/>
          <a:ext cx="1462405" cy="368935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 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H34"/>
  <sheetViews>
    <sheetView tabSelected="1" zoomScale="55" zoomScaleNormal="55" workbookViewId="0">
      <pane xSplit="8" topLeftCell="I1" activePane="topRight" state="frozen"/>
      <selection pane="topRight" activeCell="F47" sqref="F47"/>
    </sheetView>
  </sheetViews>
  <sheetFormatPr defaultColWidth="9.01171875" defaultRowHeight="15"/>
  <cols>
    <col min="1" max="1" width="2.41796875" style="60" customWidth="1"/>
    <col min="2" max="2" width="9.14453125" style="60"/>
    <col min="3" max="3" width="9.01171875" style="60"/>
    <col min="4" max="5" width="9.14453125" style="60"/>
    <col min="6" max="6" width="9.01171875" style="60"/>
    <col min="7" max="7" width="9.14453125" style="60"/>
    <col min="8" max="8" width="2.95703125" style="60" customWidth="1"/>
    <col min="9" max="16372" width="9.14453125" style="60"/>
    <col min="16373" max="16384" width="9.01171875" style="60"/>
  </cols>
  <sheetData>
    <row r="1" spans="1:8" ht="17.25" customHeight="1">
      <c r="A1" s="153"/>
      <c r="B1" s="153"/>
      <c r="C1" s="153"/>
      <c r="D1" s="153"/>
      <c r="E1" s="153"/>
      <c r="F1" s="153"/>
      <c r="G1" s="153"/>
      <c r="H1" s="153"/>
    </row>
    <row r="2" spans="1:8" ht="17.25" customHeight="1">
      <c r="A2" s="153"/>
      <c r="B2" s="163" t="s">
        <v>0</v>
      </c>
      <c r="C2" s="163"/>
      <c r="D2" s="164"/>
      <c r="E2" s="164"/>
      <c r="F2" s="164"/>
      <c r="G2" s="164"/>
      <c r="H2" s="153"/>
    </row>
    <row r="3" spans="1:8" ht="17.25" customHeight="1">
      <c r="A3" s="153"/>
      <c r="B3" s="163"/>
      <c r="C3" s="163"/>
      <c r="D3" s="164"/>
      <c r="E3" s="164"/>
      <c r="F3" s="164"/>
      <c r="G3" s="164"/>
      <c r="H3" s="153"/>
    </row>
    <row r="4" spans="1:8" ht="17.25" customHeight="1">
      <c r="A4" s="153"/>
      <c r="B4" s="165"/>
      <c r="C4" s="165"/>
      <c r="D4" s="164"/>
      <c r="E4" s="164"/>
      <c r="F4" s="164"/>
      <c r="G4" s="164"/>
      <c r="H4" s="153"/>
    </row>
    <row r="5" spans="1:8" ht="17.25" customHeight="1">
      <c r="A5" s="153"/>
      <c r="B5" s="164"/>
      <c r="C5" s="164"/>
      <c r="D5" s="164"/>
      <c r="E5" s="164"/>
      <c r="F5" s="164"/>
      <c r="G5" s="164"/>
      <c r="H5" s="153"/>
    </row>
    <row r="6" spans="1:8" ht="17.25" customHeight="1">
      <c r="A6" s="153"/>
      <c r="B6" s="153"/>
      <c r="C6" s="153"/>
      <c r="D6" s="153"/>
      <c r="E6" s="153"/>
      <c r="F6" s="153"/>
      <c r="G6" s="153"/>
      <c r="H6" s="153"/>
    </row>
    <row r="7" spans="1:8" ht="17.25" customHeight="1">
      <c r="A7" s="153"/>
      <c r="B7" s="156" t="s">
        <v>1</v>
      </c>
      <c r="C7" s="156"/>
      <c r="D7" s="166">
        <f ca="1">Dashboard!E5</f>
        <v>45484</v>
      </c>
      <c r="E7" s="166"/>
      <c r="F7" s="166"/>
      <c r="G7" s="166"/>
      <c r="H7" s="153"/>
    </row>
    <row r="8" spans="1:8" ht="17.25" customHeight="1">
      <c r="A8" s="153"/>
      <c r="B8" s="156"/>
      <c r="C8" s="156"/>
      <c r="D8" s="166"/>
      <c r="E8" s="166"/>
      <c r="F8" s="166"/>
      <c r="G8" s="166"/>
      <c r="H8" s="153"/>
    </row>
    <row r="9" spans="1:8" ht="17.25" customHeight="1">
      <c r="A9" s="153"/>
      <c r="B9" s="156"/>
      <c r="C9" s="156"/>
      <c r="D9" s="166"/>
      <c r="E9" s="166"/>
      <c r="F9" s="166"/>
      <c r="G9" s="166"/>
      <c r="H9" s="153"/>
    </row>
    <row r="10" spans="1:8" ht="17.25" customHeight="1">
      <c r="A10" s="153"/>
      <c r="B10" s="173"/>
      <c r="C10" s="173"/>
      <c r="D10" s="173"/>
      <c r="E10" s="173"/>
      <c r="F10" s="173"/>
      <c r="G10" s="173"/>
      <c r="H10" s="153"/>
    </row>
    <row r="11" spans="1:8" ht="17.25" customHeight="1">
      <c r="A11" s="153"/>
      <c r="B11" s="173"/>
      <c r="C11" s="173"/>
      <c r="D11" s="173"/>
      <c r="E11" s="173"/>
      <c r="F11" s="173"/>
      <c r="G11" s="173"/>
      <c r="H11" s="153"/>
    </row>
    <row r="12" spans="1:8" ht="17.25" customHeight="1">
      <c r="A12" s="153"/>
      <c r="B12" s="168" t="s">
        <v>2</v>
      </c>
      <c r="C12" s="168"/>
      <c r="D12" s="168"/>
      <c r="E12" s="170" t="s">
        <v>3</v>
      </c>
      <c r="F12" s="170"/>
      <c r="G12" s="170"/>
      <c r="H12" s="153"/>
    </row>
    <row r="13" spans="1:8" ht="17.25" customHeight="1">
      <c r="A13" s="153"/>
      <c r="B13" s="168"/>
      <c r="C13" s="168"/>
      <c r="D13" s="168"/>
      <c r="E13" s="170"/>
      <c r="F13" s="170"/>
      <c r="G13" s="170"/>
      <c r="H13" s="153"/>
    </row>
    <row r="14" spans="1:8" ht="17.25" customHeight="1">
      <c r="A14" s="153"/>
      <c r="B14" s="168"/>
      <c r="C14" s="168"/>
      <c r="D14" s="168"/>
      <c r="E14" s="170"/>
      <c r="F14" s="170"/>
      <c r="G14" s="170"/>
      <c r="H14" s="153"/>
    </row>
    <row r="15" spans="1:8" ht="17.25" customHeight="1">
      <c r="A15" s="153"/>
      <c r="B15" s="171" t="str">
        <f ca="1">Dashboard!G5</f>
        <v>Iftikar</v>
      </c>
      <c r="C15" s="171"/>
      <c r="D15" s="171"/>
      <c r="E15" s="172" t="str">
        <f ca="1">Dashboard!H5</f>
        <v>Beef</v>
      </c>
      <c r="F15" s="172"/>
      <c r="G15" s="172"/>
      <c r="H15" s="153"/>
    </row>
    <row r="16" spans="1:8" ht="17.25" customHeight="1">
      <c r="A16" s="153"/>
      <c r="B16" s="171"/>
      <c r="C16" s="171"/>
      <c r="D16" s="171"/>
      <c r="E16" s="172"/>
      <c r="F16" s="172"/>
      <c r="G16" s="172"/>
      <c r="H16" s="153"/>
    </row>
    <row r="17" spans="1:8" ht="17.25" customHeight="1">
      <c r="A17" s="153"/>
      <c r="B17" s="171"/>
      <c r="C17" s="171"/>
      <c r="D17" s="171"/>
      <c r="E17" s="172"/>
      <c r="F17" s="172"/>
      <c r="G17" s="172"/>
      <c r="H17" s="153"/>
    </row>
    <row r="18" spans="1:8" ht="17.25" customHeight="1">
      <c r="A18" s="153"/>
      <c r="B18" s="167"/>
      <c r="C18" s="167"/>
      <c r="D18" s="167"/>
      <c r="E18" s="167"/>
      <c r="F18" s="167"/>
      <c r="G18" s="167"/>
      <c r="H18" s="153"/>
    </row>
    <row r="19" spans="1:8" ht="17.25" customHeight="1">
      <c r="A19" s="153"/>
      <c r="B19" s="167"/>
      <c r="C19" s="167"/>
      <c r="D19" s="167"/>
      <c r="E19" s="167"/>
      <c r="F19" s="167"/>
      <c r="G19" s="167"/>
      <c r="H19" s="153"/>
    </row>
    <row r="20" spans="1:8" ht="17.25" customHeight="1">
      <c r="A20" s="153"/>
      <c r="B20" s="157" t="s">
        <v>4</v>
      </c>
      <c r="C20" s="157"/>
      <c r="D20" s="158" t="s">
        <v>5</v>
      </c>
      <c r="E20" s="158"/>
      <c r="F20" s="159" t="s">
        <v>6</v>
      </c>
      <c r="G20" s="159"/>
      <c r="H20" s="153"/>
    </row>
    <row r="21" spans="1:8" ht="17.25" customHeight="1">
      <c r="A21" s="153"/>
      <c r="B21" s="157"/>
      <c r="C21" s="157"/>
      <c r="D21" s="158"/>
      <c r="E21" s="158"/>
      <c r="F21" s="159"/>
      <c r="G21" s="159"/>
      <c r="H21" s="153"/>
    </row>
    <row r="22" spans="1:8" ht="17.25" customHeight="1">
      <c r="A22" s="153"/>
      <c r="B22" s="157"/>
      <c r="C22" s="157"/>
      <c r="D22" s="158"/>
      <c r="E22" s="158"/>
      <c r="F22" s="159"/>
      <c r="G22" s="159"/>
      <c r="H22" s="153"/>
    </row>
    <row r="23" spans="1:8" ht="17.25" customHeight="1">
      <c r="A23" s="153"/>
      <c r="B23" s="160">
        <f ca="1">Dashboard!I5</f>
        <v>30</v>
      </c>
      <c r="C23" s="160"/>
      <c r="D23" s="161">
        <f ca="1">Dashboard!I4</f>
        <v>15</v>
      </c>
      <c r="E23" s="161"/>
      <c r="F23" s="162">
        <f ca="1">Dashboard!J4</f>
        <v>15</v>
      </c>
      <c r="G23" s="162"/>
      <c r="H23" s="153"/>
    </row>
    <row r="24" spans="1:8" ht="17.25" customHeight="1">
      <c r="A24" s="153"/>
      <c r="B24" s="160"/>
      <c r="C24" s="160"/>
      <c r="D24" s="161"/>
      <c r="E24" s="161"/>
      <c r="F24" s="162"/>
      <c r="G24" s="162"/>
      <c r="H24" s="153"/>
    </row>
    <row r="25" spans="1:8" ht="17.25" customHeight="1">
      <c r="A25" s="153"/>
      <c r="B25" s="160"/>
      <c r="C25" s="160"/>
      <c r="D25" s="161"/>
      <c r="E25" s="161"/>
      <c r="F25" s="162"/>
      <c r="G25" s="162"/>
      <c r="H25" s="153"/>
    </row>
    <row r="26" spans="1:8" ht="37.5" customHeight="1">
      <c r="A26" s="153"/>
      <c r="B26" s="153"/>
      <c r="C26" s="153"/>
      <c r="D26" s="153"/>
      <c r="E26" s="153"/>
      <c r="F26" s="153"/>
      <c r="G26" s="153"/>
      <c r="H26" s="153"/>
    </row>
    <row r="27" spans="1:8" ht="17.25" customHeight="1">
      <c r="A27" s="153"/>
      <c r="B27" s="154"/>
      <c r="C27" s="154"/>
      <c r="D27" s="154"/>
      <c r="E27" s="154"/>
      <c r="F27" s="154"/>
      <c r="G27" s="154"/>
      <c r="H27" s="153"/>
    </row>
    <row r="28" spans="1:8">
      <c r="A28" s="153"/>
      <c r="B28" s="154" t="s">
        <v>7</v>
      </c>
      <c r="C28" s="154"/>
      <c r="D28" s="154"/>
      <c r="E28" s="154"/>
      <c r="F28" s="154"/>
      <c r="G28" s="154"/>
      <c r="H28" s="153"/>
    </row>
    <row r="29" spans="1:8">
      <c r="A29" s="153"/>
      <c r="B29" s="154"/>
      <c r="C29" s="154"/>
      <c r="D29" s="154"/>
      <c r="E29" s="154"/>
      <c r="F29" s="154"/>
      <c r="G29" s="154"/>
      <c r="H29" s="153"/>
    </row>
    <row r="30" spans="1:8" ht="15" customHeight="1">
      <c r="A30" s="153"/>
      <c r="B30" s="155">
        <f ca="1">NOW()</f>
        <v>45484.048801157405</v>
      </c>
      <c r="C30" s="155"/>
      <c r="D30" s="155"/>
      <c r="E30" s="155"/>
      <c r="F30" s="155"/>
      <c r="G30" s="155"/>
      <c r="H30" s="153"/>
    </row>
    <row r="31" spans="1:8" ht="15" customHeight="1">
      <c r="A31" s="153"/>
      <c r="B31" s="155"/>
      <c r="C31" s="155"/>
      <c r="D31" s="155"/>
      <c r="E31" s="155"/>
      <c r="F31" s="155"/>
      <c r="G31" s="155"/>
      <c r="H31" s="153"/>
    </row>
    <row r="32" spans="1:8" ht="15" customHeight="1">
      <c r="A32" s="153"/>
      <c r="B32" s="169"/>
      <c r="C32" s="169"/>
      <c r="D32" s="169"/>
      <c r="E32" s="169"/>
      <c r="F32" s="169"/>
      <c r="G32" s="169"/>
      <c r="H32" s="153"/>
    </row>
    <row r="33" spans="1:8">
      <c r="A33" s="153"/>
      <c r="B33" s="153"/>
      <c r="C33" s="153"/>
      <c r="D33" s="153"/>
      <c r="E33" s="153"/>
      <c r="F33" s="153"/>
      <c r="G33" s="153"/>
      <c r="H33" s="153"/>
    </row>
    <row r="34" spans="1:8">
      <c r="A34" s="153"/>
      <c r="B34" s="153"/>
      <c r="C34" s="153"/>
      <c r="D34" s="153"/>
      <c r="E34" s="153"/>
      <c r="F34" s="153"/>
      <c r="G34" s="153"/>
      <c r="H34" s="153"/>
    </row>
  </sheetData>
  <sheetProtection algorithmName="SHA-512" hashValue="dqpvHv82aTLyEiC+lFCX9g47tSwGLnZaqnupQ9KevwQ/JZ5Daarh9/qme/Qys+oYPGcBVrMtoZYGZJVN7WKyTA==" saltValue="cjrnpcg/hy9foGTqksIsjg==" spinCount="100000" sheet="1" objects="1"/>
  <mergeCells count="25">
    <mergeCell ref="B1:G1"/>
    <mergeCell ref="B6:G6"/>
    <mergeCell ref="B26:G26"/>
    <mergeCell ref="B27:G27"/>
    <mergeCell ref="B32:G32"/>
    <mergeCell ref="E12:G14"/>
    <mergeCell ref="B15:D17"/>
    <mergeCell ref="E15:G17"/>
    <mergeCell ref="B10:G11"/>
    <mergeCell ref="A1:A34"/>
    <mergeCell ref="H1:H34"/>
    <mergeCell ref="B33:G34"/>
    <mergeCell ref="B28:G29"/>
    <mergeCell ref="B30:G31"/>
    <mergeCell ref="B7:C9"/>
    <mergeCell ref="B20:C22"/>
    <mergeCell ref="D20:E22"/>
    <mergeCell ref="F20:G22"/>
    <mergeCell ref="B23:C25"/>
    <mergeCell ref="D23:E25"/>
    <mergeCell ref="F23:G25"/>
    <mergeCell ref="B2:G5"/>
    <mergeCell ref="D7:G9"/>
    <mergeCell ref="B18:G19"/>
    <mergeCell ref="B12:D14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FF0000"/>
  </sheetPr>
  <dimension ref="A1:T36"/>
  <sheetViews>
    <sheetView zoomScale="70" zoomScaleNormal="70" workbookViewId="0">
      <pane ySplit="6" topLeftCell="A7" activePane="bottomLeft" state="frozen"/>
      <selection pane="bottomLeft" activeCell="L13" sqref="L13"/>
    </sheetView>
  </sheetViews>
  <sheetFormatPr defaultColWidth="9.14453125" defaultRowHeight="15"/>
  <cols>
    <col min="1" max="1" width="17.484375" style="16" customWidth="1"/>
    <col min="2" max="3" width="14.125" style="16" customWidth="1"/>
    <col min="4" max="4" width="3.62890625" style="51" customWidth="1"/>
    <col min="5" max="6" width="14.390625" style="16" customWidth="1"/>
    <col min="7" max="8" width="22.328125" style="16" customWidth="1"/>
    <col min="9" max="10" width="9.14453125" style="16"/>
    <col min="11" max="11" width="2.82421875" style="16" customWidth="1"/>
    <col min="12" max="14" width="9.14453125" style="16"/>
    <col min="15" max="15" width="15.46875" style="16" customWidth="1"/>
    <col min="16" max="16" width="2.41796875" style="16" customWidth="1"/>
    <col min="17" max="18" width="11.43359375" style="16" customWidth="1"/>
    <col min="19" max="16384" width="9.14453125" style="16"/>
  </cols>
  <sheetData>
    <row r="1" spans="1:20" s="100" customFormat="1" ht="23.25">
      <c r="A1" s="101" t="s">
        <v>8</v>
      </c>
      <c r="B1" s="197">
        <v>45474</v>
      </c>
      <c r="C1" s="197"/>
      <c r="D1" s="198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9"/>
    </row>
    <row r="3" spans="1:20" ht="21.75" customHeight="1">
      <c r="A3" s="203" t="s">
        <v>9</v>
      </c>
      <c r="B3" s="200" t="s">
        <v>4</v>
      </c>
      <c r="C3" s="201"/>
      <c r="E3" s="178" t="s">
        <v>10</v>
      </c>
      <c r="F3" s="179"/>
      <c r="G3" s="205" t="s">
        <v>2</v>
      </c>
      <c r="H3" s="209" t="s">
        <v>11</v>
      </c>
      <c r="I3" s="109" t="s">
        <v>5</v>
      </c>
      <c r="J3" s="110" t="s">
        <v>6</v>
      </c>
      <c r="L3" s="182" t="s">
        <v>12</v>
      </c>
      <c r="M3" s="183"/>
      <c r="N3" s="188">
        <f>COUNTA('Meal Counting'!$C$1:$XFD$1)</f>
        <v>19</v>
      </c>
      <c r="O3" s="189"/>
      <c r="Q3" s="182" t="s">
        <v>13</v>
      </c>
      <c r="R3" s="194"/>
      <c r="S3" s="113" t="s">
        <v>5</v>
      </c>
      <c r="T3" s="110" t="s">
        <v>6</v>
      </c>
    </row>
    <row r="4" spans="1:20" ht="21.75" customHeight="1">
      <c r="A4" s="204"/>
      <c r="B4" s="102" t="s">
        <v>14</v>
      </c>
      <c r="C4" s="103" t="s">
        <v>15</v>
      </c>
      <c r="E4" s="180"/>
      <c r="F4" s="181"/>
      <c r="G4" s="206"/>
      <c r="H4" s="210"/>
      <c r="I4" s="111">
        <f ca="1">VLOOKUP($E$5+1,$A$5:$C$37,2,0)</f>
        <v>15</v>
      </c>
      <c r="J4" s="112">
        <f ca="1">VLOOKUP($E$5,$A$5:$C$37,3,0)</f>
        <v>15</v>
      </c>
      <c r="L4" s="184"/>
      <c r="M4" s="185"/>
      <c r="N4" s="190"/>
      <c r="O4" s="191"/>
      <c r="Q4" s="184"/>
      <c r="R4" s="195"/>
      <c r="S4" s="114">
        <f>SUM(B5:$B$36)</f>
        <v>149</v>
      </c>
      <c r="T4" s="112">
        <f>SUM($C$5:$C$36)</f>
        <v>164</v>
      </c>
    </row>
    <row r="5" spans="1:20" ht="19.5" customHeight="1">
      <c r="A5" s="104">
        <f>B1</f>
        <v>45474</v>
      </c>
      <c r="B5" s="105" t="str">
        <f>IF(COUNTIF('Meal Counting'!$C3:$AN3,"D- ON")+hidden_data!F3&gt;=1,COUNTIF('Meal Counting'!$C3:$AN3,"D- ON")+hidden_data!F3,"")</f>
        <v/>
      </c>
      <c r="C5" s="106">
        <f>IF(COUNTIF('Meal Counting'!C3:XFD3,"N- ON")+hidden_data!G3&gt;=1,COUNTIF('Meal Counting'!C3:XFD3,"N- ON")+hidden_data!G3,"")</f>
        <v>19</v>
      </c>
      <c r="D5" s="14"/>
      <c r="E5" s="213">
        <f ca="1">TODAY()</f>
        <v>45484</v>
      </c>
      <c r="F5" s="214"/>
      <c r="G5" s="207" t="str">
        <f ca="1">VLOOKUP($E$5,hidden_data!$A$1:$C$65,2,0)</f>
        <v>Iftikar</v>
      </c>
      <c r="H5" s="211" t="str">
        <f ca="1">VLOOKUP($E$5,hidden_data!$A$1:$C$65,3,0)</f>
        <v>Beef</v>
      </c>
      <c r="I5" s="217">
        <f ca="1">SUM(I4:J4)</f>
        <v>30</v>
      </c>
      <c r="J5" s="175"/>
      <c r="L5" s="184"/>
      <c r="M5" s="185"/>
      <c r="N5" s="190"/>
      <c r="O5" s="191"/>
      <c r="Q5" s="184"/>
      <c r="R5" s="195"/>
      <c r="S5" s="174">
        <f>S4+T4</f>
        <v>313</v>
      </c>
      <c r="T5" s="175"/>
    </row>
    <row r="6" spans="1:20" ht="19.5" customHeight="1">
      <c r="A6" s="107">
        <f>A5+1</f>
        <v>45475</v>
      </c>
      <c r="B6" s="105">
        <f>IF(COUNTIF('Meal Counting'!$C4:$AN4,"D- ON")+hidden_data!F4&gt;=1,COUNTIF('Meal Counting'!$C4:$AN4,"D- ON")+hidden_data!F4,"")</f>
        <v>18</v>
      </c>
      <c r="C6" s="106">
        <f>IF(COUNTIF('Meal Counting'!C4:XFD4,"N- ON")+hidden_data!G4&gt;=1,COUNTIF('Meal Counting'!C4:XFD4,"N- ON")+hidden_data!G4,"")</f>
        <v>20</v>
      </c>
      <c r="D6" s="14"/>
      <c r="E6" s="215"/>
      <c r="F6" s="216"/>
      <c r="G6" s="208"/>
      <c r="H6" s="212"/>
      <c r="I6" s="218"/>
      <c r="J6" s="177"/>
      <c r="L6" s="186"/>
      <c r="M6" s="187"/>
      <c r="N6" s="192"/>
      <c r="O6" s="193"/>
      <c r="Q6" s="186"/>
      <c r="R6" s="196"/>
      <c r="S6" s="176"/>
      <c r="T6" s="177"/>
    </row>
    <row r="7" spans="1:20" ht="18.75">
      <c r="A7" s="108">
        <f>A6+1</f>
        <v>45476</v>
      </c>
      <c r="B7" s="105">
        <f>IF(COUNTIF('Meal Counting'!$C5:$AN5,"D- ON")+hidden_data!F5&gt;=1,COUNTIF('Meal Counting'!$C5:$AN5,"D- ON")+hidden_data!F5,"")</f>
        <v>17</v>
      </c>
      <c r="C7" s="106">
        <f>IF(COUNTIF('Meal Counting'!C5:XFD5,"N- ON")+hidden_data!G5&gt;=1,COUNTIF('Meal Counting'!C5:XFD5,"N- ON")+hidden_data!G5,"")</f>
        <v>13</v>
      </c>
      <c r="D7" s="14"/>
    </row>
    <row r="8" spans="1:20" ht="18.75">
      <c r="A8" s="107">
        <f t="shared" ref="A8:A36" si="0">A7+1</f>
        <v>45477</v>
      </c>
      <c r="B8" s="105">
        <f>IF(COUNTIF('Meal Counting'!$C6:$AN6,"D- ON")+hidden_data!F6&gt;=1,COUNTIF('Meal Counting'!$C6:$AN6,"D- ON")+hidden_data!F6,"")</f>
        <v>16</v>
      </c>
      <c r="C8" s="106">
        <f>IF(COUNTIF('Meal Counting'!C6:XFD6,"N- ON")+hidden_data!G6&gt;=1,COUNTIF('Meal Counting'!C6:XFD6,"N- ON")+hidden_data!G6,"")</f>
        <v>19</v>
      </c>
      <c r="D8" s="14"/>
    </row>
    <row r="9" spans="1:20" ht="18.75">
      <c r="A9" s="108">
        <f t="shared" si="0"/>
        <v>45478</v>
      </c>
      <c r="B9" s="105">
        <f>IF(COUNTIF('Meal Counting'!$C7:$AN7,"D- ON")+hidden_data!F7&gt;=1,COUNTIF('Meal Counting'!$C7:$AN7,"D- ON")+hidden_data!F7,"")</f>
        <v>17</v>
      </c>
      <c r="C9" s="106">
        <f>IF(COUNTIF('Meal Counting'!C7:XFD7,"N- ON")+hidden_data!G7&gt;=1,COUNTIF('Meal Counting'!C7:XFD7,"N- ON")+hidden_data!G7,"")</f>
        <v>16</v>
      </c>
      <c r="D9" s="14"/>
    </row>
    <row r="10" spans="1:20" ht="18.75">
      <c r="A10" s="107">
        <f t="shared" si="0"/>
        <v>45479</v>
      </c>
      <c r="B10" s="105">
        <f>IF(COUNTIF('Meal Counting'!$C8:$AN8,"D- ON")+hidden_data!F8&gt;=1,COUNTIF('Meal Counting'!$C8:$AN8,"D- ON")+hidden_data!F8,"")</f>
        <v>10</v>
      </c>
      <c r="C10" s="106">
        <f>IF(COUNTIF('Meal Counting'!C8:XFD8,"N- ON")+hidden_data!G8&gt;=1,COUNTIF('Meal Counting'!C8:XFD8,"N- ON")+hidden_data!G8,"")</f>
        <v>9</v>
      </c>
      <c r="D10" s="14"/>
      <c r="E10" s="202"/>
      <c r="F10" s="202"/>
      <c r="I10" s="202"/>
      <c r="J10" s="202"/>
    </row>
    <row r="11" spans="1:20" ht="18.75">
      <c r="A11" s="108">
        <f t="shared" si="0"/>
        <v>45480</v>
      </c>
      <c r="B11" s="105">
        <f>IF(COUNTIF('Meal Counting'!$C9:$AN9,"D- ON")+hidden_data!F9&gt;=1,COUNTIF('Meal Counting'!$C9:$AN9,"D- ON")+hidden_data!F9,"")</f>
        <v>8</v>
      </c>
      <c r="C11" s="106">
        <f>IF(COUNTIF('Meal Counting'!C9:XFD9,"N- ON")+hidden_data!G9&gt;=1,COUNTIF('Meal Counting'!C9:XFD9,"N- ON")+hidden_data!G9,"")</f>
        <v>12</v>
      </c>
      <c r="D11" s="14"/>
    </row>
    <row r="12" spans="1:20" ht="18.75">
      <c r="A12" s="107">
        <f t="shared" si="0"/>
        <v>45481</v>
      </c>
      <c r="B12" s="105">
        <f>IF(COUNTIF('Meal Counting'!$C10:$AN10,"D- ON")+hidden_data!F10&gt;=1,COUNTIF('Meal Counting'!$C10:$AN10,"D- ON")+hidden_data!F10,"")</f>
        <v>11</v>
      </c>
      <c r="C12" s="106">
        <f>IF(COUNTIF('Meal Counting'!C10:XFD10,"N- ON")+hidden_data!G10&gt;=1,COUNTIF('Meal Counting'!C10:XFD10,"N- ON")+hidden_data!G10,"")</f>
        <v>13</v>
      </c>
      <c r="D12" s="14"/>
    </row>
    <row r="13" spans="1:20" ht="18.75">
      <c r="A13" s="108">
        <f t="shared" si="0"/>
        <v>45482</v>
      </c>
      <c r="B13" s="105">
        <f>IF(COUNTIF('Meal Counting'!$C11:$AN11,"D- ON")+hidden_data!F11&gt;=1,COUNTIF('Meal Counting'!$C11:$AN11,"D- ON")+hidden_data!F11,"")</f>
        <v>12</v>
      </c>
      <c r="C13" s="106">
        <f>IF(COUNTIF('Meal Counting'!C11:XFD11,"N- ON")+hidden_data!G11&gt;=1,COUNTIF('Meal Counting'!C11:XFD11,"N- ON")+hidden_data!G11,"")</f>
        <v>12</v>
      </c>
      <c r="D13" s="14"/>
    </row>
    <row r="14" spans="1:20" ht="18.75">
      <c r="A14" s="107">
        <f t="shared" si="0"/>
        <v>45483</v>
      </c>
      <c r="B14" s="105">
        <f>IF(COUNTIF('Meal Counting'!$C12:$AN12,"D- ON")+hidden_data!F12&gt;=1,COUNTIF('Meal Counting'!$C12:$AN12,"D- ON")+hidden_data!F12,"")</f>
        <v>12</v>
      </c>
      <c r="C14" s="106">
        <f>IF(COUNTIF('Meal Counting'!C12:XFD12,"N- ON")+hidden_data!G12&gt;=1,COUNTIF('Meal Counting'!C12:XFD12,"N- ON")+hidden_data!G12,"")</f>
        <v>16</v>
      </c>
      <c r="D14" s="14"/>
    </row>
    <row r="15" spans="1:20" ht="18.75">
      <c r="A15" s="108">
        <f t="shared" si="0"/>
        <v>45484</v>
      </c>
      <c r="B15" s="105">
        <f>IF(COUNTIF('Meal Counting'!$C13:$AN13,"D- ON")+hidden_data!F13&gt;=1,COUNTIF('Meal Counting'!$C13:$AN13,"D- ON")+hidden_data!F13,"")</f>
        <v>13</v>
      </c>
      <c r="C15" s="106">
        <f>IF(COUNTIF('Meal Counting'!C13:XFD13,"N- ON")+hidden_data!G13&gt;=1,COUNTIF('Meal Counting'!C13:XFD13,"N- ON")+hidden_data!G13,"")</f>
        <v>15</v>
      </c>
      <c r="D15" s="14"/>
    </row>
    <row r="16" spans="1:20" ht="18.75">
      <c r="A16" s="107">
        <f t="shared" si="0"/>
        <v>45485</v>
      </c>
      <c r="B16" s="105">
        <f>IF(COUNTIF('Meal Counting'!$C14:$AN14,"D- ON")+hidden_data!F14&gt;=1,COUNTIF('Meal Counting'!$C14:$AN14,"D- ON")+hidden_data!F14,"")</f>
        <v>15</v>
      </c>
      <c r="C16" s="106" t="str">
        <f>IF(COUNTIF('Meal Counting'!C14:XFD14,"N- ON")+hidden_data!G14&gt;=1,COUNTIF('Meal Counting'!C14:XFD14,"N- ON")+hidden_data!G14,"")</f>
        <v/>
      </c>
      <c r="D16" s="14"/>
    </row>
    <row r="17" spans="1:4" ht="18.75">
      <c r="A17" s="108">
        <f t="shared" si="0"/>
        <v>45486</v>
      </c>
      <c r="B17" s="105" t="str">
        <f>IF(COUNTIF('Meal Counting'!$C15:$AN15,"D- ON")+hidden_data!F15&gt;=1,COUNTIF('Meal Counting'!$C15:$AN15,"D- ON")+hidden_data!F15,"")</f>
        <v/>
      </c>
      <c r="C17" s="106" t="str">
        <f>IF(COUNTIF('Meal Counting'!C15:XFD15,"N- ON")+hidden_data!G15&gt;=1,COUNTIF('Meal Counting'!C15:XFD15,"N- ON")+hidden_data!G15,"")</f>
        <v/>
      </c>
      <c r="D17" s="14"/>
    </row>
    <row r="18" spans="1:4" ht="18.75">
      <c r="A18" s="107">
        <f t="shared" si="0"/>
        <v>45487</v>
      </c>
      <c r="B18" s="105" t="str">
        <f>IF(COUNTIF('Meal Counting'!$C16:$AN16,"D- ON")+hidden_data!F16&gt;=1,COUNTIF('Meal Counting'!$C16:$AN16,"D- ON")+hidden_data!F16,"")</f>
        <v/>
      </c>
      <c r="C18" s="106" t="str">
        <f>IF(COUNTIF('Meal Counting'!C16:XFD16,"N- ON")+hidden_data!G16&gt;=1,COUNTIF('Meal Counting'!C16:XFD16,"N- ON")+hidden_data!G16,"")</f>
        <v/>
      </c>
      <c r="D18" s="14"/>
    </row>
    <row r="19" spans="1:4" ht="18.75">
      <c r="A19" s="108">
        <f t="shared" si="0"/>
        <v>45488</v>
      </c>
      <c r="B19" s="105" t="str">
        <f>IF(COUNTIF('Meal Counting'!$C17:$AN17,"D- ON")+hidden_data!F17&gt;=1,COUNTIF('Meal Counting'!$C17:$AN17,"D- ON")+hidden_data!F17,"")</f>
        <v/>
      </c>
      <c r="C19" s="106" t="str">
        <f>IF(COUNTIF('Meal Counting'!C17:XFD17,"N- ON")+hidden_data!G17&gt;=1,COUNTIF('Meal Counting'!C17:XFD17,"N- ON")+hidden_data!G17,"")</f>
        <v/>
      </c>
      <c r="D19" s="14"/>
    </row>
    <row r="20" spans="1:4" ht="18.75">
      <c r="A20" s="107">
        <f t="shared" si="0"/>
        <v>45489</v>
      </c>
      <c r="B20" s="105" t="str">
        <f>IF(COUNTIF('Meal Counting'!$C18:$AN18,"D- ON")+hidden_data!F18&gt;=1,COUNTIF('Meal Counting'!$C18:$AN18,"D- ON")+hidden_data!F18,"")</f>
        <v/>
      </c>
      <c r="C20" s="106" t="str">
        <f>IF(COUNTIF('Meal Counting'!C18:XFD18,"N- ON")+hidden_data!G18&gt;=1,COUNTIF('Meal Counting'!C18:XFD18,"N- ON")+hidden_data!G18,"")</f>
        <v/>
      </c>
      <c r="D20" s="14"/>
    </row>
    <row r="21" spans="1:4" ht="18.75">
      <c r="A21" s="108">
        <f t="shared" si="0"/>
        <v>45490</v>
      </c>
      <c r="B21" s="105" t="str">
        <f>IF(COUNTIF('Meal Counting'!$C19:$AN19,"D- ON")+hidden_data!F19&gt;=1,COUNTIF('Meal Counting'!$C19:$AN19,"D- ON")+hidden_data!F19,"")</f>
        <v/>
      </c>
      <c r="C21" s="106" t="str">
        <f>IF(COUNTIF('Meal Counting'!C19:XFD19,"N- ON")+hidden_data!G19&gt;=1,COUNTIF('Meal Counting'!C19:XFD19,"N- ON")+hidden_data!G19,"")</f>
        <v/>
      </c>
      <c r="D21" s="14"/>
    </row>
    <row r="22" spans="1:4" ht="18.75">
      <c r="A22" s="107">
        <f t="shared" si="0"/>
        <v>45491</v>
      </c>
      <c r="B22" s="105" t="str">
        <f>IF(COUNTIF('Meal Counting'!$C20:$AN20,"D- ON")+hidden_data!F20&gt;=1,COUNTIF('Meal Counting'!$C20:$AN20,"D- ON")+hidden_data!F20,"")</f>
        <v/>
      </c>
      <c r="C22" s="106" t="str">
        <f>IF(COUNTIF('Meal Counting'!C20:XFD20,"N- ON")+hidden_data!G20&gt;=1,COUNTIF('Meal Counting'!C20:XFD20,"N- ON")+hidden_data!G20,"")</f>
        <v/>
      </c>
      <c r="D22" s="14"/>
    </row>
    <row r="23" spans="1:4" ht="18.75">
      <c r="A23" s="108">
        <f t="shared" si="0"/>
        <v>45492</v>
      </c>
      <c r="B23" s="105" t="str">
        <f>IF(COUNTIF('Meal Counting'!$C21:$AN21,"D- ON")+hidden_data!F21&gt;=1,COUNTIF('Meal Counting'!$C21:$AN21,"D- ON")+hidden_data!F21,"")</f>
        <v/>
      </c>
      <c r="C23" s="106" t="str">
        <f>IF(COUNTIF('Meal Counting'!C21:XFD21,"N- ON")+hidden_data!G21&gt;=1,COUNTIF('Meal Counting'!C21:XFD21,"N- ON")+hidden_data!G21,"")</f>
        <v/>
      </c>
      <c r="D23" s="14"/>
    </row>
    <row r="24" spans="1:4" ht="18.75">
      <c r="A24" s="107">
        <f t="shared" si="0"/>
        <v>45493</v>
      </c>
      <c r="B24" s="105" t="str">
        <f>IF(COUNTIF('Meal Counting'!$C22:$AN22,"D- ON")+hidden_data!F22&gt;=1,COUNTIF('Meal Counting'!$C22:$AN22,"D- ON")+hidden_data!F22,"")</f>
        <v/>
      </c>
      <c r="C24" s="106" t="str">
        <f>IF(COUNTIF('Meal Counting'!C22:XFD22,"N- ON")+hidden_data!G22&gt;=1,COUNTIF('Meal Counting'!C22:XFD22,"N- ON")+hidden_data!G22,"")</f>
        <v/>
      </c>
      <c r="D24" s="14"/>
    </row>
    <row r="25" spans="1:4" ht="18.75">
      <c r="A25" s="108">
        <f t="shared" si="0"/>
        <v>45494</v>
      </c>
      <c r="B25" s="105" t="str">
        <f>IF(COUNTIF('Meal Counting'!$C23:$AN23,"D- ON")+hidden_data!F23&gt;=1,COUNTIF('Meal Counting'!$C23:$AN23,"D- ON")+hidden_data!F23,"")</f>
        <v/>
      </c>
      <c r="C25" s="106" t="str">
        <f>IF(COUNTIF('Meal Counting'!C23:XFD23,"N- ON")+hidden_data!G23&gt;=1,COUNTIF('Meal Counting'!C23:XFD23,"N- ON")+hidden_data!G23,"")</f>
        <v/>
      </c>
      <c r="D25" s="14"/>
    </row>
    <row r="26" spans="1:4" ht="18.75">
      <c r="A26" s="107">
        <f t="shared" si="0"/>
        <v>45495</v>
      </c>
      <c r="B26" s="105" t="str">
        <f>IF(COUNTIF('Meal Counting'!$C24:$AN24,"D- ON")+hidden_data!F24&gt;=1,COUNTIF('Meal Counting'!$C24:$AN24,"D- ON")+hidden_data!F24,"")</f>
        <v/>
      </c>
      <c r="C26" s="106" t="str">
        <f>IF(COUNTIF('Meal Counting'!C24:XFD24,"N- ON")+hidden_data!G24&gt;=1,COUNTIF('Meal Counting'!C24:XFD24,"N- ON")+hidden_data!G24,"")</f>
        <v/>
      </c>
      <c r="D26" s="14"/>
    </row>
    <row r="27" spans="1:4" ht="18.75">
      <c r="A27" s="108">
        <f t="shared" si="0"/>
        <v>45496</v>
      </c>
      <c r="B27" s="105" t="str">
        <f>IF(COUNTIF('Meal Counting'!$C25:$AN25,"D- ON")+hidden_data!F25&gt;=1,COUNTIF('Meal Counting'!$C25:$AN25,"D- ON")+hidden_data!F25,"")</f>
        <v/>
      </c>
      <c r="C27" s="106" t="str">
        <f>IF(COUNTIF('Meal Counting'!C25:XFD25,"N- ON")+hidden_data!G25&gt;=1,COUNTIF('Meal Counting'!C25:XFD25,"N- ON")+hidden_data!G25,"")</f>
        <v/>
      </c>
      <c r="D27" s="14"/>
    </row>
    <row r="28" spans="1:4" ht="18.75">
      <c r="A28" s="107">
        <f t="shared" si="0"/>
        <v>45497</v>
      </c>
      <c r="B28" s="105" t="str">
        <f>IF(COUNTIF('Meal Counting'!$C26:$AN26,"D- ON")+hidden_data!F26&gt;=1,COUNTIF('Meal Counting'!$C26:$AN26,"D- ON")+hidden_data!F26,"")</f>
        <v/>
      </c>
      <c r="C28" s="106" t="str">
        <f>IF(COUNTIF('Meal Counting'!C26:XFD26,"N- ON")+hidden_data!G26&gt;=1,COUNTIF('Meal Counting'!C26:XFD26,"N- ON")+hidden_data!G26,"")</f>
        <v/>
      </c>
      <c r="D28" s="14"/>
    </row>
    <row r="29" spans="1:4" ht="18.75">
      <c r="A29" s="108">
        <f t="shared" si="0"/>
        <v>45498</v>
      </c>
      <c r="B29" s="105" t="str">
        <f>IF(COUNTIF('Meal Counting'!$C27:$AN27,"D- ON")+hidden_data!F27&gt;=1,COUNTIF('Meal Counting'!$C27:$AN27,"D- ON")+hidden_data!F27,"")</f>
        <v/>
      </c>
      <c r="C29" s="106" t="str">
        <f>IF(COUNTIF('Meal Counting'!C27:XFD27,"N- ON")+hidden_data!G27&gt;=1,COUNTIF('Meal Counting'!C27:XFD27,"N- ON")+hidden_data!G27,"")</f>
        <v/>
      </c>
      <c r="D29" s="14"/>
    </row>
    <row r="30" spans="1:4" ht="18.75">
      <c r="A30" s="107">
        <f t="shared" si="0"/>
        <v>45499</v>
      </c>
      <c r="B30" s="105" t="str">
        <f>IF(COUNTIF('Meal Counting'!$C28:$AN28,"D- ON")+hidden_data!F28&gt;=1,COUNTIF('Meal Counting'!$C28:$AN28,"D- ON")+hidden_data!F28,"")</f>
        <v/>
      </c>
      <c r="C30" s="106" t="str">
        <f>IF(COUNTIF('Meal Counting'!C28:XFD28,"N- ON")+hidden_data!G28&gt;=1,COUNTIF('Meal Counting'!C28:XFD28,"N- ON")+hidden_data!G28,"")</f>
        <v/>
      </c>
      <c r="D30" s="14"/>
    </row>
    <row r="31" spans="1:4" ht="18.75">
      <c r="A31" s="108">
        <f t="shared" si="0"/>
        <v>45500</v>
      </c>
      <c r="B31" s="105" t="str">
        <f>IF(COUNTIF('Meal Counting'!$C29:$AN29,"D- ON")+hidden_data!F29&gt;=1,COUNTIF('Meal Counting'!$C29:$AN29,"D- ON")+hidden_data!F29,"")</f>
        <v/>
      </c>
      <c r="C31" s="106" t="str">
        <f>IF(COUNTIF('Meal Counting'!C29:XFD29,"N- ON")+hidden_data!G29&gt;=1,COUNTIF('Meal Counting'!C29:XFD29,"N- ON")+hidden_data!G29,"")</f>
        <v/>
      </c>
      <c r="D31" s="14"/>
    </row>
    <row r="32" spans="1:4" ht="18.75">
      <c r="A32" s="107">
        <f t="shared" si="0"/>
        <v>45501</v>
      </c>
      <c r="B32" s="105" t="str">
        <f>IF(COUNTIF('Meal Counting'!$C30:$AN30,"D- ON")+hidden_data!F30&gt;=1,COUNTIF('Meal Counting'!$C30:$AN30,"D- ON")+hidden_data!F30,"")</f>
        <v/>
      </c>
      <c r="C32" s="106" t="str">
        <f>IF(COUNTIF('Meal Counting'!C30:XFD30,"N- ON")+hidden_data!G30&gt;=1,COUNTIF('Meal Counting'!C30:XFD30,"N- ON")+hidden_data!G30,"")</f>
        <v/>
      </c>
      <c r="D32" s="14"/>
    </row>
    <row r="33" spans="1:4" ht="18.75">
      <c r="A33" s="108">
        <f t="shared" si="0"/>
        <v>45502</v>
      </c>
      <c r="B33" s="105" t="str">
        <f>IF(COUNTIF('Meal Counting'!$C31:$AN31,"D- ON")+hidden_data!F31&gt;=1,COUNTIF('Meal Counting'!$C31:$AN31,"D- ON")+hidden_data!F31,"")</f>
        <v/>
      </c>
      <c r="C33" s="106" t="str">
        <f>IF(COUNTIF('Meal Counting'!C31:XFD31,"N- ON")+hidden_data!G31&gt;=1,COUNTIF('Meal Counting'!C31:XFD31,"N- ON")+hidden_data!G31,"")</f>
        <v/>
      </c>
      <c r="D33" s="14"/>
    </row>
    <row r="34" spans="1:4" ht="18.75">
      <c r="A34" s="107">
        <f t="shared" si="0"/>
        <v>45503</v>
      </c>
      <c r="B34" s="105" t="str">
        <f>IF(COUNTIF('Meal Counting'!$C32:$AN32,"D- ON")+hidden_data!F32&gt;=1,COUNTIF('Meal Counting'!$C32:$AN32,"D- ON")+hidden_data!F32,"")</f>
        <v/>
      </c>
      <c r="C34" s="106" t="str">
        <f>IF(COUNTIF('Meal Counting'!C32:XFD32,"N- ON")+hidden_data!G32&gt;=1,COUNTIF('Meal Counting'!C32:XFD32,"N- ON")+hidden_data!G32,"")</f>
        <v/>
      </c>
      <c r="D34" s="14"/>
    </row>
    <row r="35" spans="1:4" ht="18.75">
      <c r="A35" s="107">
        <f t="shared" si="0"/>
        <v>45504</v>
      </c>
      <c r="B35" s="105" t="str">
        <f>IF(COUNTIF('Meal Counting'!$C33:$AN33,"D- ON")+hidden_data!F33&gt;=1,COUNTIF('Meal Counting'!$C33:$AN33,"D- ON")+hidden_data!F33,"")</f>
        <v/>
      </c>
      <c r="C35" s="106" t="str">
        <f>IF(COUNTIF('Meal Counting'!C33:XFD33,"N- ON")+hidden_data!G33&gt;=1,COUNTIF('Meal Counting'!C33:XFD33,"N- ON")+hidden_data!G33,"")</f>
        <v/>
      </c>
      <c r="D35" s="14"/>
    </row>
    <row r="36" spans="1:4" ht="18.75">
      <c r="A36" s="108">
        <f t="shared" si="0"/>
        <v>45505</v>
      </c>
      <c r="B36" s="105" t="str">
        <f>IF(COUNTIF('Meal Counting'!$C34:$AN34,"D- ON")+hidden_data!F34&gt;=1,COUNTIF('Meal Counting'!$C34:$AN34,"D- ON")+hidden_data!F34,"")</f>
        <v/>
      </c>
      <c r="C36" s="106" t="str">
        <f>IF(COUNTIF('Meal Counting'!C34:XFD34,"N- ON")+hidden_data!G34&gt;=1,COUNTIF('Meal Counting'!C34:XFD34,"N- ON")+hidden_data!G34,"")</f>
        <v/>
      </c>
      <c r="D36" s="14"/>
    </row>
  </sheetData>
  <sheetProtection algorithmName="SHA-512" hashValue="kF+ugBfIYBRhvxHP6vx5fLK0Dry21DgOME7wuBQTdqv8BNb2y2ZNoivWb+6CpOckLUznPOd3TcsE9huZo0zXzQ==" saltValue="1dgO2l8DX+NNb34r5Gya/Q==" spinCount="100000" sheet="1" objects="1"/>
  <mergeCells count="16">
    <mergeCell ref="B1:O1"/>
    <mergeCell ref="B3:C3"/>
    <mergeCell ref="E10:F10"/>
    <mergeCell ref="I10:J10"/>
    <mergeCell ref="A3:A4"/>
    <mergeCell ref="G3:G4"/>
    <mergeCell ref="G5:G6"/>
    <mergeCell ref="H3:H4"/>
    <mergeCell ref="H5:H6"/>
    <mergeCell ref="E5:F6"/>
    <mergeCell ref="I5:J6"/>
    <mergeCell ref="S5:T6"/>
    <mergeCell ref="E3:F4"/>
    <mergeCell ref="L3:M6"/>
    <mergeCell ref="N3:O6"/>
    <mergeCell ref="Q3:R6"/>
  </mergeCells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9" tint="-0.499984740745262"/>
  </sheetPr>
  <dimension ref="A1:AP51"/>
  <sheetViews>
    <sheetView zoomScale="115" zoomScaleNormal="115" workbookViewId="0">
      <pane xSplit="2" ySplit="1" topLeftCell="C2" activePane="bottomRight" state="frozen"/>
      <selection pane="bottomLeft"/>
      <selection pane="topRight"/>
      <selection pane="bottomRight" activeCell="D26" sqref="D26"/>
    </sheetView>
  </sheetViews>
  <sheetFormatPr defaultColWidth="9.14453125" defaultRowHeight="15"/>
  <cols>
    <col min="1" max="1" width="12.375" style="59" customWidth="1"/>
    <col min="2" max="2" width="6.3203125" style="59" customWidth="1"/>
    <col min="3" max="40" width="7.80078125" style="60" customWidth="1"/>
    <col min="41" max="42" width="7.12890625" style="78" customWidth="1"/>
    <col min="43" max="16384" width="9.14453125" style="78"/>
  </cols>
  <sheetData>
    <row r="1" spans="1:42" s="75" customFormat="1" ht="24.75" customHeight="1">
      <c r="A1" s="61"/>
      <c r="B1" s="62" t="s">
        <v>16</v>
      </c>
      <c r="C1" s="262" t="s">
        <v>17</v>
      </c>
      <c r="D1" s="263"/>
      <c r="E1" s="262" t="s">
        <v>18</v>
      </c>
      <c r="F1" s="263"/>
      <c r="G1" s="262" t="s">
        <v>19</v>
      </c>
      <c r="H1" s="263"/>
      <c r="I1" s="262" t="s">
        <v>20</v>
      </c>
      <c r="J1" s="263"/>
      <c r="K1" s="262" t="s">
        <v>21</v>
      </c>
      <c r="L1" s="263"/>
      <c r="M1" s="262" t="s">
        <v>22</v>
      </c>
      <c r="N1" s="263"/>
      <c r="O1" s="262" t="s">
        <v>23</v>
      </c>
      <c r="P1" s="263"/>
      <c r="Q1" s="262" t="s">
        <v>24</v>
      </c>
      <c r="R1" s="263"/>
      <c r="S1" s="262" t="s">
        <v>25</v>
      </c>
      <c r="T1" s="263"/>
      <c r="U1" s="262" t="s">
        <v>26</v>
      </c>
      <c r="V1" s="263"/>
      <c r="W1" s="262" t="s">
        <v>27</v>
      </c>
      <c r="X1" s="263"/>
      <c r="Y1" s="262" t="s">
        <v>28</v>
      </c>
      <c r="Z1" s="263"/>
      <c r="AA1" s="262" t="s">
        <v>29</v>
      </c>
      <c r="AB1" s="263"/>
      <c r="AC1" s="262" t="s">
        <v>30</v>
      </c>
      <c r="AD1" s="263"/>
      <c r="AE1" s="262" t="s">
        <v>31</v>
      </c>
      <c r="AF1" s="263"/>
      <c r="AG1" s="262" t="s">
        <v>32</v>
      </c>
      <c r="AH1" s="263"/>
      <c r="AI1" s="262" t="s">
        <v>33</v>
      </c>
      <c r="AJ1" s="263"/>
      <c r="AK1" s="262" t="s">
        <v>34</v>
      </c>
      <c r="AL1" s="263"/>
      <c r="AM1" s="262" t="s">
        <v>35</v>
      </c>
      <c r="AN1" s="263"/>
      <c r="AO1" s="264"/>
      <c r="AP1" s="264"/>
    </row>
    <row r="2" spans="1:42">
      <c r="A2" s="63" t="s">
        <v>1</v>
      </c>
      <c r="B2" s="60"/>
      <c r="C2" s="79" t="s">
        <v>5</v>
      </c>
      <c r="D2" s="80" t="s">
        <v>6</v>
      </c>
      <c r="E2" s="64" t="s">
        <v>5</v>
      </c>
      <c r="F2" s="65" t="s">
        <v>6</v>
      </c>
      <c r="G2" s="64" t="s">
        <v>5</v>
      </c>
      <c r="H2" s="65" t="s">
        <v>6</v>
      </c>
      <c r="I2" s="64" t="s">
        <v>5</v>
      </c>
      <c r="J2" s="65" t="s">
        <v>6</v>
      </c>
      <c r="K2" s="64" t="s">
        <v>5</v>
      </c>
      <c r="L2" s="65" t="s">
        <v>6</v>
      </c>
      <c r="M2" s="64" t="s">
        <v>5</v>
      </c>
      <c r="N2" s="65" t="s">
        <v>6</v>
      </c>
      <c r="O2" s="64" t="s">
        <v>5</v>
      </c>
      <c r="P2" s="65" t="s">
        <v>6</v>
      </c>
      <c r="Q2" s="64" t="s">
        <v>5</v>
      </c>
      <c r="R2" s="65" t="s">
        <v>6</v>
      </c>
      <c r="S2" s="64" t="s">
        <v>5</v>
      </c>
      <c r="T2" s="65" t="s">
        <v>6</v>
      </c>
      <c r="U2" s="64" t="s">
        <v>5</v>
      </c>
      <c r="V2" s="65" t="s">
        <v>6</v>
      </c>
      <c r="W2" s="64" t="s">
        <v>5</v>
      </c>
      <c r="X2" s="65" t="s">
        <v>6</v>
      </c>
      <c r="Y2" s="64" t="s">
        <v>5</v>
      </c>
      <c r="Z2" s="65" t="s">
        <v>6</v>
      </c>
      <c r="AA2" s="64" t="s">
        <v>5</v>
      </c>
      <c r="AB2" s="65" t="s">
        <v>6</v>
      </c>
      <c r="AC2" s="64" t="s">
        <v>5</v>
      </c>
      <c r="AD2" s="65" t="s">
        <v>6</v>
      </c>
      <c r="AE2" s="64" t="s">
        <v>5</v>
      </c>
      <c r="AF2" s="65" t="s">
        <v>6</v>
      </c>
      <c r="AG2" s="64" t="s">
        <v>5</v>
      </c>
      <c r="AH2" s="65" t="s">
        <v>6</v>
      </c>
      <c r="AI2" s="64" t="s">
        <v>5</v>
      </c>
      <c r="AJ2" s="65" t="s">
        <v>6</v>
      </c>
      <c r="AK2" s="64" t="s">
        <v>5</v>
      </c>
      <c r="AL2" s="65" t="s">
        <v>6</v>
      </c>
      <c r="AM2" s="64" t="s">
        <v>5</v>
      </c>
      <c r="AN2" s="65" t="s">
        <v>6</v>
      </c>
      <c r="AO2" s="96"/>
      <c r="AP2" s="96"/>
    </row>
    <row r="3" spans="1:42" s="75" customFormat="1">
      <c r="A3" s="257">
        <f>Dashboard!B1</f>
        <v>45474</v>
      </c>
      <c r="B3" s="258"/>
      <c r="C3" s="81"/>
      <c r="D3" s="82" t="s">
        <v>36</v>
      </c>
      <c r="E3" s="81"/>
      <c r="F3" s="82" t="s">
        <v>36</v>
      </c>
      <c r="G3" s="81"/>
      <c r="H3" s="82" t="s">
        <v>36</v>
      </c>
      <c r="I3" s="81"/>
      <c r="J3" s="82" t="s">
        <v>36</v>
      </c>
      <c r="K3" s="81"/>
      <c r="L3" s="82" t="s">
        <v>36</v>
      </c>
      <c r="M3" s="81"/>
      <c r="N3" s="82" t="s">
        <v>36</v>
      </c>
      <c r="O3" s="81"/>
      <c r="P3" s="82" t="s">
        <v>36</v>
      </c>
      <c r="Q3" s="81"/>
      <c r="R3" s="82" t="s">
        <v>36</v>
      </c>
      <c r="S3" s="81"/>
      <c r="T3" s="82" t="s">
        <v>36</v>
      </c>
      <c r="U3" s="81"/>
      <c r="V3" s="82" t="s">
        <v>36</v>
      </c>
      <c r="W3" s="81"/>
      <c r="X3" s="82" t="s">
        <v>36</v>
      </c>
      <c r="Y3" s="81"/>
      <c r="Z3" s="82" t="s">
        <v>36</v>
      </c>
      <c r="AA3" s="81"/>
      <c r="AB3" s="82" t="s">
        <v>37</v>
      </c>
      <c r="AC3" s="81"/>
      <c r="AD3" s="82" t="s">
        <v>36</v>
      </c>
      <c r="AE3" s="81"/>
      <c r="AF3" s="82" t="s">
        <v>36</v>
      </c>
      <c r="AG3" s="81"/>
      <c r="AH3" s="82" t="s">
        <v>36</v>
      </c>
      <c r="AI3" s="81"/>
      <c r="AJ3" s="82" t="s">
        <v>36</v>
      </c>
      <c r="AK3" s="81"/>
      <c r="AL3" s="82" t="s">
        <v>36</v>
      </c>
      <c r="AM3" s="81"/>
      <c r="AN3" s="82" t="s">
        <v>36</v>
      </c>
      <c r="AO3" s="97"/>
      <c r="AP3" s="97"/>
    </row>
    <row r="4" spans="1:42" s="75" customFormat="1">
      <c r="A4" s="255">
        <f>A3+1</f>
        <v>45475</v>
      </c>
      <c r="B4" s="256"/>
      <c r="C4" s="81" t="s">
        <v>38</v>
      </c>
      <c r="D4" s="82" t="s">
        <v>36</v>
      </c>
      <c r="E4" s="81" t="s">
        <v>38</v>
      </c>
      <c r="F4" s="82" t="s">
        <v>36</v>
      </c>
      <c r="G4" s="81" t="s">
        <v>38</v>
      </c>
      <c r="H4" s="82" t="s">
        <v>36</v>
      </c>
      <c r="I4" s="81" t="s">
        <v>38</v>
      </c>
      <c r="J4" s="82" t="s">
        <v>36</v>
      </c>
      <c r="K4" s="81" t="s">
        <v>38</v>
      </c>
      <c r="L4" s="82" t="s">
        <v>36</v>
      </c>
      <c r="M4" s="81" t="s">
        <v>38</v>
      </c>
      <c r="N4" s="82" t="s">
        <v>36</v>
      </c>
      <c r="O4" s="81" t="s">
        <v>38</v>
      </c>
      <c r="P4" s="82" t="s">
        <v>36</v>
      </c>
      <c r="Q4" s="81" t="s">
        <v>39</v>
      </c>
      <c r="R4" s="82" t="s">
        <v>36</v>
      </c>
      <c r="S4" s="81" t="s">
        <v>38</v>
      </c>
      <c r="T4" s="82" t="s">
        <v>36</v>
      </c>
      <c r="U4" s="81" t="s">
        <v>38</v>
      </c>
      <c r="V4" s="82" t="s">
        <v>36</v>
      </c>
      <c r="W4" s="81" t="s">
        <v>38</v>
      </c>
      <c r="X4" s="82" t="s">
        <v>36</v>
      </c>
      <c r="Y4" s="81" t="s">
        <v>38</v>
      </c>
      <c r="Z4" s="82" t="s">
        <v>36</v>
      </c>
      <c r="AA4" s="81" t="s">
        <v>39</v>
      </c>
      <c r="AB4" s="82" t="s">
        <v>37</v>
      </c>
      <c r="AC4" s="81" t="s">
        <v>38</v>
      </c>
      <c r="AD4" s="82" t="s">
        <v>36</v>
      </c>
      <c r="AE4" s="81" t="s">
        <v>38</v>
      </c>
      <c r="AF4" s="82" t="s">
        <v>36</v>
      </c>
      <c r="AG4" s="81" t="s">
        <v>38</v>
      </c>
      <c r="AH4" s="82" t="s">
        <v>36</v>
      </c>
      <c r="AI4" s="81" t="s">
        <v>38</v>
      </c>
      <c r="AJ4" s="82" t="s">
        <v>36</v>
      </c>
      <c r="AK4" s="81" t="s">
        <v>38</v>
      </c>
      <c r="AL4" s="82" t="s">
        <v>36</v>
      </c>
      <c r="AM4" s="81" t="s">
        <v>38</v>
      </c>
      <c r="AN4" s="82" t="s">
        <v>36</v>
      </c>
      <c r="AO4" s="97"/>
      <c r="AP4" s="97"/>
    </row>
    <row r="5" spans="1:42" s="75" customFormat="1">
      <c r="A5" s="257">
        <f>A4+1</f>
        <v>45476</v>
      </c>
      <c r="B5" s="258"/>
      <c r="C5" s="81" t="s">
        <v>38</v>
      </c>
      <c r="D5" s="82" t="s">
        <v>36</v>
      </c>
      <c r="E5" s="81" t="s">
        <v>39</v>
      </c>
      <c r="F5" s="82" t="s">
        <v>36</v>
      </c>
      <c r="G5" s="81" t="s">
        <v>38</v>
      </c>
      <c r="H5" s="82" t="s">
        <v>37</v>
      </c>
      <c r="I5" s="81" t="s">
        <v>38</v>
      </c>
      <c r="J5" s="82" t="s">
        <v>36</v>
      </c>
      <c r="K5" s="81" t="s">
        <v>38</v>
      </c>
      <c r="L5" s="82" t="s">
        <v>36</v>
      </c>
      <c r="M5" s="81" t="s">
        <v>39</v>
      </c>
      <c r="N5" s="82" t="s">
        <v>37</v>
      </c>
      <c r="O5" s="81" t="s">
        <v>38</v>
      </c>
      <c r="P5" s="82" t="s">
        <v>36</v>
      </c>
      <c r="Q5" s="81" t="s">
        <v>39</v>
      </c>
      <c r="R5" s="82" t="s">
        <v>37</v>
      </c>
      <c r="S5" s="81" t="s">
        <v>38</v>
      </c>
      <c r="T5" s="82" t="s">
        <v>36</v>
      </c>
      <c r="U5" s="81" t="s">
        <v>38</v>
      </c>
      <c r="V5" s="82" t="s">
        <v>36</v>
      </c>
      <c r="W5" s="81" t="s">
        <v>38</v>
      </c>
      <c r="X5" s="82" t="s">
        <v>36</v>
      </c>
      <c r="Y5" s="81" t="s">
        <v>38</v>
      </c>
      <c r="Z5" s="82" t="s">
        <v>37</v>
      </c>
      <c r="AA5" s="81" t="s">
        <v>39</v>
      </c>
      <c r="AB5" s="82" t="s">
        <v>37</v>
      </c>
      <c r="AC5" s="81" t="s">
        <v>38</v>
      </c>
      <c r="AD5" s="82" t="s">
        <v>36</v>
      </c>
      <c r="AE5" s="81" t="s">
        <v>38</v>
      </c>
      <c r="AF5" s="82" t="s">
        <v>37</v>
      </c>
      <c r="AG5" s="81" t="s">
        <v>38</v>
      </c>
      <c r="AH5" s="82" t="s">
        <v>36</v>
      </c>
      <c r="AI5" s="81" t="s">
        <v>38</v>
      </c>
      <c r="AJ5" s="82" t="s">
        <v>36</v>
      </c>
      <c r="AK5" s="81" t="s">
        <v>38</v>
      </c>
      <c r="AL5" s="82" t="s">
        <v>36</v>
      </c>
      <c r="AM5" s="81" t="s">
        <v>38</v>
      </c>
      <c r="AN5" s="82" t="s">
        <v>36</v>
      </c>
      <c r="AO5" s="97"/>
      <c r="AP5" s="97"/>
    </row>
    <row r="6" spans="1:42" s="75" customFormat="1">
      <c r="A6" s="255">
        <f t="shared" ref="A6:A34" si="0">A5+1</f>
        <v>45477</v>
      </c>
      <c r="B6" s="256"/>
      <c r="C6" s="81" t="s">
        <v>38</v>
      </c>
      <c r="D6" s="82" t="s">
        <v>36</v>
      </c>
      <c r="E6" s="81" t="s">
        <v>38</v>
      </c>
      <c r="F6" s="82" t="s">
        <v>36</v>
      </c>
      <c r="G6" s="81" t="s">
        <v>38</v>
      </c>
      <c r="H6" s="82" t="s">
        <v>36</v>
      </c>
      <c r="I6" s="81" t="s">
        <v>38</v>
      </c>
      <c r="J6" s="82" t="s">
        <v>36</v>
      </c>
      <c r="K6" s="81" t="s">
        <v>38</v>
      </c>
      <c r="L6" s="82" t="s">
        <v>36</v>
      </c>
      <c r="M6" s="81" t="s">
        <v>39</v>
      </c>
      <c r="N6" s="82" t="s">
        <v>37</v>
      </c>
      <c r="O6" s="81" t="s">
        <v>38</v>
      </c>
      <c r="P6" s="82" t="s">
        <v>36</v>
      </c>
      <c r="Q6" s="81" t="s">
        <v>39</v>
      </c>
      <c r="R6" s="82" t="s">
        <v>36</v>
      </c>
      <c r="S6" s="81" t="s">
        <v>38</v>
      </c>
      <c r="T6" s="82" t="s">
        <v>36</v>
      </c>
      <c r="U6" s="81" t="s">
        <v>38</v>
      </c>
      <c r="V6" s="82" t="s">
        <v>36</v>
      </c>
      <c r="W6" s="81" t="s">
        <v>38</v>
      </c>
      <c r="X6" s="82" t="s">
        <v>36</v>
      </c>
      <c r="Y6" s="81" t="s">
        <v>38</v>
      </c>
      <c r="Z6" s="82" t="s">
        <v>36</v>
      </c>
      <c r="AA6" s="81" t="s">
        <v>39</v>
      </c>
      <c r="AB6" s="82" t="s">
        <v>37</v>
      </c>
      <c r="AC6" s="81" t="s">
        <v>38</v>
      </c>
      <c r="AD6" s="82" t="s">
        <v>36</v>
      </c>
      <c r="AE6" s="81" t="s">
        <v>39</v>
      </c>
      <c r="AF6" s="82" t="s">
        <v>37</v>
      </c>
      <c r="AG6" s="81" t="s">
        <v>38</v>
      </c>
      <c r="AH6" s="82" t="s">
        <v>36</v>
      </c>
      <c r="AI6" s="81" t="s">
        <v>38</v>
      </c>
      <c r="AJ6" s="82" t="s">
        <v>36</v>
      </c>
      <c r="AK6" s="81" t="s">
        <v>38</v>
      </c>
      <c r="AL6" s="82" t="s">
        <v>36</v>
      </c>
      <c r="AM6" s="81" t="s">
        <v>38</v>
      </c>
      <c r="AN6" s="82" t="s">
        <v>36</v>
      </c>
      <c r="AO6" s="97"/>
      <c r="AP6" s="97"/>
    </row>
    <row r="7" spans="1:42" s="75" customFormat="1">
      <c r="A7" s="257">
        <f t="shared" si="0"/>
        <v>45478</v>
      </c>
      <c r="B7" s="258"/>
      <c r="C7" s="81" t="s">
        <v>38</v>
      </c>
      <c r="D7" s="82" t="s">
        <v>37</v>
      </c>
      <c r="E7" s="81" t="s">
        <v>38</v>
      </c>
      <c r="F7" s="82" t="s">
        <v>36</v>
      </c>
      <c r="G7" s="81" t="s">
        <v>38</v>
      </c>
      <c r="H7" s="82" t="s">
        <v>36</v>
      </c>
      <c r="I7" s="81" t="s">
        <v>38</v>
      </c>
      <c r="J7" s="82" t="s">
        <v>36</v>
      </c>
      <c r="K7" s="81" t="s">
        <v>38</v>
      </c>
      <c r="L7" s="82" t="s">
        <v>36</v>
      </c>
      <c r="M7" s="81" t="s">
        <v>39</v>
      </c>
      <c r="N7" s="82" t="s">
        <v>37</v>
      </c>
      <c r="O7" s="81" t="s">
        <v>38</v>
      </c>
      <c r="P7" s="82" t="s">
        <v>36</v>
      </c>
      <c r="Q7" s="81" t="s">
        <v>39</v>
      </c>
      <c r="R7" s="82" t="s">
        <v>36</v>
      </c>
      <c r="S7" s="81" t="s">
        <v>38</v>
      </c>
      <c r="T7" s="82" t="s">
        <v>36</v>
      </c>
      <c r="U7" s="81" t="s">
        <v>38</v>
      </c>
      <c r="V7" s="82" t="s">
        <v>36</v>
      </c>
      <c r="W7" s="81" t="s">
        <v>38</v>
      </c>
      <c r="X7" s="82" t="s">
        <v>36</v>
      </c>
      <c r="Y7" s="81" t="s">
        <v>38</v>
      </c>
      <c r="Z7" s="82" t="s">
        <v>37</v>
      </c>
      <c r="AA7" s="81" t="s">
        <v>39</v>
      </c>
      <c r="AB7" s="82" t="s">
        <v>37</v>
      </c>
      <c r="AC7" s="81" t="s">
        <v>38</v>
      </c>
      <c r="AD7" s="82" t="s">
        <v>36</v>
      </c>
      <c r="AE7" s="81" t="s">
        <v>39</v>
      </c>
      <c r="AF7" s="82" t="s">
        <v>37</v>
      </c>
      <c r="AG7" s="81" t="s">
        <v>38</v>
      </c>
      <c r="AH7" s="82" t="s">
        <v>36</v>
      </c>
      <c r="AI7" s="81" t="s">
        <v>38</v>
      </c>
      <c r="AJ7" s="82" t="s">
        <v>36</v>
      </c>
      <c r="AK7" s="81" t="s">
        <v>38</v>
      </c>
      <c r="AL7" s="82" t="s">
        <v>36</v>
      </c>
      <c r="AM7" s="81" t="s">
        <v>38</v>
      </c>
      <c r="AN7" s="82" t="s">
        <v>36</v>
      </c>
      <c r="AO7" s="97"/>
      <c r="AP7" s="97"/>
    </row>
    <row r="8" spans="1:42" s="75" customFormat="1">
      <c r="A8" s="255">
        <f t="shared" si="0"/>
        <v>45479</v>
      </c>
      <c r="B8" s="256"/>
      <c r="C8" s="81" t="s">
        <v>39</v>
      </c>
      <c r="D8" s="82" t="s">
        <v>37</v>
      </c>
      <c r="E8" s="81" t="s">
        <v>39</v>
      </c>
      <c r="F8" s="82" t="s">
        <v>37</v>
      </c>
      <c r="G8" s="81" t="s">
        <v>39</v>
      </c>
      <c r="H8" s="82" t="s">
        <v>37</v>
      </c>
      <c r="I8" s="81" t="s">
        <v>38</v>
      </c>
      <c r="J8" s="82" t="s">
        <v>36</v>
      </c>
      <c r="K8" s="81" t="s">
        <v>38</v>
      </c>
      <c r="L8" s="82" t="s">
        <v>36</v>
      </c>
      <c r="M8" s="81" t="s">
        <v>39</v>
      </c>
      <c r="N8" s="82" t="s">
        <v>37</v>
      </c>
      <c r="O8" s="81" t="s">
        <v>38</v>
      </c>
      <c r="P8" s="82" t="s">
        <v>36</v>
      </c>
      <c r="Q8" s="81" t="s">
        <v>39</v>
      </c>
      <c r="R8" s="82" t="s">
        <v>36</v>
      </c>
      <c r="S8" s="81" t="s">
        <v>38</v>
      </c>
      <c r="T8" s="82" t="s">
        <v>37</v>
      </c>
      <c r="U8" s="81" t="s">
        <v>38</v>
      </c>
      <c r="V8" s="82" t="s">
        <v>36</v>
      </c>
      <c r="W8" s="81" t="s">
        <v>38</v>
      </c>
      <c r="X8" s="82" t="s">
        <v>36</v>
      </c>
      <c r="Y8" s="81" t="s">
        <v>39</v>
      </c>
      <c r="Z8" s="82" t="s">
        <v>37</v>
      </c>
      <c r="AA8" s="81" t="s">
        <v>39</v>
      </c>
      <c r="AB8" s="82" t="s">
        <v>37</v>
      </c>
      <c r="AC8" s="81" t="s">
        <v>38</v>
      </c>
      <c r="AD8" s="82" t="s">
        <v>36</v>
      </c>
      <c r="AE8" s="81" t="s">
        <v>39</v>
      </c>
      <c r="AF8" s="82" t="s">
        <v>37</v>
      </c>
      <c r="AG8" s="81" t="s">
        <v>38</v>
      </c>
      <c r="AH8" s="82" t="s">
        <v>36</v>
      </c>
      <c r="AI8" s="81" t="s">
        <v>38</v>
      </c>
      <c r="AJ8" s="82" t="s">
        <v>37</v>
      </c>
      <c r="AK8" s="81" t="s">
        <v>38</v>
      </c>
      <c r="AL8" s="82" t="s">
        <v>36</v>
      </c>
      <c r="AM8" s="81" t="s">
        <v>39</v>
      </c>
      <c r="AN8" s="82" t="s">
        <v>37</v>
      </c>
      <c r="AO8" s="97"/>
      <c r="AP8" s="97"/>
    </row>
    <row r="9" spans="1:42" s="75" customFormat="1">
      <c r="A9" s="257">
        <f t="shared" si="0"/>
        <v>45480</v>
      </c>
      <c r="B9" s="258"/>
      <c r="C9" s="81" t="s">
        <v>39</v>
      </c>
      <c r="D9" s="82" t="s">
        <v>36</v>
      </c>
      <c r="E9" s="81" t="s">
        <v>39</v>
      </c>
      <c r="F9" s="82" t="s">
        <v>37</v>
      </c>
      <c r="G9" s="81" t="s">
        <v>39</v>
      </c>
      <c r="H9" s="82" t="s">
        <v>37</v>
      </c>
      <c r="I9" s="81" t="s">
        <v>38</v>
      </c>
      <c r="J9" s="82" t="s">
        <v>36</v>
      </c>
      <c r="K9" s="81" t="s">
        <v>39</v>
      </c>
      <c r="L9" s="82" t="s">
        <v>37</v>
      </c>
      <c r="M9" s="81" t="s">
        <v>39</v>
      </c>
      <c r="N9" s="82" t="s">
        <v>37</v>
      </c>
      <c r="O9" s="81" t="s">
        <v>38</v>
      </c>
      <c r="P9" s="82" t="s">
        <v>36</v>
      </c>
      <c r="Q9" s="81" t="s">
        <v>39</v>
      </c>
      <c r="R9" s="82" t="s">
        <v>36</v>
      </c>
      <c r="S9" s="81" t="s">
        <v>39</v>
      </c>
      <c r="T9" s="82" t="s">
        <v>37</v>
      </c>
      <c r="U9" s="81" t="s">
        <v>38</v>
      </c>
      <c r="V9" s="82" t="s">
        <v>36</v>
      </c>
      <c r="W9" s="81" t="s">
        <v>38</v>
      </c>
      <c r="X9" s="82" t="s">
        <v>36</v>
      </c>
      <c r="Y9" s="81" t="s">
        <v>39</v>
      </c>
      <c r="Z9" s="82" t="s">
        <v>37</v>
      </c>
      <c r="AA9" s="81" t="s">
        <v>39</v>
      </c>
      <c r="AB9" s="82" t="s">
        <v>37</v>
      </c>
      <c r="AC9" s="81" t="s">
        <v>38</v>
      </c>
      <c r="AD9" s="82" t="s">
        <v>36</v>
      </c>
      <c r="AE9" s="81" t="s">
        <v>39</v>
      </c>
      <c r="AF9" s="82" t="s">
        <v>37</v>
      </c>
      <c r="AG9" s="81" t="s">
        <v>38</v>
      </c>
      <c r="AH9" s="82" t="s">
        <v>36</v>
      </c>
      <c r="AI9" s="81" t="s">
        <v>38</v>
      </c>
      <c r="AJ9" s="82" t="s">
        <v>37</v>
      </c>
      <c r="AK9" s="81" t="s">
        <v>38</v>
      </c>
      <c r="AL9" s="82" t="s">
        <v>36</v>
      </c>
      <c r="AM9" s="81" t="s">
        <v>39</v>
      </c>
      <c r="AN9" s="82" t="s">
        <v>36</v>
      </c>
      <c r="AO9" s="97"/>
      <c r="AP9" s="97"/>
    </row>
    <row r="10" spans="1:42" s="75" customFormat="1">
      <c r="A10" s="255">
        <f t="shared" si="0"/>
        <v>45481</v>
      </c>
      <c r="B10" s="256"/>
      <c r="C10" s="81" t="s">
        <v>38</v>
      </c>
      <c r="D10" s="82" t="s">
        <v>36</v>
      </c>
      <c r="E10" s="81" t="s">
        <v>39</v>
      </c>
      <c r="F10" s="82" t="s">
        <v>37</v>
      </c>
      <c r="G10" s="81" t="s">
        <v>39</v>
      </c>
      <c r="H10" s="82" t="s">
        <v>37</v>
      </c>
      <c r="I10" s="81" t="s">
        <v>38</v>
      </c>
      <c r="J10" s="82" t="s">
        <v>37</v>
      </c>
      <c r="K10" s="81" t="s">
        <v>39</v>
      </c>
      <c r="L10" s="82" t="s">
        <v>36</v>
      </c>
      <c r="M10" s="81" t="s">
        <v>39</v>
      </c>
      <c r="N10" s="82" t="s">
        <v>36</v>
      </c>
      <c r="O10" s="81" t="s">
        <v>38</v>
      </c>
      <c r="P10" s="82" t="s">
        <v>36</v>
      </c>
      <c r="Q10" s="81" t="s">
        <v>39</v>
      </c>
      <c r="R10" s="82" t="s">
        <v>36</v>
      </c>
      <c r="S10" s="81" t="s">
        <v>39</v>
      </c>
      <c r="T10" s="82" t="s">
        <v>36</v>
      </c>
      <c r="U10" s="81" t="s">
        <v>38</v>
      </c>
      <c r="V10" s="82" t="s">
        <v>36</v>
      </c>
      <c r="W10" s="81" t="s">
        <v>38</v>
      </c>
      <c r="X10" s="82" t="s">
        <v>36</v>
      </c>
      <c r="Y10" s="81" t="s">
        <v>39</v>
      </c>
      <c r="Z10" s="82" t="s">
        <v>37</v>
      </c>
      <c r="AA10" s="81" t="s">
        <v>39</v>
      </c>
      <c r="AB10" s="82" t="s">
        <v>37</v>
      </c>
      <c r="AC10" s="81" t="s">
        <v>38</v>
      </c>
      <c r="AD10" s="82" t="s">
        <v>36</v>
      </c>
      <c r="AE10" s="81" t="s">
        <v>39</v>
      </c>
      <c r="AF10" s="82" t="s">
        <v>37</v>
      </c>
      <c r="AG10" s="81" t="s">
        <v>38</v>
      </c>
      <c r="AH10" s="82" t="s">
        <v>36</v>
      </c>
      <c r="AI10" s="81" t="s">
        <v>38</v>
      </c>
      <c r="AJ10" s="82" t="s">
        <v>36</v>
      </c>
      <c r="AK10" s="81" t="s">
        <v>38</v>
      </c>
      <c r="AL10" s="82" t="s">
        <v>36</v>
      </c>
      <c r="AM10" s="81" t="s">
        <v>38</v>
      </c>
      <c r="AN10" s="82" t="s">
        <v>36</v>
      </c>
      <c r="AO10" s="97"/>
      <c r="AP10" s="97"/>
    </row>
    <row r="11" spans="1:42" s="75" customFormat="1">
      <c r="A11" s="257">
        <f t="shared" si="0"/>
        <v>45482</v>
      </c>
      <c r="B11" s="258"/>
      <c r="C11" s="81" t="s">
        <v>38</v>
      </c>
      <c r="D11" s="82" t="s">
        <v>36</v>
      </c>
      <c r="E11" s="81" t="s">
        <v>39</v>
      </c>
      <c r="F11" s="82" t="s">
        <v>37</v>
      </c>
      <c r="G11" s="81" t="s">
        <v>39</v>
      </c>
      <c r="H11" s="82" t="s">
        <v>37</v>
      </c>
      <c r="I11" s="81" t="s">
        <v>39</v>
      </c>
      <c r="J11" s="82" t="s">
        <v>36</v>
      </c>
      <c r="K11" s="81" t="s">
        <v>38</v>
      </c>
      <c r="L11" s="82" t="s">
        <v>36</v>
      </c>
      <c r="M11" s="81" t="s">
        <v>38</v>
      </c>
      <c r="N11" s="82" t="s">
        <v>36</v>
      </c>
      <c r="O11" s="81" t="s">
        <v>38</v>
      </c>
      <c r="P11" s="82" t="s">
        <v>37</v>
      </c>
      <c r="Q11" s="81" t="s">
        <v>39</v>
      </c>
      <c r="R11" s="82" t="s">
        <v>36</v>
      </c>
      <c r="S11" s="81" t="s">
        <v>38</v>
      </c>
      <c r="T11" s="82" t="s">
        <v>36</v>
      </c>
      <c r="U11" s="81" t="s">
        <v>38</v>
      </c>
      <c r="V11" s="82" t="s">
        <v>37</v>
      </c>
      <c r="W11" s="81" t="s">
        <v>38</v>
      </c>
      <c r="X11" s="82" t="s">
        <v>36</v>
      </c>
      <c r="Y11" s="81" t="s">
        <v>39</v>
      </c>
      <c r="Z11" s="82" t="s">
        <v>37</v>
      </c>
      <c r="AA11" s="81" t="s">
        <v>39</v>
      </c>
      <c r="AB11" s="82" t="s">
        <v>37</v>
      </c>
      <c r="AC11" s="81" t="s">
        <v>38</v>
      </c>
      <c r="AD11" s="82" t="s">
        <v>36</v>
      </c>
      <c r="AE11" s="81" t="s">
        <v>39</v>
      </c>
      <c r="AF11" s="82" t="s">
        <v>37</v>
      </c>
      <c r="AG11" s="81" t="s">
        <v>38</v>
      </c>
      <c r="AH11" s="82" t="s">
        <v>36</v>
      </c>
      <c r="AI11" s="81" t="s">
        <v>38</v>
      </c>
      <c r="AJ11" s="82" t="s">
        <v>36</v>
      </c>
      <c r="AK11" s="81" t="s">
        <v>38</v>
      </c>
      <c r="AL11" s="82" t="s">
        <v>36</v>
      </c>
      <c r="AM11" s="81" t="s">
        <v>38</v>
      </c>
      <c r="AN11" s="82" t="s">
        <v>36</v>
      </c>
      <c r="AO11" s="97"/>
      <c r="AP11" s="97"/>
    </row>
    <row r="12" spans="1:42" s="75" customFormat="1">
      <c r="A12" s="255">
        <f t="shared" si="0"/>
        <v>45483</v>
      </c>
      <c r="B12" s="256"/>
      <c r="C12" s="81" t="s">
        <v>38</v>
      </c>
      <c r="D12" s="82" t="s">
        <v>36</v>
      </c>
      <c r="E12" s="81" t="s">
        <v>39</v>
      </c>
      <c r="F12" s="82" t="s">
        <v>37</v>
      </c>
      <c r="G12" s="81" t="s">
        <v>39</v>
      </c>
      <c r="H12" s="82" t="s">
        <v>37</v>
      </c>
      <c r="I12" s="81" t="s">
        <v>38</v>
      </c>
      <c r="J12" s="82" t="s">
        <v>36</v>
      </c>
      <c r="K12" s="81" t="s">
        <v>38</v>
      </c>
      <c r="L12" s="82" t="s">
        <v>36</v>
      </c>
      <c r="M12" s="81" t="s">
        <v>38</v>
      </c>
      <c r="N12" s="82" t="s">
        <v>36</v>
      </c>
      <c r="O12" s="81" t="s">
        <v>38</v>
      </c>
      <c r="P12" s="82" t="s">
        <v>36</v>
      </c>
      <c r="Q12" s="81" t="s">
        <v>39</v>
      </c>
      <c r="R12" s="82" t="s">
        <v>36</v>
      </c>
      <c r="S12" s="81" t="s">
        <v>38</v>
      </c>
      <c r="T12" s="82" t="s">
        <v>36</v>
      </c>
      <c r="U12" s="81" t="s">
        <v>38</v>
      </c>
      <c r="V12" s="82" t="s">
        <v>36</v>
      </c>
      <c r="W12" s="81" t="s">
        <v>38</v>
      </c>
      <c r="X12" s="82" t="s">
        <v>36</v>
      </c>
      <c r="Y12" s="81" t="s">
        <v>39</v>
      </c>
      <c r="Z12" s="82" t="s">
        <v>36</v>
      </c>
      <c r="AA12" s="81" t="s">
        <v>39</v>
      </c>
      <c r="AB12" s="82" t="s">
        <v>37</v>
      </c>
      <c r="AC12" s="81" t="s">
        <v>38</v>
      </c>
      <c r="AD12" s="82" t="s">
        <v>36</v>
      </c>
      <c r="AE12" s="81" t="s">
        <v>39</v>
      </c>
      <c r="AF12" s="82" t="s">
        <v>36</v>
      </c>
      <c r="AG12" s="81" t="s">
        <v>38</v>
      </c>
      <c r="AH12" s="82" t="s">
        <v>36</v>
      </c>
      <c r="AI12" s="81" t="s">
        <v>38</v>
      </c>
      <c r="AJ12" s="82" t="s">
        <v>36</v>
      </c>
      <c r="AK12" s="81" t="s">
        <v>38</v>
      </c>
      <c r="AL12" s="82" t="s">
        <v>36</v>
      </c>
      <c r="AM12" s="81" t="s">
        <v>39</v>
      </c>
      <c r="AN12" s="82" t="s">
        <v>36</v>
      </c>
      <c r="AO12" s="97"/>
      <c r="AP12" s="97"/>
    </row>
    <row r="13" spans="1:42" s="75" customFormat="1">
      <c r="A13" s="257">
        <f t="shared" si="0"/>
        <v>45484</v>
      </c>
      <c r="B13" s="258"/>
      <c r="C13" s="81" t="s">
        <v>38</v>
      </c>
      <c r="D13" s="82" t="s">
        <v>37</v>
      </c>
      <c r="E13" s="81" t="s">
        <v>39</v>
      </c>
      <c r="F13" s="82" t="s">
        <v>37</v>
      </c>
      <c r="G13" s="81" t="s">
        <v>39</v>
      </c>
      <c r="H13" s="82" t="s">
        <v>37</v>
      </c>
      <c r="I13" s="81" t="s">
        <v>38</v>
      </c>
      <c r="J13" s="82" t="s">
        <v>36</v>
      </c>
      <c r="K13" s="81" t="s">
        <v>39</v>
      </c>
      <c r="L13" s="82" t="s">
        <v>36</v>
      </c>
      <c r="M13" s="81" t="s">
        <v>38</v>
      </c>
      <c r="N13" s="82" t="s">
        <v>36</v>
      </c>
      <c r="O13" s="81" t="s">
        <v>39</v>
      </c>
      <c r="P13" s="82" t="s">
        <v>36</v>
      </c>
      <c r="Q13" s="81" t="s">
        <v>39</v>
      </c>
      <c r="R13" s="82" t="s">
        <v>36</v>
      </c>
      <c r="S13" s="81" t="s">
        <v>38</v>
      </c>
      <c r="T13" s="82" t="s">
        <v>36</v>
      </c>
      <c r="U13" s="81" t="s">
        <v>38</v>
      </c>
      <c r="V13" s="82" t="s">
        <v>36</v>
      </c>
      <c r="W13" s="81" t="s">
        <v>38</v>
      </c>
      <c r="X13" s="82" t="s">
        <v>36</v>
      </c>
      <c r="Y13" s="81" t="s">
        <v>38</v>
      </c>
      <c r="Z13" s="82" t="s">
        <v>36</v>
      </c>
      <c r="AA13" s="81" t="s">
        <v>39</v>
      </c>
      <c r="AB13" s="82" t="s">
        <v>37</v>
      </c>
      <c r="AC13" s="81" t="s">
        <v>38</v>
      </c>
      <c r="AD13" s="82" t="s">
        <v>36</v>
      </c>
      <c r="AE13" s="81" t="s">
        <v>38</v>
      </c>
      <c r="AF13" s="82" t="s">
        <v>36</v>
      </c>
      <c r="AG13" s="81" t="s">
        <v>38</v>
      </c>
      <c r="AH13" s="82" t="s">
        <v>36</v>
      </c>
      <c r="AI13" s="81" t="s">
        <v>38</v>
      </c>
      <c r="AJ13" s="82" t="s">
        <v>36</v>
      </c>
      <c r="AK13" s="81" t="s">
        <v>38</v>
      </c>
      <c r="AL13" s="82" t="s">
        <v>36</v>
      </c>
      <c r="AM13" s="81" t="s">
        <v>38</v>
      </c>
      <c r="AN13" s="82" t="s">
        <v>36</v>
      </c>
      <c r="AO13" s="97"/>
      <c r="AP13" s="97"/>
    </row>
    <row r="14" spans="1:42" s="75" customFormat="1">
      <c r="A14" s="255">
        <f t="shared" si="0"/>
        <v>45485</v>
      </c>
      <c r="B14" s="256"/>
      <c r="C14" s="81" t="s">
        <v>38</v>
      </c>
      <c r="D14" s="82"/>
      <c r="E14" s="81" t="s">
        <v>39</v>
      </c>
      <c r="F14" s="82" t="s">
        <v>37</v>
      </c>
      <c r="G14" s="81" t="s">
        <v>39</v>
      </c>
      <c r="H14" s="82" t="s">
        <v>37</v>
      </c>
      <c r="I14" s="81" t="s">
        <v>38</v>
      </c>
      <c r="J14" s="82"/>
      <c r="K14" s="81" t="s">
        <v>38</v>
      </c>
      <c r="L14" s="82"/>
      <c r="M14" s="81" t="s">
        <v>38</v>
      </c>
      <c r="N14" s="82"/>
      <c r="O14" s="81" t="s">
        <v>38</v>
      </c>
      <c r="P14" s="82"/>
      <c r="Q14" s="81" t="s">
        <v>39</v>
      </c>
      <c r="R14" s="82"/>
      <c r="S14" s="81" t="s">
        <v>38</v>
      </c>
      <c r="T14" s="82"/>
      <c r="U14" s="81" t="s">
        <v>38</v>
      </c>
      <c r="V14" s="82"/>
      <c r="W14" s="81" t="s">
        <v>38</v>
      </c>
      <c r="X14" s="82"/>
      <c r="Y14" s="81" t="s">
        <v>38</v>
      </c>
      <c r="Z14" s="82"/>
      <c r="AA14" s="81" t="s">
        <v>39</v>
      </c>
      <c r="AB14" s="82" t="s">
        <v>37</v>
      </c>
      <c r="AC14" s="81" t="s">
        <v>38</v>
      </c>
      <c r="AD14" s="82"/>
      <c r="AE14" s="81" t="s">
        <v>38</v>
      </c>
      <c r="AF14" s="82"/>
      <c r="AG14" s="81" t="s">
        <v>38</v>
      </c>
      <c r="AH14" s="82"/>
      <c r="AI14" s="81" t="s">
        <v>38</v>
      </c>
      <c r="AJ14" s="82"/>
      <c r="AK14" s="81" t="s">
        <v>38</v>
      </c>
      <c r="AL14" s="82"/>
      <c r="AM14" s="81" t="s">
        <v>38</v>
      </c>
      <c r="AN14" s="82"/>
      <c r="AO14" s="97"/>
      <c r="AP14" s="97"/>
    </row>
    <row r="15" spans="1:42" s="75" customFormat="1">
      <c r="A15" s="257">
        <f t="shared" si="0"/>
        <v>45486</v>
      </c>
      <c r="B15" s="258"/>
      <c r="C15" s="81"/>
      <c r="D15" s="82"/>
      <c r="E15" s="81" t="s">
        <v>39</v>
      </c>
      <c r="F15" s="82" t="s">
        <v>37</v>
      </c>
      <c r="G15" s="81" t="s">
        <v>39</v>
      </c>
      <c r="H15" s="82" t="s">
        <v>37</v>
      </c>
      <c r="I15" s="81"/>
      <c r="J15" s="82"/>
      <c r="K15" s="81"/>
      <c r="L15" s="82"/>
      <c r="M15" s="81"/>
      <c r="N15" s="82"/>
      <c r="O15" s="81"/>
      <c r="P15" s="82"/>
      <c r="Q15" s="81"/>
      <c r="R15" s="82"/>
      <c r="S15" s="81"/>
      <c r="T15" s="82"/>
      <c r="U15" s="81"/>
      <c r="V15" s="82"/>
      <c r="W15" s="81"/>
      <c r="X15" s="82"/>
      <c r="Y15" s="81"/>
      <c r="Z15" s="82"/>
      <c r="AA15" s="81"/>
      <c r="AB15" s="82"/>
      <c r="AC15" s="81"/>
      <c r="AD15" s="82"/>
      <c r="AE15" s="81"/>
      <c r="AF15" s="82"/>
      <c r="AG15" s="81"/>
      <c r="AH15" s="82"/>
      <c r="AI15" s="81"/>
      <c r="AJ15" s="82"/>
      <c r="AK15" s="81"/>
      <c r="AL15" s="82"/>
      <c r="AM15" s="81"/>
      <c r="AN15" s="82"/>
      <c r="AO15" s="97"/>
      <c r="AP15" s="97"/>
    </row>
    <row r="16" spans="1:42" s="75" customFormat="1">
      <c r="A16" s="255">
        <f t="shared" si="0"/>
        <v>45487</v>
      </c>
      <c r="B16" s="256"/>
      <c r="C16" s="81"/>
      <c r="D16" s="82"/>
      <c r="E16" s="81" t="s">
        <v>39</v>
      </c>
      <c r="F16" s="82" t="s">
        <v>37</v>
      </c>
      <c r="G16" s="81" t="s">
        <v>39</v>
      </c>
      <c r="H16" s="82" t="s">
        <v>37</v>
      </c>
      <c r="I16" s="81"/>
      <c r="J16" s="82"/>
      <c r="K16" s="81"/>
      <c r="L16" s="82"/>
      <c r="M16" s="81"/>
      <c r="N16" s="82"/>
      <c r="O16" s="81"/>
      <c r="P16" s="82"/>
      <c r="Q16" s="81"/>
      <c r="R16" s="82"/>
      <c r="S16" s="81"/>
      <c r="T16" s="82"/>
      <c r="U16" s="81"/>
      <c r="V16" s="82"/>
      <c r="W16" s="81"/>
      <c r="X16" s="82"/>
      <c r="Y16" s="81"/>
      <c r="Z16" s="82"/>
      <c r="AA16" s="81"/>
      <c r="AB16" s="82"/>
      <c r="AC16" s="81"/>
      <c r="AD16" s="82"/>
      <c r="AE16" s="81"/>
      <c r="AF16" s="82"/>
      <c r="AG16" s="81"/>
      <c r="AH16" s="82"/>
      <c r="AI16" s="81"/>
      <c r="AJ16" s="82"/>
      <c r="AK16" s="81"/>
      <c r="AL16" s="82"/>
      <c r="AM16" s="81"/>
      <c r="AN16" s="82"/>
      <c r="AO16" s="97"/>
      <c r="AP16" s="97"/>
    </row>
    <row r="17" spans="1:42" s="75" customFormat="1">
      <c r="A17" s="257">
        <f t="shared" si="0"/>
        <v>45488</v>
      </c>
      <c r="B17" s="258"/>
      <c r="C17" s="81"/>
      <c r="D17" s="82"/>
      <c r="E17" s="81" t="s">
        <v>39</v>
      </c>
      <c r="F17" s="82" t="s">
        <v>37</v>
      </c>
      <c r="G17" s="81" t="s">
        <v>39</v>
      </c>
      <c r="H17" s="82" t="s">
        <v>37</v>
      </c>
      <c r="I17" s="81"/>
      <c r="J17" s="82"/>
      <c r="K17" s="81"/>
      <c r="L17" s="82"/>
      <c r="M17" s="81"/>
      <c r="N17" s="82"/>
      <c r="O17" s="81"/>
      <c r="P17" s="82"/>
      <c r="Q17" s="81"/>
      <c r="R17" s="82"/>
      <c r="S17" s="81"/>
      <c r="T17" s="82"/>
      <c r="U17" s="81"/>
      <c r="V17" s="82"/>
      <c r="W17" s="81"/>
      <c r="X17" s="82"/>
      <c r="Y17" s="81"/>
      <c r="Z17" s="82"/>
      <c r="AA17" s="81"/>
      <c r="AB17" s="82"/>
      <c r="AC17" s="81"/>
      <c r="AD17" s="82"/>
      <c r="AE17" s="81"/>
      <c r="AF17" s="82"/>
      <c r="AG17" s="81"/>
      <c r="AH17" s="82"/>
      <c r="AI17" s="81"/>
      <c r="AJ17" s="82"/>
      <c r="AK17" s="81"/>
      <c r="AL17" s="82"/>
      <c r="AM17" s="81"/>
      <c r="AN17" s="82"/>
      <c r="AO17" s="97"/>
      <c r="AP17" s="97"/>
    </row>
    <row r="18" spans="1:42" s="75" customFormat="1">
      <c r="A18" s="255">
        <f t="shared" si="0"/>
        <v>45489</v>
      </c>
      <c r="B18" s="256"/>
      <c r="C18" s="81"/>
      <c r="D18" s="82"/>
      <c r="E18" s="81" t="s">
        <v>39</v>
      </c>
      <c r="F18" s="82" t="s">
        <v>37</v>
      </c>
      <c r="G18" s="81" t="s">
        <v>39</v>
      </c>
      <c r="H18" s="82" t="s">
        <v>37</v>
      </c>
      <c r="I18" s="81"/>
      <c r="J18" s="82"/>
      <c r="K18" s="81"/>
      <c r="L18" s="82"/>
      <c r="M18" s="81"/>
      <c r="N18" s="82"/>
      <c r="O18" s="81"/>
      <c r="P18" s="82"/>
      <c r="Q18" s="81"/>
      <c r="R18" s="82"/>
      <c r="S18" s="81"/>
      <c r="T18" s="82"/>
      <c r="U18" s="81"/>
      <c r="V18" s="82"/>
      <c r="W18" s="81"/>
      <c r="X18" s="82"/>
      <c r="Y18" s="81"/>
      <c r="Z18" s="82"/>
      <c r="AA18" s="81"/>
      <c r="AB18" s="82"/>
      <c r="AC18" s="81"/>
      <c r="AD18" s="82"/>
      <c r="AE18" s="81"/>
      <c r="AF18" s="82"/>
      <c r="AG18" s="81"/>
      <c r="AH18" s="82"/>
      <c r="AI18" s="81"/>
      <c r="AJ18" s="82"/>
      <c r="AK18" s="81"/>
      <c r="AL18" s="82"/>
      <c r="AM18" s="81"/>
      <c r="AN18" s="82"/>
      <c r="AO18" s="97"/>
      <c r="AP18" s="97"/>
    </row>
    <row r="19" spans="1:42" s="75" customFormat="1">
      <c r="A19" s="257">
        <f t="shared" si="0"/>
        <v>45490</v>
      </c>
      <c r="B19" s="258"/>
      <c r="C19" s="81"/>
      <c r="D19" s="82"/>
      <c r="E19" s="81" t="s">
        <v>39</v>
      </c>
      <c r="F19" s="82" t="s">
        <v>37</v>
      </c>
      <c r="G19" s="81" t="s">
        <v>39</v>
      </c>
      <c r="H19" s="82" t="s">
        <v>37</v>
      </c>
      <c r="I19" s="81"/>
      <c r="J19" s="82"/>
      <c r="K19" s="81"/>
      <c r="L19" s="82"/>
      <c r="M19" s="81"/>
      <c r="N19" s="82"/>
      <c r="O19" s="81"/>
      <c r="P19" s="82"/>
      <c r="Q19" s="81"/>
      <c r="R19" s="82"/>
      <c r="S19" s="81"/>
      <c r="T19" s="82"/>
      <c r="U19" s="81"/>
      <c r="V19" s="82"/>
      <c r="W19" s="81"/>
      <c r="X19" s="82"/>
      <c r="Y19" s="81"/>
      <c r="Z19" s="82"/>
      <c r="AA19" s="81"/>
      <c r="AB19" s="82"/>
      <c r="AC19" s="81"/>
      <c r="AD19" s="82"/>
      <c r="AE19" s="81"/>
      <c r="AF19" s="82"/>
      <c r="AG19" s="81"/>
      <c r="AH19" s="82"/>
      <c r="AI19" s="81"/>
      <c r="AJ19" s="82"/>
      <c r="AK19" s="81"/>
      <c r="AL19" s="82"/>
      <c r="AM19" s="81"/>
      <c r="AN19" s="82"/>
      <c r="AO19" s="97"/>
      <c r="AP19" s="97"/>
    </row>
    <row r="20" spans="1:42" s="75" customFormat="1">
      <c r="A20" s="255">
        <f t="shared" si="0"/>
        <v>45491</v>
      </c>
      <c r="B20" s="256"/>
      <c r="C20" s="81"/>
      <c r="D20" s="82"/>
      <c r="E20" s="81" t="s">
        <v>39</v>
      </c>
      <c r="F20" s="82" t="s">
        <v>37</v>
      </c>
      <c r="G20" s="81" t="s">
        <v>39</v>
      </c>
      <c r="H20" s="82" t="s">
        <v>37</v>
      </c>
      <c r="I20" s="81"/>
      <c r="J20" s="82"/>
      <c r="K20" s="81"/>
      <c r="L20" s="82"/>
      <c r="M20" s="81"/>
      <c r="N20" s="82"/>
      <c r="O20" s="81"/>
      <c r="P20" s="82"/>
      <c r="Q20" s="81"/>
      <c r="R20" s="82"/>
      <c r="S20" s="81"/>
      <c r="T20" s="82"/>
      <c r="U20" s="81"/>
      <c r="V20" s="82"/>
      <c r="W20" s="81"/>
      <c r="X20" s="82"/>
      <c r="Y20" s="81"/>
      <c r="Z20" s="82"/>
      <c r="AA20" s="81"/>
      <c r="AB20" s="82"/>
      <c r="AC20" s="81"/>
      <c r="AD20" s="82"/>
      <c r="AE20" s="81"/>
      <c r="AF20" s="82"/>
      <c r="AG20" s="81"/>
      <c r="AH20" s="82"/>
      <c r="AI20" s="81"/>
      <c r="AJ20" s="82"/>
      <c r="AK20" s="81"/>
      <c r="AL20" s="82"/>
      <c r="AM20" s="81"/>
      <c r="AN20" s="82"/>
      <c r="AO20" s="97"/>
      <c r="AP20" s="97"/>
    </row>
    <row r="21" spans="1:42" s="75" customFormat="1">
      <c r="A21" s="257">
        <f t="shared" si="0"/>
        <v>45492</v>
      </c>
      <c r="B21" s="258"/>
      <c r="C21" s="81"/>
      <c r="D21" s="82"/>
      <c r="E21" s="81" t="s">
        <v>39</v>
      </c>
      <c r="F21" s="82" t="s">
        <v>37</v>
      </c>
      <c r="G21" s="81" t="s">
        <v>39</v>
      </c>
      <c r="H21" s="82" t="s">
        <v>37</v>
      </c>
      <c r="I21" s="81"/>
      <c r="J21" s="82"/>
      <c r="K21" s="81"/>
      <c r="L21" s="82"/>
      <c r="M21" s="81"/>
      <c r="N21" s="82"/>
      <c r="O21" s="81"/>
      <c r="P21" s="82"/>
      <c r="Q21" s="81"/>
      <c r="R21" s="82"/>
      <c r="S21" s="81"/>
      <c r="T21" s="82"/>
      <c r="U21" s="81"/>
      <c r="V21" s="82"/>
      <c r="W21" s="81"/>
      <c r="X21" s="82"/>
      <c r="Y21" s="81"/>
      <c r="Z21" s="82"/>
      <c r="AA21" s="81"/>
      <c r="AB21" s="82"/>
      <c r="AC21" s="81"/>
      <c r="AD21" s="82"/>
      <c r="AE21" s="81"/>
      <c r="AF21" s="82"/>
      <c r="AG21" s="81"/>
      <c r="AH21" s="82"/>
      <c r="AI21" s="81"/>
      <c r="AJ21" s="82"/>
      <c r="AK21" s="81"/>
      <c r="AL21" s="82"/>
      <c r="AM21" s="81"/>
      <c r="AN21" s="82"/>
      <c r="AO21" s="97"/>
      <c r="AP21" s="97"/>
    </row>
    <row r="22" spans="1:42" s="75" customFormat="1">
      <c r="A22" s="255">
        <f t="shared" si="0"/>
        <v>45493</v>
      </c>
      <c r="B22" s="256"/>
      <c r="C22" s="81"/>
      <c r="D22" s="82"/>
      <c r="E22" s="81" t="s">
        <v>39</v>
      </c>
      <c r="F22" s="82" t="s">
        <v>37</v>
      </c>
      <c r="G22" s="81" t="s">
        <v>39</v>
      </c>
      <c r="H22" s="82" t="s">
        <v>37</v>
      </c>
      <c r="I22" s="81"/>
      <c r="J22" s="82"/>
      <c r="K22" s="81"/>
      <c r="L22" s="82"/>
      <c r="M22" s="81"/>
      <c r="N22" s="82"/>
      <c r="O22" s="81"/>
      <c r="P22" s="82"/>
      <c r="Q22" s="81"/>
      <c r="R22" s="82"/>
      <c r="S22" s="81"/>
      <c r="T22" s="82"/>
      <c r="U22" s="81"/>
      <c r="V22" s="82"/>
      <c r="W22" s="81"/>
      <c r="X22" s="82"/>
      <c r="Y22" s="81"/>
      <c r="Z22" s="82"/>
      <c r="AA22" s="81"/>
      <c r="AB22" s="82"/>
      <c r="AC22" s="81"/>
      <c r="AD22" s="82"/>
      <c r="AE22" s="81"/>
      <c r="AF22" s="82"/>
      <c r="AG22" s="81"/>
      <c r="AH22" s="82"/>
      <c r="AI22" s="81"/>
      <c r="AJ22" s="82"/>
      <c r="AK22" s="81"/>
      <c r="AL22" s="82"/>
      <c r="AM22" s="81"/>
      <c r="AN22" s="82"/>
      <c r="AO22" s="97"/>
      <c r="AP22" s="97"/>
    </row>
    <row r="23" spans="1:42" s="75" customFormat="1">
      <c r="A23" s="257">
        <f t="shared" si="0"/>
        <v>45494</v>
      </c>
      <c r="B23" s="258"/>
      <c r="C23" s="81"/>
      <c r="D23" s="82"/>
      <c r="E23" s="81" t="s">
        <v>39</v>
      </c>
      <c r="F23" s="82" t="s">
        <v>37</v>
      </c>
      <c r="G23" s="81" t="s">
        <v>39</v>
      </c>
      <c r="H23" s="82" t="s">
        <v>37</v>
      </c>
      <c r="I23" s="81"/>
      <c r="J23" s="82"/>
      <c r="K23" s="81"/>
      <c r="L23" s="82"/>
      <c r="M23" s="81"/>
      <c r="N23" s="82"/>
      <c r="O23" s="81"/>
      <c r="P23" s="82"/>
      <c r="Q23" s="81"/>
      <c r="R23" s="82"/>
      <c r="S23" s="81"/>
      <c r="T23" s="82"/>
      <c r="U23" s="81"/>
      <c r="V23" s="82"/>
      <c r="W23" s="81"/>
      <c r="X23" s="82"/>
      <c r="Y23" s="81"/>
      <c r="Z23" s="82"/>
      <c r="AA23" s="81"/>
      <c r="AB23" s="82"/>
      <c r="AC23" s="81"/>
      <c r="AD23" s="82"/>
      <c r="AE23" s="81"/>
      <c r="AF23" s="82"/>
      <c r="AG23" s="81"/>
      <c r="AH23" s="82"/>
      <c r="AI23" s="81"/>
      <c r="AJ23" s="82"/>
      <c r="AK23" s="81"/>
      <c r="AL23" s="82"/>
      <c r="AM23" s="81"/>
      <c r="AN23" s="82"/>
      <c r="AO23" s="97"/>
      <c r="AP23" s="97"/>
    </row>
    <row r="24" spans="1:42" s="75" customFormat="1">
      <c r="A24" s="255">
        <f t="shared" si="0"/>
        <v>45495</v>
      </c>
      <c r="B24" s="256"/>
      <c r="C24" s="81"/>
      <c r="D24" s="82"/>
      <c r="E24" s="81" t="s">
        <v>39</v>
      </c>
      <c r="F24" s="82" t="s">
        <v>37</v>
      </c>
      <c r="G24" s="81" t="s">
        <v>39</v>
      </c>
      <c r="H24" s="82" t="s">
        <v>37</v>
      </c>
      <c r="I24" s="81"/>
      <c r="J24" s="82"/>
      <c r="K24" s="81"/>
      <c r="L24" s="82"/>
      <c r="M24" s="81"/>
      <c r="N24" s="82"/>
      <c r="O24" s="81"/>
      <c r="P24" s="82"/>
      <c r="Q24" s="81"/>
      <c r="R24" s="82"/>
      <c r="S24" s="81"/>
      <c r="T24" s="82"/>
      <c r="U24" s="81"/>
      <c r="V24" s="82"/>
      <c r="W24" s="81"/>
      <c r="X24" s="82"/>
      <c r="Y24" s="81"/>
      <c r="Z24" s="82"/>
      <c r="AA24" s="81"/>
      <c r="AB24" s="82"/>
      <c r="AC24" s="81"/>
      <c r="AD24" s="82"/>
      <c r="AE24" s="81"/>
      <c r="AF24" s="82"/>
      <c r="AG24" s="81"/>
      <c r="AH24" s="82"/>
      <c r="AI24" s="81"/>
      <c r="AJ24" s="82"/>
      <c r="AK24" s="81"/>
      <c r="AL24" s="82"/>
      <c r="AM24" s="81"/>
      <c r="AN24" s="82"/>
      <c r="AO24" s="97"/>
      <c r="AP24" s="97"/>
    </row>
    <row r="25" spans="1:42" s="75" customFormat="1">
      <c r="A25" s="257">
        <f t="shared" si="0"/>
        <v>45496</v>
      </c>
      <c r="B25" s="258"/>
      <c r="C25" s="81"/>
      <c r="D25" s="82"/>
      <c r="E25" s="81" t="s">
        <v>39</v>
      </c>
      <c r="F25" s="82" t="s">
        <v>37</v>
      </c>
      <c r="G25" s="81" t="s">
        <v>39</v>
      </c>
      <c r="H25" s="82" t="s">
        <v>37</v>
      </c>
      <c r="I25" s="81"/>
      <c r="J25" s="82"/>
      <c r="K25" s="81"/>
      <c r="L25" s="82"/>
      <c r="M25" s="81"/>
      <c r="N25" s="82"/>
      <c r="O25" s="81"/>
      <c r="P25" s="82"/>
      <c r="Q25" s="81"/>
      <c r="R25" s="82"/>
      <c r="S25" s="81"/>
      <c r="T25" s="82"/>
      <c r="U25" s="81"/>
      <c r="V25" s="82"/>
      <c r="W25" s="81"/>
      <c r="X25" s="82"/>
      <c r="Y25" s="81"/>
      <c r="Z25" s="82"/>
      <c r="AA25" s="81"/>
      <c r="AB25" s="82"/>
      <c r="AC25" s="81"/>
      <c r="AD25" s="82"/>
      <c r="AE25" s="81"/>
      <c r="AF25" s="82"/>
      <c r="AG25" s="81"/>
      <c r="AH25" s="82"/>
      <c r="AI25" s="81"/>
      <c r="AJ25" s="82"/>
      <c r="AK25" s="81"/>
      <c r="AL25" s="82"/>
      <c r="AM25" s="81"/>
      <c r="AN25" s="82"/>
      <c r="AO25" s="97"/>
      <c r="AP25" s="97"/>
    </row>
    <row r="26" spans="1:42" s="75" customFormat="1">
      <c r="A26" s="255">
        <f t="shared" si="0"/>
        <v>45497</v>
      </c>
      <c r="B26" s="256"/>
      <c r="C26" s="81"/>
      <c r="D26" s="82"/>
      <c r="E26" s="81" t="s">
        <v>39</v>
      </c>
      <c r="F26" s="82" t="s">
        <v>37</v>
      </c>
      <c r="G26" s="81" t="s">
        <v>39</v>
      </c>
      <c r="H26" s="82" t="s">
        <v>37</v>
      </c>
      <c r="I26" s="81"/>
      <c r="J26" s="82"/>
      <c r="K26" s="81"/>
      <c r="L26" s="82"/>
      <c r="M26" s="81"/>
      <c r="N26" s="82"/>
      <c r="O26" s="81"/>
      <c r="P26" s="82"/>
      <c r="Q26" s="81"/>
      <c r="R26" s="82"/>
      <c r="S26" s="81"/>
      <c r="T26" s="82"/>
      <c r="U26" s="81"/>
      <c r="V26" s="82"/>
      <c r="W26" s="81"/>
      <c r="X26" s="82"/>
      <c r="Y26" s="81"/>
      <c r="Z26" s="82"/>
      <c r="AA26" s="81"/>
      <c r="AB26" s="82"/>
      <c r="AC26" s="81"/>
      <c r="AD26" s="82"/>
      <c r="AE26" s="81"/>
      <c r="AF26" s="82"/>
      <c r="AG26" s="81"/>
      <c r="AH26" s="82"/>
      <c r="AI26" s="81"/>
      <c r="AJ26" s="82"/>
      <c r="AK26" s="81"/>
      <c r="AL26" s="82"/>
      <c r="AM26" s="81"/>
      <c r="AN26" s="82"/>
      <c r="AO26" s="97"/>
      <c r="AP26" s="97"/>
    </row>
    <row r="27" spans="1:42" s="75" customFormat="1">
      <c r="A27" s="257">
        <f t="shared" si="0"/>
        <v>45498</v>
      </c>
      <c r="B27" s="258"/>
      <c r="C27" s="81"/>
      <c r="D27" s="82"/>
      <c r="E27" s="81" t="s">
        <v>39</v>
      </c>
      <c r="F27" s="82" t="s">
        <v>37</v>
      </c>
      <c r="G27" s="81" t="s">
        <v>39</v>
      </c>
      <c r="H27" s="82" t="s">
        <v>37</v>
      </c>
      <c r="I27" s="81"/>
      <c r="J27" s="82"/>
      <c r="K27" s="81"/>
      <c r="L27" s="82"/>
      <c r="M27" s="81"/>
      <c r="N27" s="82"/>
      <c r="O27" s="81"/>
      <c r="P27" s="82"/>
      <c r="Q27" s="81"/>
      <c r="R27" s="82"/>
      <c r="S27" s="81"/>
      <c r="T27" s="82"/>
      <c r="U27" s="81"/>
      <c r="V27" s="82"/>
      <c r="W27" s="81"/>
      <c r="X27" s="82"/>
      <c r="Y27" s="81"/>
      <c r="Z27" s="82"/>
      <c r="AA27" s="81"/>
      <c r="AB27" s="82"/>
      <c r="AC27" s="81"/>
      <c r="AD27" s="82"/>
      <c r="AE27" s="81"/>
      <c r="AF27" s="82"/>
      <c r="AG27" s="81"/>
      <c r="AH27" s="82"/>
      <c r="AI27" s="81"/>
      <c r="AJ27" s="82"/>
      <c r="AK27" s="81"/>
      <c r="AL27" s="82"/>
      <c r="AM27" s="81"/>
      <c r="AN27" s="82"/>
      <c r="AO27" s="97"/>
      <c r="AP27" s="97"/>
    </row>
    <row r="28" spans="1:42" s="75" customFormat="1">
      <c r="A28" s="255">
        <f t="shared" si="0"/>
        <v>45499</v>
      </c>
      <c r="B28" s="256"/>
      <c r="C28" s="81"/>
      <c r="D28" s="82"/>
      <c r="E28" s="81" t="s">
        <v>39</v>
      </c>
      <c r="F28" s="82" t="s">
        <v>37</v>
      </c>
      <c r="G28" s="81" t="s">
        <v>39</v>
      </c>
      <c r="H28" s="82" t="s">
        <v>37</v>
      </c>
      <c r="I28" s="81"/>
      <c r="J28" s="82"/>
      <c r="K28" s="81"/>
      <c r="L28" s="82"/>
      <c r="M28" s="81"/>
      <c r="N28" s="82"/>
      <c r="O28" s="81"/>
      <c r="P28" s="82"/>
      <c r="Q28" s="81"/>
      <c r="R28" s="82"/>
      <c r="S28" s="81"/>
      <c r="T28" s="82"/>
      <c r="U28" s="81"/>
      <c r="V28" s="82"/>
      <c r="W28" s="81"/>
      <c r="X28" s="82"/>
      <c r="Y28" s="81"/>
      <c r="Z28" s="82"/>
      <c r="AA28" s="81"/>
      <c r="AB28" s="82"/>
      <c r="AC28" s="81"/>
      <c r="AD28" s="82"/>
      <c r="AE28" s="81"/>
      <c r="AF28" s="82"/>
      <c r="AG28" s="81"/>
      <c r="AH28" s="82"/>
      <c r="AI28" s="81"/>
      <c r="AJ28" s="82"/>
      <c r="AK28" s="81"/>
      <c r="AL28" s="82"/>
      <c r="AM28" s="81"/>
      <c r="AN28" s="82"/>
      <c r="AO28" s="97"/>
      <c r="AP28" s="97"/>
    </row>
    <row r="29" spans="1:42" s="75" customFormat="1">
      <c r="A29" s="257">
        <f t="shared" si="0"/>
        <v>45500</v>
      </c>
      <c r="B29" s="258"/>
      <c r="C29" s="81"/>
      <c r="D29" s="82"/>
      <c r="E29" s="81" t="s">
        <v>39</v>
      </c>
      <c r="F29" s="82" t="s">
        <v>37</v>
      </c>
      <c r="G29" s="81" t="s">
        <v>39</v>
      </c>
      <c r="H29" s="82" t="s">
        <v>37</v>
      </c>
      <c r="I29" s="81"/>
      <c r="J29" s="82"/>
      <c r="K29" s="81"/>
      <c r="L29" s="82"/>
      <c r="M29" s="81"/>
      <c r="N29" s="82"/>
      <c r="O29" s="81"/>
      <c r="P29" s="82"/>
      <c r="Q29" s="81"/>
      <c r="R29" s="82"/>
      <c r="S29" s="81"/>
      <c r="T29" s="82"/>
      <c r="U29" s="81"/>
      <c r="V29" s="82"/>
      <c r="W29" s="81"/>
      <c r="X29" s="82"/>
      <c r="Y29" s="81"/>
      <c r="Z29" s="82"/>
      <c r="AA29" s="81"/>
      <c r="AB29" s="82"/>
      <c r="AC29" s="81"/>
      <c r="AD29" s="82"/>
      <c r="AE29" s="81"/>
      <c r="AF29" s="82"/>
      <c r="AG29" s="81"/>
      <c r="AH29" s="82"/>
      <c r="AI29" s="81"/>
      <c r="AJ29" s="82"/>
      <c r="AK29" s="81"/>
      <c r="AL29" s="82"/>
      <c r="AM29" s="81"/>
      <c r="AN29" s="82"/>
      <c r="AO29" s="97"/>
      <c r="AP29" s="97"/>
    </row>
    <row r="30" spans="1:42" s="75" customFormat="1">
      <c r="A30" s="255">
        <f t="shared" si="0"/>
        <v>45501</v>
      </c>
      <c r="B30" s="256"/>
      <c r="C30" s="81"/>
      <c r="D30" s="82"/>
      <c r="E30" s="81" t="s">
        <v>39</v>
      </c>
      <c r="F30" s="82" t="s">
        <v>37</v>
      </c>
      <c r="G30" s="81" t="s">
        <v>39</v>
      </c>
      <c r="H30" s="82" t="s">
        <v>37</v>
      </c>
      <c r="I30" s="81"/>
      <c r="J30" s="82"/>
      <c r="K30" s="81"/>
      <c r="L30" s="82"/>
      <c r="M30" s="81"/>
      <c r="N30" s="82"/>
      <c r="O30" s="81"/>
      <c r="P30" s="82"/>
      <c r="Q30" s="81"/>
      <c r="R30" s="82"/>
      <c r="S30" s="81"/>
      <c r="T30" s="82"/>
      <c r="U30" s="81"/>
      <c r="V30" s="82"/>
      <c r="W30" s="81"/>
      <c r="X30" s="82"/>
      <c r="Y30" s="81"/>
      <c r="Z30" s="82"/>
      <c r="AA30" s="81"/>
      <c r="AB30" s="82"/>
      <c r="AC30" s="81"/>
      <c r="AD30" s="82"/>
      <c r="AE30" s="81"/>
      <c r="AF30" s="82"/>
      <c r="AG30" s="81"/>
      <c r="AH30" s="82"/>
      <c r="AI30" s="81"/>
      <c r="AJ30" s="82"/>
      <c r="AK30" s="81"/>
      <c r="AL30" s="82"/>
      <c r="AM30" s="81"/>
      <c r="AN30" s="82"/>
      <c r="AO30" s="97"/>
      <c r="AP30" s="97"/>
    </row>
    <row r="31" spans="1:42" s="75" customFormat="1">
      <c r="A31" s="257">
        <f t="shared" si="0"/>
        <v>45502</v>
      </c>
      <c r="B31" s="258"/>
      <c r="C31" s="81"/>
      <c r="D31" s="82"/>
      <c r="E31" s="81" t="s">
        <v>39</v>
      </c>
      <c r="F31" s="82" t="s">
        <v>37</v>
      </c>
      <c r="G31" s="81" t="s">
        <v>39</v>
      </c>
      <c r="H31" s="82" t="s">
        <v>37</v>
      </c>
      <c r="I31" s="81"/>
      <c r="J31" s="82"/>
      <c r="K31" s="81"/>
      <c r="L31" s="82"/>
      <c r="M31" s="81"/>
      <c r="N31" s="82"/>
      <c r="O31" s="81"/>
      <c r="P31" s="82"/>
      <c r="Q31" s="81"/>
      <c r="R31" s="82"/>
      <c r="S31" s="81"/>
      <c r="T31" s="82"/>
      <c r="U31" s="81"/>
      <c r="V31" s="82"/>
      <c r="W31" s="81"/>
      <c r="X31" s="82"/>
      <c r="Y31" s="81"/>
      <c r="Z31" s="82"/>
      <c r="AA31" s="81"/>
      <c r="AB31" s="82"/>
      <c r="AC31" s="81"/>
      <c r="AD31" s="82"/>
      <c r="AE31" s="81"/>
      <c r="AF31" s="82"/>
      <c r="AG31" s="81"/>
      <c r="AH31" s="82"/>
      <c r="AI31" s="81"/>
      <c r="AJ31" s="82"/>
      <c r="AK31" s="81"/>
      <c r="AL31" s="82"/>
      <c r="AM31" s="81"/>
      <c r="AN31" s="82"/>
      <c r="AO31" s="97"/>
      <c r="AP31" s="97"/>
    </row>
    <row r="32" spans="1:42" s="75" customFormat="1">
      <c r="A32" s="255">
        <f t="shared" si="0"/>
        <v>45503</v>
      </c>
      <c r="B32" s="256"/>
      <c r="C32" s="81"/>
      <c r="D32" s="82"/>
      <c r="E32" s="81" t="s">
        <v>39</v>
      </c>
      <c r="F32" s="82" t="s">
        <v>37</v>
      </c>
      <c r="G32" s="81" t="s">
        <v>39</v>
      </c>
      <c r="H32" s="82" t="s">
        <v>37</v>
      </c>
      <c r="I32" s="81"/>
      <c r="J32" s="82"/>
      <c r="K32" s="81"/>
      <c r="L32" s="82"/>
      <c r="M32" s="81"/>
      <c r="N32" s="82"/>
      <c r="O32" s="81"/>
      <c r="P32" s="82"/>
      <c r="Q32" s="81"/>
      <c r="R32" s="82"/>
      <c r="S32" s="81"/>
      <c r="T32" s="82"/>
      <c r="U32" s="81"/>
      <c r="V32" s="82"/>
      <c r="W32" s="81"/>
      <c r="X32" s="82"/>
      <c r="Y32" s="81"/>
      <c r="Z32" s="82"/>
      <c r="AA32" s="81"/>
      <c r="AB32" s="82"/>
      <c r="AC32" s="81"/>
      <c r="AD32" s="82"/>
      <c r="AE32" s="81"/>
      <c r="AF32" s="82"/>
      <c r="AG32" s="81"/>
      <c r="AH32" s="82"/>
      <c r="AI32" s="81"/>
      <c r="AJ32" s="82"/>
      <c r="AK32" s="81"/>
      <c r="AL32" s="82"/>
      <c r="AM32" s="81"/>
      <c r="AN32" s="82"/>
      <c r="AO32" s="97"/>
      <c r="AP32" s="97"/>
    </row>
    <row r="33" spans="1:42" s="75" customFormat="1">
      <c r="A33" s="257">
        <f t="shared" si="0"/>
        <v>45504</v>
      </c>
      <c r="B33" s="258"/>
      <c r="C33" s="81"/>
      <c r="D33" s="82"/>
      <c r="E33" s="81" t="s">
        <v>39</v>
      </c>
      <c r="F33" s="82" t="s">
        <v>37</v>
      </c>
      <c r="G33" s="81" t="s">
        <v>39</v>
      </c>
      <c r="H33" s="82" t="s">
        <v>37</v>
      </c>
      <c r="I33" s="81"/>
      <c r="J33" s="82"/>
      <c r="K33" s="81"/>
      <c r="L33" s="82"/>
      <c r="M33" s="81"/>
      <c r="N33" s="82"/>
      <c r="O33" s="81"/>
      <c r="P33" s="82"/>
      <c r="Q33" s="81"/>
      <c r="R33" s="82"/>
      <c r="S33" s="81"/>
      <c r="T33" s="82"/>
      <c r="U33" s="81"/>
      <c r="V33" s="82"/>
      <c r="W33" s="81"/>
      <c r="X33" s="82"/>
      <c r="Y33" s="81"/>
      <c r="Z33" s="82"/>
      <c r="AA33" s="81"/>
      <c r="AB33" s="82"/>
      <c r="AC33" s="81"/>
      <c r="AD33" s="82"/>
      <c r="AE33" s="81"/>
      <c r="AF33" s="82"/>
      <c r="AG33" s="81"/>
      <c r="AH33" s="82"/>
      <c r="AI33" s="81"/>
      <c r="AJ33" s="82"/>
      <c r="AK33" s="81"/>
      <c r="AL33" s="82"/>
      <c r="AM33" s="81"/>
      <c r="AN33" s="82"/>
      <c r="AO33" s="97"/>
      <c r="AP33" s="97"/>
    </row>
    <row r="34" spans="1:42" s="75" customFormat="1">
      <c r="A34" s="255">
        <f t="shared" si="0"/>
        <v>45505</v>
      </c>
      <c r="B34" s="256"/>
      <c r="C34" s="81"/>
      <c r="D34" s="82"/>
      <c r="E34" s="81" t="s">
        <v>39</v>
      </c>
      <c r="F34" s="82" t="s">
        <v>37</v>
      </c>
      <c r="G34" s="81" t="s">
        <v>39</v>
      </c>
      <c r="H34" s="82"/>
      <c r="I34" s="81"/>
      <c r="J34" s="82"/>
      <c r="K34" s="81"/>
      <c r="L34" s="82"/>
      <c r="M34" s="81"/>
      <c r="N34" s="82"/>
      <c r="O34" s="81"/>
      <c r="P34" s="82"/>
      <c r="Q34" s="81"/>
      <c r="R34" s="82"/>
      <c r="S34" s="81"/>
      <c r="T34" s="82"/>
      <c r="U34" s="81"/>
      <c r="V34" s="82"/>
      <c r="W34" s="81"/>
      <c r="X34" s="82"/>
      <c r="Y34" s="81"/>
      <c r="Z34" s="82"/>
      <c r="AA34" s="81"/>
      <c r="AB34" s="82"/>
      <c r="AC34" s="81"/>
      <c r="AD34" s="82"/>
      <c r="AE34" s="81"/>
      <c r="AF34" s="82"/>
      <c r="AG34" s="81"/>
      <c r="AH34" s="82"/>
      <c r="AI34" s="81"/>
      <c r="AJ34" s="82"/>
      <c r="AK34" s="81"/>
      <c r="AL34" s="82"/>
      <c r="AM34" s="81"/>
      <c r="AN34" s="82"/>
      <c r="AO34" s="97"/>
      <c r="AP34" s="97"/>
    </row>
    <row r="35" spans="1:42" ht="17.25" customHeight="1">
      <c r="C35" s="259"/>
      <c r="D35" s="259"/>
    </row>
    <row r="36" spans="1:42" s="76" customFormat="1" ht="9" customHeight="1">
      <c r="A36" s="83"/>
      <c r="B36" s="84"/>
      <c r="C36" s="84" t="str">
        <f>C1</f>
        <v>Aman</v>
      </c>
      <c r="D36" s="84"/>
      <c r="E36" s="84" t="str">
        <f t="shared" ref="E36" si="1">E1</f>
        <v>Aklash</v>
      </c>
      <c r="F36" s="84"/>
      <c r="G36" s="84" t="str">
        <f t="shared" ref="G36" si="2">G1</f>
        <v>Firdosh</v>
      </c>
      <c r="H36" s="84"/>
      <c r="I36" s="84" t="str">
        <f t="shared" ref="I36" si="3">I1</f>
        <v>Iftikar</v>
      </c>
      <c r="J36" s="84"/>
      <c r="K36" s="84" t="str">
        <f t="shared" ref="K36" si="4">K1</f>
        <v>Imran Molla</v>
      </c>
      <c r="L36" s="84"/>
      <c r="M36" s="84" t="str">
        <f t="shared" ref="M36:AM36" si="5">M1</f>
        <v>Imran Saikh</v>
      </c>
      <c r="N36" s="84"/>
      <c r="O36" s="84" t="str">
        <f t="shared" si="5"/>
        <v>Jamal</v>
      </c>
      <c r="P36" s="84"/>
      <c r="Q36" s="84" t="str">
        <f t="shared" si="5"/>
        <v>Masudur</v>
      </c>
      <c r="R36" s="84"/>
      <c r="S36" s="84" t="str">
        <f t="shared" si="5"/>
        <v>Mofazzal</v>
      </c>
      <c r="T36" s="84"/>
      <c r="U36" s="84" t="str">
        <f t="shared" si="5"/>
        <v>Nadim</v>
      </c>
      <c r="V36" s="84"/>
      <c r="W36" s="84" t="str">
        <f t="shared" si="5"/>
        <v>Omar Faruk</v>
      </c>
      <c r="X36" s="84"/>
      <c r="Y36" s="84" t="str">
        <f t="shared" si="5"/>
        <v>Rahul</v>
      </c>
      <c r="Z36" s="84"/>
      <c r="AA36" s="84" t="str">
        <f t="shared" si="5"/>
        <v>Rofikul</v>
      </c>
      <c r="AB36" s="84"/>
      <c r="AC36" s="84" t="str">
        <f t="shared" si="5"/>
        <v>Sagir</v>
      </c>
      <c r="AD36" s="84"/>
      <c r="AE36" s="84" t="str">
        <f t="shared" si="5"/>
        <v xml:space="preserve">Sahid Hossian </v>
      </c>
      <c r="AF36" s="84"/>
      <c r="AG36" s="84" t="str">
        <f t="shared" si="5"/>
        <v>Sahid Laskar</v>
      </c>
      <c r="AH36" s="84"/>
      <c r="AI36" s="84" t="str">
        <f t="shared" si="5"/>
        <v>Sahidullaha</v>
      </c>
      <c r="AJ36" s="84"/>
      <c r="AK36" s="84" t="str">
        <f t="shared" si="5"/>
        <v>Samaun</v>
      </c>
      <c r="AL36" s="84"/>
      <c r="AM36" s="84" t="str">
        <f t="shared" si="5"/>
        <v>Sayad</v>
      </c>
      <c r="AN36" s="84"/>
    </row>
    <row r="37" spans="1:42" s="77" customFormat="1" ht="21">
      <c r="A37" s="260" t="s">
        <v>40</v>
      </c>
      <c r="B37" s="261"/>
      <c r="C37" s="73">
        <f>COUNTIF(C$3:C$34,"D- ON")</f>
        <v>9</v>
      </c>
      <c r="D37" s="74">
        <f>COUNTIF(D$3:D$34,"N- ON")</f>
        <v>8</v>
      </c>
      <c r="E37" s="73">
        <f t="shared" ref="E37" si="6">COUNTIF(E$3:E$34,"D- ON")</f>
        <v>3</v>
      </c>
      <c r="F37" s="74">
        <f t="shared" ref="F37" si="7">COUNTIF(F$3:F$34,"N- ON")</f>
        <v>5</v>
      </c>
      <c r="G37" s="73">
        <f t="shared" ref="G37" si="8">COUNTIF(G$3:G$34,"D- ON")</f>
        <v>4</v>
      </c>
      <c r="H37" s="74">
        <f t="shared" ref="H37" si="9">COUNTIF(H$3:H$34,"N- ON")</f>
        <v>4</v>
      </c>
      <c r="I37" s="73">
        <f t="shared" ref="I37" si="10">COUNTIF(I$3:I$34,"D- ON")</f>
        <v>10</v>
      </c>
      <c r="J37" s="74">
        <f t="shared" ref="J37" si="11">COUNTIF(J$3:J$34,"N- ON")</f>
        <v>10</v>
      </c>
      <c r="K37" s="73">
        <f t="shared" ref="K37" si="12">COUNTIF(K$3:K$34,"D- ON")</f>
        <v>8</v>
      </c>
      <c r="L37" s="74">
        <f t="shared" ref="L37" si="13">COUNTIF(L$3:L$34,"N- ON")</f>
        <v>10</v>
      </c>
      <c r="M37" s="73">
        <f t="shared" ref="M37" si="14">COUNTIF(M$3:M$34,"D- ON")</f>
        <v>5</v>
      </c>
      <c r="N37" s="74">
        <f t="shared" ref="N37" si="15">COUNTIF(N$3:N$34,"N- ON")</f>
        <v>6</v>
      </c>
      <c r="O37" s="73">
        <f t="shared" ref="O37" si="16">COUNTIF(O$3:O$34,"D- ON")</f>
        <v>10</v>
      </c>
      <c r="P37" s="74">
        <f t="shared" ref="P37" si="17">COUNTIF(P$3:P$34,"N- ON")</f>
        <v>10</v>
      </c>
      <c r="Q37" s="73">
        <f t="shared" ref="Q37" si="18">COUNTIF(Q$3:Q$34,"D- ON")</f>
        <v>0</v>
      </c>
      <c r="R37" s="74">
        <f t="shared" ref="R37" si="19">COUNTIF(R$3:R$34,"N- ON")</f>
        <v>10</v>
      </c>
      <c r="S37" s="73">
        <f t="shared" ref="S37" si="20">COUNTIF(S$3:S$34,"D- ON")</f>
        <v>9</v>
      </c>
      <c r="T37" s="74">
        <f t="shared" ref="T37" si="21">COUNTIF(T$3:T$34,"N- ON")</f>
        <v>9</v>
      </c>
      <c r="U37" s="73">
        <f t="shared" ref="U37" si="22">COUNTIF(U$3:U$34,"D- ON")</f>
        <v>11</v>
      </c>
      <c r="V37" s="74">
        <f t="shared" ref="V37" si="23">COUNTIF(V$3:V$34,"N- ON")</f>
        <v>10</v>
      </c>
      <c r="W37" s="73">
        <f t="shared" ref="W37" si="24">COUNTIF(W$3:W$34,"D- ON")</f>
        <v>11</v>
      </c>
      <c r="X37" s="74">
        <f t="shared" ref="X37" si="25">COUNTIF(X$3:X$34,"N- ON")</f>
        <v>11</v>
      </c>
      <c r="Y37" s="73">
        <f t="shared" ref="Y37" si="26">COUNTIF(Y$3:Y$34,"D- ON")</f>
        <v>6</v>
      </c>
      <c r="Z37" s="74">
        <f t="shared" ref="Z37" si="27">COUNTIF(Z$3:Z$34,"N- ON")</f>
        <v>5</v>
      </c>
      <c r="AA37" s="73">
        <f t="shared" ref="AA37" si="28">COUNTIF(AA$3:AA$34,"D- ON")</f>
        <v>0</v>
      </c>
      <c r="AB37" s="74">
        <f t="shared" ref="AB37" si="29">COUNTIF(AB$3:AB$34,"N- ON")</f>
        <v>0</v>
      </c>
      <c r="AC37" s="73">
        <f t="shared" ref="AC37" si="30">COUNTIF(AC$3:AC$34,"D- ON")</f>
        <v>11</v>
      </c>
      <c r="AD37" s="74">
        <f t="shared" ref="AD37" si="31">COUNTIF(AD$3:AD$34,"N- ON")</f>
        <v>11</v>
      </c>
      <c r="AE37" s="73">
        <f t="shared" ref="AE37" si="32">COUNTIF(AE$3:AE$34,"D- ON")</f>
        <v>4</v>
      </c>
      <c r="AF37" s="74">
        <f t="shared" ref="AF37" si="33">COUNTIF(AF$3:AF$34,"N- ON")</f>
        <v>4</v>
      </c>
      <c r="AG37" s="73">
        <f t="shared" ref="AG37" si="34">COUNTIF(AG$3:AG$34,"D- ON")</f>
        <v>11</v>
      </c>
      <c r="AH37" s="74">
        <f t="shared" ref="AH37" si="35">COUNTIF(AH$3:AH$34,"N- ON")</f>
        <v>11</v>
      </c>
      <c r="AI37" s="73">
        <f t="shared" ref="AI37" si="36">COUNTIF(AI$3:AI$34,"D- ON")</f>
        <v>11</v>
      </c>
      <c r="AJ37" s="74">
        <f t="shared" ref="AJ37" si="37">COUNTIF(AJ$3:AJ$34,"N- ON")</f>
        <v>9</v>
      </c>
      <c r="AK37" s="73">
        <f t="shared" ref="AK37" si="38">COUNTIF(AK$3:AK$34,"D- ON")</f>
        <v>11</v>
      </c>
      <c r="AL37" s="74">
        <f t="shared" ref="AL37" si="39">COUNTIF(AL$3:AL$34,"N- ON")</f>
        <v>11</v>
      </c>
      <c r="AM37" s="73">
        <f t="shared" ref="AM37" si="40">COUNTIF(AM$3:AM$34,"D- ON")</f>
        <v>8</v>
      </c>
      <c r="AN37" s="74">
        <f t="shared" ref="AN37" si="41">COUNTIF(AN$3:AN$34,"N- ON")</f>
        <v>10</v>
      </c>
      <c r="AO37" s="98"/>
      <c r="AP37" s="98"/>
    </row>
    <row r="38" spans="1:42" ht="24.75">
      <c r="A38" s="253" t="s">
        <v>41</v>
      </c>
      <c r="B38" s="254"/>
      <c r="C38" s="240">
        <f>C37+D37</f>
        <v>17</v>
      </c>
      <c r="D38" s="241"/>
      <c r="E38" s="240">
        <f>E37+F37</f>
        <v>8</v>
      </c>
      <c r="F38" s="241"/>
      <c r="G38" s="240">
        <f>G37+H37</f>
        <v>8</v>
      </c>
      <c r="H38" s="241"/>
      <c r="I38" s="240">
        <f>I37+J37</f>
        <v>20</v>
      </c>
      <c r="J38" s="241"/>
      <c r="K38" s="240">
        <f>K37+L37</f>
        <v>18</v>
      </c>
      <c r="L38" s="241"/>
      <c r="M38" s="240">
        <f>M37+N37</f>
        <v>11</v>
      </c>
      <c r="N38" s="241"/>
      <c r="O38" s="240">
        <f>O37+P37</f>
        <v>20</v>
      </c>
      <c r="P38" s="241"/>
      <c r="Q38" s="240">
        <f>Q37+R37</f>
        <v>10</v>
      </c>
      <c r="R38" s="241"/>
      <c r="S38" s="240">
        <f>S37+T37</f>
        <v>18</v>
      </c>
      <c r="T38" s="241"/>
      <c r="U38" s="240">
        <f>U37+V37</f>
        <v>21</v>
      </c>
      <c r="V38" s="241"/>
      <c r="W38" s="240">
        <f>W37+X37</f>
        <v>22</v>
      </c>
      <c r="X38" s="241"/>
      <c r="Y38" s="240">
        <f>Y37+Z37</f>
        <v>11</v>
      </c>
      <c r="Z38" s="241"/>
      <c r="AA38" s="240">
        <f>AA37+AB37</f>
        <v>0</v>
      </c>
      <c r="AB38" s="241"/>
      <c r="AC38" s="240">
        <f>AC37+AD37</f>
        <v>22</v>
      </c>
      <c r="AD38" s="241"/>
      <c r="AE38" s="240">
        <f>AE37+AF37</f>
        <v>8</v>
      </c>
      <c r="AF38" s="241"/>
      <c r="AG38" s="240">
        <f>AG37+AH37</f>
        <v>22</v>
      </c>
      <c r="AH38" s="241"/>
      <c r="AI38" s="240">
        <f>AI37+AJ37</f>
        <v>20</v>
      </c>
      <c r="AJ38" s="241"/>
      <c r="AK38" s="240">
        <f>AK37+AL37</f>
        <v>22</v>
      </c>
      <c r="AL38" s="241"/>
      <c r="AM38" s="240">
        <f>AM37+AN37</f>
        <v>18</v>
      </c>
      <c r="AN38" s="241"/>
      <c r="AO38" s="242"/>
      <c r="AP38" s="242"/>
    </row>
    <row r="39" spans="1:42">
      <c r="A39" s="243" t="s">
        <v>42</v>
      </c>
      <c r="B39" s="244"/>
      <c r="C39" s="85">
        <f>'Guest Meal'!C37</f>
        <v>0</v>
      </c>
      <c r="D39" s="86">
        <f>'Guest Meal'!D37</f>
        <v>0</v>
      </c>
      <c r="E39" s="85">
        <f>'Guest Meal'!E37</f>
        <v>0</v>
      </c>
      <c r="F39" s="86">
        <f>'Guest Meal'!F37</f>
        <v>0</v>
      </c>
      <c r="G39" s="85">
        <f>'Guest Meal'!G37</f>
        <v>4</v>
      </c>
      <c r="H39" s="86">
        <f>'Guest Meal'!H37</f>
        <v>4</v>
      </c>
      <c r="I39" s="85">
        <f>'Guest Meal'!I37</f>
        <v>2</v>
      </c>
      <c r="J39" s="86">
        <f>'Guest Meal'!J37</f>
        <v>2</v>
      </c>
      <c r="K39" s="85">
        <f>'Guest Meal'!K37</f>
        <v>0</v>
      </c>
      <c r="L39" s="86">
        <f>'Guest Meal'!L37</f>
        <v>0</v>
      </c>
      <c r="M39" s="85">
        <f>'Guest Meal'!M37</f>
        <v>0</v>
      </c>
      <c r="N39" s="86">
        <f>'Guest Meal'!N37</f>
        <v>0</v>
      </c>
      <c r="O39" s="85">
        <f>'Guest Meal'!O37</f>
        <v>0</v>
      </c>
      <c r="P39" s="86">
        <f>'Guest Meal'!P37</f>
        <v>0</v>
      </c>
      <c r="Q39" s="85">
        <f>'Guest Meal'!Q37</f>
        <v>0</v>
      </c>
      <c r="R39" s="86">
        <f>'Guest Meal'!R37</f>
        <v>2</v>
      </c>
      <c r="S39" s="85">
        <f>'Guest Meal'!S37</f>
        <v>0</v>
      </c>
      <c r="T39" s="86">
        <f>'Guest Meal'!T37</f>
        <v>0</v>
      </c>
      <c r="U39" s="85">
        <f>'Guest Meal'!U37</f>
        <v>0</v>
      </c>
      <c r="V39" s="86">
        <f>'Guest Meal'!V37</f>
        <v>1</v>
      </c>
      <c r="W39" s="85">
        <f>'Guest Meal'!W37</f>
        <v>1</v>
      </c>
      <c r="X39" s="86">
        <f>'Guest Meal'!X37</f>
        <v>1</v>
      </c>
      <c r="Y39" s="85">
        <f>'Guest Meal'!Y37</f>
        <v>0</v>
      </c>
      <c r="Z39" s="86">
        <f>'Guest Meal'!Z37</f>
        <v>0</v>
      </c>
      <c r="AA39" s="85">
        <f>'Guest Meal'!AA37</f>
        <v>0</v>
      </c>
      <c r="AB39" s="86">
        <f>'Guest Meal'!AB37</f>
        <v>0</v>
      </c>
      <c r="AC39" s="85">
        <f>'Guest Meal'!AC37</f>
        <v>0</v>
      </c>
      <c r="AD39" s="86">
        <f>'Guest Meal'!AD37</f>
        <v>0</v>
      </c>
      <c r="AE39" s="85">
        <f>'Guest Meal'!AE37</f>
        <v>0</v>
      </c>
      <c r="AF39" s="86">
        <f>'Guest Meal'!AF37</f>
        <v>0</v>
      </c>
      <c r="AG39" s="85">
        <f>'Guest Meal'!AG37</f>
        <v>0</v>
      </c>
      <c r="AH39" s="86">
        <f>'Guest Meal'!AH37</f>
        <v>0</v>
      </c>
      <c r="AI39" s="85">
        <f>'Guest Meal'!AI37</f>
        <v>0</v>
      </c>
      <c r="AJ39" s="86">
        <f>'Guest Meal'!AJ37</f>
        <v>0</v>
      </c>
      <c r="AK39" s="85">
        <f>'Guest Meal'!AK37</f>
        <v>0</v>
      </c>
      <c r="AL39" s="86">
        <f>'Guest Meal'!AL37</f>
        <v>0</v>
      </c>
      <c r="AM39" s="85">
        <f>'Guest Meal'!AM37</f>
        <v>0</v>
      </c>
      <c r="AN39" s="86">
        <f>'Guest Meal'!AN37</f>
        <v>0</v>
      </c>
      <c r="AO39" s="99"/>
      <c r="AP39" s="99"/>
    </row>
    <row r="40" spans="1:42" ht="7.5" customHeight="1">
      <c r="A40" s="87"/>
      <c r="B40" s="88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89"/>
      <c r="AI40" s="89"/>
      <c r="AJ40" s="89"/>
      <c r="AK40" s="89"/>
      <c r="AL40" s="89"/>
      <c r="AM40" s="89"/>
      <c r="AN40" s="89"/>
    </row>
    <row r="41" spans="1:42">
      <c r="A41" s="245" t="s">
        <v>43</v>
      </c>
      <c r="B41" s="246"/>
      <c r="C41" s="90">
        <f>C37*$F$50</f>
        <v>180</v>
      </c>
      <c r="D41" s="91">
        <f>D37*$H$50</f>
        <v>352</v>
      </c>
      <c r="E41" s="90">
        <f t="shared" ref="E41" si="42">E37*$F$50</f>
        <v>60</v>
      </c>
      <c r="F41" s="91">
        <f t="shared" ref="F41" si="43">F37*$H$50</f>
        <v>220</v>
      </c>
      <c r="G41" s="90">
        <f t="shared" ref="G41" si="44">G37*$F$50</f>
        <v>80</v>
      </c>
      <c r="H41" s="91">
        <f t="shared" ref="H41" si="45">H37*$H$50</f>
        <v>176</v>
      </c>
      <c r="I41" s="90">
        <f t="shared" ref="I41" si="46">I37*$F$50</f>
        <v>200</v>
      </c>
      <c r="J41" s="91">
        <f t="shared" ref="J41" si="47">J37*$H$50</f>
        <v>440</v>
      </c>
      <c r="K41" s="90">
        <f t="shared" ref="K41" si="48">K37*$F$50</f>
        <v>160</v>
      </c>
      <c r="L41" s="91">
        <f t="shared" ref="L41" si="49">L37*$H$50</f>
        <v>440</v>
      </c>
      <c r="M41" s="90">
        <f t="shared" ref="M41" si="50">M37*$F$50</f>
        <v>100</v>
      </c>
      <c r="N41" s="91">
        <f t="shared" ref="N41" si="51">N37*$H$50</f>
        <v>264</v>
      </c>
      <c r="O41" s="90">
        <f t="shared" ref="O41" si="52">O37*$F$50</f>
        <v>200</v>
      </c>
      <c r="P41" s="91">
        <f t="shared" ref="P41" si="53">P37*$H$50</f>
        <v>440</v>
      </c>
      <c r="Q41" s="90">
        <f t="shared" ref="Q41" si="54">Q37*$F$50</f>
        <v>0</v>
      </c>
      <c r="R41" s="91">
        <f t="shared" ref="R41" si="55">R37*$H$50</f>
        <v>440</v>
      </c>
      <c r="S41" s="90">
        <f t="shared" ref="S41" si="56">S37*$F$50</f>
        <v>180</v>
      </c>
      <c r="T41" s="91">
        <f t="shared" ref="T41" si="57">T37*$H$50</f>
        <v>396</v>
      </c>
      <c r="U41" s="90">
        <f t="shared" ref="U41" si="58">U37*$F$50</f>
        <v>220</v>
      </c>
      <c r="V41" s="91">
        <f t="shared" ref="V41" si="59">V37*$H$50</f>
        <v>440</v>
      </c>
      <c r="W41" s="90">
        <f t="shared" ref="W41" si="60">W37*$F$50</f>
        <v>220</v>
      </c>
      <c r="X41" s="91">
        <f t="shared" ref="X41" si="61">X37*$H$50</f>
        <v>484</v>
      </c>
      <c r="Y41" s="90">
        <f t="shared" ref="Y41" si="62">Y37*$F$50</f>
        <v>120</v>
      </c>
      <c r="Z41" s="91">
        <f t="shared" ref="Z41" si="63">Z37*$H$50</f>
        <v>220</v>
      </c>
      <c r="AA41" s="90">
        <f t="shared" ref="AA41" si="64">AA37*$F$50</f>
        <v>0</v>
      </c>
      <c r="AB41" s="91">
        <f t="shared" ref="AB41" si="65">AB37*$H$50</f>
        <v>0</v>
      </c>
      <c r="AC41" s="90">
        <f t="shared" ref="AC41" si="66">AC37*$F$50</f>
        <v>220</v>
      </c>
      <c r="AD41" s="91">
        <f t="shared" ref="AD41" si="67">AD37*$H$50</f>
        <v>484</v>
      </c>
      <c r="AE41" s="90">
        <f t="shared" ref="AE41" si="68">AE37*$F$50</f>
        <v>80</v>
      </c>
      <c r="AF41" s="91">
        <f t="shared" ref="AF41" si="69">AF37*$H$50</f>
        <v>176</v>
      </c>
      <c r="AG41" s="90">
        <f t="shared" ref="AG41" si="70">AG37*$F$50</f>
        <v>220</v>
      </c>
      <c r="AH41" s="91">
        <f t="shared" ref="AH41" si="71">AH37*$H$50</f>
        <v>484</v>
      </c>
      <c r="AI41" s="90">
        <f t="shared" ref="AI41" si="72">AI37*$F$50</f>
        <v>220</v>
      </c>
      <c r="AJ41" s="91">
        <f t="shared" ref="AJ41" si="73">AJ37*$H$50</f>
        <v>396</v>
      </c>
      <c r="AK41" s="90">
        <f t="shared" ref="AK41" si="74">AK37*$F$50</f>
        <v>220</v>
      </c>
      <c r="AL41" s="91">
        <f t="shared" ref="AL41" si="75">AL37*$H$50</f>
        <v>484</v>
      </c>
      <c r="AM41" s="90">
        <f t="shared" ref="AM41" si="76">AM37*$F$50</f>
        <v>160</v>
      </c>
      <c r="AN41" s="91">
        <f t="shared" ref="AN41" si="77">AN37*$H$50</f>
        <v>440</v>
      </c>
      <c r="AO41" s="99"/>
      <c r="AP41" s="99"/>
    </row>
    <row r="42" spans="1:42">
      <c r="A42" s="247" t="s">
        <v>44</v>
      </c>
      <c r="B42" s="248"/>
      <c r="C42" s="92">
        <f>C39*$L$50</f>
        <v>0</v>
      </c>
      <c r="D42" s="93">
        <f>D39*$N$50</f>
        <v>0</v>
      </c>
      <c r="E42" s="92">
        <f t="shared" ref="E42" si="78">E39*$L$50</f>
        <v>0</v>
      </c>
      <c r="F42" s="93">
        <f t="shared" ref="F42" si="79">F39*$N$50</f>
        <v>0</v>
      </c>
      <c r="G42" s="92">
        <f t="shared" ref="G42" si="80">G39*$L$50</f>
        <v>140</v>
      </c>
      <c r="H42" s="93">
        <f t="shared" ref="H42" si="81">H39*$N$50</f>
        <v>240</v>
      </c>
      <c r="I42" s="92">
        <f t="shared" ref="I42" si="82">I39*$L$50</f>
        <v>70</v>
      </c>
      <c r="J42" s="93">
        <f t="shared" ref="J42" si="83">J39*$N$50</f>
        <v>120</v>
      </c>
      <c r="K42" s="92">
        <f t="shared" ref="K42" si="84">K39*$L$50</f>
        <v>0</v>
      </c>
      <c r="L42" s="93">
        <f t="shared" ref="L42" si="85">L39*$N$50</f>
        <v>0</v>
      </c>
      <c r="M42" s="92">
        <f t="shared" ref="M42" si="86">M39*$L$50</f>
        <v>0</v>
      </c>
      <c r="N42" s="93">
        <f t="shared" ref="N42" si="87">N39*$N$50</f>
        <v>0</v>
      </c>
      <c r="O42" s="92">
        <f t="shared" ref="O42" si="88">O39*$L$50</f>
        <v>0</v>
      </c>
      <c r="P42" s="93">
        <f t="shared" ref="P42" si="89">P39*$N$50</f>
        <v>0</v>
      </c>
      <c r="Q42" s="92">
        <f t="shared" ref="Q42" si="90">Q39*$L$50</f>
        <v>0</v>
      </c>
      <c r="R42" s="93">
        <f t="shared" ref="R42" si="91">R39*$N$50</f>
        <v>120</v>
      </c>
      <c r="S42" s="92">
        <f t="shared" ref="S42" si="92">S39*$L$50</f>
        <v>0</v>
      </c>
      <c r="T42" s="93">
        <f t="shared" ref="T42" si="93">T39*$N$50</f>
        <v>0</v>
      </c>
      <c r="U42" s="92">
        <f t="shared" ref="U42" si="94">U39*$L$50</f>
        <v>0</v>
      </c>
      <c r="V42" s="93">
        <f t="shared" ref="V42" si="95">V39*$N$50</f>
        <v>60</v>
      </c>
      <c r="W42" s="92">
        <f t="shared" ref="W42" si="96">W39*$L$50</f>
        <v>35</v>
      </c>
      <c r="X42" s="93">
        <f t="shared" ref="X42" si="97">X39*$N$50</f>
        <v>60</v>
      </c>
      <c r="Y42" s="92">
        <f t="shared" ref="Y42" si="98">Y39*$L$50</f>
        <v>0</v>
      </c>
      <c r="Z42" s="93">
        <f t="shared" ref="Z42" si="99">Z39*$N$50</f>
        <v>0</v>
      </c>
      <c r="AA42" s="92">
        <f t="shared" ref="AA42" si="100">AA39*$L$50</f>
        <v>0</v>
      </c>
      <c r="AB42" s="93">
        <f t="shared" ref="AB42" si="101">AB39*$N$50</f>
        <v>0</v>
      </c>
      <c r="AC42" s="92">
        <f t="shared" ref="AC42" si="102">AC39*$L$50</f>
        <v>0</v>
      </c>
      <c r="AD42" s="93">
        <f t="shared" ref="AD42" si="103">AD39*$N$50</f>
        <v>0</v>
      </c>
      <c r="AE42" s="92">
        <f t="shared" ref="AE42" si="104">AE39*$L$50</f>
        <v>0</v>
      </c>
      <c r="AF42" s="93">
        <f t="shared" ref="AF42" si="105">AF39*$N$50</f>
        <v>0</v>
      </c>
      <c r="AG42" s="92">
        <f t="shared" ref="AG42" si="106">AG39*$L$50</f>
        <v>0</v>
      </c>
      <c r="AH42" s="93">
        <f t="shared" ref="AH42" si="107">AH39*$N$50</f>
        <v>0</v>
      </c>
      <c r="AI42" s="92">
        <f t="shared" ref="AI42" si="108">AI39*$L$50</f>
        <v>0</v>
      </c>
      <c r="AJ42" s="93">
        <f t="shared" ref="AJ42" si="109">AJ39*$N$50</f>
        <v>0</v>
      </c>
      <c r="AK42" s="92">
        <f t="shared" ref="AK42" si="110">AK39*$L$50</f>
        <v>0</v>
      </c>
      <c r="AL42" s="93">
        <f t="shared" ref="AL42" si="111">AL39*$N$50</f>
        <v>0</v>
      </c>
      <c r="AM42" s="92">
        <f t="shared" ref="AM42" si="112">AM39*$L$50</f>
        <v>0</v>
      </c>
      <c r="AN42" s="93">
        <f t="shared" ref="AN42" si="113">AN39*$N$50</f>
        <v>0</v>
      </c>
      <c r="AO42" s="99"/>
      <c r="AP42" s="99"/>
    </row>
    <row r="43" spans="1:42" ht="34.5" customHeight="1">
      <c r="A43" s="249" t="s">
        <v>45</v>
      </c>
      <c r="B43" s="250"/>
      <c r="C43" s="251">
        <f>SUM(C41:D42)</f>
        <v>532</v>
      </c>
      <c r="D43" s="252"/>
      <c r="E43" s="251">
        <f t="shared" ref="E43" si="114">SUM(E41:F42)</f>
        <v>280</v>
      </c>
      <c r="F43" s="252"/>
      <c r="G43" s="251">
        <f t="shared" ref="G43" si="115">SUM(G41:H42)</f>
        <v>636</v>
      </c>
      <c r="H43" s="252"/>
      <c r="I43" s="251">
        <f t="shared" ref="I43:AM43" si="116">SUM(I41:J42)</f>
        <v>830</v>
      </c>
      <c r="J43" s="252"/>
      <c r="K43" s="227">
        <f t="shared" si="116"/>
        <v>600</v>
      </c>
      <c r="L43" s="228"/>
      <c r="M43" s="227">
        <f t="shared" si="116"/>
        <v>364</v>
      </c>
      <c r="N43" s="228"/>
      <c r="O43" s="227">
        <f t="shared" si="116"/>
        <v>640</v>
      </c>
      <c r="P43" s="228"/>
      <c r="Q43" s="227">
        <f t="shared" si="116"/>
        <v>560</v>
      </c>
      <c r="R43" s="228"/>
      <c r="S43" s="227">
        <f t="shared" si="116"/>
        <v>576</v>
      </c>
      <c r="T43" s="228"/>
      <c r="U43" s="227">
        <f t="shared" si="116"/>
        <v>720</v>
      </c>
      <c r="V43" s="228"/>
      <c r="W43" s="227">
        <f t="shared" si="116"/>
        <v>799</v>
      </c>
      <c r="X43" s="228"/>
      <c r="Y43" s="227">
        <f t="shared" si="116"/>
        <v>340</v>
      </c>
      <c r="Z43" s="228"/>
      <c r="AA43" s="227">
        <f t="shared" si="116"/>
        <v>0</v>
      </c>
      <c r="AB43" s="228"/>
      <c r="AC43" s="227">
        <f t="shared" si="116"/>
        <v>704</v>
      </c>
      <c r="AD43" s="228"/>
      <c r="AE43" s="227">
        <f t="shared" si="116"/>
        <v>256</v>
      </c>
      <c r="AF43" s="228"/>
      <c r="AG43" s="227">
        <f t="shared" si="116"/>
        <v>704</v>
      </c>
      <c r="AH43" s="228"/>
      <c r="AI43" s="227">
        <f t="shared" si="116"/>
        <v>616</v>
      </c>
      <c r="AJ43" s="228"/>
      <c r="AK43" s="227">
        <f t="shared" si="116"/>
        <v>704</v>
      </c>
      <c r="AL43" s="228"/>
      <c r="AM43" s="227">
        <f t="shared" si="116"/>
        <v>600</v>
      </c>
      <c r="AN43" s="228"/>
      <c r="AO43" s="229"/>
      <c r="AP43" s="229"/>
    </row>
    <row r="44" spans="1:42" ht="9" customHeight="1">
      <c r="A44" s="94"/>
      <c r="B44" s="94"/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95"/>
      <c r="AI44" s="95"/>
      <c r="AJ44" s="95"/>
      <c r="AK44" s="95"/>
      <c r="AL44" s="95"/>
      <c r="AM44" s="95"/>
      <c r="AN44" s="95"/>
    </row>
    <row r="48" spans="1:42" ht="21">
      <c r="F48" s="230" t="s">
        <v>43</v>
      </c>
      <c r="G48" s="231"/>
      <c r="H48" s="231"/>
      <c r="I48" s="232"/>
      <c r="L48" s="233" t="s">
        <v>44</v>
      </c>
      <c r="M48" s="234"/>
      <c r="N48" s="234"/>
      <c r="O48" s="235"/>
    </row>
    <row r="49" spans="6:15">
      <c r="F49" s="236" t="s">
        <v>5</v>
      </c>
      <c r="G49" s="237"/>
      <c r="H49" s="238" t="s">
        <v>6</v>
      </c>
      <c r="I49" s="239"/>
      <c r="L49" s="236" t="s">
        <v>5</v>
      </c>
      <c r="M49" s="237"/>
      <c r="N49" s="238" t="s">
        <v>6</v>
      </c>
      <c r="O49" s="239"/>
    </row>
    <row r="50" spans="6:15">
      <c r="F50" s="219">
        <v>20</v>
      </c>
      <c r="G50" s="220"/>
      <c r="H50" s="223">
        <v>44</v>
      </c>
      <c r="I50" s="224"/>
      <c r="L50" s="219">
        <v>35</v>
      </c>
      <c r="M50" s="220"/>
      <c r="N50" s="223">
        <v>60</v>
      </c>
      <c r="O50" s="224"/>
    </row>
    <row r="51" spans="6:15">
      <c r="F51" s="221"/>
      <c r="G51" s="222"/>
      <c r="H51" s="225"/>
      <c r="I51" s="226"/>
      <c r="L51" s="221"/>
      <c r="M51" s="222"/>
      <c r="N51" s="225"/>
      <c r="O51" s="226"/>
    </row>
  </sheetData>
  <sheetProtection password="CCD7" sheet="1" objects="1" formatColumns="0" formatRows="0"/>
  <mergeCells count="109">
    <mergeCell ref="AM1:AN1"/>
    <mergeCell ref="AO1:AP1"/>
    <mergeCell ref="A3:B3"/>
    <mergeCell ref="A4:B4"/>
    <mergeCell ref="A5:B5"/>
    <mergeCell ref="A6:B6"/>
    <mergeCell ref="AG1:AH1"/>
    <mergeCell ref="AI1:AJ1"/>
    <mergeCell ref="AK1:AL1"/>
    <mergeCell ref="A7:B7"/>
    <mergeCell ref="A8:B8"/>
    <mergeCell ref="A9:B9"/>
    <mergeCell ref="U1:V1"/>
    <mergeCell ref="W1:X1"/>
    <mergeCell ref="Y1:Z1"/>
    <mergeCell ref="AA1:AB1"/>
    <mergeCell ref="AC1:AD1"/>
    <mergeCell ref="AE1:AF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C35:D35"/>
    <mergeCell ref="A37:B37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U38:V38"/>
    <mergeCell ref="W38:X38"/>
    <mergeCell ref="Y38:Z38"/>
    <mergeCell ref="AA38:AB38"/>
    <mergeCell ref="AC38:AD38"/>
    <mergeCell ref="AE38:AF38"/>
    <mergeCell ref="AG38:AH38"/>
    <mergeCell ref="AI38:AJ38"/>
    <mergeCell ref="AK38:AL38"/>
    <mergeCell ref="AM38:AN38"/>
    <mergeCell ref="AO38:AP38"/>
    <mergeCell ref="A39:B39"/>
    <mergeCell ref="A41:B41"/>
    <mergeCell ref="A42:B42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U43:V43"/>
    <mergeCell ref="W43:X43"/>
    <mergeCell ref="Y43:Z43"/>
    <mergeCell ref="AA43:AB43"/>
    <mergeCell ref="AC43:AD43"/>
    <mergeCell ref="AE43:AF43"/>
    <mergeCell ref="AG43:AH43"/>
    <mergeCell ref="AI43:AJ43"/>
    <mergeCell ref="F50:G51"/>
    <mergeCell ref="H50:I51"/>
    <mergeCell ref="L50:M51"/>
    <mergeCell ref="N50:O51"/>
    <mergeCell ref="AK43:AL43"/>
    <mergeCell ref="AM43:AN43"/>
    <mergeCell ref="AO43:AP43"/>
    <mergeCell ref="F48:I48"/>
    <mergeCell ref="L48:O48"/>
    <mergeCell ref="F49:G49"/>
    <mergeCell ref="H49:I49"/>
    <mergeCell ref="L49:M49"/>
    <mergeCell ref="N49:O49"/>
  </mergeCells>
  <conditionalFormatting sqref="C3:AN34">
    <cfRule type="cellIs" dxfId="37" priority="67" operator="equal">
      <formula>"N- OFF"</formula>
    </cfRule>
  </conditionalFormatting>
  <conditionalFormatting sqref="C3:AP34">
    <cfRule type="cellIs" dxfId="36" priority="71" operator="equal">
      <formula>"D- ON"</formula>
    </cfRule>
    <cfRule type="cellIs" dxfId="35" priority="70" operator="equal">
      <formula>"D- OFF"</formula>
    </cfRule>
  </conditionalFormatting>
  <conditionalFormatting sqref="E3:E34">
    <cfRule type="cellIs" dxfId="34" priority="33" operator="equal">
      <formula>"N- NIGHT"</formula>
    </cfRule>
  </conditionalFormatting>
  <conditionalFormatting sqref="F3:F34">
    <cfRule type="cellIs" dxfId="33" priority="32" operator="equal">
      <formula>"N- ON"</formula>
    </cfRule>
  </conditionalFormatting>
  <conditionalFormatting sqref="G3:G34">
    <cfRule type="cellIs" dxfId="32" priority="31" operator="equal">
      <formula>"N- NIGHT"</formula>
    </cfRule>
  </conditionalFormatting>
  <conditionalFormatting sqref="H3:H34">
    <cfRule type="cellIs" dxfId="31" priority="30" operator="equal">
      <formula>"N- ON"</formula>
    </cfRule>
  </conditionalFormatting>
  <conditionalFormatting sqref="I3:I34">
    <cfRule type="cellIs" dxfId="30" priority="3" operator="equal">
      <formula>"N- NIGHT"</formula>
    </cfRule>
  </conditionalFormatting>
  <conditionalFormatting sqref="J3:J34">
    <cfRule type="cellIs" dxfId="29" priority="2" operator="equal">
      <formula>"N- ON"</formula>
    </cfRule>
  </conditionalFormatting>
  <conditionalFormatting sqref="K3:K34">
    <cfRule type="cellIs" dxfId="28" priority="5" operator="equal">
      <formula>"N- NIGHT"</formula>
    </cfRule>
  </conditionalFormatting>
  <conditionalFormatting sqref="L3:L34">
    <cfRule type="cellIs" dxfId="27" priority="4" operator="equal">
      <formula>"N- ON"</formula>
    </cfRule>
  </conditionalFormatting>
  <conditionalFormatting sqref="O3:O7">
    <cfRule type="cellIs" dxfId="26" priority="25" operator="equal">
      <formula>"N- NIGHT"</formula>
    </cfRule>
  </conditionalFormatting>
  <conditionalFormatting sqref="P3:P7">
    <cfRule type="cellIs" dxfId="25" priority="24" operator="equal">
      <formula>"N- ON"</formula>
    </cfRule>
  </conditionalFormatting>
  <conditionalFormatting sqref="R3:R5 AB3:AB7 D3:D34 N3:N34 AK4:AL4 Q6:R7 P8:R34 V8:X34 AB8:AD34 AH8:AL34">
    <cfRule type="cellIs" dxfId="24" priority="66" operator="equal">
      <formula>"N- ON"</formula>
    </cfRule>
  </conditionalFormatting>
  <conditionalFormatting sqref="S3:S7">
    <cfRule type="cellIs" dxfId="23" priority="23" operator="equal">
      <formula>"N- NIGHT"</formula>
    </cfRule>
  </conditionalFormatting>
  <conditionalFormatting sqref="T3:T34">
    <cfRule type="cellIs" dxfId="22" priority="1" operator="equal">
      <formula>"N- ON"</formula>
    </cfRule>
  </conditionalFormatting>
  <conditionalFormatting sqref="U3:U7">
    <cfRule type="cellIs" dxfId="21" priority="21" operator="equal">
      <formula>"N- NIGHT"</formula>
    </cfRule>
  </conditionalFormatting>
  <conditionalFormatting sqref="V3:V7">
    <cfRule type="cellIs" dxfId="20" priority="20" operator="equal">
      <formula>"N- ON"</formula>
    </cfRule>
  </conditionalFormatting>
  <conditionalFormatting sqref="W3:W7">
    <cfRule type="cellIs" dxfId="19" priority="19" operator="equal">
      <formula>"N- NIGHT"</formula>
    </cfRule>
  </conditionalFormatting>
  <conditionalFormatting sqref="X3:X7">
    <cfRule type="cellIs" dxfId="18" priority="18" operator="equal">
      <formula>"N- ON"</formula>
    </cfRule>
  </conditionalFormatting>
  <conditionalFormatting sqref="Y3:Y7">
    <cfRule type="cellIs" dxfId="17" priority="17" operator="equal">
      <formula>"N- NIGHT"</formula>
    </cfRule>
  </conditionalFormatting>
  <conditionalFormatting sqref="Z3:Z34">
    <cfRule type="cellIs" dxfId="16" priority="16" operator="equal">
      <formula>"N- ON"</formula>
    </cfRule>
  </conditionalFormatting>
  <conditionalFormatting sqref="AC3:AC7">
    <cfRule type="cellIs" dxfId="15" priority="15" operator="equal">
      <formula>"N- NIGHT"</formula>
    </cfRule>
  </conditionalFormatting>
  <conditionalFormatting sqref="AD3:AD7">
    <cfRule type="cellIs" dxfId="14" priority="14" operator="equal">
      <formula>"N- ON"</formula>
    </cfRule>
  </conditionalFormatting>
  <conditionalFormatting sqref="AE3:AE7">
    <cfRule type="cellIs" dxfId="13" priority="43" operator="equal">
      <formula>"N- NIGHT"</formula>
    </cfRule>
  </conditionalFormatting>
  <conditionalFormatting sqref="AF3:AF34">
    <cfRule type="cellIs" dxfId="12" priority="42" operator="equal">
      <formula>"N- ON"</formula>
    </cfRule>
  </conditionalFormatting>
  <conditionalFormatting sqref="AG3:AG7">
    <cfRule type="cellIs" dxfId="11" priority="13" operator="equal">
      <formula>"N- NIGHT"</formula>
    </cfRule>
  </conditionalFormatting>
  <conditionalFormatting sqref="AH3:AH7">
    <cfRule type="cellIs" dxfId="10" priority="12" operator="equal">
      <formula>"N- ON"</formula>
    </cfRule>
  </conditionalFormatting>
  <conditionalFormatting sqref="AI3:AI7">
    <cfRule type="cellIs" dxfId="9" priority="11" operator="equal">
      <formula>"N- NIGHT"</formula>
    </cfRule>
  </conditionalFormatting>
  <conditionalFormatting sqref="AJ3:AJ7">
    <cfRule type="cellIs" dxfId="8" priority="10" operator="equal">
      <formula>"N- ON"</formula>
    </cfRule>
  </conditionalFormatting>
  <conditionalFormatting sqref="AK3:AK7">
    <cfRule type="cellIs" dxfId="7" priority="9" operator="equal">
      <formula>"N- NIGHT"</formula>
    </cfRule>
  </conditionalFormatting>
  <conditionalFormatting sqref="AL3">
    <cfRule type="cellIs" dxfId="6" priority="64" operator="equal">
      <formula>"N- ON"</formula>
    </cfRule>
  </conditionalFormatting>
  <conditionalFormatting sqref="AL5:AL7">
    <cfRule type="cellIs" dxfId="5" priority="8" operator="equal">
      <formula>"N- ON"</formula>
    </cfRule>
  </conditionalFormatting>
  <conditionalFormatting sqref="AM3 Q3:Q5 AA3:AA7 C3:C34 M3:M34 AM4:AN4 Q6:R7 O8:S34 U8:Y34 AA8:AE34 AG8:AK34 AM8:AN34">
    <cfRule type="cellIs" dxfId="4" priority="68" operator="equal">
      <formula>"N- NIGHT"</formula>
    </cfRule>
  </conditionalFormatting>
  <conditionalFormatting sqref="AM5:AM7">
    <cfRule type="cellIs" dxfId="3" priority="7" operator="equal">
      <formula>"N- NIGHT"</formula>
    </cfRule>
  </conditionalFormatting>
  <conditionalFormatting sqref="AN3:AN34">
    <cfRule type="cellIs" dxfId="2" priority="6" operator="equal">
      <formula>"N- ON"</formula>
    </cfRule>
  </conditionalFormatting>
  <dataValidations count="3">
    <dataValidation type="list" allowBlank="1" showInputMessage="1" showErrorMessage="1" sqref="AO3:AP34" xr:uid="{00000000-0002-0000-0200-000000000000}">
      <formula1>" , ON, OFF"</formula1>
    </dataValidation>
    <dataValidation type="list" allowBlank="1" showInputMessage="1" showErrorMessage="1" sqref="Q3 AA3 AA4 C5 E5 G5 I5 K5 M5 O5 S5 U5 W5 Y5 AC5 AE5 AG5 AI5 AK5 AM5 C3:C4 C6:C34 E3:E4 E6:E34 G3:G4 G6:G34 I3:I4 I6:I34 K3:K4 K6:K34 M3:M4 M6:M7 M8:M34 O3:O4 O6:O34 Q4:Q5 Q6:Q34 S3:S4 S6:S34 U3:U4 U6:U34 W3:W4 W6:W34 Y3:Y4 Y6:Y34 AA5:AA7 AA8:AA34 AC3:AC4 AC6:AC34 AE3:AE4 AE6:AE7 AE8:AE34 AG3:AG4 AG6:AG34 AI3:AI4 AI6:AI34 AK3:AK4 AK6:AK34 AM3:AM4 AM6:AM34" xr:uid="{00000000-0002-0000-0200-000001000000}">
      <formula1>"D- ON,D- OFF"</formula1>
    </dataValidation>
    <dataValidation type="list" allowBlank="1" showInputMessage="1" showErrorMessage="1" sqref="H3 R3 AB3 AB4 D5 F5 J5 L5 N5 P5 T5 V5 X5 Z5 AD5 AF5 AH5 AJ5 AL5 AN5 D3:D4 D6:D34 F3:F4 F6:F34 H4:H5 H6:H34 J3:J4 J6:J34 L3:L4 L6:L34 N3:N4 N6:N7 N8:N34 P3:P4 P6:P34 R4:R5 R6:R34 T3:T4 T6:T34 V3:V4 V6:V34 X3:X4 X6:X34 Z3:Z4 Z6:Z34 AB5:AB7 AB8:AB34 AD3:AD4 AD6:AD34 AF3:AF4 AF6:AF7 AF8:AF34 AH3:AH4 AH6:AH34 AJ3:AJ4 AJ6:AJ34 AL3:AL4 AL6:AL34 AN3:AN4 AN6:AN34" xr:uid="{00000000-0002-0000-0200-000002000000}">
      <formula1>"N- ON,N- OFF"</formula1>
    </dataValidation>
  </dataValidations>
  <pageMargins left="0.7" right="0.7" top="0.75" bottom="0.75" header="0.3" footer="0.3"/>
  <pageSetup paperSize="9" orientation="portrait"/>
  <ignoredErrors>
    <ignoredError sqref="E41:AN42 D41:D42" 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theme="5"/>
  </sheetPr>
  <dimension ref="A1:AN38"/>
  <sheetViews>
    <sheetView zoomScale="70" zoomScaleNormal="70" workbookViewId="0">
      <pane xSplit="2" ySplit="1" topLeftCell="C15" activePane="bottomRight" state="frozen"/>
      <selection pane="bottomLeft"/>
      <selection pane="topRight"/>
      <selection pane="bottomRight" activeCell="J11" sqref="J11"/>
    </sheetView>
  </sheetViews>
  <sheetFormatPr defaultColWidth="9.14453125" defaultRowHeight="15"/>
  <cols>
    <col min="1" max="1" width="9.14453125" style="59"/>
    <col min="2" max="2" width="6.3203125" style="59" customWidth="1"/>
    <col min="3" max="40" width="7.12890625" style="60" customWidth="1"/>
    <col min="41" max="16384" width="9.14453125" style="60"/>
  </cols>
  <sheetData>
    <row r="1" spans="1:40" s="55" customFormat="1">
      <c r="A1" s="61"/>
      <c r="B1" s="62" t="s">
        <v>16</v>
      </c>
      <c r="C1" s="273" t="str">
        <f>'Meal Counting'!C36</f>
        <v>Aman</v>
      </c>
      <c r="D1" s="274"/>
      <c r="E1" s="271" t="str">
        <f>'Meal Counting'!E36</f>
        <v>Aklash</v>
      </c>
      <c r="F1" s="272"/>
      <c r="G1" s="271" t="str">
        <f>'Meal Counting'!G36</f>
        <v>Firdosh</v>
      </c>
      <c r="H1" s="272"/>
      <c r="I1" s="271" t="str">
        <f>'Meal Counting'!I36</f>
        <v>Iftikar</v>
      </c>
      <c r="J1" s="272"/>
      <c r="K1" s="271" t="str">
        <f>'Meal Counting'!K36</f>
        <v>Imran Molla</v>
      </c>
      <c r="L1" s="272"/>
      <c r="M1" s="271" t="str">
        <f>'Meal Counting'!M36</f>
        <v>Imran Saikh</v>
      </c>
      <c r="N1" s="272"/>
      <c r="O1" s="271" t="str">
        <f>'Meal Counting'!O36</f>
        <v>Jamal</v>
      </c>
      <c r="P1" s="272"/>
      <c r="Q1" s="271" t="str">
        <f>'Meal Counting'!Q36</f>
        <v>Masudur</v>
      </c>
      <c r="R1" s="272"/>
      <c r="S1" s="271" t="str">
        <f>'Meal Counting'!S36</f>
        <v>Mofazzal</v>
      </c>
      <c r="T1" s="272"/>
      <c r="U1" s="271" t="str">
        <f>'Meal Counting'!U36</f>
        <v>Nadim</v>
      </c>
      <c r="V1" s="272"/>
      <c r="W1" s="271" t="str">
        <f>'Meal Counting'!W36</f>
        <v>Omar Faruk</v>
      </c>
      <c r="X1" s="272"/>
      <c r="Y1" s="271" t="str">
        <f>'Meal Counting'!Y36</f>
        <v>Rahul</v>
      </c>
      <c r="Z1" s="272"/>
      <c r="AA1" s="271" t="str">
        <f>'Meal Counting'!AA36</f>
        <v>Rofikul</v>
      </c>
      <c r="AB1" s="272"/>
      <c r="AC1" s="271" t="str">
        <f>'Meal Counting'!AC36</f>
        <v>Sagir</v>
      </c>
      <c r="AD1" s="272"/>
      <c r="AE1" s="271" t="str">
        <f>'Meal Counting'!AE36</f>
        <v xml:space="preserve">Sahid Hossian </v>
      </c>
      <c r="AF1" s="272"/>
      <c r="AG1" s="271" t="str">
        <f>'Meal Counting'!AG36</f>
        <v>Sahid Laskar</v>
      </c>
      <c r="AH1" s="272"/>
      <c r="AI1" s="271" t="str">
        <f>'Meal Counting'!AI36</f>
        <v>Sahidullaha</v>
      </c>
      <c r="AJ1" s="272"/>
      <c r="AK1" s="271" t="str">
        <f>'Meal Counting'!AK36</f>
        <v>Samaun</v>
      </c>
      <c r="AL1" s="272"/>
      <c r="AM1" s="271" t="str">
        <f>'Meal Counting'!AM36</f>
        <v>Sayad</v>
      </c>
      <c r="AN1" s="272"/>
    </row>
    <row r="2" spans="1:40" s="55" customFormat="1">
      <c r="A2" s="63" t="s">
        <v>1</v>
      </c>
      <c r="B2" s="60"/>
      <c r="C2" s="64" t="s">
        <v>14</v>
      </c>
      <c r="D2" s="65" t="s">
        <v>15</v>
      </c>
      <c r="E2" s="64" t="s">
        <v>14</v>
      </c>
      <c r="F2" s="65" t="s">
        <v>15</v>
      </c>
      <c r="G2" s="64" t="s">
        <v>14</v>
      </c>
      <c r="H2" s="65" t="s">
        <v>15</v>
      </c>
      <c r="I2" s="64" t="s">
        <v>14</v>
      </c>
      <c r="J2" s="65" t="s">
        <v>15</v>
      </c>
      <c r="K2" s="64" t="s">
        <v>14</v>
      </c>
      <c r="L2" s="65" t="s">
        <v>15</v>
      </c>
      <c r="M2" s="64" t="s">
        <v>14</v>
      </c>
      <c r="N2" s="65" t="s">
        <v>15</v>
      </c>
      <c r="O2" s="64" t="s">
        <v>14</v>
      </c>
      <c r="P2" s="65" t="s">
        <v>15</v>
      </c>
      <c r="Q2" s="64" t="s">
        <v>14</v>
      </c>
      <c r="R2" s="65" t="s">
        <v>15</v>
      </c>
      <c r="S2" s="64" t="s">
        <v>14</v>
      </c>
      <c r="T2" s="65" t="s">
        <v>15</v>
      </c>
      <c r="U2" s="64" t="s">
        <v>14</v>
      </c>
      <c r="V2" s="65" t="s">
        <v>15</v>
      </c>
      <c r="W2" s="64" t="s">
        <v>14</v>
      </c>
      <c r="X2" s="65" t="s">
        <v>15</v>
      </c>
      <c r="Y2" s="64" t="s">
        <v>14</v>
      </c>
      <c r="Z2" s="65" t="s">
        <v>15</v>
      </c>
      <c r="AA2" s="64" t="s">
        <v>14</v>
      </c>
      <c r="AB2" s="65" t="s">
        <v>15</v>
      </c>
      <c r="AC2" s="64" t="s">
        <v>14</v>
      </c>
      <c r="AD2" s="65" t="s">
        <v>15</v>
      </c>
      <c r="AE2" s="64" t="s">
        <v>14</v>
      </c>
      <c r="AF2" s="65" t="s">
        <v>15</v>
      </c>
      <c r="AG2" s="64" t="s">
        <v>14</v>
      </c>
      <c r="AH2" s="65" t="s">
        <v>15</v>
      </c>
      <c r="AI2" s="64" t="s">
        <v>14</v>
      </c>
      <c r="AJ2" s="65" t="s">
        <v>15</v>
      </c>
      <c r="AK2" s="64" t="s">
        <v>14</v>
      </c>
      <c r="AL2" s="65" t="s">
        <v>15</v>
      </c>
      <c r="AM2" s="64" t="s">
        <v>14</v>
      </c>
      <c r="AN2" s="65" t="s">
        <v>15</v>
      </c>
    </row>
    <row r="3" spans="1:40" s="55" customFormat="1">
      <c r="A3" s="257">
        <f>Dashboard!B1</f>
        <v>45474</v>
      </c>
      <c r="B3" s="270"/>
      <c r="C3" s="66"/>
      <c r="D3" s="67"/>
      <c r="E3" s="68"/>
      <c r="F3" s="69"/>
      <c r="G3" s="68"/>
      <c r="H3" s="69">
        <v>1</v>
      </c>
      <c r="I3" s="68"/>
      <c r="J3" s="69"/>
      <c r="K3" s="68"/>
      <c r="L3" s="69"/>
      <c r="M3" s="68"/>
      <c r="N3" s="69"/>
      <c r="O3" s="68"/>
      <c r="P3" s="69"/>
      <c r="Q3" s="68"/>
      <c r="R3" s="69"/>
      <c r="S3" s="68"/>
      <c r="T3" s="69"/>
      <c r="U3" s="68"/>
      <c r="V3" s="69"/>
      <c r="W3" s="68"/>
      <c r="X3" s="69"/>
      <c r="Y3" s="68"/>
      <c r="Z3" s="69"/>
      <c r="AA3" s="68"/>
      <c r="AB3" s="69"/>
      <c r="AC3" s="68"/>
      <c r="AD3" s="69"/>
      <c r="AE3" s="68"/>
      <c r="AF3" s="69"/>
      <c r="AG3" s="68"/>
      <c r="AH3" s="69"/>
      <c r="AI3" s="68"/>
      <c r="AJ3" s="69"/>
      <c r="AK3" s="68"/>
      <c r="AL3" s="69"/>
      <c r="AM3" s="68"/>
      <c r="AN3" s="69"/>
    </row>
    <row r="4" spans="1:40" s="55" customFormat="1">
      <c r="A4" s="255">
        <f>A3+1</f>
        <v>45475</v>
      </c>
      <c r="B4" s="265"/>
      <c r="C4" s="68"/>
      <c r="D4" s="69"/>
      <c r="E4" s="68"/>
      <c r="F4" s="69"/>
      <c r="G4" s="68">
        <v>1</v>
      </c>
      <c r="H4" s="69">
        <v>1</v>
      </c>
      <c r="I4" s="68"/>
      <c r="J4" s="69">
        <v>1</v>
      </c>
      <c r="K4" s="68"/>
      <c r="L4" s="69"/>
      <c r="M4" s="68"/>
      <c r="N4" s="69"/>
      <c r="O4" s="68"/>
      <c r="P4" s="69"/>
      <c r="Q4" s="68"/>
      <c r="R4" s="69"/>
      <c r="S4" s="68"/>
      <c r="T4" s="69"/>
      <c r="U4" s="68"/>
      <c r="V4" s="69"/>
      <c r="W4" s="68"/>
      <c r="X4" s="69"/>
      <c r="Y4" s="68"/>
      <c r="Z4" s="69"/>
      <c r="AA4" s="68"/>
      <c r="AB4" s="69"/>
      <c r="AC4" s="68"/>
      <c r="AD4" s="69"/>
      <c r="AE4" s="68"/>
      <c r="AF4" s="69"/>
      <c r="AG4" s="68"/>
      <c r="AH4" s="69"/>
      <c r="AI4" s="68"/>
      <c r="AJ4" s="69"/>
      <c r="AK4" s="68"/>
      <c r="AL4" s="69"/>
      <c r="AM4" s="68"/>
      <c r="AN4" s="69"/>
    </row>
    <row r="5" spans="1:40" s="55" customFormat="1">
      <c r="A5" s="257">
        <f>A4+1</f>
        <v>45476</v>
      </c>
      <c r="B5" s="270"/>
      <c r="C5" s="68"/>
      <c r="D5" s="69"/>
      <c r="E5" s="68"/>
      <c r="F5" s="69"/>
      <c r="G5" s="68">
        <v>1</v>
      </c>
      <c r="H5" s="69"/>
      <c r="I5" s="68">
        <v>1</v>
      </c>
      <c r="J5" s="69"/>
      <c r="K5" s="68"/>
      <c r="L5" s="69"/>
      <c r="M5" s="68"/>
      <c r="N5" s="69"/>
      <c r="O5" s="68"/>
      <c r="P5" s="69"/>
      <c r="Q5" s="68"/>
      <c r="R5" s="69"/>
      <c r="S5" s="68"/>
      <c r="T5" s="69"/>
      <c r="U5" s="68"/>
      <c r="V5" s="69"/>
      <c r="W5" s="68"/>
      <c r="X5" s="69"/>
      <c r="Y5" s="68"/>
      <c r="Z5" s="69"/>
      <c r="AA5" s="68"/>
      <c r="AB5" s="69"/>
      <c r="AC5" s="68"/>
      <c r="AD5" s="69"/>
      <c r="AE5" s="68"/>
      <c r="AF5" s="69"/>
      <c r="AG5" s="68"/>
      <c r="AH5" s="69"/>
      <c r="AI5" s="68"/>
      <c r="AJ5" s="69"/>
      <c r="AK5" s="68"/>
      <c r="AL5" s="69"/>
      <c r="AM5" s="68"/>
      <c r="AN5" s="69"/>
    </row>
    <row r="6" spans="1:40" s="55" customFormat="1">
      <c r="A6" s="255">
        <f t="shared" ref="A6:A34" si="0">A5+1</f>
        <v>45477</v>
      </c>
      <c r="B6" s="265"/>
      <c r="C6" s="68"/>
      <c r="D6" s="69"/>
      <c r="E6" s="68"/>
      <c r="F6" s="69"/>
      <c r="G6" s="68">
        <v>1</v>
      </c>
      <c r="H6" s="69">
        <v>1</v>
      </c>
      <c r="I6" s="68"/>
      <c r="J6" s="69">
        <v>1</v>
      </c>
      <c r="K6" s="68"/>
      <c r="L6" s="69"/>
      <c r="M6" s="68"/>
      <c r="N6" s="69"/>
      <c r="O6" s="68"/>
      <c r="P6" s="69"/>
      <c r="Q6" s="68"/>
      <c r="R6" s="69"/>
      <c r="S6" s="68"/>
      <c r="T6" s="69"/>
      <c r="U6" s="68"/>
      <c r="V6" s="69">
        <v>1</v>
      </c>
      <c r="W6" s="68"/>
      <c r="X6" s="69"/>
      <c r="Y6" s="68"/>
      <c r="Z6" s="69"/>
      <c r="AA6" s="68"/>
      <c r="AB6" s="69"/>
      <c r="AC6" s="68"/>
      <c r="AD6" s="69"/>
      <c r="AE6" s="68"/>
      <c r="AF6" s="69"/>
      <c r="AG6" s="68"/>
      <c r="AH6" s="69"/>
      <c r="AI6" s="68"/>
      <c r="AJ6" s="69"/>
      <c r="AK6" s="68"/>
      <c r="AL6" s="69"/>
      <c r="AM6" s="68"/>
      <c r="AN6" s="69"/>
    </row>
    <row r="7" spans="1:40" s="55" customFormat="1">
      <c r="A7" s="257">
        <f t="shared" si="0"/>
        <v>45478</v>
      </c>
      <c r="B7" s="270"/>
      <c r="C7" s="68"/>
      <c r="D7" s="69"/>
      <c r="E7" s="68"/>
      <c r="F7" s="69"/>
      <c r="G7" s="68">
        <v>1</v>
      </c>
      <c r="H7" s="69">
        <v>1</v>
      </c>
      <c r="I7" s="68">
        <v>1</v>
      </c>
      <c r="J7" s="69"/>
      <c r="K7" s="68"/>
      <c r="L7" s="69"/>
      <c r="M7" s="68"/>
      <c r="N7" s="69"/>
      <c r="O7" s="68"/>
      <c r="P7" s="69"/>
      <c r="Q7" s="68"/>
      <c r="R7" s="69">
        <v>1</v>
      </c>
      <c r="S7" s="68"/>
      <c r="T7" s="69"/>
      <c r="U7" s="68"/>
      <c r="V7" s="69"/>
      <c r="W7" s="68"/>
      <c r="X7" s="69"/>
      <c r="Y7" s="68"/>
      <c r="Z7" s="69"/>
      <c r="AA7" s="68"/>
      <c r="AB7" s="69"/>
      <c r="AC7" s="68"/>
      <c r="AD7" s="69"/>
      <c r="AE7" s="68"/>
      <c r="AF7" s="69"/>
      <c r="AG7" s="68"/>
      <c r="AH7" s="69"/>
      <c r="AI7" s="68"/>
      <c r="AJ7" s="69"/>
      <c r="AK7" s="68"/>
      <c r="AL7" s="69"/>
      <c r="AM7" s="68"/>
      <c r="AN7" s="69"/>
    </row>
    <row r="8" spans="1:40" s="55" customFormat="1">
      <c r="A8" s="255">
        <f t="shared" si="0"/>
        <v>45479</v>
      </c>
      <c r="B8" s="265"/>
      <c r="C8" s="68"/>
      <c r="D8" s="69"/>
      <c r="E8" s="68"/>
      <c r="F8" s="69"/>
      <c r="G8" s="68"/>
      <c r="H8" s="69"/>
      <c r="I8" s="68"/>
      <c r="J8" s="69"/>
      <c r="K8" s="68"/>
      <c r="L8" s="69"/>
      <c r="M8" s="68"/>
      <c r="N8" s="69"/>
      <c r="O8" s="68"/>
      <c r="P8" s="69"/>
      <c r="Q8" s="68"/>
      <c r="R8" s="69"/>
      <c r="S8" s="68"/>
      <c r="T8" s="69"/>
      <c r="U8" s="68"/>
      <c r="V8" s="69"/>
      <c r="W8" s="68"/>
      <c r="X8" s="69"/>
      <c r="Y8" s="68"/>
      <c r="Z8" s="69"/>
      <c r="AA8" s="68"/>
      <c r="AB8" s="69"/>
      <c r="AC8" s="68"/>
      <c r="AD8" s="69"/>
      <c r="AE8" s="68"/>
      <c r="AF8" s="69"/>
      <c r="AG8" s="68"/>
      <c r="AH8" s="69"/>
      <c r="AI8" s="68"/>
      <c r="AJ8" s="69"/>
      <c r="AK8" s="68"/>
      <c r="AL8" s="69"/>
      <c r="AM8" s="68"/>
      <c r="AN8" s="69"/>
    </row>
    <row r="9" spans="1:40" s="55" customFormat="1">
      <c r="A9" s="257">
        <f t="shared" si="0"/>
        <v>45480</v>
      </c>
      <c r="B9" s="270"/>
      <c r="C9" s="68"/>
      <c r="D9" s="69"/>
      <c r="E9" s="68"/>
      <c r="F9" s="69"/>
      <c r="G9" s="68"/>
      <c r="H9" s="69"/>
      <c r="I9" s="68"/>
      <c r="J9" s="69"/>
      <c r="K9" s="68"/>
      <c r="L9" s="69"/>
      <c r="M9" s="68"/>
      <c r="N9" s="69"/>
      <c r="O9" s="68"/>
      <c r="P9" s="69"/>
      <c r="Q9" s="68"/>
      <c r="R9" s="69">
        <v>1</v>
      </c>
      <c r="S9" s="68"/>
      <c r="T9" s="69"/>
      <c r="U9" s="68"/>
      <c r="V9" s="69"/>
      <c r="W9" s="68"/>
      <c r="X9" s="69">
        <v>1</v>
      </c>
      <c r="Y9" s="68"/>
      <c r="Z9" s="69"/>
      <c r="AA9" s="68"/>
      <c r="AB9" s="69"/>
      <c r="AC9" s="68"/>
      <c r="AD9" s="69"/>
      <c r="AE9" s="68"/>
      <c r="AF9" s="69"/>
      <c r="AG9" s="68"/>
      <c r="AH9" s="69"/>
      <c r="AI9" s="68"/>
      <c r="AJ9" s="69"/>
      <c r="AK9" s="68"/>
      <c r="AL9" s="69"/>
      <c r="AM9" s="68"/>
      <c r="AN9" s="69"/>
    </row>
    <row r="10" spans="1:40" s="55" customFormat="1">
      <c r="A10" s="255">
        <f t="shared" si="0"/>
        <v>45481</v>
      </c>
      <c r="B10" s="265"/>
      <c r="C10" s="68"/>
      <c r="D10" s="69"/>
      <c r="E10" s="68"/>
      <c r="F10" s="69"/>
      <c r="G10" s="68"/>
      <c r="H10" s="69"/>
      <c r="I10" s="68"/>
      <c r="J10" s="69"/>
      <c r="K10" s="68"/>
      <c r="L10" s="69"/>
      <c r="M10" s="68"/>
      <c r="N10" s="69"/>
      <c r="O10" s="68"/>
      <c r="P10" s="69"/>
      <c r="Q10" s="68"/>
      <c r="R10" s="69"/>
      <c r="S10" s="68"/>
      <c r="T10" s="69"/>
      <c r="U10" s="68"/>
      <c r="V10" s="69"/>
      <c r="W10" s="68">
        <v>1</v>
      </c>
      <c r="X10" s="69"/>
      <c r="Y10" s="68"/>
      <c r="Z10" s="69"/>
      <c r="AA10" s="68"/>
      <c r="AB10" s="69"/>
      <c r="AC10" s="68"/>
      <c r="AD10" s="69"/>
      <c r="AE10" s="68"/>
      <c r="AF10" s="69"/>
      <c r="AG10" s="68"/>
      <c r="AH10" s="69"/>
      <c r="AI10" s="68"/>
      <c r="AJ10" s="69"/>
      <c r="AK10" s="68"/>
      <c r="AL10" s="69"/>
      <c r="AM10" s="68"/>
      <c r="AN10" s="69"/>
    </row>
    <row r="11" spans="1:40" s="55" customFormat="1">
      <c r="A11" s="257">
        <f t="shared" si="0"/>
        <v>45482</v>
      </c>
      <c r="B11" s="270"/>
      <c r="C11" s="68"/>
      <c r="D11" s="69"/>
      <c r="E11" s="68"/>
      <c r="F11" s="69"/>
      <c r="G11" s="68"/>
      <c r="H11" s="69"/>
      <c r="I11" s="68"/>
      <c r="J11" s="69"/>
      <c r="K11" s="68"/>
      <c r="L11" s="69"/>
      <c r="M11" s="68"/>
      <c r="N11" s="69"/>
      <c r="O11" s="68"/>
      <c r="P11" s="69"/>
      <c r="Q11" s="68"/>
      <c r="R11" s="69"/>
      <c r="S11" s="68"/>
      <c r="T11" s="69"/>
      <c r="U11" s="68"/>
      <c r="V11" s="69"/>
      <c r="W11" s="68"/>
      <c r="X11" s="69"/>
      <c r="Y11" s="68"/>
      <c r="Z11" s="69"/>
      <c r="AA11" s="68"/>
      <c r="AB11" s="69"/>
      <c r="AC11" s="68"/>
      <c r="AD11" s="69"/>
      <c r="AE11" s="68"/>
      <c r="AF11" s="69"/>
      <c r="AG11" s="68"/>
      <c r="AH11" s="69"/>
      <c r="AI11" s="68"/>
      <c r="AJ11" s="69"/>
      <c r="AK11" s="68"/>
      <c r="AL11" s="69"/>
      <c r="AM11" s="68"/>
      <c r="AN11" s="69"/>
    </row>
    <row r="12" spans="1:40" s="55" customFormat="1">
      <c r="A12" s="255">
        <f t="shared" si="0"/>
        <v>45483</v>
      </c>
      <c r="B12" s="265"/>
      <c r="C12" s="68"/>
      <c r="D12" s="69"/>
      <c r="E12" s="68"/>
      <c r="F12" s="69"/>
      <c r="G12" s="68"/>
      <c r="H12" s="69"/>
      <c r="I12" s="68"/>
      <c r="J12" s="69"/>
      <c r="K12" s="68"/>
      <c r="L12" s="69"/>
      <c r="M12" s="68"/>
      <c r="N12" s="69"/>
      <c r="O12" s="68"/>
      <c r="P12" s="69"/>
      <c r="Q12" s="68"/>
      <c r="R12" s="69"/>
      <c r="S12" s="68"/>
      <c r="T12" s="69"/>
      <c r="U12" s="68"/>
      <c r="V12" s="69"/>
      <c r="W12" s="68"/>
      <c r="X12" s="69"/>
      <c r="Y12" s="68"/>
      <c r="Z12" s="69"/>
      <c r="AA12" s="68"/>
      <c r="AB12" s="69"/>
      <c r="AC12" s="68"/>
      <c r="AD12" s="69"/>
      <c r="AE12" s="68"/>
      <c r="AF12" s="69"/>
      <c r="AG12" s="68"/>
      <c r="AH12" s="69"/>
      <c r="AI12" s="68"/>
      <c r="AJ12" s="69"/>
      <c r="AK12" s="68"/>
      <c r="AL12" s="69"/>
      <c r="AM12" s="68"/>
      <c r="AN12" s="69"/>
    </row>
    <row r="13" spans="1:40" s="55" customFormat="1">
      <c r="A13" s="257">
        <f t="shared" si="0"/>
        <v>45484</v>
      </c>
      <c r="B13" s="270"/>
      <c r="C13" s="68"/>
      <c r="D13" s="69"/>
      <c r="E13" s="68"/>
      <c r="F13" s="69"/>
      <c r="G13" s="68"/>
      <c r="H13" s="69"/>
      <c r="I13" s="68"/>
      <c r="J13" s="69"/>
      <c r="K13" s="68"/>
      <c r="L13" s="69"/>
      <c r="M13" s="68"/>
      <c r="N13" s="69"/>
      <c r="O13" s="68"/>
      <c r="P13" s="69"/>
      <c r="Q13" s="68"/>
      <c r="R13" s="69"/>
      <c r="S13" s="68"/>
      <c r="T13" s="69"/>
      <c r="U13" s="68"/>
      <c r="V13" s="69"/>
      <c r="W13" s="68"/>
      <c r="X13" s="69"/>
      <c r="Y13" s="68"/>
      <c r="Z13" s="69"/>
      <c r="AA13" s="68"/>
      <c r="AB13" s="69"/>
      <c r="AC13" s="68"/>
      <c r="AD13" s="69"/>
      <c r="AE13" s="68"/>
      <c r="AF13" s="69"/>
      <c r="AG13" s="68"/>
      <c r="AH13" s="69"/>
      <c r="AI13" s="68"/>
      <c r="AJ13" s="69"/>
      <c r="AK13" s="68"/>
      <c r="AL13" s="69"/>
      <c r="AM13" s="68"/>
      <c r="AN13" s="69"/>
    </row>
    <row r="14" spans="1:40" s="55" customFormat="1">
      <c r="A14" s="255">
        <f t="shared" si="0"/>
        <v>45485</v>
      </c>
      <c r="B14" s="265"/>
      <c r="C14" s="68"/>
      <c r="D14" s="69"/>
      <c r="E14" s="68"/>
      <c r="F14" s="69"/>
      <c r="G14" s="68"/>
      <c r="H14" s="69"/>
      <c r="I14" s="68"/>
      <c r="J14" s="69"/>
      <c r="K14" s="68"/>
      <c r="L14" s="69"/>
      <c r="M14" s="68"/>
      <c r="N14" s="69"/>
      <c r="O14" s="68"/>
      <c r="P14" s="69"/>
      <c r="Q14" s="68"/>
      <c r="R14" s="69"/>
      <c r="S14" s="68"/>
      <c r="T14" s="69"/>
      <c r="U14" s="68"/>
      <c r="V14" s="69"/>
      <c r="W14" s="68"/>
      <c r="X14" s="69"/>
      <c r="Y14" s="68"/>
      <c r="Z14" s="69"/>
      <c r="AA14" s="68"/>
      <c r="AB14" s="69"/>
      <c r="AC14" s="68"/>
      <c r="AD14" s="69"/>
      <c r="AE14" s="68"/>
      <c r="AF14" s="69"/>
      <c r="AG14" s="68"/>
      <c r="AH14" s="69"/>
      <c r="AI14" s="68"/>
      <c r="AJ14" s="69"/>
      <c r="AK14" s="68"/>
      <c r="AL14" s="69"/>
      <c r="AM14" s="68"/>
      <c r="AN14" s="69"/>
    </row>
    <row r="15" spans="1:40" s="55" customFormat="1">
      <c r="A15" s="257">
        <f t="shared" si="0"/>
        <v>45486</v>
      </c>
      <c r="B15" s="270"/>
      <c r="C15" s="68"/>
      <c r="D15" s="69"/>
      <c r="E15" s="68"/>
      <c r="F15" s="69"/>
      <c r="G15" s="68"/>
      <c r="H15" s="69"/>
      <c r="I15" s="68"/>
      <c r="J15" s="69"/>
      <c r="K15" s="68"/>
      <c r="L15" s="69"/>
      <c r="M15" s="68"/>
      <c r="N15" s="69"/>
      <c r="O15" s="68"/>
      <c r="P15" s="69"/>
      <c r="Q15" s="68"/>
      <c r="R15" s="69"/>
      <c r="S15" s="68"/>
      <c r="T15" s="69"/>
      <c r="U15" s="68"/>
      <c r="V15" s="69"/>
      <c r="W15" s="68"/>
      <c r="X15" s="69"/>
      <c r="Y15" s="68"/>
      <c r="Z15" s="69"/>
      <c r="AA15" s="68"/>
      <c r="AB15" s="69"/>
      <c r="AC15" s="68"/>
      <c r="AD15" s="69"/>
      <c r="AE15" s="68"/>
      <c r="AF15" s="69"/>
      <c r="AG15" s="68"/>
      <c r="AH15" s="69"/>
      <c r="AI15" s="68"/>
      <c r="AJ15" s="69"/>
      <c r="AK15" s="68"/>
      <c r="AL15" s="69"/>
      <c r="AM15" s="68"/>
      <c r="AN15" s="69"/>
    </row>
    <row r="16" spans="1:40" s="55" customFormat="1">
      <c r="A16" s="255">
        <f t="shared" si="0"/>
        <v>45487</v>
      </c>
      <c r="B16" s="265"/>
      <c r="C16" s="68"/>
      <c r="D16" s="69"/>
      <c r="E16" s="68"/>
      <c r="F16" s="69"/>
      <c r="G16" s="68"/>
      <c r="H16" s="69"/>
      <c r="I16" s="68"/>
      <c r="J16" s="69"/>
      <c r="K16" s="68"/>
      <c r="L16" s="69"/>
      <c r="M16" s="68"/>
      <c r="N16" s="69"/>
      <c r="O16" s="68"/>
      <c r="P16" s="69"/>
      <c r="Q16" s="68"/>
      <c r="R16" s="69"/>
      <c r="S16" s="68"/>
      <c r="T16" s="69"/>
      <c r="U16" s="68"/>
      <c r="V16" s="69"/>
      <c r="W16" s="68"/>
      <c r="X16" s="69"/>
      <c r="Y16" s="68"/>
      <c r="Z16" s="69"/>
      <c r="AA16" s="68"/>
      <c r="AB16" s="69"/>
      <c r="AC16" s="68"/>
      <c r="AD16" s="69"/>
      <c r="AE16" s="68"/>
      <c r="AF16" s="69"/>
      <c r="AG16" s="68"/>
      <c r="AH16" s="69"/>
      <c r="AI16" s="68"/>
      <c r="AJ16" s="69"/>
      <c r="AK16" s="68"/>
      <c r="AL16" s="69"/>
      <c r="AM16" s="68"/>
      <c r="AN16" s="69"/>
    </row>
    <row r="17" spans="1:40" s="55" customFormat="1">
      <c r="A17" s="257">
        <f t="shared" si="0"/>
        <v>45488</v>
      </c>
      <c r="B17" s="270"/>
      <c r="C17" s="68"/>
      <c r="D17" s="69"/>
      <c r="E17" s="68"/>
      <c r="F17" s="69"/>
      <c r="G17" s="68"/>
      <c r="H17" s="69"/>
      <c r="I17" s="68"/>
      <c r="J17" s="69"/>
      <c r="K17" s="68"/>
      <c r="L17" s="69"/>
      <c r="M17" s="68"/>
      <c r="N17" s="69"/>
      <c r="O17" s="68"/>
      <c r="P17" s="69"/>
      <c r="Q17" s="68"/>
      <c r="R17" s="69"/>
      <c r="S17" s="68"/>
      <c r="T17" s="69"/>
      <c r="U17" s="68"/>
      <c r="V17" s="69"/>
      <c r="W17" s="68"/>
      <c r="X17" s="69"/>
      <c r="Y17" s="68"/>
      <c r="Z17" s="69"/>
      <c r="AA17" s="68"/>
      <c r="AB17" s="69"/>
      <c r="AC17" s="68"/>
      <c r="AD17" s="69"/>
      <c r="AE17" s="68"/>
      <c r="AF17" s="69"/>
      <c r="AG17" s="68"/>
      <c r="AH17" s="69"/>
      <c r="AI17" s="68"/>
      <c r="AJ17" s="69"/>
      <c r="AK17" s="68"/>
      <c r="AL17" s="69"/>
      <c r="AM17" s="68"/>
      <c r="AN17" s="69"/>
    </row>
    <row r="18" spans="1:40" s="55" customFormat="1">
      <c r="A18" s="255">
        <f t="shared" si="0"/>
        <v>45489</v>
      </c>
      <c r="B18" s="265"/>
      <c r="C18" s="68"/>
      <c r="D18" s="69"/>
      <c r="E18" s="68"/>
      <c r="F18" s="69"/>
      <c r="G18" s="68"/>
      <c r="H18" s="69"/>
      <c r="I18" s="68"/>
      <c r="J18" s="69"/>
      <c r="K18" s="68"/>
      <c r="L18" s="69"/>
      <c r="M18" s="68"/>
      <c r="N18" s="69"/>
      <c r="O18" s="68"/>
      <c r="P18" s="69"/>
      <c r="Q18" s="68"/>
      <c r="R18" s="69"/>
      <c r="S18" s="68"/>
      <c r="T18" s="69"/>
      <c r="U18" s="68"/>
      <c r="V18" s="69"/>
      <c r="W18" s="68"/>
      <c r="X18" s="69"/>
      <c r="Y18" s="68"/>
      <c r="Z18" s="69"/>
      <c r="AA18" s="68"/>
      <c r="AB18" s="69"/>
      <c r="AC18" s="68"/>
      <c r="AD18" s="69"/>
      <c r="AE18" s="68"/>
      <c r="AF18" s="69"/>
      <c r="AG18" s="68"/>
      <c r="AH18" s="69"/>
      <c r="AI18" s="68"/>
      <c r="AJ18" s="69"/>
      <c r="AK18" s="68"/>
      <c r="AL18" s="69"/>
      <c r="AM18" s="68"/>
      <c r="AN18" s="69"/>
    </row>
    <row r="19" spans="1:40" s="55" customFormat="1">
      <c r="A19" s="257">
        <f t="shared" si="0"/>
        <v>45490</v>
      </c>
      <c r="B19" s="270"/>
      <c r="C19" s="68"/>
      <c r="D19" s="69"/>
      <c r="E19" s="68"/>
      <c r="F19" s="69"/>
      <c r="G19" s="68"/>
      <c r="H19" s="69"/>
      <c r="I19" s="68"/>
      <c r="J19" s="69"/>
      <c r="K19" s="68"/>
      <c r="L19" s="69"/>
      <c r="M19" s="68"/>
      <c r="N19" s="69"/>
      <c r="O19" s="68"/>
      <c r="P19" s="69"/>
      <c r="Q19" s="68"/>
      <c r="R19" s="69"/>
      <c r="S19" s="68"/>
      <c r="T19" s="69"/>
      <c r="U19" s="68"/>
      <c r="V19" s="69"/>
      <c r="W19" s="68"/>
      <c r="X19" s="69"/>
      <c r="Y19" s="68"/>
      <c r="Z19" s="69"/>
      <c r="AA19" s="68"/>
      <c r="AB19" s="69"/>
      <c r="AC19" s="68"/>
      <c r="AD19" s="69"/>
      <c r="AE19" s="68"/>
      <c r="AF19" s="69"/>
      <c r="AG19" s="68"/>
      <c r="AH19" s="69"/>
      <c r="AI19" s="68"/>
      <c r="AJ19" s="69"/>
      <c r="AK19" s="68"/>
      <c r="AL19" s="69"/>
      <c r="AM19" s="68"/>
      <c r="AN19" s="69"/>
    </row>
    <row r="20" spans="1:40" s="55" customFormat="1">
      <c r="A20" s="255">
        <f t="shared" si="0"/>
        <v>45491</v>
      </c>
      <c r="B20" s="265"/>
      <c r="C20" s="68"/>
      <c r="D20" s="69"/>
      <c r="E20" s="68"/>
      <c r="F20" s="69"/>
      <c r="G20" s="68"/>
      <c r="H20" s="69"/>
      <c r="I20" s="68"/>
      <c r="J20" s="69"/>
      <c r="K20" s="68"/>
      <c r="L20" s="69"/>
      <c r="M20" s="68"/>
      <c r="N20" s="69"/>
      <c r="O20" s="68"/>
      <c r="P20" s="69"/>
      <c r="Q20" s="68"/>
      <c r="R20" s="69"/>
      <c r="S20" s="68"/>
      <c r="T20" s="69"/>
      <c r="U20" s="68"/>
      <c r="V20" s="69"/>
      <c r="W20" s="68"/>
      <c r="X20" s="69"/>
      <c r="Y20" s="68"/>
      <c r="Z20" s="69"/>
      <c r="AA20" s="68"/>
      <c r="AB20" s="69"/>
      <c r="AC20" s="68"/>
      <c r="AD20" s="69"/>
      <c r="AE20" s="68"/>
      <c r="AF20" s="69"/>
      <c r="AG20" s="68"/>
      <c r="AH20" s="69"/>
      <c r="AI20" s="68"/>
      <c r="AJ20" s="69"/>
      <c r="AK20" s="68"/>
      <c r="AL20" s="69"/>
      <c r="AM20" s="68"/>
      <c r="AN20" s="69"/>
    </row>
    <row r="21" spans="1:40" s="55" customFormat="1">
      <c r="A21" s="257">
        <f t="shared" si="0"/>
        <v>45492</v>
      </c>
      <c r="B21" s="270"/>
      <c r="C21" s="68"/>
      <c r="D21" s="69"/>
      <c r="E21" s="68"/>
      <c r="F21" s="69"/>
      <c r="G21" s="68"/>
      <c r="H21" s="69"/>
      <c r="I21" s="68"/>
      <c r="J21" s="69"/>
      <c r="K21" s="68"/>
      <c r="L21" s="69"/>
      <c r="M21" s="68"/>
      <c r="N21" s="69"/>
      <c r="O21" s="68"/>
      <c r="P21" s="69"/>
      <c r="Q21" s="68"/>
      <c r="R21" s="69"/>
      <c r="S21" s="68"/>
      <c r="T21" s="69"/>
      <c r="U21" s="68"/>
      <c r="V21" s="69"/>
      <c r="W21" s="68"/>
      <c r="X21" s="69"/>
      <c r="Y21" s="68"/>
      <c r="Z21" s="69"/>
      <c r="AA21" s="68"/>
      <c r="AB21" s="69"/>
      <c r="AC21" s="68"/>
      <c r="AD21" s="69"/>
      <c r="AE21" s="68"/>
      <c r="AF21" s="69"/>
      <c r="AG21" s="68"/>
      <c r="AH21" s="69"/>
      <c r="AI21" s="68"/>
      <c r="AJ21" s="69"/>
      <c r="AK21" s="68"/>
      <c r="AL21" s="69"/>
      <c r="AM21" s="68"/>
      <c r="AN21" s="69"/>
    </row>
    <row r="22" spans="1:40" s="55" customFormat="1">
      <c r="A22" s="255">
        <f t="shared" si="0"/>
        <v>45493</v>
      </c>
      <c r="B22" s="265"/>
      <c r="C22" s="68"/>
      <c r="D22" s="69"/>
      <c r="E22" s="68"/>
      <c r="F22" s="69"/>
      <c r="G22" s="68"/>
      <c r="H22" s="69"/>
      <c r="I22" s="68"/>
      <c r="J22" s="69"/>
      <c r="K22" s="68"/>
      <c r="L22" s="69"/>
      <c r="M22" s="68"/>
      <c r="N22" s="69"/>
      <c r="O22" s="68"/>
      <c r="P22" s="69"/>
      <c r="Q22" s="68"/>
      <c r="R22" s="69"/>
      <c r="S22" s="68"/>
      <c r="T22" s="69"/>
      <c r="U22" s="68"/>
      <c r="V22" s="69"/>
      <c r="W22" s="68"/>
      <c r="X22" s="69"/>
      <c r="Y22" s="68"/>
      <c r="Z22" s="69"/>
      <c r="AA22" s="68"/>
      <c r="AB22" s="69"/>
      <c r="AC22" s="68"/>
      <c r="AD22" s="69"/>
      <c r="AE22" s="68"/>
      <c r="AF22" s="69"/>
      <c r="AG22" s="68"/>
      <c r="AH22" s="69"/>
      <c r="AI22" s="68"/>
      <c r="AJ22" s="69"/>
      <c r="AK22" s="68"/>
      <c r="AL22" s="69"/>
      <c r="AM22" s="68"/>
      <c r="AN22" s="69"/>
    </row>
    <row r="23" spans="1:40" s="55" customFormat="1">
      <c r="A23" s="257">
        <f t="shared" si="0"/>
        <v>45494</v>
      </c>
      <c r="B23" s="270"/>
      <c r="C23" s="68"/>
      <c r="D23" s="69"/>
      <c r="E23" s="68"/>
      <c r="F23" s="69"/>
      <c r="G23" s="68"/>
      <c r="H23" s="69"/>
      <c r="I23" s="68"/>
      <c r="J23" s="69"/>
      <c r="K23" s="68"/>
      <c r="L23" s="69"/>
      <c r="M23" s="68"/>
      <c r="N23" s="69"/>
      <c r="O23" s="68"/>
      <c r="P23" s="69"/>
      <c r="Q23" s="68"/>
      <c r="R23" s="69"/>
      <c r="S23" s="68"/>
      <c r="T23" s="69"/>
      <c r="U23" s="68"/>
      <c r="V23" s="69"/>
      <c r="W23" s="68"/>
      <c r="X23" s="69"/>
      <c r="Y23" s="68"/>
      <c r="Z23" s="69"/>
      <c r="AA23" s="68"/>
      <c r="AB23" s="69"/>
      <c r="AC23" s="68"/>
      <c r="AD23" s="69"/>
      <c r="AE23" s="68"/>
      <c r="AF23" s="69"/>
      <c r="AG23" s="68"/>
      <c r="AH23" s="69"/>
      <c r="AI23" s="68"/>
      <c r="AJ23" s="69"/>
      <c r="AK23" s="68"/>
      <c r="AL23" s="69"/>
      <c r="AM23" s="68"/>
      <c r="AN23" s="69"/>
    </row>
    <row r="24" spans="1:40" s="55" customFormat="1">
      <c r="A24" s="255">
        <f t="shared" si="0"/>
        <v>45495</v>
      </c>
      <c r="B24" s="265"/>
      <c r="C24" s="68"/>
      <c r="D24" s="69"/>
      <c r="E24" s="68"/>
      <c r="F24" s="69"/>
      <c r="G24" s="68"/>
      <c r="H24" s="69"/>
      <c r="I24" s="68"/>
      <c r="J24" s="69"/>
      <c r="K24" s="68"/>
      <c r="L24" s="69"/>
      <c r="M24" s="68"/>
      <c r="N24" s="69"/>
      <c r="O24" s="68"/>
      <c r="P24" s="69"/>
      <c r="Q24" s="68"/>
      <c r="R24" s="69"/>
      <c r="S24" s="68"/>
      <c r="T24" s="69"/>
      <c r="U24" s="68"/>
      <c r="V24" s="69"/>
      <c r="W24" s="68"/>
      <c r="X24" s="69"/>
      <c r="Y24" s="68"/>
      <c r="Z24" s="69"/>
      <c r="AA24" s="68"/>
      <c r="AB24" s="69"/>
      <c r="AC24" s="68"/>
      <c r="AD24" s="69"/>
      <c r="AE24" s="68"/>
      <c r="AF24" s="69"/>
      <c r="AG24" s="68"/>
      <c r="AH24" s="69"/>
      <c r="AI24" s="68"/>
      <c r="AJ24" s="69"/>
      <c r="AK24" s="68"/>
      <c r="AL24" s="69"/>
      <c r="AM24" s="68"/>
      <c r="AN24" s="69"/>
    </row>
    <row r="25" spans="1:40" s="55" customFormat="1">
      <c r="A25" s="257">
        <f t="shared" si="0"/>
        <v>45496</v>
      </c>
      <c r="B25" s="270"/>
      <c r="C25" s="68"/>
      <c r="D25" s="69"/>
      <c r="E25" s="68"/>
      <c r="F25" s="69"/>
      <c r="G25" s="68"/>
      <c r="H25" s="69"/>
      <c r="I25" s="68"/>
      <c r="J25" s="69"/>
      <c r="K25" s="68"/>
      <c r="L25" s="69"/>
      <c r="M25" s="68"/>
      <c r="N25" s="69"/>
      <c r="O25" s="68"/>
      <c r="P25" s="69"/>
      <c r="Q25" s="68"/>
      <c r="R25" s="69"/>
      <c r="S25" s="68"/>
      <c r="T25" s="69"/>
      <c r="U25" s="68"/>
      <c r="V25" s="69"/>
      <c r="W25" s="68"/>
      <c r="X25" s="69"/>
      <c r="Y25" s="68"/>
      <c r="Z25" s="69"/>
      <c r="AA25" s="68"/>
      <c r="AB25" s="69"/>
      <c r="AC25" s="68"/>
      <c r="AD25" s="69"/>
      <c r="AE25" s="68"/>
      <c r="AF25" s="69"/>
      <c r="AG25" s="68"/>
      <c r="AH25" s="69"/>
      <c r="AI25" s="68"/>
      <c r="AJ25" s="69"/>
      <c r="AK25" s="68"/>
      <c r="AL25" s="69"/>
      <c r="AM25" s="68"/>
      <c r="AN25" s="69"/>
    </row>
    <row r="26" spans="1:40" s="55" customFormat="1">
      <c r="A26" s="255">
        <f t="shared" si="0"/>
        <v>45497</v>
      </c>
      <c r="B26" s="265"/>
      <c r="C26" s="68"/>
      <c r="D26" s="69"/>
      <c r="E26" s="68"/>
      <c r="F26" s="69"/>
      <c r="G26" s="68"/>
      <c r="H26" s="69"/>
      <c r="I26" s="68"/>
      <c r="J26" s="69"/>
      <c r="K26" s="68"/>
      <c r="L26" s="69"/>
      <c r="M26" s="68"/>
      <c r="N26" s="69"/>
      <c r="O26" s="68"/>
      <c r="P26" s="69"/>
      <c r="Q26" s="68"/>
      <c r="R26" s="69"/>
      <c r="S26" s="68"/>
      <c r="T26" s="69"/>
      <c r="U26" s="68"/>
      <c r="V26" s="69"/>
      <c r="W26" s="68"/>
      <c r="X26" s="69"/>
      <c r="Y26" s="68"/>
      <c r="Z26" s="69"/>
      <c r="AA26" s="68"/>
      <c r="AB26" s="69"/>
      <c r="AC26" s="68"/>
      <c r="AD26" s="69"/>
      <c r="AE26" s="68"/>
      <c r="AF26" s="69"/>
      <c r="AG26" s="68"/>
      <c r="AH26" s="69"/>
      <c r="AI26" s="68"/>
      <c r="AJ26" s="69"/>
      <c r="AK26" s="68"/>
      <c r="AL26" s="69"/>
      <c r="AM26" s="68"/>
      <c r="AN26" s="69"/>
    </row>
    <row r="27" spans="1:40" s="55" customFormat="1">
      <c r="A27" s="257">
        <f t="shared" si="0"/>
        <v>45498</v>
      </c>
      <c r="B27" s="270"/>
      <c r="C27" s="68"/>
      <c r="D27" s="69"/>
      <c r="E27" s="68"/>
      <c r="F27" s="69"/>
      <c r="G27" s="68"/>
      <c r="H27" s="69"/>
      <c r="I27" s="68"/>
      <c r="J27" s="69"/>
      <c r="K27" s="68"/>
      <c r="L27" s="69"/>
      <c r="M27" s="68"/>
      <c r="N27" s="69"/>
      <c r="O27" s="68"/>
      <c r="P27" s="69"/>
      <c r="Q27" s="68"/>
      <c r="R27" s="69"/>
      <c r="S27" s="68"/>
      <c r="T27" s="69"/>
      <c r="U27" s="68"/>
      <c r="V27" s="69"/>
      <c r="W27" s="68"/>
      <c r="X27" s="69"/>
      <c r="Y27" s="68"/>
      <c r="Z27" s="69"/>
      <c r="AA27" s="68"/>
      <c r="AB27" s="69"/>
      <c r="AC27" s="68"/>
      <c r="AD27" s="69"/>
      <c r="AE27" s="68"/>
      <c r="AF27" s="69"/>
      <c r="AG27" s="68"/>
      <c r="AH27" s="69"/>
      <c r="AI27" s="68"/>
      <c r="AJ27" s="69"/>
      <c r="AK27" s="68"/>
      <c r="AL27" s="69"/>
      <c r="AM27" s="68"/>
      <c r="AN27" s="69"/>
    </row>
    <row r="28" spans="1:40" s="55" customFormat="1">
      <c r="A28" s="255">
        <f t="shared" si="0"/>
        <v>45499</v>
      </c>
      <c r="B28" s="265"/>
      <c r="C28" s="68"/>
      <c r="D28" s="69"/>
      <c r="E28" s="68"/>
      <c r="F28" s="69"/>
      <c r="G28" s="68"/>
      <c r="H28" s="69"/>
      <c r="I28" s="68"/>
      <c r="J28" s="69"/>
      <c r="K28" s="68"/>
      <c r="L28" s="69"/>
      <c r="M28" s="68"/>
      <c r="N28" s="69"/>
      <c r="O28" s="68"/>
      <c r="P28" s="69"/>
      <c r="Q28" s="68"/>
      <c r="R28" s="69"/>
      <c r="S28" s="68"/>
      <c r="T28" s="69"/>
      <c r="U28" s="68"/>
      <c r="V28" s="69"/>
      <c r="W28" s="68"/>
      <c r="X28" s="69"/>
      <c r="Y28" s="68"/>
      <c r="Z28" s="69"/>
      <c r="AA28" s="68"/>
      <c r="AB28" s="69"/>
      <c r="AC28" s="68"/>
      <c r="AD28" s="69"/>
      <c r="AE28" s="68"/>
      <c r="AF28" s="69"/>
      <c r="AG28" s="68"/>
      <c r="AH28" s="69"/>
      <c r="AI28" s="68"/>
      <c r="AJ28" s="69"/>
      <c r="AK28" s="68"/>
      <c r="AL28" s="69"/>
      <c r="AM28" s="68"/>
      <c r="AN28" s="69"/>
    </row>
    <row r="29" spans="1:40" s="55" customFormat="1">
      <c r="A29" s="257">
        <f t="shared" si="0"/>
        <v>45500</v>
      </c>
      <c r="B29" s="270"/>
      <c r="C29" s="68"/>
      <c r="D29" s="69"/>
      <c r="E29" s="68"/>
      <c r="F29" s="69"/>
      <c r="G29" s="68"/>
      <c r="H29" s="69"/>
      <c r="I29" s="68"/>
      <c r="J29" s="69"/>
      <c r="K29" s="68"/>
      <c r="L29" s="69"/>
      <c r="M29" s="68"/>
      <c r="N29" s="69"/>
      <c r="O29" s="68"/>
      <c r="P29" s="69"/>
      <c r="Q29" s="68"/>
      <c r="R29" s="69"/>
      <c r="S29" s="68"/>
      <c r="T29" s="69"/>
      <c r="U29" s="68"/>
      <c r="V29" s="69"/>
      <c r="W29" s="68"/>
      <c r="X29" s="69"/>
      <c r="Y29" s="68"/>
      <c r="Z29" s="69"/>
      <c r="AA29" s="68"/>
      <c r="AB29" s="69"/>
      <c r="AC29" s="68"/>
      <c r="AD29" s="69"/>
      <c r="AE29" s="68"/>
      <c r="AF29" s="69"/>
      <c r="AG29" s="68"/>
      <c r="AH29" s="69"/>
      <c r="AI29" s="68"/>
      <c r="AJ29" s="69"/>
      <c r="AK29" s="68"/>
      <c r="AL29" s="69"/>
      <c r="AM29" s="68"/>
      <c r="AN29" s="69"/>
    </row>
    <row r="30" spans="1:40" s="55" customFormat="1">
      <c r="A30" s="255">
        <f t="shared" si="0"/>
        <v>45501</v>
      </c>
      <c r="B30" s="265"/>
      <c r="C30" s="68"/>
      <c r="D30" s="69"/>
      <c r="E30" s="68"/>
      <c r="F30" s="69"/>
      <c r="G30" s="68"/>
      <c r="H30" s="69"/>
      <c r="I30" s="68"/>
      <c r="J30" s="69"/>
      <c r="K30" s="68"/>
      <c r="L30" s="69"/>
      <c r="M30" s="68"/>
      <c r="N30" s="69"/>
      <c r="O30" s="68"/>
      <c r="P30" s="69"/>
      <c r="Q30" s="68"/>
      <c r="R30" s="69"/>
      <c r="S30" s="68"/>
      <c r="T30" s="69"/>
      <c r="U30" s="68"/>
      <c r="V30" s="69"/>
      <c r="W30" s="68"/>
      <c r="X30" s="69"/>
      <c r="Y30" s="68"/>
      <c r="Z30" s="69"/>
      <c r="AA30" s="68"/>
      <c r="AB30" s="69"/>
      <c r="AC30" s="68"/>
      <c r="AD30" s="69"/>
      <c r="AE30" s="68"/>
      <c r="AF30" s="69"/>
      <c r="AG30" s="68"/>
      <c r="AH30" s="69"/>
      <c r="AI30" s="68"/>
      <c r="AJ30" s="69"/>
      <c r="AK30" s="68"/>
      <c r="AL30" s="69"/>
      <c r="AM30" s="68"/>
      <c r="AN30" s="69"/>
    </row>
    <row r="31" spans="1:40" s="55" customFormat="1">
      <c r="A31" s="257">
        <f t="shared" si="0"/>
        <v>45502</v>
      </c>
      <c r="B31" s="270"/>
      <c r="C31" s="68"/>
      <c r="D31" s="69"/>
      <c r="E31" s="68"/>
      <c r="F31" s="69"/>
      <c r="G31" s="68"/>
      <c r="H31" s="69"/>
      <c r="I31" s="68"/>
      <c r="J31" s="69"/>
      <c r="K31" s="68"/>
      <c r="L31" s="69"/>
      <c r="M31" s="68"/>
      <c r="N31" s="69"/>
      <c r="O31" s="68"/>
      <c r="P31" s="69"/>
      <c r="Q31" s="68"/>
      <c r="R31" s="69"/>
      <c r="S31" s="68"/>
      <c r="T31" s="69"/>
      <c r="U31" s="68"/>
      <c r="V31" s="69"/>
      <c r="W31" s="68"/>
      <c r="X31" s="69"/>
      <c r="Y31" s="68"/>
      <c r="Z31" s="69"/>
      <c r="AA31" s="68"/>
      <c r="AB31" s="69"/>
      <c r="AC31" s="68"/>
      <c r="AD31" s="69"/>
      <c r="AE31" s="68"/>
      <c r="AF31" s="69"/>
      <c r="AG31" s="68"/>
      <c r="AH31" s="69"/>
      <c r="AI31" s="68"/>
      <c r="AJ31" s="69"/>
      <c r="AK31" s="68"/>
      <c r="AL31" s="69"/>
      <c r="AM31" s="68"/>
      <c r="AN31" s="69"/>
    </row>
    <row r="32" spans="1:40" s="55" customFormat="1">
      <c r="A32" s="255">
        <f t="shared" si="0"/>
        <v>45503</v>
      </c>
      <c r="B32" s="265"/>
      <c r="C32" s="68"/>
      <c r="D32" s="69"/>
      <c r="E32" s="68"/>
      <c r="F32" s="69"/>
      <c r="G32" s="68"/>
      <c r="H32" s="69"/>
      <c r="I32" s="68"/>
      <c r="J32" s="69"/>
      <c r="K32" s="68"/>
      <c r="L32" s="69"/>
      <c r="M32" s="68"/>
      <c r="N32" s="69"/>
      <c r="O32" s="68"/>
      <c r="P32" s="69"/>
      <c r="Q32" s="68"/>
      <c r="R32" s="69"/>
      <c r="S32" s="68"/>
      <c r="T32" s="69"/>
      <c r="U32" s="68"/>
      <c r="V32" s="69"/>
      <c r="W32" s="68"/>
      <c r="X32" s="69"/>
      <c r="Y32" s="68"/>
      <c r="Z32" s="69"/>
      <c r="AA32" s="68"/>
      <c r="AB32" s="69"/>
      <c r="AC32" s="68"/>
      <c r="AD32" s="69"/>
      <c r="AE32" s="68"/>
      <c r="AF32" s="69"/>
      <c r="AG32" s="68"/>
      <c r="AH32" s="69"/>
      <c r="AI32" s="68"/>
      <c r="AJ32" s="69"/>
      <c r="AK32" s="68"/>
      <c r="AL32" s="69"/>
      <c r="AM32" s="68"/>
      <c r="AN32" s="69"/>
    </row>
    <row r="33" spans="1:40" s="55" customFormat="1">
      <c r="A33" s="257">
        <f t="shared" si="0"/>
        <v>45504</v>
      </c>
      <c r="B33" s="270"/>
      <c r="C33" s="68"/>
      <c r="D33" s="69"/>
      <c r="E33" s="68"/>
      <c r="F33" s="69"/>
      <c r="G33" s="68"/>
      <c r="H33" s="69"/>
      <c r="I33" s="68"/>
      <c r="J33" s="69"/>
      <c r="K33" s="68"/>
      <c r="L33" s="69"/>
      <c r="M33" s="68"/>
      <c r="N33" s="69"/>
      <c r="O33" s="68"/>
      <c r="P33" s="69"/>
      <c r="Q33" s="68"/>
      <c r="R33" s="69"/>
      <c r="S33" s="68"/>
      <c r="T33" s="69"/>
      <c r="U33" s="68"/>
      <c r="V33" s="69"/>
      <c r="W33" s="68"/>
      <c r="X33" s="69"/>
      <c r="Y33" s="68"/>
      <c r="Z33" s="69"/>
      <c r="AA33" s="68"/>
      <c r="AB33" s="69"/>
      <c r="AC33" s="68"/>
      <c r="AD33" s="69"/>
      <c r="AE33" s="68"/>
      <c r="AF33" s="69"/>
      <c r="AG33" s="68"/>
      <c r="AH33" s="69"/>
      <c r="AI33" s="68"/>
      <c r="AJ33" s="69"/>
      <c r="AK33" s="68"/>
      <c r="AL33" s="69"/>
      <c r="AM33" s="68"/>
      <c r="AN33" s="69"/>
    </row>
    <row r="34" spans="1:40" s="55" customFormat="1">
      <c r="A34" s="255">
        <f t="shared" si="0"/>
        <v>45505</v>
      </c>
      <c r="B34" s="265"/>
      <c r="C34" s="68"/>
      <c r="D34" s="69"/>
      <c r="E34" s="68"/>
      <c r="F34" s="69"/>
      <c r="G34" s="68"/>
      <c r="H34" s="69"/>
      <c r="I34" s="68"/>
      <c r="J34" s="69"/>
      <c r="K34" s="68"/>
      <c r="L34" s="69"/>
      <c r="M34" s="68"/>
      <c r="N34" s="69"/>
      <c r="O34" s="68"/>
      <c r="P34" s="69"/>
      <c r="Q34" s="68"/>
      <c r="R34" s="69"/>
      <c r="S34" s="68"/>
      <c r="T34" s="69"/>
      <c r="U34" s="68"/>
      <c r="V34" s="69"/>
      <c r="W34" s="68"/>
      <c r="X34" s="69"/>
      <c r="Y34" s="68"/>
      <c r="Z34" s="69"/>
      <c r="AA34" s="68"/>
      <c r="AB34" s="69"/>
      <c r="AC34" s="68"/>
      <c r="AD34" s="69"/>
      <c r="AE34" s="68"/>
      <c r="AF34" s="69"/>
      <c r="AG34" s="68"/>
      <c r="AH34" s="69"/>
      <c r="AI34" s="68"/>
      <c r="AJ34" s="69"/>
      <c r="AK34" s="68"/>
      <c r="AL34" s="69"/>
      <c r="AM34" s="68"/>
      <c r="AN34" s="69"/>
    </row>
    <row r="36" spans="1:40" s="56" customFormat="1" ht="9" customHeight="1">
      <c r="A36" s="70"/>
      <c r="B36" s="71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</row>
    <row r="37" spans="1:40" s="57" customFormat="1" ht="21">
      <c r="A37" s="266" t="s">
        <v>46</v>
      </c>
      <c r="B37" s="267"/>
      <c r="C37" s="73">
        <f>SUM(C$3:C$33)</f>
        <v>0</v>
      </c>
      <c r="D37" s="74">
        <f>SUM(D$3:D$33)</f>
        <v>0</v>
      </c>
      <c r="E37" s="73">
        <f t="shared" ref="E37:AN37" si="1">SUM(E$3:E$33)</f>
        <v>0</v>
      </c>
      <c r="F37" s="74">
        <f t="shared" si="1"/>
        <v>0</v>
      </c>
      <c r="G37" s="73">
        <f t="shared" si="1"/>
        <v>4</v>
      </c>
      <c r="H37" s="74">
        <f t="shared" si="1"/>
        <v>4</v>
      </c>
      <c r="I37" s="73">
        <f t="shared" si="1"/>
        <v>2</v>
      </c>
      <c r="J37" s="74">
        <f t="shared" si="1"/>
        <v>2</v>
      </c>
      <c r="K37" s="73">
        <f t="shared" si="1"/>
        <v>0</v>
      </c>
      <c r="L37" s="74">
        <f t="shared" si="1"/>
        <v>0</v>
      </c>
      <c r="M37" s="73">
        <f t="shared" si="1"/>
        <v>0</v>
      </c>
      <c r="N37" s="74">
        <f t="shared" si="1"/>
        <v>0</v>
      </c>
      <c r="O37" s="73">
        <f t="shared" si="1"/>
        <v>0</v>
      </c>
      <c r="P37" s="74">
        <f t="shared" si="1"/>
        <v>0</v>
      </c>
      <c r="Q37" s="73">
        <f t="shared" si="1"/>
        <v>0</v>
      </c>
      <c r="R37" s="74">
        <f t="shared" si="1"/>
        <v>2</v>
      </c>
      <c r="S37" s="73">
        <f t="shared" si="1"/>
        <v>0</v>
      </c>
      <c r="T37" s="74">
        <f t="shared" si="1"/>
        <v>0</v>
      </c>
      <c r="U37" s="73">
        <f t="shared" si="1"/>
        <v>0</v>
      </c>
      <c r="V37" s="74">
        <f t="shared" si="1"/>
        <v>1</v>
      </c>
      <c r="W37" s="73">
        <f t="shared" si="1"/>
        <v>1</v>
      </c>
      <c r="X37" s="74">
        <f t="shared" si="1"/>
        <v>1</v>
      </c>
      <c r="Y37" s="73">
        <f t="shared" si="1"/>
        <v>0</v>
      </c>
      <c r="Z37" s="74">
        <f t="shared" si="1"/>
        <v>0</v>
      </c>
      <c r="AA37" s="73">
        <f t="shared" si="1"/>
        <v>0</v>
      </c>
      <c r="AB37" s="74">
        <f t="shared" si="1"/>
        <v>0</v>
      </c>
      <c r="AC37" s="73">
        <f t="shared" si="1"/>
        <v>0</v>
      </c>
      <c r="AD37" s="74">
        <f t="shared" si="1"/>
        <v>0</v>
      </c>
      <c r="AE37" s="73">
        <f t="shared" si="1"/>
        <v>0</v>
      </c>
      <c r="AF37" s="74">
        <f t="shared" si="1"/>
        <v>0</v>
      </c>
      <c r="AG37" s="73">
        <f t="shared" si="1"/>
        <v>0</v>
      </c>
      <c r="AH37" s="74">
        <f t="shared" si="1"/>
        <v>0</v>
      </c>
      <c r="AI37" s="73">
        <f t="shared" si="1"/>
        <v>0</v>
      </c>
      <c r="AJ37" s="74">
        <f t="shared" si="1"/>
        <v>0</v>
      </c>
      <c r="AK37" s="73">
        <f t="shared" si="1"/>
        <v>0</v>
      </c>
      <c r="AL37" s="74">
        <f t="shared" si="1"/>
        <v>0</v>
      </c>
      <c r="AM37" s="73">
        <f t="shared" si="1"/>
        <v>0</v>
      </c>
      <c r="AN37" s="74">
        <f t="shared" si="1"/>
        <v>0</v>
      </c>
    </row>
    <row r="38" spans="1:40" s="58" customFormat="1" ht="24.75">
      <c r="A38" s="268" t="s">
        <v>47</v>
      </c>
      <c r="B38" s="269"/>
      <c r="C38" s="240">
        <f>C37+D37</f>
        <v>0</v>
      </c>
      <c r="D38" s="241"/>
      <c r="E38" s="240">
        <f t="shared" ref="E38" si="2">E37+F37</f>
        <v>0</v>
      </c>
      <c r="F38" s="241"/>
      <c r="G38" s="240">
        <f t="shared" ref="G38" si="3">G37+H37</f>
        <v>8</v>
      </c>
      <c r="H38" s="241"/>
      <c r="I38" s="240">
        <f t="shared" ref="I38" si="4">I37+J37</f>
        <v>4</v>
      </c>
      <c r="J38" s="241"/>
      <c r="K38" s="240">
        <f t="shared" ref="K38" si="5">K37+L37</f>
        <v>0</v>
      </c>
      <c r="L38" s="241"/>
      <c r="M38" s="240">
        <f t="shared" ref="M38" si="6">M37+N37</f>
        <v>0</v>
      </c>
      <c r="N38" s="241"/>
      <c r="O38" s="240">
        <f t="shared" ref="O38" si="7">O37+P37</f>
        <v>0</v>
      </c>
      <c r="P38" s="241"/>
      <c r="Q38" s="240">
        <f t="shared" ref="Q38" si="8">Q37+R37</f>
        <v>2</v>
      </c>
      <c r="R38" s="241"/>
      <c r="S38" s="240">
        <f t="shared" ref="S38" si="9">S37+T37</f>
        <v>0</v>
      </c>
      <c r="T38" s="241"/>
      <c r="U38" s="240">
        <f t="shared" ref="U38" si="10">U37+V37</f>
        <v>1</v>
      </c>
      <c r="V38" s="241"/>
      <c r="W38" s="240">
        <f t="shared" ref="W38" si="11">W37+X37</f>
        <v>2</v>
      </c>
      <c r="X38" s="241"/>
      <c r="Y38" s="240">
        <f t="shared" ref="Y38" si="12">Y37+Z37</f>
        <v>0</v>
      </c>
      <c r="Z38" s="241"/>
      <c r="AA38" s="240">
        <f t="shared" ref="AA38" si="13">AA37+AB37</f>
        <v>0</v>
      </c>
      <c r="AB38" s="241"/>
      <c r="AC38" s="240">
        <f t="shared" ref="AC38" si="14">AC37+AD37</f>
        <v>0</v>
      </c>
      <c r="AD38" s="241"/>
      <c r="AE38" s="240">
        <f t="shared" ref="AE38" si="15">AE37+AF37</f>
        <v>0</v>
      </c>
      <c r="AF38" s="241"/>
      <c r="AG38" s="240">
        <f t="shared" ref="AG38" si="16">AG37+AH37</f>
        <v>0</v>
      </c>
      <c r="AH38" s="241"/>
      <c r="AI38" s="240">
        <f t="shared" ref="AI38" si="17">AI37+AJ37</f>
        <v>0</v>
      </c>
      <c r="AJ38" s="241"/>
      <c r="AK38" s="240">
        <f t="shared" ref="AK38" si="18">AK37+AL37</f>
        <v>0</v>
      </c>
      <c r="AL38" s="241"/>
      <c r="AM38" s="240">
        <f t="shared" ref="AM38" si="19">AM37+AN37</f>
        <v>0</v>
      </c>
      <c r="AN38" s="241"/>
    </row>
  </sheetData>
  <sheetProtection algorithmName="SHA-512" hashValue="CL6s5AeXPJvQsiDvvXrnpUR5ba7Wzk3wydOZ3vXSxrqZO+meD9vBXSmwsnnqC70abd4Zpfmf13Es4kSXU2CtUw==" saltValue="Rfcn0XxCDZBbttD0jhqP3g==" spinCount="100000" sheet="1" objects="1" scenarios="1" formatColumns="0" formatRows="0"/>
  <mergeCells count="72">
    <mergeCell ref="K1:L1"/>
    <mergeCell ref="AG1:AH1"/>
    <mergeCell ref="AI1:AJ1"/>
    <mergeCell ref="AK1:AL1"/>
    <mergeCell ref="AM1:AN1"/>
    <mergeCell ref="A3:B3"/>
    <mergeCell ref="W1:X1"/>
    <mergeCell ref="Y1:Z1"/>
    <mergeCell ref="AA1:AB1"/>
    <mergeCell ref="AC1:AD1"/>
    <mergeCell ref="AE1:AF1"/>
    <mergeCell ref="M1:N1"/>
    <mergeCell ref="O1:P1"/>
    <mergeCell ref="Q1:R1"/>
    <mergeCell ref="S1:T1"/>
    <mergeCell ref="U1:V1"/>
    <mergeCell ref="C1:D1"/>
    <mergeCell ref="E1:F1"/>
    <mergeCell ref="G1:H1"/>
    <mergeCell ref="I1:J1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7:B37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U38:V38"/>
    <mergeCell ref="W38:X38"/>
    <mergeCell ref="Y38:Z38"/>
    <mergeCell ref="AK38:AL38"/>
    <mergeCell ref="AM38:AN38"/>
    <mergeCell ref="AA38:AB38"/>
    <mergeCell ref="AC38:AD38"/>
    <mergeCell ref="AE38:AF38"/>
    <mergeCell ref="AG38:AH38"/>
    <mergeCell ref="AI38:AJ38"/>
  </mergeCells>
  <conditionalFormatting sqref="C3:AN34">
    <cfRule type="cellIs" dxfId="1" priority="1" operator="equal">
      <formula>"OFF"</formula>
    </cfRule>
    <cfRule type="cellIs" dxfId="0" priority="2" operator="equal">
      <formula>"ON"</formula>
    </cfRule>
  </conditionalFormatting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tabColor rgb="FF002060"/>
  </sheetPr>
  <dimension ref="A1:M65"/>
  <sheetViews>
    <sheetView zoomScale="40" zoomScaleNormal="40" workbookViewId="0">
      <pane xSplit="2" ySplit="1" topLeftCell="F53" activePane="bottomRight" state="frozen"/>
      <selection pane="bottomLeft"/>
      <selection pane="topRight"/>
      <selection pane="bottomRight" activeCell="E18" sqref="E18"/>
    </sheetView>
  </sheetViews>
  <sheetFormatPr defaultColWidth="10.625" defaultRowHeight="27" customHeight="1"/>
  <cols>
    <col min="1" max="1" width="29.7265625" style="28" customWidth="1"/>
    <col min="2" max="2" width="27.84375" style="29" customWidth="1"/>
    <col min="3" max="7" width="22.1953125" style="29" customWidth="1"/>
    <col min="8" max="8" width="25.2890625" style="30" customWidth="1"/>
    <col min="9" max="9" width="61.33984375" style="31" customWidth="1"/>
    <col min="10" max="10" width="17.21875" style="31" customWidth="1"/>
    <col min="11" max="13" width="10.625" style="31"/>
    <col min="14" max="16384" width="10.625" style="29"/>
  </cols>
  <sheetData>
    <row r="1" spans="1:13" s="16" customFormat="1" ht="39.75" customHeight="1">
      <c r="A1" s="32" t="s">
        <v>48</v>
      </c>
      <c r="B1" s="33" t="s">
        <v>2</v>
      </c>
      <c r="C1" s="33" t="s">
        <v>49</v>
      </c>
      <c r="D1" s="33" t="s">
        <v>50</v>
      </c>
      <c r="E1" s="33" t="s">
        <v>51</v>
      </c>
      <c r="F1" s="33" t="s">
        <v>52</v>
      </c>
      <c r="G1" s="33" t="s">
        <v>53</v>
      </c>
      <c r="H1" s="33" t="s">
        <v>46</v>
      </c>
      <c r="I1" s="50" t="s">
        <v>54</v>
      </c>
      <c r="J1" s="51"/>
      <c r="K1" s="51"/>
      <c r="L1" s="51"/>
      <c r="M1" s="51"/>
    </row>
    <row r="2" spans="1:13" ht="27" customHeight="1">
      <c r="A2" s="288">
        <f>Dashboard!B1</f>
        <v>45474</v>
      </c>
      <c r="B2" s="34" t="s">
        <v>30</v>
      </c>
      <c r="C2" s="35" t="s">
        <v>55</v>
      </c>
      <c r="D2" s="36">
        <v>545</v>
      </c>
      <c r="E2" s="36">
        <v>367</v>
      </c>
      <c r="F2" s="36"/>
      <c r="G2" s="46">
        <f t="shared" ref="G2:G33" si="0">SUM(D2:F2)</f>
        <v>912</v>
      </c>
      <c r="H2" s="275">
        <f>SUM(G2:G3)</f>
        <v>912</v>
      </c>
      <c r="I2" s="52"/>
      <c r="J2" s="53"/>
    </row>
    <row r="3" spans="1:13" ht="27" customHeight="1">
      <c r="A3" s="292"/>
      <c r="B3" s="37"/>
      <c r="C3" s="38"/>
      <c r="D3" s="39"/>
      <c r="E3" s="39"/>
      <c r="F3" s="39"/>
      <c r="G3" s="47">
        <f t="shared" si="0"/>
        <v>0</v>
      </c>
      <c r="H3" s="287"/>
      <c r="I3" s="52"/>
      <c r="J3" s="53"/>
    </row>
    <row r="4" spans="1:13" ht="27" customHeight="1">
      <c r="A4" s="290">
        <f>A2+1</f>
        <v>45475</v>
      </c>
      <c r="B4" s="40" t="s">
        <v>21</v>
      </c>
      <c r="C4" s="41" t="s">
        <v>56</v>
      </c>
      <c r="D4" s="42">
        <v>150</v>
      </c>
      <c r="E4" s="42">
        <v>366</v>
      </c>
      <c r="F4" s="42"/>
      <c r="G4" s="48">
        <f t="shared" si="0"/>
        <v>516</v>
      </c>
      <c r="H4" s="285">
        <f>SUM(G4:G5)</f>
        <v>516</v>
      </c>
      <c r="I4" s="52"/>
      <c r="J4" s="53"/>
    </row>
    <row r="5" spans="1:13" ht="27" customHeight="1">
      <c r="A5" s="291"/>
      <c r="B5" s="37"/>
      <c r="C5" s="38"/>
      <c r="D5" s="39"/>
      <c r="E5" s="39"/>
      <c r="F5" s="39"/>
      <c r="G5" s="47">
        <f t="shared" si="0"/>
        <v>0</v>
      </c>
      <c r="H5" s="286"/>
      <c r="I5" s="52"/>
      <c r="J5" s="53"/>
    </row>
    <row r="6" spans="1:13" ht="27" customHeight="1">
      <c r="A6" s="288">
        <f>A4+1</f>
        <v>45476</v>
      </c>
      <c r="B6" s="34" t="s">
        <v>27</v>
      </c>
      <c r="C6" s="35" t="s">
        <v>57</v>
      </c>
      <c r="D6" s="36">
        <v>215</v>
      </c>
      <c r="E6" s="36">
        <v>336</v>
      </c>
      <c r="F6" s="36"/>
      <c r="G6" s="46">
        <f t="shared" si="0"/>
        <v>551</v>
      </c>
      <c r="H6" s="275">
        <f>SUM(G6:G7)</f>
        <v>551</v>
      </c>
      <c r="I6" s="52"/>
      <c r="J6" s="53"/>
    </row>
    <row r="7" spans="1:13" ht="27" customHeight="1">
      <c r="A7" s="292"/>
      <c r="B7" s="37"/>
      <c r="C7" s="38"/>
      <c r="D7" s="39"/>
      <c r="E7" s="39"/>
      <c r="F7" s="39"/>
      <c r="G7" s="47">
        <f t="shared" si="0"/>
        <v>0</v>
      </c>
      <c r="H7" s="287"/>
      <c r="I7" s="52"/>
      <c r="J7" s="53"/>
    </row>
    <row r="8" spans="1:13" ht="27" customHeight="1">
      <c r="A8" s="290">
        <f>A6+1</f>
        <v>45477</v>
      </c>
      <c r="B8" s="40" t="s">
        <v>24</v>
      </c>
      <c r="C8" s="41" t="s">
        <v>55</v>
      </c>
      <c r="D8" s="42">
        <v>550</v>
      </c>
      <c r="E8" s="42">
        <v>298</v>
      </c>
      <c r="F8" s="42"/>
      <c r="G8" s="48">
        <f t="shared" si="0"/>
        <v>848</v>
      </c>
      <c r="H8" s="285">
        <f>SUM(G8:G9)</f>
        <v>848</v>
      </c>
      <c r="I8" s="52"/>
      <c r="J8" s="53"/>
    </row>
    <row r="9" spans="1:13" ht="27" customHeight="1">
      <c r="A9" s="291"/>
      <c r="B9" s="37"/>
      <c r="C9" s="38"/>
      <c r="D9" s="39"/>
      <c r="E9" s="39"/>
      <c r="F9" s="39"/>
      <c r="G9" s="47">
        <f t="shared" si="0"/>
        <v>0</v>
      </c>
      <c r="H9" s="286"/>
      <c r="I9" s="52"/>
      <c r="J9" s="53"/>
    </row>
    <row r="10" spans="1:13" ht="27" customHeight="1">
      <c r="A10" s="288">
        <f t="shared" ref="A10" si="1">A8+1</f>
        <v>45478</v>
      </c>
      <c r="B10" s="34" t="s">
        <v>24</v>
      </c>
      <c r="C10" s="35" t="s">
        <v>57</v>
      </c>
      <c r="D10" s="36">
        <v>357</v>
      </c>
      <c r="E10" s="36">
        <v>266</v>
      </c>
      <c r="F10" s="36"/>
      <c r="G10" s="46">
        <f t="shared" si="0"/>
        <v>623</v>
      </c>
      <c r="H10" s="275">
        <f t="shared" ref="H10" si="2">SUM(G10:G11)</f>
        <v>623</v>
      </c>
      <c r="I10" s="52"/>
      <c r="J10" s="53"/>
    </row>
    <row r="11" spans="1:13" ht="27" customHeight="1">
      <c r="A11" s="292"/>
      <c r="B11" s="37"/>
      <c r="C11" s="38"/>
      <c r="D11" s="39"/>
      <c r="E11" s="39"/>
      <c r="F11" s="39"/>
      <c r="G11" s="47">
        <f t="shared" si="0"/>
        <v>0</v>
      </c>
      <c r="H11" s="287"/>
      <c r="I11" s="52"/>
      <c r="J11" s="53"/>
    </row>
    <row r="12" spans="1:13" ht="27" customHeight="1">
      <c r="A12" s="290">
        <f t="shared" ref="A12" si="3">A10+1</f>
        <v>45479</v>
      </c>
      <c r="B12" s="40" t="s">
        <v>27</v>
      </c>
      <c r="C12" s="41" t="s">
        <v>58</v>
      </c>
      <c r="D12" s="42">
        <v>300</v>
      </c>
      <c r="E12" s="42">
        <v>216</v>
      </c>
      <c r="F12" s="42"/>
      <c r="G12" s="48">
        <f t="shared" si="0"/>
        <v>516</v>
      </c>
      <c r="H12" s="285">
        <f t="shared" ref="H12" si="4">SUM(G12:G13)</f>
        <v>516</v>
      </c>
      <c r="I12" s="52"/>
      <c r="J12" s="53"/>
    </row>
    <row r="13" spans="1:13" ht="27" customHeight="1">
      <c r="A13" s="291"/>
      <c r="B13" s="37"/>
      <c r="C13" s="38"/>
      <c r="D13" s="39"/>
      <c r="E13" s="39"/>
      <c r="F13" s="39"/>
      <c r="G13" s="47">
        <f t="shared" si="0"/>
        <v>0</v>
      </c>
      <c r="H13" s="286"/>
      <c r="I13" s="52"/>
      <c r="J13" s="53"/>
    </row>
    <row r="14" spans="1:13" ht="27" customHeight="1">
      <c r="A14" s="288">
        <f t="shared" ref="A14" si="5">A12+1</f>
        <v>45480</v>
      </c>
      <c r="B14" s="34" t="s">
        <v>33</v>
      </c>
      <c r="C14" s="35" t="s">
        <v>57</v>
      </c>
      <c r="D14" s="36">
        <v>344</v>
      </c>
      <c r="E14" s="36">
        <v>205</v>
      </c>
      <c r="F14" s="36"/>
      <c r="G14" s="46">
        <f t="shared" si="0"/>
        <v>549</v>
      </c>
      <c r="H14" s="275">
        <f t="shared" ref="H14:H62" si="6">SUM(G14:G15)</f>
        <v>549</v>
      </c>
      <c r="I14" s="52"/>
      <c r="J14" s="53"/>
    </row>
    <row r="15" spans="1:13" ht="27" customHeight="1">
      <c r="A15" s="292"/>
      <c r="B15" s="37"/>
      <c r="C15" s="38"/>
      <c r="D15" s="39"/>
      <c r="E15" s="39"/>
      <c r="F15" s="39"/>
      <c r="G15" s="47">
        <f t="shared" si="0"/>
        <v>0</v>
      </c>
      <c r="H15" s="287"/>
      <c r="I15" s="52"/>
      <c r="J15" s="53"/>
    </row>
    <row r="16" spans="1:13" ht="27" customHeight="1">
      <c r="A16" s="290">
        <f t="shared" ref="A16" si="7">A14+1</f>
        <v>45481</v>
      </c>
      <c r="B16" s="40" t="s">
        <v>21</v>
      </c>
      <c r="C16" s="41" t="s">
        <v>55</v>
      </c>
      <c r="D16" s="42">
        <v>460</v>
      </c>
      <c r="E16" s="42">
        <v>244</v>
      </c>
      <c r="F16" s="42"/>
      <c r="G16" s="48">
        <f t="shared" si="0"/>
        <v>704</v>
      </c>
      <c r="H16" s="285">
        <f t="shared" ref="H16:H60" si="8">SUM(G16:G17)</f>
        <v>704</v>
      </c>
      <c r="I16" s="52"/>
      <c r="J16" s="53"/>
    </row>
    <row r="17" spans="1:10" ht="27" customHeight="1">
      <c r="A17" s="291"/>
      <c r="B17" s="37"/>
      <c r="C17" s="38"/>
      <c r="D17" s="39"/>
      <c r="E17" s="39"/>
      <c r="F17" s="39"/>
      <c r="G17" s="47">
        <f t="shared" si="0"/>
        <v>0</v>
      </c>
      <c r="H17" s="286"/>
      <c r="I17" s="52"/>
      <c r="J17" s="53"/>
    </row>
    <row r="18" spans="1:10" ht="27" customHeight="1">
      <c r="A18" s="288">
        <f t="shared" ref="A18" si="9">A16+1</f>
        <v>45482</v>
      </c>
      <c r="B18" s="34" t="s">
        <v>34</v>
      </c>
      <c r="C18" s="35" t="s">
        <v>56</v>
      </c>
      <c r="D18" s="36">
        <v>80</v>
      </c>
      <c r="E18" s="36">
        <v>352</v>
      </c>
      <c r="F18" s="36"/>
      <c r="G18" s="46">
        <f t="shared" si="0"/>
        <v>432</v>
      </c>
      <c r="H18" s="275">
        <f t="shared" si="6"/>
        <v>432</v>
      </c>
      <c r="I18" s="52"/>
      <c r="J18" s="53"/>
    </row>
    <row r="19" spans="1:10" ht="27" customHeight="1">
      <c r="A19" s="292"/>
      <c r="B19" s="37"/>
      <c r="C19" s="38"/>
      <c r="D19" s="39"/>
      <c r="E19" s="39"/>
      <c r="F19" s="39"/>
      <c r="G19" s="47">
        <f t="shared" si="0"/>
        <v>0</v>
      </c>
      <c r="H19" s="287"/>
      <c r="I19" s="52"/>
      <c r="J19" s="53"/>
    </row>
    <row r="20" spans="1:10" ht="27" customHeight="1">
      <c r="A20" s="290">
        <f t="shared" ref="A20" si="10">A18+1</f>
        <v>45483</v>
      </c>
      <c r="B20" s="40" t="s">
        <v>35</v>
      </c>
      <c r="C20" s="41" t="s">
        <v>57</v>
      </c>
      <c r="D20" s="42"/>
      <c r="E20" s="42"/>
      <c r="F20" s="42"/>
      <c r="G20" s="48">
        <f t="shared" si="0"/>
        <v>0</v>
      </c>
      <c r="H20" s="285">
        <f t="shared" si="8"/>
        <v>0</v>
      </c>
      <c r="I20" s="52"/>
      <c r="J20" s="53"/>
    </row>
    <row r="21" spans="1:10" ht="27" customHeight="1">
      <c r="A21" s="291"/>
      <c r="B21" s="37"/>
      <c r="C21" s="38"/>
      <c r="D21" s="39"/>
      <c r="E21" s="39"/>
      <c r="F21" s="39"/>
      <c r="G21" s="47">
        <f t="shared" si="0"/>
        <v>0</v>
      </c>
      <c r="H21" s="286"/>
      <c r="I21" s="52"/>
      <c r="J21" s="53"/>
    </row>
    <row r="22" spans="1:10" ht="27" customHeight="1">
      <c r="A22" s="288">
        <f t="shared" ref="A22" si="11">A20+1</f>
        <v>45484</v>
      </c>
      <c r="B22" s="34" t="s">
        <v>20</v>
      </c>
      <c r="C22" s="35" t="s">
        <v>58</v>
      </c>
      <c r="D22" s="36"/>
      <c r="E22" s="36"/>
      <c r="F22" s="36"/>
      <c r="G22" s="46">
        <f t="shared" si="0"/>
        <v>0</v>
      </c>
      <c r="H22" s="275">
        <f t="shared" si="6"/>
        <v>0</v>
      </c>
      <c r="I22" s="52"/>
      <c r="J22" s="53"/>
    </row>
    <row r="23" spans="1:10" ht="27" customHeight="1">
      <c r="A23" s="292"/>
      <c r="B23" s="37"/>
      <c r="C23" s="38"/>
      <c r="D23" s="39"/>
      <c r="E23" s="39"/>
      <c r="F23" s="39"/>
      <c r="G23" s="47">
        <f t="shared" si="0"/>
        <v>0</v>
      </c>
      <c r="H23" s="287"/>
      <c r="I23" s="52"/>
      <c r="J23" s="53"/>
    </row>
    <row r="24" spans="1:10" ht="27" customHeight="1">
      <c r="A24" s="290">
        <f t="shared" ref="A24" si="12">A22+1</f>
        <v>45485</v>
      </c>
      <c r="B24" s="40" t="s">
        <v>28</v>
      </c>
      <c r="C24" s="41" t="s">
        <v>55</v>
      </c>
      <c r="D24" s="42"/>
      <c r="E24" s="42"/>
      <c r="F24" s="42"/>
      <c r="G24" s="48">
        <f t="shared" si="0"/>
        <v>0</v>
      </c>
      <c r="H24" s="285">
        <f t="shared" si="8"/>
        <v>0</v>
      </c>
      <c r="I24" s="52"/>
      <c r="J24" s="53"/>
    </row>
    <row r="25" spans="1:10" ht="27" customHeight="1">
      <c r="A25" s="291"/>
      <c r="B25" s="37"/>
      <c r="C25" s="38"/>
      <c r="D25" s="39"/>
      <c r="E25" s="39"/>
      <c r="F25" s="39"/>
      <c r="G25" s="47">
        <f t="shared" si="0"/>
        <v>0</v>
      </c>
      <c r="H25" s="286"/>
      <c r="I25" s="52"/>
      <c r="J25" s="53"/>
    </row>
    <row r="26" spans="1:10" ht="27" customHeight="1">
      <c r="A26" s="288">
        <f t="shared" ref="A26" si="13">A24+1</f>
        <v>45486</v>
      </c>
      <c r="B26" s="34" t="s">
        <v>25</v>
      </c>
      <c r="C26" s="35" t="s">
        <v>57</v>
      </c>
      <c r="D26" s="36"/>
      <c r="E26" s="36"/>
      <c r="F26" s="36"/>
      <c r="G26" s="46">
        <f t="shared" si="0"/>
        <v>0</v>
      </c>
      <c r="H26" s="275">
        <f t="shared" si="6"/>
        <v>0</v>
      </c>
      <c r="I26" s="52"/>
      <c r="J26" s="53"/>
    </row>
    <row r="27" spans="1:10" ht="27" customHeight="1">
      <c r="A27" s="292"/>
      <c r="B27" s="37"/>
      <c r="C27" s="38"/>
      <c r="D27" s="39"/>
      <c r="E27" s="39"/>
      <c r="F27" s="39"/>
      <c r="G27" s="47">
        <f t="shared" si="0"/>
        <v>0</v>
      </c>
      <c r="H27" s="287"/>
      <c r="I27" s="52"/>
      <c r="J27" s="53"/>
    </row>
    <row r="28" spans="1:10" ht="27" customHeight="1">
      <c r="A28" s="290">
        <f t="shared" ref="A28" si="14">A26+1</f>
        <v>45487</v>
      </c>
      <c r="B28" s="40" t="s">
        <v>17</v>
      </c>
      <c r="C28" s="41" t="s">
        <v>56</v>
      </c>
      <c r="D28" s="42"/>
      <c r="E28" s="42"/>
      <c r="F28" s="42"/>
      <c r="G28" s="48">
        <f t="shared" si="0"/>
        <v>0</v>
      </c>
      <c r="H28" s="285">
        <f t="shared" si="8"/>
        <v>0</v>
      </c>
      <c r="I28" s="52"/>
      <c r="J28" s="53"/>
    </row>
    <row r="29" spans="1:10" ht="27" customHeight="1">
      <c r="A29" s="291"/>
      <c r="B29" s="37"/>
      <c r="C29" s="38"/>
      <c r="D29" s="39"/>
      <c r="E29" s="39"/>
      <c r="F29" s="39"/>
      <c r="G29" s="47">
        <f t="shared" si="0"/>
        <v>0</v>
      </c>
      <c r="H29" s="286"/>
      <c r="I29" s="52"/>
      <c r="J29" s="53"/>
    </row>
    <row r="30" spans="1:10" ht="27" customHeight="1">
      <c r="A30" s="288">
        <f t="shared" ref="A30" si="15">A28+1</f>
        <v>45488</v>
      </c>
      <c r="B30" s="34" t="s">
        <v>32</v>
      </c>
      <c r="C30" s="35" t="s">
        <v>58</v>
      </c>
      <c r="D30" s="36"/>
      <c r="E30" s="36"/>
      <c r="F30" s="36"/>
      <c r="G30" s="46">
        <f t="shared" si="0"/>
        <v>0</v>
      </c>
      <c r="H30" s="275">
        <f t="shared" si="6"/>
        <v>0</v>
      </c>
      <c r="I30" s="52"/>
      <c r="J30" s="53"/>
    </row>
    <row r="31" spans="1:10" ht="27" customHeight="1">
      <c r="A31" s="292"/>
      <c r="B31" s="37"/>
      <c r="C31" s="38"/>
      <c r="D31" s="39"/>
      <c r="E31" s="39"/>
      <c r="F31" s="39"/>
      <c r="G31" s="47">
        <f t="shared" si="0"/>
        <v>0</v>
      </c>
      <c r="H31" s="287"/>
      <c r="I31" s="52"/>
      <c r="J31" s="53"/>
    </row>
    <row r="32" spans="1:10" ht="27" customHeight="1">
      <c r="A32" s="290">
        <f t="shared" ref="A32" si="16">A30+1</f>
        <v>45489</v>
      </c>
      <c r="B32" s="40" t="s">
        <v>23</v>
      </c>
      <c r="C32" s="41" t="s">
        <v>55</v>
      </c>
      <c r="D32" s="42"/>
      <c r="E32" s="42"/>
      <c r="F32" s="42"/>
      <c r="G32" s="48">
        <f t="shared" si="0"/>
        <v>0</v>
      </c>
      <c r="H32" s="285">
        <f t="shared" si="8"/>
        <v>0</v>
      </c>
      <c r="I32" s="52"/>
      <c r="J32" s="53"/>
    </row>
    <row r="33" spans="1:10" ht="27" customHeight="1">
      <c r="A33" s="291"/>
      <c r="B33" s="37"/>
      <c r="C33" s="38"/>
      <c r="D33" s="39"/>
      <c r="E33" s="39"/>
      <c r="F33" s="39"/>
      <c r="G33" s="47">
        <f t="shared" si="0"/>
        <v>0</v>
      </c>
      <c r="H33" s="286"/>
      <c r="I33" s="52"/>
      <c r="J33" s="53"/>
    </row>
    <row r="34" spans="1:10" ht="27" customHeight="1">
      <c r="A34" s="288">
        <f t="shared" ref="A34" si="17">A32+1</f>
        <v>45490</v>
      </c>
      <c r="B34" s="34"/>
      <c r="C34" s="35" t="s">
        <v>57</v>
      </c>
      <c r="D34" s="36"/>
      <c r="E34" s="36"/>
      <c r="F34" s="36"/>
      <c r="G34" s="46">
        <f t="shared" ref="G34:G63" si="18">SUM(D34:F34)</f>
        <v>0</v>
      </c>
      <c r="H34" s="275">
        <f t="shared" si="6"/>
        <v>0</v>
      </c>
      <c r="I34" s="52"/>
      <c r="J34" s="53"/>
    </row>
    <row r="35" spans="1:10" ht="27" customHeight="1">
      <c r="A35" s="292"/>
      <c r="B35" s="37"/>
      <c r="C35" s="38"/>
      <c r="D35" s="39"/>
      <c r="E35" s="39"/>
      <c r="F35" s="39"/>
      <c r="G35" s="47">
        <f t="shared" si="18"/>
        <v>0</v>
      </c>
      <c r="H35" s="287"/>
      <c r="I35" s="52"/>
      <c r="J35" s="53"/>
    </row>
    <row r="36" spans="1:10" ht="27" customHeight="1">
      <c r="A36" s="290">
        <f t="shared" ref="A36" si="19">A34+1</f>
        <v>45491</v>
      </c>
      <c r="B36" s="40" t="s">
        <v>26</v>
      </c>
      <c r="C36" s="41" t="s">
        <v>56</v>
      </c>
      <c r="D36" s="42"/>
      <c r="E36" s="42"/>
      <c r="F36" s="42"/>
      <c r="G36" s="48">
        <f t="shared" si="18"/>
        <v>0</v>
      </c>
      <c r="H36" s="285">
        <f t="shared" si="8"/>
        <v>0</v>
      </c>
      <c r="I36" s="52"/>
      <c r="J36" s="53"/>
    </row>
    <row r="37" spans="1:10" ht="27" customHeight="1">
      <c r="A37" s="291"/>
      <c r="B37" s="37"/>
      <c r="C37" s="38"/>
      <c r="D37" s="39"/>
      <c r="E37" s="39"/>
      <c r="F37" s="39"/>
      <c r="G37" s="47">
        <f t="shared" si="18"/>
        <v>0</v>
      </c>
      <c r="H37" s="286"/>
      <c r="I37" s="52"/>
      <c r="J37" s="53"/>
    </row>
    <row r="38" spans="1:10" ht="27" customHeight="1">
      <c r="A38" s="288">
        <f t="shared" ref="A38" si="20">A36+1</f>
        <v>45492</v>
      </c>
      <c r="B38" s="34" t="s">
        <v>29</v>
      </c>
      <c r="C38" s="35" t="s">
        <v>55</v>
      </c>
      <c r="D38" s="36"/>
      <c r="E38" s="36"/>
      <c r="F38" s="36"/>
      <c r="G38" s="46">
        <f t="shared" si="18"/>
        <v>0</v>
      </c>
      <c r="H38" s="275">
        <f t="shared" si="6"/>
        <v>0</v>
      </c>
      <c r="I38" s="52"/>
      <c r="J38" s="53"/>
    </row>
    <row r="39" spans="1:10" ht="27" customHeight="1">
      <c r="A39" s="292"/>
      <c r="B39" s="37"/>
      <c r="C39" s="38"/>
      <c r="D39" s="39"/>
      <c r="E39" s="39"/>
      <c r="F39" s="39"/>
      <c r="G39" s="47">
        <f t="shared" si="18"/>
        <v>0</v>
      </c>
      <c r="H39" s="287"/>
      <c r="I39" s="52"/>
      <c r="J39" s="53"/>
    </row>
    <row r="40" spans="1:10" ht="27" customHeight="1">
      <c r="A40" s="290">
        <f t="shared" ref="A40" si="21">A38+1</f>
        <v>45493</v>
      </c>
      <c r="B40" s="40" t="s">
        <v>33</v>
      </c>
      <c r="C40" s="41" t="s">
        <v>58</v>
      </c>
      <c r="D40" s="42"/>
      <c r="E40" s="42"/>
      <c r="F40" s="42"/>
      <c r="G40" s="48">
        <f t="shared" si="18"/>
        <v>0</v>
      </c>
      <c r="H40" s="285">
        <f t="shared" si="8"/>
        <v>0</v>
      </c>
      <c r="I40" s="52"/>
      <c r="J40" s="53"/>
    </row>
    <row r="41" spans="1:10" ht="27" customHeight="1">
      <c r="A41" s="291"/>
      <c r="B41" s="37"/>
      <c r="C41" s="38"/>
      <c r="D41" s="39"/>
      <c r="E41" s="39"/>
      <c r="F41" s="39"/>
      <c r="G41" s="47">
        <f t="shared" si="18"/>
        <v>0</v>
      </c>
      <c r="H41" s="286"/>
      <c r="I41" s="52"/>
      <c r="J41" s="53"/>
    </row>
    <row r="42" spans="1:10" ht="27" customHeight="1">
      <c r="A42" s="288">
        <f t="shared" ref="A42" si="22">A40+1</f>
        <v>45494</v>
      </c>
      <c r="B42" s="34" t="s">
        <v>25</v>
      </c>
      <c r="C42" s="35" t="s">
        <v>57</v>
      </c>
      <c r="D42" s="36"/>
      <c r="E42" s="36"/>
      <c r="F42" s="36"/>
      <c r="G42" s="46">
        <f t="shared" si="18"/>
        <v>0</v>
      </c>
      <c r="H42" s="275">
        <f t="shared" si="6"/>
        <v>0</v>
      </c>
      <c r="I42" s="52"/>
      <c r="J42" s="53"/>
    </row>
    <row r="43" spans="1:10" ht="27" customHeight="1">
      <c r="A43" s="292"/>
      <c r="B43" s="37"/>
      <c r="C43" s="38"/>
      <c r="D43" s="39"/>
      <c r="E43" s="39"/>
      <c r="F43" s="39"/>
      <c r="G43" s="47">
        <f t="shared" si="18"/>
        <v>0</v>
      </c>
      <c r="H43" s="287"/>
      <c r="I43" s="52"/>
      <c r="J43" s="53"/>
    </row>
    <row r="44" spans="1:10" ht="27" customHeight="1">
      <c r="A44" s="290">
        <f t="shared" ref="A44" si="23">A42+1</f>
        <v>45495</v>
      </c>
      <c r="B44" s="40" t="s">
        <v>19</v>
      </c>
      <c r="C44" s="41" t="s">
        <v>55</v>
      </c>
      <c r="D44" s="42"/>
      <c r="E44" s="42"/>
      <c r="F44" s="42"/>
      <c r="G44" s="48">
        <f t="shared" si="18"/>
        <v>0</v>
      </c>
      <c r="H44" s="285">
        <f t="shared" si="8"/>
        <v>0</v>
      </c>
      <c r="I44" s="52"/>
      <c r="J44" s="53"/>
    </row>
    <row r="45" spans="1:10" ht="27" customHeight="1">
      <c r="A45" s="291"/>
      <c r="B45" s="37"/>
      <c r="C45" s="38"/>
      <c r="D45" s="39"/>
      <c r="E45" s="39"/>
      <c r="F45" s="39"/>
      <c r="G45" s="47">
        <f t="shared" si="18"/>
        <v>0</v>
      </c>
      <c r="H45" s="286"/>
      <c r="I45" s="52"/>
      <c r="J45" s="53"/>
    </row>
    <row r="46" spans="1:10" ht="27" customHeight="1">
      <c r="A46" s="288">
        <f t="shared" ref="A46" si="24">A44+1</f>
        <v>45496</v>
      </c>
      <c r="B46" s="34" t="s">
        <v>19</v>
      </c>
      <c r="C46" s="35" t="s">
        <v>56</v>
      </c>
      <c r="D46" s="36"/>
      <c r="E46" s="36"/>
      <c r="F46" s="36"/>
      <c r="G46" s="46">
        <f t="shared" si="18"/>
        <v>0</v>
      </c>
      <c r="H46" s="275">
        <f t="shared" si="6"/>
        <v>0</v>
      </c>
      <c r="I46" s="52"/>
      <c r="J46" s="53"/>
    </row>
    <row r="47" spans="1:10" ht="27" customHeight="1">
      <c r="A47" s="292"/>
      <c r="B47" s="37"/>
      <c r="C47" s="38"/>
      <c r="D47" s="39"/>
      <c r="E47" s="39"/>
      <c r="F47" s="39"/>
      <c r="G47" s="47">
        <f t="shared" si="18"/>
        <v>0</v>
      </c>
      <c r="H47" s="287"/>
      <c r="I47" s="52"/>
      <c r="J47" s="53"/>
    </row>
    <row r="48" spans="1:10" ht="27" customHeight="1">
      <c r="A48" s="290">
        <f t="shared" ref="A48" si="25">A46+1</f>
        <v>45497</v>
      </c>
      <c r="B48" s="40" t="s">
        <v>23</v>
      </c>
      <c r="C48" s="41" t="s">
        <v>57</v>
      </c>
      <c r="D48" s="42"/>
      <c r="E48" s="42"/>
      <c r="F48" s="42"/>
      <c r="G48" s="48">
        <f t="shared" si="18"/>
        <v>0</v>
      </c>
      <c r="H48" s="285">
        <f t="shared" si="8"/>
        <v>0</v>
      </c>
      <c r="I48" s="52"/>
      <c r="J48" s="53"/>
    </row>
    <row r="49" spans="1:10" ht="27" customHeight="1">
      <c r="A49" s="291"/>
      <c r="B49" s="37"/>
      <c r="C49" s="38"/>
      <c r="D49" s="39"/>
      <c r="E49" s="39"/>
      <c r="F49" s="39"/>
      <c r="G49" s="47">
        <f t="shared" si="18"/>
        <v>0</v>
      </c>
      <c r="H49" s="286"/>
      <c r="I49" s="52"/>
      <c r="J49" s="53"/>
    </row>
    <row r="50" spans="1:10" ht="27" customHeight="1">
      <c r="A50" s="288">
        <f t="shared" ref="A50:A58" si="26">A48+1</f>
        <v>45498</v>
      </c>
      <c r="B50" s="34" t="s">
        <v>22</v>
      </c>
      <c r="C50" s="35" t="s">
        <v>58</v>
      </c>
      <c r="D50" s="36"/>
      <c r="E50" s="36"/>
      <c r="F50" s="36"/>
      <c r="G50" s="46">
        <f t="shared" si="18"/>
        <v>0</v>
      </c>
      <c r="H50" s="275">
        <f t="shared" si="6"/>
        <v>0</v>
      </c>
      <c r="I50" s="52"/>
      <c r="J50" s="53"/>
    </row>
    <row r="51" spans="1:10" ht="27" customHeight="1">
      <c r="A51" s="292"/>
      <c r="B51" s="37"/>
      <c r="C51" s="38"/>
      <c r="D51" s="39"/>
      <c r="E51" s="39"/>
      <c r="F51" s="39"/>
      <c r="G51" s="47">
        <f t="shared" si="18"/>
        <v>0</v>
      </c>
      <c r="H51" s="287"/>
      <c r="I51" s="52"/>
      <c r="J51" s="53"/>
    </row>
    <row r="52" spans="1:10" ht="27" customHeight="1">
      <c r="A52" s="290">
        <f t="shared" ref="A52:A60" si="27">A50+1</f>
        <v>45499</v>
      </c>
      <c r="B52" s="40"/>
      <c r="C52" s="41" t="s">
        <v>55</v>
      </c>
      <c r="D52" s="42"/>
      <c r="E52" s="42"/>
      <c r="F52" s="42"/>
      <c r="G52" s="48">
        <f t="shared" si="18"/>
        <v>0</v>
      </c>
      <c r="H52" s="285">
        <f t="shared" si="8"/>
        <v>0</v>
      </c>
      <c r="I52" s="52"/>
      <c r="J52" s="53"/>
    </row>
    <row r="53" spans="1:10" ht="27" customHeight="1">
      <c r="A53" s="291"/>
      <c r="B53" s="37"/>
      <c r="C53" s="38"/>
      <c r="D53" s="39"/>
      <c r="E53" s="39"/>
      <c r="F53" s="39"/>
      <c r="G53" s="47">
        <f t="shared" si="18"/>
        <v>0</v>
      </c>
      <c r="H53" s="286"/>
      <c r="I53" s="52"/>
      <c r="J53" s="53"/>
    </row>
    <row r="54" spans="1:10" ht="27" customHeight="1">
      <c r="A54" s="288">
        <f t="shared" si="26"/>
        <v>45500</v>
      </c>
      <c r="B54" s="34" t="s">
        <v>31</v>
      </c>
      <c r="C54" s="35" t="s">
        <v>56</v>
      </c>
      <c r="D54" s="36"/>
      <c r="E54" s="36"/>
      <c r="F54" s="36"/>
      <c r="G54" s="46">
        <f t="shared" si="18"/>
        <v>0</v>
      </c>
      <c r="H54" s="275">
        <f t="shared" si="6"/>
        <v>0</v>
      </c>
      <c r="I54" s="52"/>
      <c r="J54" s="53"/>
    </row>
    <row r="55" spans="1:10" ht="27" customHeight="1">
      <c r="A55" s="292"/>
      <c r="B55" s="37"/>
      <c r="C55" s="38"/>
      <c r="D55" s="39"/>
      <c r="E55" s="39"/>
      <c r="F55" s="39"/>
      <c r="G55" s="47">
        <f t="shared" si="18"/>
        <v>0</v>
      </c>
      <c r="H55" s="287"/>
      <c r="I55" s="52"/>
      <c r="J55" s="53"/>
    </row>
    <row r="56" spans="1:10" ht="27" customHeight="1">
      <c r="A56" s="290">
        <f t="shared" si="27"/>
        <v>45501</v>
      </c>
      <c r="B56" s="40" t="s">
        <v>17</v>
      </c>
      <c r="C56" s="41" t="s">
        <v>57</v>
      </c>
      <c r="D56" s="42"/>
      <c r="E56" s="42"/>
      <c r="F56" s="42"/>
      <c r="G56" s="48">
        <f t="shared" si="18"/>
        <v>0</v>
      </c>
      <c r="H56" s="285">
        <f t="shared" si="8"/>
        <v>0</v>
      </c>
      <c r="I56" s="52"/>
      <c r="J56" s="53"/>
    </row>
    <row r="57" spans="1:10" ht="27" customHeight="1">
      <c r="A57" s="291"/>
      <c r="B57" s="37"/>
      <c r="C57" s="38"/>
      <c r="D57" s="39"/>
      <c r="E57" s="39"/>
      <c r="F57" s="39"/>
      <c r="G57" s="47">
        <f t="shared" si="18"/>
        <v>0</v>
      </c>
      <c r="H57" s="286"/>
      <c r="I57" s="52"/>
      <c r="J57" s="53"/>
    </row>
    <row r="58" spans="1:10" ht="27" customHeight="1">
      <c r="A58" s="288">
        <f t="shared" si="26"/>
        <v>45502</v>
      </c>
      <c r="B58" s="34" t="s">
        <v>20</v>
      </c>
      <c r="C58" s="35" t="s">
        <v>58</v>
      </c>
      <c r="D58" s="36"/>
      <c r="E58" s="36"/>
      <c r="F58" s="36"/>
      <c r="G58" s="46">
        <f t="shared" si="18"/>
        <v>0</v>
      </c>
      <c r="H58" s="275">
        <f t="shared" si="6"/>
        <v>0</v>
      </c>
      <c r="I58" s="52"/>
      <c r="J58" s="53"/>
    </row>
    <row r="59" spans="1:10" ht="27" customHeight="1">
      <c r="A59" s="292"/>
      <c r="B59" s="37"/>
      <c r="C59" s="38"/>
      <c r="D59" s="39"/>
      <c r="E59" s="39"/>
      <c r="F59" s="39"/>
      <c r="G59" s="47">
        <f t="shared" si="18"/>
        <v>0</v>
      </c>
      <c r="H59" s="287"/>
      <c r="I59" s="52"/>
      <c r="J59" s="53"/>
    </row>
    <row r="60" spans="1:10" ht="27" customHeight="1">
      <c r="A60" s="290">
        <f t="shared" si="27"/>
        <v>45503</v>
      </c>
      <c r="B60" s="40" t="s">
        <v>35</v>
      </c>
      <c r="C60" s="41" t="s">
        <v>55</v>
      </c>
      <c r="D60" s="42"/>
      <c r="E60" s="42"/>
      <c r="F60" s="42"/>
      <c r="G60" s="48">
        <f t="shared" si="18"/>
        <v>0</v>
      </c>
      <c r="H60" s="285">
        <f t="shared" si="8"/>
        <v>0</v>
      </c>
      <c r="I60" s="52"/>
      <c r="J60" s="53"/>
    </row>
    <row r="61" spans="1:10" ht="27" customHeight="1">
      <c r="A61" s="291"/>
      <c r="B61" s="37"/>
      <c r="C61" s="38"/>
      <c r="D61" s="39"/>
      <c r="E61" s="39"/>
      <c r="F61" s="39"/>
      <c r="G61" s="47">
        <f t="shared" si="18"/>
        <v>0</v>
      </c>
      <c r="H61" s="286"/>
      <c r="I61" s="52"/>
      <c r="J61" s="53"/>
    </row>
    <row r="62" spans="1:10" ht="27" customHeight="1">
      <c r="A62" s="288">
        <f t="shared" ref="A62" si="28">A60+1</f>
        <v>45504</v>
      </c>
      <c r="B62" s="34"/>
      <c r="C62" s="35" t="s">
        <v>57</v>
      </c>
      <c r="D62" s="36"/>
      <c r="E62" s="36"/>
      <c r="F62" s="36"/>
      <c r="G62" s="46">
        <f t="shared" si="18"/>
        <v>0</v>
      </c>
      <c r="H62" s="275">
        <f t="shared" si="6"/>
        <v>0</v>
      </c>
      <c r="I62" s="52"/>
      <c r="J62" s="53"/>
    </row>
    <row r="63" spans="1:10" ht="27" customHeight="1">
      <c r="A63" s="289"/>
      <c r="B63" s="43"/>
      <c r="C63" s="44"/>
      <c r="D63" s="45"/>
      <c r="E63" s="45"/>
      <c r="F63" s="45"/>
      <c r="G63" s="49">
        <f t="shared" si="18"/>
        <v>0</v>
      </c>
      <c r="H63" s="276"/>
      <c r="I63" s="54"/>
      <c r="J63" s="53"/>
    </row>
    <row r="64" spans="1:10" ht="27" customHeight="1">
      <c r="A64" s="279" t="s">
        <v>59</v>
      </c>
      <c r="B64" s="280"/>
      <c r="C64" s="280"/>
      <c r="D64" s="280"/>
      <c r="E64" s="280"/>
      <c r="F64" s="280"/>
      <c r="G64" s="281"/>
      <c r="H64" s="277">
        <f>SUM(H2:H63)</f>
        <v>5651</v>
      </c>
    </row>
    <row r="65" spans="1:8" ht="27" customHeight="1">
      <c r="A65" s="282"/>
      <c r="B65" s="283"/>
      <c r="C65" s="283"/>
      <c r="D65" s="283"/>
      <c r="E65" s="283"/>
      <c r="F65" s="283"/>
      <c r="G65" s="284"/>
      <c r="H65" s="278"/>
    </row>
  </sheetData>
  <sheetProtection password="CCD7" sheet="1" objects="1" formatColumns="0" formatRows="0"/>
  <mergeCells count="64"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H22:H23"/>
    <mergeCell ref="H24:H25"/>
    <mergeCell ref="H26:H27"/>
    <mergeCell ref="H28:H29"/>
    <mergeCell ref="H30:H31"/>
    <mergeCell ref="H12:H13"/>
    <mergeCell ref="H14:H15"/>
    <mergeCell ref="H16:H17"/>
    <mergeCell ref="H18:H19"/>
    <mergeCell ref="H20:H21"/>
    <mergeCell ref="H2:H3"/>
    <mergeCell ref="H4:H5"/>
    <mergeCell ref="H6:H7"/>
    <mergeCell ref="H8:H9"/>
    <mergeCell ref="H10:H11"/>
    <mergeCell ref="H32:H33"/>
    <mergeCell ref="H34:H35"/>
    <mergeCell ref="H36:H37"/>
    <mergeCell ref="H38:H39"/>
    <mergeCell ref="H40:H41"/>
    <mergeCell ref="H42:H43"/>
    <mergeCell ref="H44:H45"/>
    <mergeCell ref="H46:H47"/>
    <mergeCell ref="H48:H49"/>
    <mergeCell ref="H50:H51"/>
    <mergeCell ref="H62:H63"/>
    <mergeCell ref="H64:H65"/>
    <mergeCell ref="A64:G65"/>
    <mergeCell ref="H52:H53"/>
    <mergeCell ref="H54:H55"/>
    <mergeCell ref="H56:H57"/>
    <mergeCell ref="H58:H59"/>
    <mergeCell ref="H60:H61"/>
    <mergeCell ref="A62:A63"/>
    <mergeCell ref="A52:A53"/>
    <mergeCell ref="A54:A55"/>
    <mergeCell ref="A56:A57"/>
    <mergeCell ref="A58:A59"/>
    <mergeCell ref="A60:A61"/>
  </mergeCells>
  <dataValidations count="1">
    <dataValidation type="list" allowBlank="1" showInputMessage="1" showErrorMessage="1" sqref="C2 C4 C12 C20 C28 C36 C44 C52 C60 C6:C10 C14:C18 C22:C26 C30:C34 C38:C42 C46:C50 C54:C58 C62:C63" xr:uid="{00000000-0002-0000-0400-000001000000}">
      <formula1>"Fish,Chicken,Beef,Egg,Others"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'Meal Counting'!$C$1:$AN$1</xm:f>
          </x14:formula1>
          <xm:sqref>B2:B63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I23"/>
  <sheetViews>
    <sheetView zoomScale="85" zoomScaleNormal="85" workbookViewId="0">
      <pane xSplit="3" ySplit="1" topLeftCell="D15" activePane="bottomRight" state="frozen"/>
      <selection pane="bottomLeft"/>
      <selection pane="topRight"/>
      <selection pane="bottomRight" activeCell="I22" sqref="I22:I23"/>
    </sheetView>
  </sheetViews>
  <sheetFormatPr defaultColWidth="8.875" defaultRowHeight="15"/>
  <cols>
    <col min="1" max="1" width="5.109375" style="16" customWidth="1"/>
    <col min="2" max="2" width="14.66015625" style="17" customWidth="1"/>
    <col min="3" max="3" width="19.90625" style="17" customWidth="1"/>
    <col min="4" max="7" width="10.89453125" style="16" customWidth="1"/>
    <col min="8" max="8" width="21.65625" style="17" customWidth="1"/>
    <col min="9" max="9" width="33.62890625" style="16" customWidth="1"/>
    <col min="10" max="16384" width="8.875" style="16"/>
  </cols>
  <sheetData>
    <row r="1" spans="1:9" s="15" customFormat="1">
      <c r="A1" s="18" t="s">
        <v>60</v>
      </c>
      <c r="B1" s="19" t="s">
        <v>16</v>
      </c>
      <c r="C1" s="19" t="s">
        <v>1</v>
      </c>
      <c r="D1" s="19" t="s">
        <v>61</v>
      </c>
      <c r="E1" s="19" t="s">
        <v>62</v>
      </c>
      <c r="F1" s="19" t="s">
        <v>63</v>
      </c>
      <c r="G1" s="19" t="s">
        <v>64</v>
      </c>
      <c r="H1" s="19" t="s">
        <v>46</v>
      </c>
      <c r="I1" s="26" t="s">
        <v>54</v>
      </c>
    </row>
    <row r="2" spans="1:9" s="15" customFormat="1" ht="21">
      <c r="A2" s="20">
        <f>IF(B2="","",ROW()-1)</f>
        <v>1</v>
      </c>
      <c r="B2" s="21" t="s">
        <v>17</v>
      </c>
      <c r="C2" s="22">
        <v>45474</v>
      </c>
      <c r="D2" s="23">
        <v>500</v>
      </c>
      <c r="E2" s="23"/>
      <c r="F2" s="23"/>
      <c r="G2" s="23"/>
      <c r="H2" s="24">
        <f>IF(SUM(D2:G2)=0,"",SUM(D2:G2))</f>
        <v>500</v>
      </c>
      <c r="I2" s="27" t="s">
        <v>65</v>
      </c>
    </row>
    <row r="3" spans="1:9" s="15" customFormat="1" ht="21">
      <c r="A3" s="20">
        <f t="shared" ref="A3:A21" si="0">IF(B3="","",ROW()-1)</f>
        <v>2</v>
      </c>
      <c r="B3" s="21" t="s">
        <v>26</v>
      </c>
      <c r="C3" s="22">
        <v>45474</v>
      </c>
      <c r="D3" s="23">
        <v>500</v>
      </c>
      <c r="E3" s="23"/>
      <c r="F3" s="23"/>
      <c r="G3" s="23"/>
      <c r="H3" s="24">
        <f t="shared" ref="H3:H21" si="1">IF(SUM(D3:G3)=0,"",SUM(D3:G3))</f>
        <v>500</v>
      </c>
      <c r="I3" s="27" t="s">
        <v>65</v>
      </c>
    </row>
    <row r="4" spans="1:9" s="15" customFormat="1" ht="21">
      <c r="A4" s="20">
        <f t="shared" si="0"/>
        <v>3</v>
      </c>
      <c r="B4" s="21" t="s">
        <v>34</v>
      </c>
      <c r="C4" s="22">
        <v>45475</v>
      </c>
      <c r="D4" s="23">
        <v>500</v>
      </c>
      <c r="E4" s="23"/>
      <c r="F4" s="23"/>
      <c r="G4" s="23"/>
      <c r="H4" s="24">
        <f t="shared" si="1"/>
        <v>500</v>
      </c>
      <c r="I4" s="27" t="s">
        <v>66</v>
      </c>
    </row>
    <row r="5" spans="1:9" s="15" customFormat="1" ht="21">
      <c r="A5" s="20">
        <f t="shared" si="0"/>
        <v>4</v>
      </c>
      <c r="B5" s="21" t="s">
        <v>27</v>
      </c>
      <c r="C5" s="22">
        <v>45475</v>
      </c>
      <c r="D5" s="23">
        <v>500</v>
      </c>
      <c r="E5" s="23"/>
      <c r="F5" s="23"/>
      <c r="G5" s="23"/>
      <c r="H5" s="24">
        <f t="shared" si="1"/>
        <v>500</v>
      </c>
      <c r="I5" s="27" t="s">
        <v>65</v>
      </c>
    </row>
    <row r="6" spans="1:9" s="15" customFormat="1" ht="21">
      <c r="A6" s="20">
        <f t="shared" si="0"/>
        <v>5</v>
      </c>
      <c r="B6" s="21" t="s">
        <v>19</v>
      </c>
      <c r="C6" s="22">
        <v>45475</v>
      </c>
      <c r="D6" s="23">
        <v>500</v>
      </c>
      <c r="E6" s="23"/>
      <c r="F6" s="23"/>
      <c r="G6" s="23"/>
      <c r="H6" s="24">
        <f t="shared" si="1"/>
        <v>500</v>
      </c>
      <c r="I6" s="27" t="s">
        <v>67</v>
      </c>
    </row>
    <row r="7" spans="1:9" s="15" customFormat="1" ht="21">
      <c r="A7" s="20">
        <f t="shared" si="0"/>
        <v>6</v>
      </c>
      <c r="B7" s="21" t="s">
        <v>32</v>
      </c>
      <c r="C7" s="22">
        <v>45475</v>
      </c>
      <c r="D7" s="23">
        <v>500</v>
      </c>
      <c r="E7" s="23"/>
      <c r="F7" s="23"/>
      <c r="G7" s="23"/>
      <c r="H7" s="24">
        <f t="shared" si="1"/>
        <v>500</v>
      </c>
      <c r="I7" s="27" t="s">
        <v>68</v>
      </c>
    </row>
    <row r="8" spans="1:9" s="15" customFormat="1" ht="21">
      <c r="A8" s="20">
        <f t="shared" si="0"/>
        <v>7</v>
      </c>
      <c r="B8" s="21" t="s">
        <v>30</v>
      </c>
      <c r="C8" s="22">
        <v>45475</v>
      </c>
      <c r="D8" s="23">
        <v>526</v>
      </c>
      <c r="E8" s="23"/>
      <c r="F8" s="23"/>
      <c r="G8" s="23"/>
      <c r="H8" s="24">
        <f t="shared" si="1"/>
        <v>526</v>
      </c>
      <c r="I8" s="27" t="s">
        <v>69</v>
      </c>
    </row>
    <row r="9" spans="1:9" s="15" customFormat="1" ht="21">
      <c r="A9" s="20">
        <f t="shared" si="0"/>
        <v>8</v>
      </c>
      <c r="B9" s="21" t="s">
        <v>21</v>
      </c>
      <c r="C9" s="22">
        <v>45479</v>
      </c>
      <c r="D9" s="23">
        <v>576</v>
      </c>
      <c r="E9" s="23"/>
      <c r="F9" s="23"/>
      <c r="G9" s="23"/>
      <c r="H9" s="24">
        <f t="shared" si="1"/>
        <v>576</v>
      </c>
      <c r="I9" s="27" t="s">
        <v>67</v>
      </c>
    </row>
    <row r="10" spans="1:9" s="15" customFormat="1" ht="21">
      <c r="A10" s="20">
        <f t="shared" si="0"/>
        <v>9</v>
      </c>
      <c r="B10" s="21" t="s">
        <v>20</v>
      </c>
      <c r="C10" s="22">
        <v>45479</v>
      </c>
      <c r="D10" s="23">
        <v>500</v>
      </c>
      <c r="E10" s="23"/>
      <c r="F10" s="23"/>
      <c r="G10" s="23"/>
      <c r="H10" s="24">
        <f t="shared" ref="H10" si="2">IF(SUM(D10:G10)=0,"",SUM(D10:G10))</f>
        <v>500</v>
      </c>
      <c r="I10" s="27" t="s">
        <v>65</v>
      </c>
    </row>
    <row r="11" spans="1:9" s="15" customFormat="1" ht="21">
      <c r="A11" s="20">
        <f t="shared" si="0"/>
        <v>10</v>
      </c>
      <c r="B11" s="21" t="s">
        <v>24</v>
      </c>
      <c r="C11" s="22">
        <v>45478</v>
      </c>
      <c r="D11" s="23">
        <v>430</v>
      </c>
      <c r="E11" s="23"/>
      <c r="F11" s="23"/>
      <c r="G11" s="23"/>
      <c r="H11" s="24">
        <f t="shared" si="1"/>
        <v>430</v>
      </c>
      <c r="I11" s="27" t="s">
        <v>70</v>
      </c>
    </row>
    <row r="12" spans="1:9" s="15" customFormat="1" ht="21">
      <c r="A12" s="20">
        <f t="shared" si="0"/>
        <v>11</v>
      </c>
      <c r="B12" s="21" t="s">
        <v>23</v>
      </c>
      <c r="C12" s="22">
        <v>45478</v>
      </c>
      <c r="D12" s="23">
        <v>500</v>
      </c>
      <c r="E12" s="23"/>
      <c r="F12" s="23"/>
      <c r="G12" s="23"/>
      <c r="H12" s="24">
        <f t="shared" si="1"/>
        <v>500</v>
      </c>
      <c r="I12" s="27" t="s">
        <v>71</v>
      </c>
    </row>
    <row r="13" spans="1:9" s="15" customFormat="1" ht="21">
      <c r="A13" s="20">
        <f t="shared" si="0"/>
        <v>12</v>
      </c>
      <c r="B13" s="21" t="s">
        <v>25</v>
      </c>
      <c r="C13" s="22">
        <v>45476</v>
      </c>
      <c r="D13" s="23">
        <v>647</v>
      </c>
      <c r="E13" s="23"/>
      <c r="F13" s="23"/>
      <c r="G13" s="23"/>
      <c r="H13" s="24">
        <f t="shared" si="1"/>
        <v>647</v>
      </c>
      <c r="I13" s="27" t="s">
        <v>67</v>
      </c>
    </row>
    <row r="14" spans="1:9" s="15" customFormat="1" ht="21">
      <c r="A14" s="20">
        <f t="shared" si="0"/>
        <v>13</v>
      </c>
      <c r="B14" s="21" t="s">
        <v>28</v>
      </c>
      <c r="C14" s="22">
        <v>45477</v>
      </c>
      <c r="D14" s="23">
        <v>500</v>
      </c>
      <c r="E14" s="23"/>
      <c r="F14" s="23"/>
      <c r="G14" s="23"/>
      <c r="H14" s="24">
        <f t="shared" si="1"/>
        <v>500</v>
      </c>
      <c r="I14" s="27" t="s">
        <v>68</v>
      </c>
    </row>
    <row r="15" spans="1:9" s="15" customFormat="1" ht="21">
      <c r="A15" s="20">
        <f t="shared" si="0"/>
        <v>14</v>
      </c>
      <c r="B15" s="21" t="s">
        <v>33</v>
      </c>
      <c r="C15" s="22">
        <v>45477</v>
      </c>
      <c r="D15" s="23">
        <v>500</v>
      </c>
      <c r="E15" s="23"/>
      <c r="F15" s="23"/>
      <c r="G15" s="23"/>
      <c r="H15" s="24">
        <f t="shared" si="1"/>
        <v>500</v>
      </c>
      <c r="I15" s="27" t="s">
        <v>72</v>
      </c>
    </row>
    <row r="16" spans="1:9" s="15" customFormat="1" ht="21">
      <c r="A16" s="20">
        <f t="shared" si="0"/>
        <v>15</v>
      </c>
      <c r="B16" s="21" t="s">
        <v>35</v>
      </c>
      <c r="C16" s="22">
        <v>45477</v>
      </c>
      <c r="D16" s="23">
        <v>500</v>
      </c>
      <c r="E16" s="23"/>
      <c r="F16" s="23"/>
      <c r="G16" s="23"/>
      <c r="H16" s="24">
        <f t="shared" si="1"/>
        <v>500</v>
      </c>
      <c r="I16" s="27" t="s">
        <v>72</v>
      </c>
    </row>
    <row r="17" spans="1:9" s="15" customFormat="1" ht="21">
      <c r="A17" s="20">
        <f t="shared" si="0"/>
        <v>16</v>
      </c>
      <c r="B17" s="21" t="s">
        <v>31</v>
      </c>
      <c r="C17" s="22">
        <v>45478</v>
      </c>
      <c r="D17" s="23">
        <v>500</v>
      </c>
      <c r="E17" s="23"/>
      <c r="F17" s="23"/>
      <c r="G17" s="23"/>
      <c r="H17" s="24">
        <f t="shared" si="1"/>
        <v>500</v>
      </c>
      <c r="I17" s="27" t="s">
        <v>65</v>
      </c>
    </row>
    <row r="18" spans="1:9" s="15" customFormat="1" ht="21">
      <c r="A18" s="20">
        <f t="shared" si="0"/>
        <v>17</v>
      </c>
      <c r="B18" s="21" t="s">
        <v>22</v>
      </c>
      <c r="C18" s="22">
        <v>45482</v>
      </c>
      <c r="D18" s="23">
        <v>500</v>
      </c>
      <c r="E18" s="23"/>
      <c r="F18" s="23"/>
      <c r="G18" s="23"/>
      <c r="H18" s="24">
        <f t="shared" si="1"/>
        <v>500</v>
      </c>
      <c r="I18" s="27" t="s">
        <v>68</v>
      </c>
    </row>
    <row r="19" spans="1:9" s="15" customFormat="1" ht="21">
      <c r="A19" s="20" t="str">
        <f t="shared" si="0"/>
        <v/>
      </c>
      <c r="B19" s="21"/>
      <c r="C19" s="22"/>
      <c r="D19" s="23"/>
      <c r="E19" s="23"/>
      <c r="F19" s="23"/>
      <c r="G19" s="23"/>
      <c r="H19" s="24" t="str">
        <f t="shared" si="1"/>
        <v/>
      </c>
      <c r="I19" s="27"/>
    </row>
    <row r="20" spans="1:9" s="15" customFormat="1" ht="21">
      <c r="A20" s="20" t="str">
        <f t="shared" si="0"/>
        <v/>
      </c>
      <c r="B20" s="21"/>
      <c r="C20" s="22"/>
      <c r="D20" s="23"/>
      <c r="E20" s="23"/>
      <c r="F20" s="23"/>
      <c r="G20" s="23"/>
      <c r="H20" s="24" t="str">
        <f t="shared" si="1"/>
        <v/>
      </c>
      <c r="I20" s="27"/>
    </row>
    <row r="21" spans="1:9" s="15" customFormat="1" ht="21">
      <c r="A21" s="20" t="str">
        <f t="shared" si="0"/>
        <v/>
      </c>
      <c r="B21" s="21"/>
      <c r="C21" s="22"/>
      <c r="D21" s="23"/>
      <c r="E21" s="23"/>
      <c r="F21" s="23"/>
      <c r="G21" s="23"/>
      <c r="H21" s="25" t="str">
        <f t="shared" si="1"/>
        <v/>
      </c>
      <c r="I21" s="27"/>
    </row>
    <row r="22" spans="1:9" s="15" customFormat="1" ht="15" customHeight="1">
      <c r="A22" s="297" t="s">
        <v>73</v>
      </c>
      <c r="B22" s="298"/>
      <c r="C22" s="298"/>
      <c r="D22" s="298"/>
      <c r="E22" s="298"/>
      <c r="F22" s="298"/>
      <c r="G22" s="299"/>
      <c r="H22" s="293">
        <f>IF(SUM(H2:H21)=0,"",SUM(H2:H21))</f>
        <v>8679</v>
      </c>
      <c r="I22" s="295"/>
    </row>
    <row r="23" spans="1:9" s="15" customFormat="1" ht="15.75" customHeight="1">
      <c r="A23" s="300"/>
      <c r="B23" s="301"/>
      <c r="C23" s="301"/>
      <c r="D23" s="301"/>
      <c r="E23" s="301"/>
      <c r="F23" s="301"/>
      <c r="G23" s="302"/>
      <c r="H23" s="294"/>
      <c r="I23" s="296"/>
    </row>
  </sheetData>
  <sheetProtection algorithmName="SHA-512" hashValue="3b63xTMno6vmsLcsGIvuTDRlEpRzcbQfnsLkJFR8F6E9wHfCq3XfZNxJeRlR+slga2vUM/GbS6DSTnCaRbEX4g==" saltValue="kzv3hesaqTV8MMBQxLdWTA==" spinCount="100000" sheet="1" objects="1" scenarios="1" formatColumns="0" formatRows="0"/>
  <mergeCells count="3">
    <mergeCell ref="H22:H23"/>
    <mergeCell ref="I22:I23"/>
    <mergeCell ref="A22:G23"/>
  </mergeCells>
  <pageMargins left="0.75" right="0.75" top="1" bottom="1" header="0.5" footer="0.5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0000000}">
          <x14:formula1>
            <xm:f>Dashboard!$A$5:$A$36</xm:f>
          </x14:formula1>
          <xm:sqref>C2:C21</xm:sqref>
        </x14:dataValidation>
        <x14:dataValidation type="list" showInputMessage="1" showErrorMessage="1" xr:uid="{00000000-0002-0000-0500-000001000000}">
          <x14:formula1>
            <xm:f>'Meal Counting'!$C$1:$AN$1</xm:f>
          </x14:formula1>
          <xm:sqref>B3:B21</xm:sqref>
        </x14:dataValidation>
        <x14:dataValidation type="list" allowBlank="1" showInputMessage="1" showErrorMessage="1" xr:uid="{00000000-0002-0000-0500-000002000000}">
          <x14:formula1>
            <xm:f>'Meal Counting'!$C$1:$AN$1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C8FA4-48E4-4F0A-B8C7-2D289D038597}">
  <sheetPr>
    <tabColor rgb="FFFFFF00"/>
  </sheetPr>
  <dimension ref="A1:J35"/>
  <sheetViews>
    <sheetView workbookViewId="0">
      <pane xSplit="3" ySplit="3" topLeftCell="D4" activePane="bottomRight" state="frozen"/>
      <selection pane="bottomLeft" activeCell="A4" sqref="A4"/>
      <selection pane="topRight" activeCell="D1" sqref="D1"/>
      <selection pane="bottomRight" activeCell="J28" sqref="J28"/>
    </sheetView>
  </sheetViews>
  <sheetFormatPr defaultColWidth="9.14453125" defaultRowHeight="15"/>
  <cols>
    <col min="1" max="1" width="9.14453125" style="120"/>
    <col min="2" max="2" width="21.25390625" style="120" customWidth="1"/>
    <col min="3" max="3" width="19.1015625" style="120" customWidth="1"/>
    <col min="4" max="5" width="13.5859375" style="120" customWidth="1"/>
    <col min="6" max="8" width="13.5859375" style="121" customWidth="1"/>
    <col min="9" max="9" width="25.01953125" style="121" customWidth="1"/>
    <col min="10" max="10" width="36.3203125" style="149" customWidth="1"/>
    <col min="11" max="16384" width="9.14453125" style="120"/>
  </cols>
  <sheetData>
    <row r="1" spans="1:10" s="122" customFormat="1" ht="15" customHeight="1">
      <c r="A1" s="309" t="s">
        <v>82</v>
      </c>
      <c r="B1" s="310"/>
      <c r="C1" s="310"/>
      <c r="D1" s="310"/>
      <c r="E1" s="310"/>
      <c r="F1" s="310"/>
      <c r="G1" s="310"/>
      <c r="H1" s="310"/>
      <c r="I1" s="310"/>
      <c r="J1" s="310"/>
    </row>
    <row r="2" spans="1:10" s="122" customFormat="1" ht="15" customHeight="1" thickBot="1">
      <c r="A2" s="309"/>
      <c r="B2" s="310"/>
      <c r="C2" s="310"/>
      <c r="D2" s="310"/>
      <c r="E2" s="310"/>
      <c r="F2" s="310"/>
      <c r="G2" s="310"/>
      <c r="H2" s="310"/>
      <c r="I2" s="310"/>
      <c r="J2" s="310"/>
    </row>
    <row r="3" spans="1:10" s="122" customFormat="1" ht="21.75" thickBot="1">
      <c r="A3" s="136" t="s">
        <v>60</v>
      </c>
      <c r="B3" s="137" t="s">
        <v>1</v>
      </c>
      <c r="C3" s="138" t="s">
        <v>77</v>
      </c>
      <c r="D3" s="138" t="s">
        <v>78</v>
      </c>
      <c r="E3" s="139" t="s">
        <v>84</v>
      </c>
      <c r="F3" s="138" t="s">
        <v>79</v>
      </c>
      <c r="G3" s="140" t="s">
        <v>80</v>
      </c>
      <c r="H3" s="141" t="s">
        <v>81</v>
      </c>
      <c r="I3" s="145" t="s">
        <v>46</v>
      </c>
      <c r="J3" s="150" t="s">
        <v>54</v>
      </c>
    </row>
    <row r="4" spans="1:10" s="122" customFormat="1">
      <c r="A4" s="130">
        <f>IF(B4="","",ROW()-3)</f>
        <v>1</v>
      </c>
      <c r="B4" s="131">
        <v>45474</v>
      </c>
      <c r="C4" s="132" t="s">
        <v>86</v>
      </c>
      <c r="D4" s="132">
        <v>5</v>
      </c>
      <c r="E4" s="133" t="s">
        <v>87</v>
      </c>
      <c r="F4" s="134">
        <v>141</v>
      </c>
      <c r="G4" s="135">
        <f>IF(OR(D4="",F4=""),"",F4*D4)</f>
        <v>705</v>
      </c>
      <c r="H4" s="142">
        <v>100</v>
      </c>
      <c r="I4" s="146">
        <f>IF(G4="","",G4-H4)</f>
        <v>605</v>
      </c>
      <c r="J4" s="151" t="s">
        <v>92</v>
      </c>
    </row>
    <row r="5" spans="1:10" s="122" customFormat="1">
      <c r="A5" s="123">
        <f t="shared" ref="A5:A33" si="0">IF(B5="","",ROW()-3)</f>
        <v>2</v>
      </c>
      <c r="B5" s="131">
        <v>45474</v>
      </c>
      <c r="C5" s="116" t="s">
        <v>88</v>
      </c>
      <c r="D5" s="116">
        <v>2</v>
      </c>
      <c r="E5" s="133" t="s">
        <v>87</v>
      </c>
      <c r="F5" s="118">
        <v>115</v>
      </c>
      <c r="G5" s="119">
        <f t="shared" ref="G5:G33" si="1">IF(OR(D5="",F5=""),"",F5*D5)</f>
        <v>230</v>
      </c>
      <c r="H5" s="143"/>
      <c r="I5" s="147">
        <f t="shared" ref="I5:I33" si="2">IF(G5="","",G5-H5)</f>
        <v>230</v>
      </c>
      <c r="J5" s="151" t="s">
        <v>92</v>
      </c>
    </row>
    <row r="6" spans="1:10" s="122" customFormat="1">
      <c r="A6" s="123">
        <f t="shared" si="0"/>
        <v>3</v>
      </c>
      <c r="B6" s="131">
        <v>45474</v>
      </c>
      <c r="C6" s="116" t="s">
        <v>89</v>
      </c>
      <c r="D6" s="116">
        <v>5</v>
      </c>
      <c r="E6" s="117" t="s">
        <v>90</v>
      </c>
      <c r="F6" s="118">
        <v>25</v>
      </c>
      <c r="G6" s="119">
        <f t="shared" si="1"/>
        <v>125</v>
      </c>
      <c r="H6" s="143"/>
      <c r="I6" s="147">
        <f t="shared" si="2"/>
        <v>125</v>
      </c>
      <c r="J6" s="151" t="s">
        <v>92</v>
      </c>
    </row>
    <row r="7" spans="1:10" s="122" customFormat="1">
      <c r="A7" s="123"/>
      <c r="B7" s="131">
        <v>45474</v>
      </c>
      <c r="C7" s="116" t="s">
        <v>91</v>
      </c>
      <c r="D7" s="116">
        <v>3</v>
      </c>
      <c r="E7" s="117" t="s">
        <v>90</v>
      </c>
      <c r="F7" s="118">
        <v>40</v>
      </c>
      <c r="G7" s="119">
        <f t="shared" si="1"/>
        <v>120</v>
      </c>
      <c r="H7" s="143"/>
      <c r="I7" s="147">
        <f t="shared" si="2"/>
        <v>120</v>
      </c>
      <c r="J7" s="151"/>
    </row>
    <row r="8" spans="1:10" s="122" customFormat="1">
      <c r="A8" s="123">
        <f t="shared" si="0"/>
        <v>5</v>
      </c>
      <c r="B8" s="115">
        <v>45475</v>
      </c>
      <c r="C8" s="116" t="s">
        <v>91</v>
      </c>
      <c r="D8" s="116">
        <v>1</v>
      </c>
      <c r="E8" s="117" t="s">
        <v>85</v>
      </c>
      <c r="F8" s="118">
        <v>1000</v>
      </c>
      <c r="G8" s="119">
        <f t="shared" si="1"/>
        <v>1000</v>
      </c>
      <c r="H8" s="143"/>
      <c r="I8" s="147">
        <f t="shared" si="2"/>
        <v>1000</v>
      </c>
      <c r="J8" s="151" t="s">
        <v>93</v>
      </c>
    </row>
    <row r="9" spans="1:10" s="122" customFormat="1">
      <c r="A9" s="123">
        <f t="shared" si="0"/>
        <v>6</v>
      </c>
      <c r="B9" s="115">
        <v>45481</v>
      </c>
      <c r="C9" s="116" t="s">
        <v>91</v>
      </c>
      <c r="D9" s="116">
        <v>1</v>
      </c>
      <c r="E9" s="117" t="s">
        <v>85</v>
      </c>
      <c r="F9" s="118">
        <v>1000</v>
      </c>
      <c r="G9" s="119">
        <f t="shared" si="1"/>
        <v>1000</v>
      </c>
      <c r="H9" s="143"/>
      <c r="I9" s="147">
        <f t="shared" si="2"/>
        <v>1000</v>
      </c>
      <c r="J9" s="151" t="s">
        <v>93</v>
      </c>
    </row>
    <row r="10" spans="1:10" s="122" customFormat="1">
      <c r="A10" s="123" t="str">
        <f t="shared" si="0"/>
        <v/>
      </c>
      <c r="B10" s="115"/>
      <c r="C10" s="116"/>
      <c r="D10" s="116"/>
      <c r="E10" s="117"/>
      <c r="F10" s="118"/>
      <c r="G10" s="119" t="str">
        <f t="shared" si="1"/>
        <v/>
      </c>
      <c r="H10" s="143"/>
      <c r="I10" s="147" t="str">
        <f t="shared" si="2"/>
        <v/>
      </c>
      <c r="J10" s="151"/>
    </row>
    <row r="11" spans="1:10" s="122" customFormat="1">
      <c r="A11" s="123" t="str">
        <f t="shared" si="0"/>
        <v/>
      </c>
      <c r="B11" s="115"/>
      <c r="C11" s="116"/>
      <c r="D11" s="116"/>
      <c r="E11" s="117"/>
      <c r="F11" s="118"/>
      <c r="G11" s="119" t="str">
        <f t="shared" si="1"/>
        <v/>
      </c>
      <c r="H11" s="143"/>
      <c r="I11" s="147" t="str">
        <f t="shared" si="2"/>
        <v/>
      </c>
      <c r="J11" s="151"/>
    </row>
    <row r="12" spans="1:10" s="122" customFormat="1">
      <c r="A12" s="123" t="str">
        <f t="shared" si="0"/>
        <v/>
      </c>
      <c r="B12" s="115"/>
      <c r="C12" s="116"/>
      <c r="D12" s="116"/>
      <c r="E12" s="117"/>
      <c r="F12" s="118"/>
      <c r="G12" s="119" t="str">
        <f t="shared" si="1"/>
        <v/>
      </c>
      <c r="H12" s="143"/>
      <c r="I12" s="147" t="str">
        <f t="shared" si="2"/>
        <v/>
      </c>
      <c r="J12" s="151"/>
    </row>
    <row r="13" spans="1:10" s="122" customFormat="1">
      <c r="A13" s="123" t="str">
        <f t="shared" si="0"/>
        <v/>
      </c>
      <c r="B13" s="115"/>
      <c r="C13" s="116"/>
      <c r="D13" s="116"/>
      <c r="E13" s="117"/>
      <c r="F13" s="118"/>
      <c r="G13" s="119" t="str">
        <f t="shared" si="1"/>
        <v/>
      </c>
      <c r="H13" s="143"/>
      <c r="I13" s="147" t="str">
        <f t="shared" si="2"/>
        <v/>
      </c>
      <c r="J13" s="151"/>
    </row>
    <row r="14" spans="1:10" s="122" customFormat="1">
      <c r="A14" s="123" t="str">
        <f t="shared" si="0"/>
        <v/>
      </c>
      <c r="B14" s="115"/>
      <c r="C14" s="116"/>
      <c r="D14" s="116"/>
      <c r="E14" s="117"/>
      <c r="F14" s="118"/>
      <c r="G14" s="119" t="str">
        <f t="shared" si="1"/>
        <v/>
      </c>
      <c r="H14" s="143"/>
      <c r="I14" s="147" t="str">
        <f t="shared" si="2"/>
        <v/>
      </c>
      <c r="J14" s="151"/>
    </row>
    <row r="15" spans="1:10" s="122" customFormat="1">
      <c r="A15" s="123" t="str">
        <f t="shared" si="0"/>
        <v/>
      </c>
      <c r="B15" s="115"/>
      <c r="C15" s="116"/>
      <c r="D15" s="116"/>
      <c r="E15" s="117"/>
      <c r="F15" s="118"/>
      <c r="G15" s="119" t="str">
        <f t="shared" si="1"/>
        <v/>
      </c>
      <c r="H15" s="143"/>
      <c r="I15" s="147" t="str">
        <f t="shared" si="2"/>
        <v/>
      </c>
      <c r="J15" s="151"/>
    </row>
    <row r="16" spans="1:10" s="122" customFormat="1">
      <c r="A16" s="123" t="str">
        <f t="shared" si="0"/>
        <v/>
      </c>
      <c r="B16" s="115"/>
      <c r="C16" s="116"/>
      <c r="D16" s="116"/>
      <c r="E16" s="117"/>
      <c r="F16" s="118"/>
      <c r="G16" s="119" t="str">
        <f t="shared" si="1"/>
        <v/>
      </c>
      <c r="H16" s="143"/>
      <c r="I16" s="147" t="str">
        <f t="shared" si="2"/>
        <v/>
      </c>
      <c r="J16" s="151"/>
    </row>
    <row r="17" spans="1:10" s="122" customFormat="1">
      <c r="A17" s="123" t="str">
        <f t="shared" si="0"/>
        <v/>
      </c>
      <c r="B17" s="115"/>
      <c r="C17" s="116"/>
      <c r="D17" s="116"/>
      <c r="E17" s="117"/>
      <c r="F17" s="118"/>
      <c r="G17" s="119" t="str">
        <f t="shared" si="1"/>
        <v/>
      </c>
      <c r="H17" s="143"/>
      <c r="I17" s="147" t="str">
        <f t="shared" si="2"/>
        <v/>
      </c>
      <c r="J17" s="151"/>
    </row>
    <row r="18" spans="1:10" s="122" customFormat="1">
      <c r="A18" s="123" t="str">
        <f t="shared" si="0"/>
        <v/>
      </c>
      <c r="B18" s="115"/>
      <c r="C18" s="116"/>
      <c r="D18" s="116"/>
      <c r="E18" s="117"/>
      <c r="F18" s="118"/>
      <c r="G18" s="119" t="str">
        <f t="shared" si="1"/>
        <v/>
      </c>
      <c r="H18" s="143"/>
      <c r="I18" s="147" t="str">
        <f t="shared" si="2"/>
        <v/>
      </c>
      <c r="J18" s="151"/>
    </row>
    <row r="19" spans="1:10" s="122" customFormat="1">
      <c r="A19" s="123" t="str">
        <f t="shared" si="0"/>
        <v/>
      </c>
      <c r="B19" s="115"/>
      <c r="C19" s="116"/>
      <c r="D19" s="116"/>
      <c r="E19" s="117"/>
      <c r="F19" s="118"/>
      <c r="G19" s="119" t="str">
        <f t="shared" si="1"/>
        <v/>
      </c>
      <c r="H19" s="143"/>
      <c r="I19" s="147" t="str">
        <f t="shared" si="2"/>
        <v/>
      </c>
      <c r="J19" s="151"/>
    </row>
    <row r="20" spans="1:10" s="122" customFormat="1">
      <c r="A20" s="123" t="str">
        <f t="shared" si="0"/>
        <v/>
      </c>
      <c r="B20" s="115"/>
      <c r="C20" s="116"/>
      <c r="D20" s="116"/>
      <c r="E20" s="117"/>
      <c r="F20" s="118"/>
      <c r="G20" s="119" t="str">
        <f t="shared" si="1"/>
        <v/>
      </c>
      <c r="H20" s="143"/>
      <c r="I20" s="147" t="str">
        <f t="shared" si="2"/>
        <v/>
      </c>
      <c r="J20" s="151"/>
    </row>
    <row r="21" spans="1:10" s="122" customFormat="1">
      <c r="A21" s="123" t="str">
        <f t="shared" si="0"/>
        <v/>
      </c>
      <c r="B21" s="115"/>
      <c r="C21" s="116"/>
      <c r="D21" s="116"/>
      <c r="E21" s="117"/>
      <c r="F21" s="118"/>
      <c r="G21" s="119" t="str">
        <f t="shared" si="1"/>
        <v/>
      </c>
      <c r="H21" s="143"/>
      <c r="I21" s="147" t="str">
        <f t="shared" si="2"/>
        <v/>
      </c>
      <c r="J21" s="151"/>
    </row>
    <row r="22" spans="1:10" s="122" customFormat="1">
      <c r="A22" s="123" t="str">
        <f t="shared" si="0"/>
        <v/>
      </c>
      <c r="B22" s="115"/>
      <c r="C22" s="116"/>
      <c r="D22" s="116"/>
      <c r="E22" s="117"/>
      <c r="F22" s="118"/>
      <c r="G22" s="119" t="str">
        <f t="shared" si="1"/>
        <v/>
      </c>
      <c r="H22" s="143"/>
      <c r="I22" s="147" t="str">
        <f t="shared" si="2"/>
        <v/>
      </c>
      <c r="J22" s="151"/>
    </row>
    <row r="23" spans="1:10" s="122" customFormat="1">
      <c r="A23" s="123" t="str">
        <f t="shared" si="0"/>
        <v/>
      </c>
      <c r="B23" s="115"/>
      <c r="C23" s="116"/>
      <c r="D23" s="116"/>
      <c r="E23" s="117"/>
      <c r="F23" s="118"/>
      <c r="G23" s="119" t="str">
        <f t="shared" si="1"/>
        <v/>
      </c>
      <c r="H23" s="143"/>
      <c r="I23" s="147" t="str">
        <f t="shared" si="2"/>
        <v/>
      </c>
      <c r="J23" s="151"/>
    </row>
    <row r="24" spans="1:10" s="122" customFormat="1">
      <c r="A24" s="123" t="str">
        <f t="shared" si="0"/>
        <v/>
      </c>
      <c r="B24" s="115"/>
      <c r="C24" s="116"/>
      <c r="D24" s="116"/>
      <c r="E24" s="117"/>
      <c r="F24" s="118"/>
      <c r="G24" s="119" t="str">
        <f t="shared" si="1"/>
        <v/>
      </c>
      <c r="H24" s="143"/>
      <c r="I24" s="147" t="str">
        <f t="shared" si="2"/>
        <v/>
      </c>
      <c r="J24" s="151"/>
    </row>
    <row r="25" spans="1:10" s="122" customFormat="1">
      <c r="A25" s="123" t="str">
        <f t="shared" si="0"/>
        <v/>
      </c>
      <c r="B25" s="115"/>
      <c r="C25" s="116"/>
      <c r="D25" s="116"/>
      <c r="E25" s="117"/>
      <c r="F25" s="118"/>
      <c r="G25" s="119" t="str">
        <f t="shared" si="1"/>
        <v/>
      </c>
      <c r="H25" s="143"/>
      <c r="I25" s="147" t="str">
        <f t="shared" si="2"/>
        <v/>
      </c>
      <c r="J25" s="151"/>
    </row>
    <row r="26" spans="1:10" s="122" customFormat="1">
      <c r="A26" s="123" t="str">
        <f t="shared" si="0"/>
        <v/>
      </c>
      <c r="B26" s="115"/>
      <c r="C26" s="116"/>
      <c r="D26" s="116"/>
      <c r="E26" s="117"/>
      <c r="F26" s="118"/>
      <c r="G26" s="119" t="str">
        <f t="shared" si="1"/>
        <v/>
      </c>
      <c r="H26" s="143"/>
      <c r="I26" s="147" t="str">
        <f t="shared" si="2"/>
        <v/>
      </c>
      <c r="J26" s="151"/>
    </row>
    <row r="27" spans="1:10" s="122" customFormat="1">
      <c r="A27" s="123" t="str">
        <f t="shared" si="0"/>
        <v/>
      </c>
      <c r="B27" s="115"/>
      <c r="C27" s="116"/>
      <c r="D27" s="116"/>
      <c r="E27" s="117"/>
      <c r="F27" s="118"/>
      <c r="G27" s="119" t="str">
        <f t="shared" si="1"/>
        <v/>
      </c>
      <c r="H27" s="143"/>
      <c r="I27" s="147" t="str">
        <f t="shared" si="2"/>
        <v/>
      </c>
      <c r="J27" s="151"/>
    </row>
    <row r="28" spans="1:10" s="122" customFormat="1">
      <c r="A28" s="123" t="str">
        <f t="shared" si="0"/>
        <v/>
      </c>
      <c r="B28" s="115"/>
      <c r="C28" s="116"/>
      <c r="D28" s="116"/>
      <c r="E28" s="117"/>
      <c r="F28" s="118"/>
      <c r="G28" s="119" t="str">
        <f t="shared" si="1"/>
        <v/>
      </c>
      <c r="H28" s="143"/>
      <c r="I28" s="147" t="str">
        <f t="shared" si="2"/>
        <v/>
      </c>
      <c r="J28" s="151"/>
    </row>
    <row r="29" spans="1:10" s="122" customFormat="1">
      <c r="A29" s="123" t="str">
        <f t="shared" si="0"/>
        <v/>
      </c>
      <c r="B29" s="115"/>
      <c r="C29" s="116"/>
      <c r="D29" s="116"/>
      <c r="E29" s="117"/>
      <c r="F29" s="118"/>
      <c r="G29" s="119" t="str">
        <f t="shared" si="1"/>
        <v/>
      </c>
      <c r="H29" s="143"/>
      <c r="I29" s="147" t="str">
        <f t="shared" si="2"/>
        <v/>
      </c>
      <c r="J29" s="151"/>
    </row>
    <row r="30" spans="1:10" s="122" customFormat="1">
      <c r="A30" s="123" t="str">
        <f t="shared" si="0"/>
        <v/>
      </c>
      <c r="B30" s="115"/>
      <c r="C30" s="116"/>
      <c r="D30" s="116"/>
      <c r="E30" s="117"/>
      <c r="F30" s="118"/>
      <c r="G30" s="119" t="str">
        <f t="shared" si="1"/>
        <v/>
      </c>
      <c r="H30" s="143"/>
      <c r="I30" s="147" t="str">
        <f t="shared" si="2"/>
        <v/>
      </c>
      <c r="J30" s="151"/>
    </row>
    <row r="31" spans="1:10" s="122" customFormat="1">
      <c r="A31" s="123" t="str">
        <f t="shared" si="0"/>
        <v/>
      </c>
      <c r="B31" s="115"/>
      <c r="C31" s="116"/>
      <c r="D31" s="116"/>
      <c r="E31" s="117"/>
      <c r="F31" s="118"/>
      <c r="G31" s="119" t="str">
        <f t="shared" si="1"/>
        <v/>
      </c>
      <c r="H31" s="143"/>
      <c r="I31" s="147" t="str">
        <f t="shared" si="2"/>
        <v/>
      </c>
      <c r="J31" s="151"/>
    </row>
    <row r="32" spans="1:10" s="122" customFormat="1">
      <c r="A32" s="123" t="str">
        <f t="shared" si="0"/>
        <v/>
      </c>
      <c r="B32" s="115"/>
      <c r="C32" s="116"/>
      <c r="D32" s="116"/>
      <c r="E32" s="117"/>
      <c r="F32" s="118"/>
      <c r="G32" s="119" t="str">
        <f t="shared" si="1"/>
        <v/>
      </c>
      <c r="H32" s="143"/>
      <c r="I32" s="147" t="str">
        <f t="shared" si="2"/>
        <v/>
      </c>
      <c r="J32" s="151"/>
    </row>
    <row r="33" spans="1:10" s="122" customFormat="1" ht="15.75" thickBot="1">
      <c r="A33" s="124" t="str">
        <f t="shared" si="0"/>
        <v/>
      </c>
      <c r="B33" s="125"/>
      <c r="C33" s="126"/>
      <c r="D33" s="126"/>
      <c r="E33" s="127"/>
      <c r="F33" s="128"/>
      <c r="G33" s="129" t="str">
        <f t="shared" si="1"/>
        <v/>
      </c>
      <c r="H33" s="144"/>
      <c r="I33" s="148" t="str">
        <f t="shared" si="2"/>
        <v/>
      </c>
      <c r="J33" s="152"/>
    </row>
    <row r="34" spans="1:10" s="122" customFormat="1" ht="15" customHeight="1">
      <c r="A34" s="305" t="s">
        <v>83</v>
      </c>
      <c r="B34" s="306"/>
      <c r="C34" s="306"/>
      <c r="D34" s="306"/>
      <c r="E34" s="306"/>
      <c r="F34" s="306"/>
      <c r="G34" s="306"/>
      <c r="H34" s="306"/>
      <c r="I34" s="303">
        <f>SUM(I4:I33)</f>
        <v>3080</v>
      </c>
      <c r="J34" s="311"/>
    </row>
    <row r="35" spans="1:10" ht="15" customHeight="1" thickBot="1">
      <c r="A35" s="307"/>
      <c r="B35" s="308"/>
      <c r="C35" s="308"/>
      <c r="D35" s="308"/>
      <c r="E35" s="308"/>
      <c r="F35" s="308"/>
      <c r="G35" s="308"/>
      <c r="H35" s="308"/>
      <c r="I35" s="304"/>
      <c r="J35" s="312"/>
    </row>
  </sheetData>
  <sheetProtection algorithmName="SHA-512" hashValue="CVcnix7IthTsb1+qyW75uCB/x+ju4KnxAkHv+jApLpgQtMIEIvNOT7y1KBL6QG9p3FDIvY71OEZMJKdhHq1eZw==" saltValue="mvgzr7BumLJEMwNiGFfTQA==" spinCount="100000" sheet="1" objects="1" scenarios="1" formatCells="0" formatColumns="0" formatRows="0"/>
  <mergeCells count="4">
    <mergeCell ref="I34:I35"/>
    <mergeCell ref="A34:H35"/>
    <mergeCell ref="A1:J2"/>
    <mergeCell ref="J34:J35"/>
  </mergeCells>
  <dataValidations count="1">
    <dataValidation type="list" allowBlank="1" showInputMessage="1" showErrorMessage="1" sqref="E4:E33" xr:uid="{82324239-8638-4802-AA34-27A8F8447559}">
      <formula1>"Gram,KG,L,Packet"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5D9DD4B-BEC9-48FD-A1B8-0DB7C55257F1}">
          <x14:formula1>
            <xm:f>Dashboard!$A$5:$A$36</xm:f>
          </x14:formula1>
          <xm:sqref>B4:B33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1"/>
  </sheetPr>
  <dimension ref="A1:G63"/>
  <sheetViews>
    <sheetView zoomScale="110" zoomScaleNormal="110" workbookViewId="0">
      <selection activeCell="L8" sqref="L8"/>
    </sheetView>
  </sheetViews>
  <sheetFormatPr defaultColWidth="8.875" defaultRowHeight="18.75"/>
  <cols>
    <col min="1" max="3" width="16.41015625" style="1" customWidth="1"/>
    <col min="4" max="4" width="8.875" style="2"/>
    <col min="5" max="5" width="12.23828125" style="2" customWidth="1"/>
    <col min="6" max="16384" width="8.875" style="2"/>
  </cols>
  <sheetData>
    <row r="1" spans="1:7" ht="18.75" customHeight="1">
      <c r="A1" s="316" t="s">
        <v>1</v>
      </c>
      <c r="B1" s="316" t="s">
        <v>74</v>
      </c>
      <c r="C1" s="316" t="s">
        <v>75</v>
      </c>
      <c r="E1" s="313" t="s">
        <v>76</v>
      </c>
      <c r="F1" s="314"/>
      <c r="G1" s="315"/>
    </row>
    <row r="2" spans="1:7" ht="18.75" customHeight="1">
      <c r="A2" s="317"/>
      <c r="B2" s="317"/>
      <c r="C2" s="317"/>
      <c r="E2" s="5" t="s">
        <v>1</v>
      </c>
      <c r="F2" s="6" t="s">
        <v>14</v>
      </c>
      <c r="G2" s="7" t="s">
        <v>15</v>
      </c>
    </row>
    <row r="3" spans="1:7">
      <c r="A3" s="3">
        <f>Baazar!A2</f>
        <v>45474</v>
      </c>
      <c r="B3" s="4" t="str">
        <f>IF(Baazar!B2="","",Baazar!B2)</f>
        <v>Sagir</v>
      </c>
      <c r="C3" s="4" t="str">
        <f>IF(Baazar!C2="","",Baazar!C2)</f>
        <v>Chicken</v>
      </c>
      <c r="E3" s="8">
        <f>A3</f>
        <v>45474</v>
      </c>
      <c r="F3" s="9">
        <f>SUM('Guest Meal'!C3,'Guest Meal'!E3,'Guest Meal'!G3,'Guest Meal'!I3,'Guest Meal'!K3,'Guest Meal'!M3,'Guest Meal'!O3,'Guest Meal'!Q3,'Guest Meal'!S3,'Guest Meal'!U3,'Guest Meal'!W3,'Guest Meal'!Y3,'Guest Meal'!AA3,'Guest Meal'!AC3,'Guest Meal'!AE3,'Guest Meal'!AG3,'Guest Meal'!AI3,'Guest Meal'!AK3,'Guest Meal'!AM3)</f>
        <v>0</v>
      </c>
      <c r="G3" s="10">
        <f>SUM('Guest Meal'!D3,'Guest Meal'!F3,'Guest Meal'!H3,'Guest Meal'!J3,'Guest Meal'!L3,'Guest Meal'!N3,'Guest Meal'!P3,'Guest Meal'!R3,'Guest Meal'!T3,'Guest Meal'!V3,'Guest Meal'!X3,'Guest Meal'!Z3,'Guest Meal'!AB3,'Guest Meal'!AD3,'Guest Meal'!AF3,'Guest Meal'!AH3,'Guest Meal'!AJ3,'Guest Meal'!AL3,'Guest Meal'!AN3)</f>
        <v>1</v>
      </c>
    </row>
    <row r="4" spans="1:7">
      <c r="A4" s="4"/>
      <c r="B4" s="4"/>
      <c r="C4" s="4"/>
      <c r="E4" s="8">
        <f>E3+1</f>
        <v>45475</v>
      </c>
      <c r="F4" s="9">
        <f>SUM('Guest Meal'!C4,'Guest Meal'!E4,'Guest Meal'!G4,'Guest Meal'!I4,'Guest Meal'!K4,'Guest Meal'!M4,'Guest Meal'!O4,'Guest Meal'!Q4,'Guest Meal'!S4,'Guest Meal'!U4,'Guest Meal'!W4,'Guest Meal'!Y4,'Guest Meal'!AA4,'Guest Meal'!AC4,'Guest Meal'!AE4,'Guest Meal'!AG4,'Guest Meal'!AI4,'Guest Meal'!AK4,'Guest Meal'!AM4)</f>
        <v>1</v>
      </c>
      <c r="G4" s="10">
        <f>SUM('Guest Meal'!D4,'Guest Meal'!F4,'Guest Meal'!H4,'Guest Meal'!J4,'Guest Meal'!L4,'Guest Meal'!N4,'Guest Meal'!P4,'Guest Meal'!R4,'Guest Meal'!T4,'Guest Meal'!V4,'Guest Meal'!X4,'Guest Meal'!Z4,'Guest Meal'!AB4,'Guest Meal'!AD4,'Guest Meal'!AF4,'Guest Meal'!AH4,'Guest Meal'!AJ4,'Guest Meal'!AL4,'Guest Meal'!AN4)</f>
        <v>2</v>
      </c>
    </row>
    <row r="5" spans="1:7">
      <c r="A5" s="3">
        <f>Baazar!A4</f>
        <v>45475</v>
      </c>
      <c r="B5" s="4" t="str">
        <f>IF(Baazar!B4="","",Baazar!B4)</f>
        <v>Imran Molla</v>
      </c>
      <c r="C5" s="4" t="str">
        <f>IF(Baazar!C4="","",Baazar!C4)</f>
        <v>Egg</v>
      </c>
      <c r="E5" s="8">
        <f t="shared" ref="E5:E33" si="0">E4+1</f>
        <v>45476</v>
      </c>
      <c r="F5" s="9">
        <f>SUM('Guest Meal'!C5,'Guest Meal'!E5,'Guest Meal'!G5,'Guest Meal'!I5,'Guest Meal'!K5,'Guest Meal'!M5,'Guest Meal'!O5,'Guest Meal'!Q5,'Guest Meal'!S5,'Guest Meal'!U5,'Guest Meal'!W5,'Guest Meal'!Y5,'Guest Meal'!AA5,'Guest Meal'!AC5,'Guest Meal'!AE5,'Guest Meal'!AG5,'Guest Meal'!AI5,'Guest Meal'!AK5,'Guest Meal'!AM5)</f>
        <v>2</v>
      </c>
      <c r="G5" s="10">
        <f>SUM('Guest Meal'!D5,'Guest Meal'!F5,'Guest Meal'!H5,'Guest Meal'!J5,'Guest Meal'!L5,'Guest Meal'!N5,'Guest Meal'!P5,'Guest Meal'!R5,'Guest Meal'!T5,'Guest Meal'!V5,'Guest Meal'!X5,'Guest Meal'!Z5,'Guest Meal'!AB5,'Guest Meal'!AD5,'Guest Meal'!AF5,'Guest Meal'!AH5,'Guest Meal'!AJ5,'Guest Meal'!AL5,'Guest Meal'!AN5)</f>
        <v>0</v>
      </c>
    </row>
    <row r="6" spans="1:7">
      <c r="A6" s="4"/>
      <c r="B6" s="4"/>
      <c r="C6" s="4"/>
      <c r="E6" s="8">
        <f t="shared" si="0"/>
        <v>45477</v>
      </c>
      <c r="F6" s="9">
        <f>SUM('Guest Meal'!C6,'Guest Meal'!E6,'Guest Meal'!G6,'Guest Meal'!I6,'Guest Meal'!K6,'Guest Meal'!M6,'Guest Meal'!O6,'Guest Meal'!Q6,'Guest Meal'!S6,'Guest Meal'!U6,'Guest Meal'!W6,'Guest Meal'!Y6,'Guest Meal'!AA6,'Guest Meal'!AC6,'Guest Meal'!AE6,'Guest Meal'!AG6,'Guest Meal'!AI6,'Guest Meal'!AK6,'Guest Meal'!AM6)</f>
        <v>1</v>
      </c>
      <c r="G6" s="10">
        <f>SUM('Guest Meal'!D6,'Guest Meal'!F6,'Guest Meal'!H6,'Guest Meal'!J6,'Guest Meal'!L6,'Guest Meal'!N6,'Guest Meal'!P6,'Guest Meal'!R6,'Guest Meal'!T6,'Guest Meal'!V6,'Guest Meal'!X6,'Guest Meal'!Z6,'Guest Meal'!AB6,'Guest Meal'!AD6,'Guest Meal'!AF6,'Guest Meal'!AH6,'Guest Meal'!AJ6,'Guest Meal'!AL6,'Guest Meal'!AN6)</f>
        <v>3</v>
      </c>
    </row>
    <row r="7" spans="1:7">
      <c r="A7" s="3">
        <f>Baazar!A6</f>
        <v>45476</v>
      </c>
      <c r="B7" s="4" t="str">
        <f>IF(Baazar!B6="","",Baazar!B6)</f>
        <v>Omar Faruk</v>
      </c>
      <c r="C7" s="4" t="str">
        <f>IF(Baazar!C6="","",Baazar!C6)</f>
        <v>Fish</v>
      </c>
      <c r="E7" s="8">
        <f t="shared" si="0"/>
        <v>45478</v>
      </c>
      <c r="F7" s="9">
        <f>SUM('Guest Meal'!C7,'Guest Meal'!E7,'Guest Meal'!G7,'Guest Meal'!I7,'Guest Meal'!K7,'Guest Meal'!M7,'Guest Meal'!O7,'Guest Meal'!Q7,'Guest Meal'!S7,'Guest Meal'!U7,'Guest Meal'!W7,'Guest Meal'!Y7,'Guest Meal'!AA7,'Guest Meal'!AC7,'Guest Meal'!AE7,'Guest Meal'!AG7,'Guest Meal'!AI7,'Guest Meal'!AK7,'Guest Meal'!AM7)</f>
        <v>2</v>
      </c>
      <c r="G7" s="10">
        <f>SUM('Guest Meal'!D7,'Guest Meal'!F7,'Guest Meal'!H7,'Guest Meal'!J7,'Guest Meal'!L7,'Guest Meal'!N7,'Guest Meal'!P7,'Guest Meal'!R7,'Guest Meal'!T7,'Guest Meal'!V7,'Guest Meal'!X7,'Guest Meal'!Z7,'Guest Meal'!AB7,'Guest Meal'!AD7,'Guest Meal'!AF7,'Guest Meal'!AH7,'Guest Meal'!AJ7,'Guest Meal'!AL7,'Guest Meal'!AN7)</f>
        <v>2</v>
      </c>
    </row>
    <row r="8" spans="1:7">
      <c r="A8" s="4"/>
      <c r="B8" s="4"/>
      <c r="C8" s="4"/>
      <c r="E8" s="8">
        <f t="shared" si="0"/>
        <v>45479</v>
      </c>
      <c r="F8" s="9">
        <f>SUM('Guest Meal'!C8,'Guest Meal'!E8,'Guest Meal'!G8,'Guest Meal'!I8,'Guest Meal'!K8,'Guest Meal'!M8,'Guest Meal'!O8,'Guest Meal'!Q8,'Guest Meal'!S8,'Guest Meal'!U8,'Guest Meal'!W8,'Guest Meal'!Y8,'Guest Meal'!AA8,'Guest Meal'!AC8,'Guest Meal'!AE8,'Guest Meal'!AG8,'Guest Meal'!AI8,'Guest Meal'!AK8,'Guest Meal'!AM8)</f>
        <v>0</v>
      </c>
      <c r="G8" s="10">
        <f>SUM('Guest Meal'!D8,'Guest Meal'!F8,'Guest Meal'!H8,'Guest Meal'!J8,'Guest Meal'!L8,'Guest Meal'!N8,'Guest Meal'!P8,'Guest Meal'!R8,'Guest Meal'!T8,'Guest Meal'!V8,'Guest Meal'!X8,'Guest Meal'!Z8,'Guest Meal'!AB8,'Guest Meal'!AD8,'Guest Meal'!AF8,'Guest Meal'!AH8,'Guest Meal'!AJ8,'Guest Meal'!AL8,'Guest Meal'!AN8)</f>
        <v>0</v>
      </c>
    </row>
    <row r="9" spans="1:7">
      <c r="A9" s="3">
        <f>Baazar!A8</f>
        <v>45477</v>
      </c>
      <c r="B9" s="4" t="str">
        <f>IF(Baazar!B8="","",Baazar!B8)</f>
        <v>Masudur</v>
      </c>
      <c r="C9" s="4" t="str">
        <f>IF(Baazar!C8="","",Baazar!C8)</f>
        <v>Chicken</v>
      </c>
      <c r="E9" s="8">
        <f t="shared" si="0"/>
        <v>45480</v>
      </c>
      <c r="F9" s="9">
        <f>SUM('Guest Meal'!C9,'Guest Meal'!E9,'Guest Meal'!G9,'Guest Meal'!I9,'Guest Meal'!K9,'Guest Meal'!M9,'Guest Meal'!O9,'Guest Meal'!Q9,'Guest Meal'!S9,'Guest Meal'!U9,'Guest Meal'!W9,'Guest Meal'!Y9,'Guest Meal'!AA9,'Guest Meal'!AC9,'Guest Meal'!AE9,'Guest Meal'!AG9,'Guest Meal'!AI9,'Guest Meal'!AK9,'Guest Meal'!AM9)</f>
        <v>0</v>
      </c>
      <c r="G9" s="10">
        <f>SUM('Guest Meal'!D9,'Guest Meal'!F9,'Guest Meal'!H9,'Guest Meal'!J9,'Guest Meal'!L9,'Guest Meal'!N9,'Guest Meal'!P9,'Guest Meal'!R9,'Guest Meal'!T9,'Guest Meal'!V9,'Guest Meal'!X9,'Guest Meal'!Z9,'Guest Meal'!AB9,'Guest Meal'!AD9,'Guest Meal'!AF9,'Guest Meal'!AH9,'Guest Meal'!AJ9,'Guest Meal'!AL9,'Guest Meal'!AN9)</f>
        <v>2</v>
      </c>
    </row>
    <row r="10" spans="1:7">
      <c r="A10" s="4"/>
      <c r="B10" s="4"/>
      <c r="C10" s="4"/>
      <c r="E10" s="8">
        <f t="shared" si="0"/>
        <v>45481</v>
      </c>
      <c r="F10" s="9">
        <f>SUM('Guest Meal'!C10,'Guest Meal'!E10,'Guest Meal'!G10,'Guest Meal'!I10,'Guest Meal'!K10,'Guest Meal'!M10,'Guest Meal'!O10,'Guest Meal'!Q10,'Guest Meal'!S10,'Guest Meal'!U10,'Guest Meal'!W10,'Guest Meal'!Y10,'Guest Meal'!AA10,'Guest Meal'!AC10,'Guest Meal'!AE10,'Guest Meal'!AG10,'Guest Meal'!AI10,'Guest Meal'!AK10,'Guest Meal'!AM10)</f>
        <v>1</v>
      </c>
      <c r="G10" s="10">
        <f>SUM('Guest Meal'!D10,'Guest Meal'!F10,'Guest Meal'!H10,'Guest Meal'!J10,'Guest Meal'!L10,'Guest Meal'!N10,'Guest Meal'!P10,'Guest Meal'!R10,'Guest Meal'!T10,'Guest Meal'!V10,'Guest Meal'!X10,'Guest Meal'!Z10,'Guest Meal'!AB10,'Guest Meal'!AD10,'Guest Meal'!AF10,'Guest Meal'!AH10,'Guest Meal'!AJ10,'Guest Meal'!AL10,'Guest Meal'!AN10)</f>
        <v>0</v>
      </c>
    </row>
    <row r="11" spans="1:7">
      <c r="A11" s="3">
        <f>Baazar!A10</f>
        <v>45478</v>
      </c>
      <c r="B11" s="4" t="str">
        <f>IF(Baazar!B10="","",Baazar!B10)</f>
        <v>Masudur</v>
      </c>
      <c r="C11" s="4" t="str">
        <f>IF(Baazar!C10="","",Baazar!C10)</f>
        <v>Fish</v>
      </c>
      <c r="E11" s="8">
        <f t="shared" si="0"/>
        <v>45482</v>
      </c>
      <c r="F11" s="9">
        <f>SUM('Guest Meal'!C11,'Guest Meal'!E11,'Guest Meal'!G11,'Guest Meal'!I11,'Guest Meal'!K11,'Guest Meal'!M11,'Guest Meal'!O11,'Guest Meal'!Q11,'Guest Meal'!S11,'Guest Meal'!U11,'Guest Meal'!W11,'Guest Meal'!Y11,'Guest Meal'!AA11,'Guest Meal'!AC11,'Guest Meal'!AE11,'Guest Meal'!AG11,'Guest Meal'!AI11,'Guest Meal'!AK11,'Guest Meal'!AM11)</f>
        <v>0</v>
      </c>
      <c r="G11" s="10">
        <f>SUM('Guest Meal'!D11,'Guest Meal'!F11,'Guest Meal'!H11,'Guest Meal'!J11,'Guest Meal'!L11,'Guest Meal'!N11,'Guest Meal'!P11,'Guest Meal'!R11,'Guest Meal'!T11,'Guest Meal'!V11,'Guest Meal'!X11,'Guest Meal'!Z11,'Guest Meal'!AB11,'Guest Meal'!AD11,'Guest Meal'!AF11,'Guest Meal'!AH11,'Guest Meal'!AJ11,'Guest Meal'!AL11,'Guest Meal'!AN11)</f>
        <v>0</v>
      </c>
    </row>
    <row r="12" spans="1:7">
      <c r="A12" s="4"/>
      <c r="B12" s="4"/>
      <c r="C12" s="4"/>
      <c r="E12" s="8">
        <f t="shared" si="0"/>
        <v>45483</v>
      </c>
      <c r="F12" s="9">
        <f>SUM('Guest Meal'!C12,'Guest Meal'!E12,'Guest Meal'!G12,'Guest Meal'!I12,'Guest Meal'!K12,'Guest Meal'!M12,'Guest Meal'!O12,'Guest Meal'!Q12,'Guest Meal'!S12,'Guest Meal'!U12,'Guest Meal'!W12,'Guest Meal'!Y12,'Guest Meal'!AA12,'Guest Meal'!AC12,'Guest Meal'!AE12,'Guest Meal'!AG12,'Guest Meal'!AI12,'Guest Meal'!AK12,'Guest Meal'!AM12)</f>
        <v>0</v>
      </c>
      <c r="G12" s="10">
        <f>SUM('Guest Meal'!D12,'Guest Meal'!F12,'Guest Meal'!H12,'Guest Meal'!J12,'Guest Meal'!L12,'Guest Meal'!N12,'Guest Meal'!P12,'Guest Meal'!R12,'Guest Meal'!T12,'Guest Meal'!V12,'Guest Meal'!X12,'Guest Meal'!Z12,'Guest Meal'!AB12,'Guest Meal'!AD12,'Guest Meal'!AF12,'Guest Meal'!AH12,'Guest Meal'!AJ12,'Guest Meal'!AL12,'Guest Meal'!AN12)</f>
        <v>0</v>
      </c>
    </row>
    <row r="13" spans="1:7">
      <c r="A13" s="3">
        <f>Baazar!A12</f>
        <v>45479</v>
      </c>
      <c r="B13" s="4" t="str">
        <f>IF(Baazar!B12="","",Baazar!B12)</f>
        <v>Omar Faruk</v>
      </c>
      <c r="C13" s="4" t="str">
        <f>IF(Baazar!C12="","",Baazar!C12)</f>
        <v>Beef</v>
      </c>
      <c r="E13" s="8">
        <f t="shared" si="0"/>
        <v>45484</v>
      </c>
      <c r="F13" s="9">
        <f>SUM('Guest Meal'!C13,'Guest Meal'!E13,'Guest Meal'!G13,'Guest Meal'!I13,'Guest Meal'!K13,'Guest Meal'!M13,'Guest Meal'!O13,'Guest Meal'!Q13,'Guest Meal'!S13,'Guest Meal'!U13,'Guest Meal'!W13,'Guest Meal'!Y13,'Guest Meal'!AA13,'Guest Meal'!AC13,'Guest Meal'!AE13,'Guest Meal'!AG13,'Guest Meal'!AI13,'Guest Meal'!AK13,'Guest Meal'!AM13)</f>
        <v>0</v>
      </c>
      <c r="G13" s="10">
        <f>SUM('Guest Meal'!D13,'Guest Meal'!F13,'Guest Meal'!H13,'Guest Meal'!J13,'Guest Meal'!L13,'Guest Meal'!N13,'Guest Meal'!P13,'Guest Meal'!R13,'Guest Meal'!T13,'Guest Meal'!V13,'Guest Meal'!X13,'Guest Meal'!Z13,'Guest Meal'!AB13,'Guest Meal'!AD13,'Guest Meal'!AF13,'Guest Meal'!AH13,'Guest Meal'!AJ13,'Guest Meal'!AL13,'Guest Meal'!AN13)</f>
        <v>0</v>
      </c>
    </row>
    <row r="14" spans="1:7">
      <c r="A14" s="4"/>
      <c r="B14" s="4"/>
      <c r="C14" s="4"/>
      <c r="E14" s="8">
        <f t="shared" si="0"/>
        <v>45485</v>
      </c>
      <c r="F14" s="9">
        <f>SUM('Guest Meal'!C14,'Guest Meal'!E14,'Guest Meal'!G14,'Guest Meal'!I14,'Guest Meal'!K14,'Guest Meal'!M14,'Guest Meal'!O14,'Guest Meal'!Q14,'Guest Meal'!S14,'Guest Meal'!U14,'Guest Meal'!W14,'Guest Meal'!Y14,'Guest Meal'!AA14,'Guest Meal'!AC14,'Guest Meal'!AE14,'Guest Meal'!AG14,'Guest Meal'!AI14,'Guest Meal'!AK14,'Guest Meal'!AM14)</f>
        <v>0</v>
      </c>
      <c r="G14" s="10">
        <f>SUM('Guest Meal'!D14,'Guest Meal'!F14,'Guest Meal'!H14,'Guest Meal'!J14,'Guest Meal'!L14,'Guest Meal'!N14,'Guest Meal'!P14,'Guest Meal'!R14,'Guest Meal'!T14,'Guest Meal'!V14,'Guest Meal'!X14,'Guest Meal'!Z14,'Guest Meal'!AB14,'Guest Meal'!AD14,'Guest Meal'!AF14,'Guest Meal'!AH14,'Guest Meal'!AJ14,'Guest Meal'!AL14,'Guest Meal'!AN14)</f>
        <v>0</v>
      </c>
    </row>
    <row r="15" spans="1:7">
      <c r="A15" s="3">
        <f>Baazar!A14</f>
        <v>45480</v>
      </c>
      <c r="B15" s="4" t="str">
        <f>IF(Baazar!B14="","",Baazar!B14)</f>
        <v>Sahidullaha</v>
      </c>
      <c r="C15" s="4" t="str">
        <f>IF(Baazar!C14="","",Baazar!C14)</f>
        <v>Fish</v>
      </c>
      <c r="E15" s="8">
        <f t="shared" si="0"/>
        <v>45486</v>
      </c>
      <c r="F15" s="9">
        <f>SUM('Guest Meal'!C15,'Guest Meal'!E15,'Guest Meal'!G15,'Guest Meal'!I15,'Guest Meal'!K15,'Guest Meal'!M15,'Guest Meal'!O15,'Guest Meal'!Q15,'Guest Meal'!S15,'Guest Meal'!U15,'Guest Meal'!W15,'Guest Meal'!Y15,'Guest Meal'!AA15,'Guest Meal'!AC15,'Guest Meal'!AE15,'Guest Meal'!AG15,'Guest Meal'!AI15,'Guest Meal'!AK15,'Guest Meal'!AM15)</f>
        <v>0</v>
      </c>
      <c r="G15" s="10">
        <f>SUM('Guest Meal'!D15,'Guest Meal'!F15,'Guest Meal'!H15,'Guest Meal'!J15,'Guest Meal'!L15,'Guest Meal'!N15,'Guest Meal'!P15,'Guest Meal'!R15,'Guest Meal'!T15,'Guest Meal'!V15,'Guest Meal'!X15,'Guest Meal'!Z15,'Guest Meal'!AB15,'Guest Meal'!AD15,'Guest Meal'!AF15,'Guest Meal'!AH15,'Guest Meal'!AJ15,'Guest Meal'!AL15,'Guest Meal'!AN15)</f>
        <v>0</v>
      </c>
    </row>
    <row r="16" spans="1:7">
      <c r="A16" s="4"/>
      <c r="B16" s="4"/>
      <c r="C16" s="4"/>
      <c r="E16" s="8">
        <f t="shared" si="0"/>
        <v>45487</v>
      </c>
      <c r="F16" s="9">
        <f>SUM('Guest Meal'!C16,'Guest Meal'!E16,'Guest Meal'!G16,'Guest Meal'!I16,'Guest Meal'!K16,'Guest Meal'!M16,'Guest Meal'!O16,'Guest Meal'!Q16,'Guest Meal'!S16,'Guest Meal'!U16,'Guest Meal'!W16,'Guest Meal'!Y16,'Guest Meal'!AA16,'Guest Meal'!AC16,'Guest Meal'!AE16,'Guest Meal'!AG16,'Guest Meal'!AI16,'Guest Meal'!AK16,'Guest Meal'!AM16)</f>
        <v>0</v>
      </c>
      <c r="G16" s="10">
        <f>SUM('Guest Meal'!D16,'Guest Meal'!F16,'Guest Meal'!H16,'Guest Meal'!J16,'Guest Meal'!L16,'Guest Meal'!N16,'Guest Meal'!P16,'Guest Meal'!R16,'Guest Meal'!T16,'Guest Meal'!V16,'Guest Meal'!X16,'Guest Meal'!Z16,'Guest Meal'!AB16,'Guest Meal'!AD16,'Guest Meal'!AF16,'Guest Meal'!AH16,'Guest Meal'!AJ16,'Guest Meal'!AL16,'Guest Meal'!AN16)</f>
        <v>0</v>
      </c>
    </row>
    <row r="17" spans="1:7">
      <c r="A17" s="3">
        <f>Baazar!A16</f>
        <v>45481</v>
      </c>
      <c r="B17" s="4" t="str">
        <f>IF(Baazar!B16="","",Baazar!B16)</f>
        <v>Imran Molla</v>
      </c>
      <c r="C17" s="4" t="str">
        <f>IF(Baazar!C16="","",Baazar!C16)</f>
        <v>Chicken</v>
      </c>
      <c r="E17" s="8">
        <f t="shared" si="0"/>
        <v>45488</v>
      </c>
      <c r="F17" s="9">
        <f>SUM('Guest Meal'!C17,'Guest Meal'!E17,'Guest Meal'!G17,'Guest Meal'!I17,'Guest Meal'!K17,'Guest Meal'!M17,'Guest Meal'!O17,'Guest Meal'!Q17,'Guest Meal'!S17,'Guest Meal'!U17,'Guest Meal'!W17,'Guest Meal'!Y17,'Guest Meal'!AA17,'Guest Meal'!AC17,'Guest Meal'!AE17,'Guest Meal'!AG17,'Guest Meal'!AI17,'Guest Meal'!AK17,'Guest Meal'!AM17)</f>
        <v>0</v>
      </c>
      <c r="G17" s="10">
        <f>SUM('Guest Meal'!D17,'Guest Meal'!F17,'Guest Meal'!H17,'Guest Meal'!J17,'Guest Meal'!L17,'Guest Meal'!N17,'Guest Meal'!P17,'Guest Meal'!R17,'Guest Meal'!T17,'Guest Meal'!V17,'Guest Meal'!X17,'Guest Meal'!Z17,'Guest Meal'!AB17,'Guest Meal'!AD17,'Guest Meal'!AF17,'Guest Meal'!AH17,'Guest Meal'!AJ17,'Guest Meal'!AL17,'Guest Meal'!AN17)</f>
        <v>0</v>
      </c>
    </row>
    <row r="18" spans="1:7">
      <c r="A18" s="4"/>
      <c r="B18" s="4"/>
      <c r="C18" s="4"/>
      <c r="E18" s="8">
        <f t="shared" si="0"/>
        <v>45489</v>
      </c>
      <c r="F18" s="9">
        <f>SUM('Guest Meal'!C18,'Guest Meal'!E18,'Guest Meal'!G18,'Guest Meal'!I18,'Guest Meal'!K18,'Guest Meal'!M18,'Guest Meal'!O18,'Guest Meal'!Q18,'Guest Meal'!S18,'Guest Meal'!U18,'Guest Meal'!W18,'Guest Meal'!Y18,'Guest Meal'!AA18,'Guest Meal'!AC18,'Guest Meal'!AE18,'Guest Meal'!AG18,'Guest Meal'!AI18,'Guest Meal'!AK18,'Guest Meal'!AM18)</f>
        <v>0</v>
      </c>
      <c r="G18" s="10">
        <f>SUM('Guest Meal'!D18,'Guest Meal'!F18,'Guest Meal'!H18,'Guest Meal'!J18,'Guest Meal'!L18,'Guest Meal'!N18,'Guest Meal'!P18,'Guest Meal'!R18,'Guest Meal'!T18,'Guest Meal'!V18,'Guest Meal'!X18,'Guest Meal'!Z18,'Guest Meal'!AB18,'Guest Meal'!AD18,'Guest Meal'!AF18,'Guest Meal'!AH18,'Guest Meal'!AJ18,'Guest Meal'!AL18,'Guest Meal'!AN18)</f>
        <v>0</v>
      </c>
    </row>
    <row r="19" spans="1:7">
      <c r="A19" s="3">
        <f>Baazar!A18</f>
        <v>45482</v>
      </c>
      <c r="B19" s="4" t="str">
        <f>IF(Baazar!B18="","",Baazar!B18)</f>
        <v>Samaun</v>
      </c>
      <c r="C19" s="4" t="str">
        <f>IF(Baazar!C18="","",Baazar!C18)</f>
        <v>Egg</v>
      </c>
      <c r="E19" s="8">
        <f t="shared" si="0"/>
        <v>45490</v>
      </c>
      <c r="F19" s="9">
        <f>SUM('Guest Meal'!C19,'Guest Meal'!E19,'Guest Meal'!G19,'Guest Meal'!I19,'Guest Meal'!K19,'Guest Meal'!M19,'Guest Meal'!O19,'Guest Meal'!Q19,'Guest Meal'!S19,'Guest Meal'!U19,'Guest Meal'!W19,'Guest Meal'!Y19,'Guest Meal'!AA19,'Guest Meal'!AC19,'Guest Meal'!AE19,'Guest Meal'!AG19,'Guest Meal'!AI19,'Guest Meal'!AK19,'Guest Meal'!AM19)</f>
        <v>0</v>
      </c>
      <c r="G19" s="10">
        <f>SUM('Guest Meal'!D19,'Guest Meal'!F19,'Guest Meal'!H19,'Guest Meal'!J19,'Guest Meal'!L19,'Guest Meal'!N19,'Guest Meal'!P19,'Guest Meal'!R19,'Guest Meal'!T19,'Guest Meal'!V19,'Guest Meal'!X19,'Guest Meal'!Z19,'Guest Meal'!AB19,'Guest Meal'!AD19,'Guest Meal'!AF19,'Guest Meal'!AH19,'Guest Meal'!AJ19,'Guest Meal'!AL19,'Guest Meal'!AN19)</f>
        <v>0</v>
      </c>
    </row>
    <row r="20" spans="1:7">
      <c r="A20" s="4"/>
      <c r="B20" s="4"/>
      <c r="C20" s="4"/>
      <c r="E20" s="8">
        <f t="shared" si="0"/>
        <v>45491</v>
      </c>
      <c r="F20" s="9">
        <f>SUM('Guest Meal'!C20,'Guest Meal'!E20,'Guest Meal'!G20,'Guest Meal'!I20,'Guest Meal'!K20,'Guest Meal'!M20,'Guest Meal'!O20,'Guest Meal'!Q20,'Guest Meal'!S20,'Guest Meal'!U20,'Guest Meal'!W20,'Guest Meal'!Y20,'Guest Meal'!AA20,'Guest Meal'!AC20,'Guest Meal'!AE20,'Guest Meal'!AG20,'Guest Meal'!AI20,'Guest Meal'!AK20,'Guest Meal'!AM20)</f>
        <v>0</v>
      </c>
      <c r="G20" s="10">
        <f>SUM('Guest Meal'!D20,'Guest Meal'!F20,'Guest Meal'!H20,'Guest Meal'!J20,'Guest Meal'!L20,'Guest Meal'!N20,'Guest Meal'!P20,'Guest Meal'!R20,'Guest Meal'!T20,'Guest Meal'!V20,'Guest Meal'!X20,'Guest Meal'!Z20,'Guest Meal'!AB20,'Guest Meal'!AD20,'Guest Meal'!AF20,'Guest Meal'!AH20,'Guest Meal'!AJ20,'Guest Meal'!AL20,'Guest Meal'!AN20)</f>
        <v>0</v>
      </c>
    </row>
    <row r="21" spans="1:7">
      <c r="A21" s="3">
        <f>Baazar!A20</f>
        <v>45483</v>
      </c>
      <c r="B21" s="4" t="str">
        <f>IF(Baazar!B20="","",Baazar!B20)</f>
        <v>Sayad</v>
      </c>
      <c r="C21" s="4" t="str">
        <f>IF(Baazar!C20="","",Baazar!C20)</f>
        <v>Fish</v>
      </c>
      <c r="E21" s="8">
        <f t="shared" si="0"/>
        <v>45492</v>
      </c>
      <c r="F21" s="9">
        <f>SUM('Guest Meal'!C21,'Guest Meal'!E21,'Guest Meal'!G21,'Guest Meal'!I21,'Guest Meal'!K21,'Guest Meal'!M21,'Guest Meal'!O21,'Guest Meal'!Q21,'Guest Meal'!S21,'Guest Meal'!U21,'Guest Meal'!W21,'Guest Meal'!Y21,'Guest Meal'!AA21,'Guest Meal'!AC21,'Guest Meal'!AE21,'Guest Meal'!AG21,'Guest Meal'!AI21,'Guest Meal'!AK21,'Guest Meal'!AM21)</f>
        <v>0</v>
      </c>
      <c r="G21" s="10">
        <f>SUM('Guest Meal'!D21,'Guest Meal'!F21,'Guest Meal'!H21,'Guest Meal'!J21,'Guest Meal'!L21,'Guest Meal'!N21,'Guest Meal'!P21,'Guest Meal'!R21,'Guest Meal'!T21,'Guest Meal'!V21,'Guest Meal'!X21,'Guest Meal'!Z21,'Guest Meal'!AB21,'Guest Meal'!AD21,'Guest Meal'!AF21,'Guest Meal'!AH21,'Guest Meal'!AJ21,'Guest Meal'!AL21,'Guest Meal'!AN21)</f>
        <v>0</v>
      </c>
    </row>
    <row r="22" spans="1:7">
      <c r="A22" s="4"/>
      <c r="B22" s="4"/>
      <c r="C22" s="4"/>
      <c r="E22" s="8">
        <f t="shared" si="0"/>
        <v>45493</v>
      </c>
      <c r="F22" s="9">
        <f>SUM('Guest Meal'!C22,'Guest Meal'!E22,'Guest Meal'!G22,'Guest Meal'!I22,'Guest Meal'!K22,'Guest Meal'!M22,'Guest Meal'!O22,'Guest Meal'!Q22,'Guest Meal'!S22,'Guest Meal'!U22,'Guest Meal'!W22,'Guest Meal'!Y22,'Guest Meal'!AA22,'Guest Meal'!AC22,'Guest Meal'!AE22,'Guest Meal'!AG22,'Guest Meal'!AI22,'Guest Meal'!AK22,'Guest Meal'!AM22)</f>
        <v>0</v>
      </c>
      <c r="G22" s="10">
        <f>SUM('Guest Meal'!D22,'Guest Meal'!F22,'Guest Meal'!H22,'Guest Meal'!J22,'Guest Meal'!L22,'Guest Meal'!N22,'Guest Meal'!P22,'Guest Meal'!R22,'Guest Meal'!T22,'Guest Meal'!V22,'Guest Meal'!X22,'Guest Meal'!Z22,'Guest Meal'!AB22,'Guest Meal'!AD22,'Guest Meal'!AF22,'Guest Meal'!AH22,'Guest Meal'!AJ22,'Guest Meal'!AL22,'Guest Meal'!AN22)</f>
        <v>0</v>
      </c>
    </row>
    <row r="23" spans="1:7">
      <c r="A23" s="3">
        <f>Baazar!A22</f>
        <v>45484</v>
      </c>
      <c r="B23" s="4" t="str">
        <f>IF(Baazar!B22="","",Baazar!B22)</f>
        <v>Iftikar</v>
      </c>
      <c r="C23" s="4" t="str">
        <f>IF(Baazar!C22="","",Baazar!C22)</f>
        <v>Beef</v>
      </c>
      <c r="E23" s="8">
        <f t="shared" si="0"/>
        <v>45494</v>
      </c>
      <c r="F23" s="9">
        <f>SUM('Guest Meal'!C23,'Guest Meal'!E23,'Guest Meal'!G23,'Guest Meal'!I23,'Guest Meal'!K23,'Guest Meal'!M23,'Guest Meal'!O23,'Guest Meal'!Q23,'Guest Meal'!S23,'Guest Meal'!U23,'Guest Meal'!W23,'Guest Meal'!Y23,'Guest Meal'!AA23,'Guest Meal'!AC23,'Guest Meal'!AE23,'Guest Meal'!AG23,'Guest Meal'!AI23,'Guest Meal'!AK23,'Guest Meal'!AM23)</f>
        <v>0</v>
      </c>
      <c r="G23" s="10">
        <f>SUM('Guest Meal'!D23,'Guest Meal'!F23,'Guest Meal'!H23,'Guest Meal'!J23,'Guest Meal'!L23,'Guest Meal'!N23,'Guest Meal'!P23,'Guest Meal'!R23,'Guest Meal'!T23,'Guest Meal'!V23,'Guest Meal'!X23,'Guest Meal'!Z23,'Guest Meal'!AB23,'Guest Meal'!AD23,'Guest Meal'!AF23,'Guest Meal'!AH23,'Guest Meal'!AJ23,'Guest Meal'!AL23,'Guest Meal'!AN23)</f>
        <v>0</v>
      </c>
    </row>
    <row r="24" spans="1:7">
      <c r="A24" s="4"/>
      <c r="B24" s="4"/>
      <c r="C24" s="4"/>
      <c r="E24" s="8">
        <f t="shared" si="0"/>
        <v>45495</v>
      </c>
      <c r="F24" s="9">
        <f>SUM('Guest Meal'!C24,'Guest Meal'!E24,'Guest Meal'!G24,'Guest Meal'!I24,'Guest Meal'!K24,'Guest Meal'!M24,'Guest Meal'!O24,'Guest Meal'!Q24,'Guest Meal'!S24,'Guest Meal'!U24,'Guest Meal'!W24,'Guest Meal'!Y24,'Guest Meal'!AA24,'Guest Meal'!AC24,'Guest Meal'!AE24,'Guest Meal'!AG24,'Guest Meal'!AI24,'Guest Meal'!AK24,'Guest Meal'!AM24)</f>
        <v>0</v>
      </c>
      <c r="G24" s="10">
        <f>SUM('Guest Meal'!D24,'Guest Meal'!F24,'Guest Meal'!H24,'Guest Meal'!J24,'Guest Meal'!L24,'Guest Meal'!N24,'Guest Meal'!P24,'Guest Meal'!R24,'Guest Meal'!T24,'Guest Meal'!V24,'Guest Meal'!X24,'Guest Meal'!Z24,'Guest Meal'!AB24,'Guest Meal'!AD24,'Guest Meal'!AF24,'Guest Meal'!AH24,'Guest Meal'!AJ24,'Guest Meal'!AL24,'Guest Meal'!AN24)</f>
        <v>0</v>
      </c>
    </row>
    <row r="25" spans="1:7">
      <c r="A25" s="3">
        <f>Baazar!A24</f>
        <v>45485</v>
      </c>
      <c r="B25" s="4" t="str">
        <f>IF(Baazar!B24="","",Baazar!B24)</f>
        <v>Rahul</v>
      </c>
      <c r="C25" s="4" t="str">
        <f>IF(Baazar!C24="","",Baazar!C24)</f>
        <v>Chicken</v>
      </c>
      <c r="E25" s="8">
        <f t="shared" si="0"/>
        <v>45496</v>
      </c>
      <c r="F25" s="9">
        <f>SUM('Guest Meal'!C25,'Guest Meal'!E25,'Guest Meal'!G25,'Guest Meal'!I25,'Guest Meal'!K25,'Guest Meal'!M25,'Guest Meal'!O25,'Guest Meal'!Q25,'Guest Meal'!S25,'Guest Meal'!U25,'Guest Meal'!W25,'Guest Meal'!Y25,'Guest Meal'!AA25,'Guest Meal'!AC25,'Guest Meal'!AE25,'Guest Meal'!AG25,'Guest Meal'!AI25,'Guest Meal'!AK25,'Guest Meal'!AM25)</f>
        <v>0</v>
      </c>
      <c r="G25" s="10">
        <f>SUM('Guest Meal'!D25,'Guest Meal'!F25,'Guest Meal'!H25,'Guest Meal'!J25,'Guest Meal'!L25,'Guest Meal'!N25,'Guest Meal'!P25,'Guest Meal'!R25,'Guest Meal'!T25,'Guest Meal'!V25,'Guest Meal'!X25,'Guest Meal'!Z25,'Guest Meal'!AB25,'Guest Meal'!AD25,'Guest Meal'!AF25,'Guest Meal'!AH25,'Guest Meal'!AJ25,'Guest Meal'!AL25,'Guest Meal'!AN25)</f>
        <v>0</v>
      </c>
    </row>
    <row r="26" spans="1:7">
      <c r="A26" s="4"/>
      <c r="B26" s="4"/>
      <c r="C26" s="4"/>
      <c r="E26" s="8">
        <f t="shared" si="0"/>
        <v>45497</v>
      </c>
      <c r="F26" s="9">
        <f>SUM('Guest Meal'!C26,'Guest Meal'!E26,'Guest Meal'!G26,'Guest Meal'!I26,'Guest Meal'!K26,'Guest Meal'!M26,'Guest Meal'!O26,'Guest Meal'!Q26,'Guest Meal'!S26,'Guest Meal'!U26,'Guest Meal'!W26,'Guest Meal'!Y26,'Guest Meal'!AA26,'Guest Meal'!AC26,'Guest Meal'!AE26,'Guest Meal'!AG26,'Guest Meal'!AI26,'Guest Meal'!AK26,'Guest Meal'!AM26)</f>
        <v>0</v>
      </c>
      <c r="G26" s="10">
        <f>SUM('Guest Meal'!D26,'Guest Meal'!F26,'Guest Meal'!H26,'Guest Meal'!J26,'Guest Meal'!L26,'Guest Meal'!N26,'Guest Meal'!P26,'Guest Meal'!R26,'Guest Meal'!T26,'Guest Meal'!V26,'Guest Meal'!X26,'Guest Meal'!Z26,'Guest Meal'!AB26,'Guest Meal'!AD26,'Guest Meal'!AF26,'Guest Meal'!AH26,'Guest Meal'!AJ26,'Guest Meal'!AL26,'Guest Meal'!AN26)</f>
        <v>0</v>
      </c>
    </row>
    <row r="27" spans="1:7">
      <c r="A27" s="3">
        <f>Baazar!A26</f>
        <v>45486</v>
      </c>
      <c r="B27" s="4" t="str">
        <f>IF(Baazar!B26="","",Baazar!B26)</f>
        <v>Mofazzal</v>
      </c>
      <c r="C27" s="4" t="str">
        <f>IF(Baazar!C26="","",Baazar!C26)</f>
        <v>Fish</v>
      </c>
      <c r="E27" s="8">
        <f t="shared" si="0"/>
        <v>45498</v>
      </c>
      <c r="F27" s="9">
        <f>SUM('Guest Meal'!C27,'Guest Meal'!E27,'Guest Meal'!G27,'Guest Meal'!I27,'Guest Meal'!K27,'Guest Meal'!M27,'Guest Meal'!O27,'Guest Meal'!Q27,'Guest Meal'!S27,'Guest Meal'!U27,'Guest Meal'!W27,'Guest Meal'!Y27,'Guest Meal'!AA27,'Guest Meal'!AC27,'Guest Meal'!AE27,'Guest Meal'!AG27,'Guest Meal'!AI27,'Guest Meal'!AK27,'Guest Meal'!AM27)</f>
        <v>0</v>
      </c>
      <c r="G27" s="10">
        <f>SUM('Guest Meal'!D27,'Guest Meal'!F27,'Guest Meal'!H27,'Guest Meal'!J27,'Guest Meal'!L27,'Guest Meal'!N27,'Guest Meal'!P27,'Guest Meal'!R27,'Guest Meal'!T27,'Guest Meal'!V27,'Guest Meal'!X27,'Guest Meal'!Z27,'Guest Meal'!AB27,'Guest Meal'!AD27,'Guest Meal'!AF27,'Guest Meal'!AH27,'Guest Meal'!AJ27,'Guest Meal'!AL27,'Guest Meal'!AN27)</f>
        <v>0</v>
      </c>
    </row>
    <row r="28" spans="1:7">
      <c r="A28" s="4"/>
      <c r="B28" s="4"/>
      <c r="C28" s="4"/>
      <c r="E28" s="8">
        <f t="shared" si="0"/>
        <v>45499</v>
      </c>
      <c r="F28" s="9">
        <f>SUM('Guest Meal'!C28,'Guest Meal'!E28,'Guest Meal'!G28,'Guest Meal'!I28,'Guest Meal'!K28,'Guest Meal'!M28,'Guest Meal'!O28,'Guest Meal'!Q28,'Guest Meal'!S28,'Guest Meal'!U28,'Guest Meal'!W28,'Guest Meal'!Y28,'Guest Meal'!AA28,'Guest Meal'!AC28,'Guest Meal'!AE28,'Guest Meal'!AG28,'Guest Meal'!AI28,'Guest Meal'!AK28,'Guest Meal'!AM28)</f>
        <v>0</v>
      </c>
      <c r="G28" s="10">
        <f>SUM('Guest Meal'!D28,'Guest Meal'!F28,'Guest Meal'!H28,'Guest Meal'!J28,'Guest Meal'!L28,'Guest Meal'!N28,'Guest Meal'!P28,'Guest Meal'!R28,'Guest Meal'!T28,'Guest Meal'!V28,'Guest Meal'!X28,'Guest Meal'!Z28,'Guest Meal'!AB28,'Guest Meal'!AD28,'Guest Meal'!AF28,'Guest Meal'!AH28,'Guest Meal'!AJ28,'Guest Meal'!AL28,'Guest Meal'!AN28)</f>
        <v>0</v>
      </c>
    </row>
    <row r="29" spans="1:7">
      <c r="A29" s="3">
        <f>Baazar!A28</f>
        <v>45487</v>
      </c>
      <c r="B29" s="4" t="str">
        <f>IF(Baazar!B28="","",Baazar!B28)</f>
        <v>Aman</v>
      </c>
      <c r="C29" s="4" t="str">
        <f>IF(Baazar!C28="","",Baazar!C28)</f>
        <v>Egg</v>
      </c>
      <c r="E29" s="8">
        <f t="shared" si="0"/>
        <v>45500</v>
      </c>
      <c r="F29" s="9">
        <f>SUM('Guest Meal'!C29,'Guest Meal'!E29,'Guest Meal'!G29,'Guest Meal'!I29,'Guest Meal'!K29,'Guest Meal'!M29,'Guest Meal'!O29,'Guest Meal'!Q29,'Guest Meal'!S29,'Guest Meal'!U29,'Guest Meal'!W29,'Guest Meal'!Y29,'Guest Meal'!AA29,'Guest Meal'!AC29,'Guest Meal'!AE29,'Guest Meal'!AG29,'Guest Meal'!AI29,'Guest Meal'!AK29,'Guest Meal'!AM29)</f>
        <v>0</v>
      </c>
      <c r="G29" s="10">
        <f>SUM('Guest Meal'!D29,'Guest Meal'!F29,'Guest Meal'!H29,'Guest Meal'!J29,'Guest Meal'!L29,'Guest Meal'!N29,'Guest Meal'!P29,'Guest Meal'!R29,'Guest Meal'!T29,'Guest Meal'!V29,'Guest Meal'!X29,'Guest Meal'!Z29,'Guest Meal'!AB29,'Guest Meal'!AD29,'Guest Meal'!AF29,'Guest Meal'!AH29,'Guest Meal'!AJ29,'Guest Meal'!AL29,'Guest Meal'!AN29)</f>
        <v>0</v>
      </c>
    </row>
    <row r="30" spans="1:7">
      <c r="A30" s="4"/>
      <c r="B30" s="4"/>
      <c r="C30" s="4"/>
      <c r="E30" s="8">
        <f t="shared" si="0"/>
        <v>45501</v>
      </c>
      <c r="F30" s="9">
        <f>SUM('Guest Meal'!C30,'Guest Meal'!E30,'Guest Meal'!G30,'Guest Meal'!I30,'Guest Meal'!K30,'Guest Meal'!M30,'Guest Meal'!O30,'Guest Meal'!Q30,'Guest Meal'!S30,'Guest Meal'!U30,'Guest Meal'!W30,'Guest Meal'!Y30,'Guest Meal'!AA30,'Guest Meal'!AC30,'Guest Meal'!AE30,'Guest Meal'!AG30,'Guest Meal'!AI30,'Guest Meal'!AK30,'Guest Meal'!AM30)</f>
        <v>0</v>
      </c>
      <c r="G30" s="10">
        <f>SUM('Guest Meal'!D30,'Guest Meal'!F30,'Guest Meal'!H30,'Guest Meal'!J30,'Guest Meal'!L30,'Guest Meal'!N30,'Guest Meal'!P30,'Guest Meal'!R30,'Guest Meal'!T30,'Guest Meal'!V30,'Guest Meal'!X30,'Guest Meal'!Z30,'Guest Meal'!AB30,'Guest Meal'!AD30,'Guest Meal'!AF30,'Guest Meal'!AH30,'Guest Meal'!AJ30,'Guest Meal'!AL30,'Guest Meal'!AN30)</f>
        <v>0</v>
      </c>
    </row>
    <row r="31" spans="1:7">
      <c r="A31" s="3">
        <f>Baazar!A30</f>
        <v>45488</v>
      </c>
      <c r="B31" s="4" t="str">
        <f>IF(Baazar!B30="","",Baazar!B30)</f>
        <v>Sahid Laskar</v>
      </c>
      <c r="C31" s="4" t="str">
        <f>IF(Baazar!C30="","",Baazar!C30)</f>
        <v>Beef</v>
      </c>
      <c r="E31" s="8">
        <f t="shared" si="0"/>
        <v>45502</v>
      </c>
      <c r="F31" s="9">
        <f>SUM('Guest Meal'!C31,'Guest Meal'!E31,'Guest Meal'!G31,'Guest Meal'!I31,'Guest Meal'!K31,'Guest Meal'!M31,'Guest Meal'!O31,'Guest Meal'!Q31,'Guest Meal'!S31,'Guest Meal'!U31,'Guest Meal'!W31,'Guest Meal'!Y31,'Guest Meal'!AA31,'Guest Meal'!AC31,'Guest Meal'!AE31,'Guest Meal'!AG31,'Guest Meal'!AI31,'Guest Meal'!AK31,'Guest Meal'!AM31)</f>
        <v>0</v>
      </c>
      <c r="G31" s="10">
        <f>SUM('Guest Meal'!D31,'Guest Meal'!F31,'Guest Meal'!H31,'Guest Meal'!J31,'Guest Meal'!L31,'Guest Meal'!N31,'Guest Meal'!P31,'Guest Meal'!R31,'Guest Meal'!T31,'Guest Meal'!V31,'Guest Meal'!X31,'Guest Meal'!Z31,'Guest Meal'!AB31,'Guest Meal'!AD31,'Guest Meal'!AF31,'Guest Meal'!AH31,'Guest Meal'!AJ31,'Guest Meal'!AL31,'Guest Meal'!AN31)</f>
        <v>0</v>
      </c>
    </row>
    <row r="32" spans="1:7">
      <c r="A32" s="4"/>
      <c r="B32" s="4"/>
      <c r="C32" s="4"/>
      <c r="E32" s="8">
        <f t="shared" si="0"/>
        <v>45503</v>
      </c>
      <c r="F32" s="9">
        <f>SUM('Guest Meal'!C32,'Guest Meal'!E32,'Guest Meal'!G32,'Guest Meal'!I32,'Guest Meal'!K32,'Guest Meal'!M32,'Guest Meal'!O32,'Guest Meal'!Q32,'Guest Meal'!S32,'Guest Meal'!U32,'Guest Meal'!W32,'Guest Meal'!Y32,'Guest Meal'!AA32,'Guest Meal'!AC32,'Guest Meal'!AE32,'Guest Meal'!AG32,'Guest Meal'!AI32,'Guest Meal'!AK32,'Guest Meal'!AM32)</f>
        <v>0</v>
      </c>
      <c r="G32" s="10">
        <f>SUM('Guest Meal'!D32,'Guest Meal'!F32,'Guest Meal'!H32,'Guest Meal'!J32,'Guest Meal'!L32,'Guest Meal'!N32,'Guest Meal'!P32,'Guest Meal'!R32,'Guest Meal'!T32,'Guest Meal'!V32,'Guest Meal'!X32,'Guest Meal'!Z32,'Guest Meal'!AB32,'Guest Meal'!AD32,'Guest Meal'!AF32,'Guest Meal'!AH32,'Guest Meal'!AJ32,'Guest Meal'!AL32,'Guest Meal'!AN32)</f>
        <v>0</v>
      </c>
    </row>
    <row r="33" spans="1:7">
      <c r="A33" s="3">
        <f>Baazar!A32</f>
        <v>45489</v>
      </c>
      <c r="B33" s="4" t="str">
        <f>IF(Baazar!B32="","",Baazar!B32)</f>
        <v>Jamal</v>
      </c>
      <c r="C33" s="4" t="str">
        <f>IF(Baazar!C32="","",Baazar!C32)</f>
        <v>Chicken</v>
      </c>
      <c r="E33" s="11">
        <f t="shared" si="0"/>
        <v>45504</v>
      </c>
      <c r="F33" s="12">
        <f>SUM('Guest Meal'!C33,'Guest Meal'!E33,'Guest Meal'!G33,'Guest Meal'!I33,'Guest Meal'!K33,'Guest Meal'!M33,'Guest Meal'!O33,'Guest Meal'!Q33,'Guest Meal'!S33,'Guest Meal'!U33,'Guest Meal'!W33,'Guest Meal'!Y33,'Guest Meal'!AA33,'Guest Meal'!AC33,'Guest Meal'!AE33,'Guest Meal'!AG33,'Guest Meal'!AI33,'Guest Meal'!AK33,'Guest Meal'!AM33)</f>
        <v>0</v>
      </c>
      <c r="G33" s="13">
        <f>SUM('Guest Meal'!D33,'Guest Meal'!F33,'Guest Meal'!H33,'Guest Meal'!J33,'Guest Meal'!L33,'Guest Meal'!N33,'Guest Meal'!P33,'Guest Meal'!R33,'Guest Meal'!T33,'Guest Meal'!V33,'Guest Meal'!X33,'Guest Meal'!Z33,'Guest Meal'!AB33,'Guest Meal'!AD33,'Guest Meal'!AF33,'Guest Meal'!AH33,'Guest Meal'!AJ33,'Guest Meal'!AL33,'Guest Meal'!AN33)</f>
        <v>0</v>
      </c>
    </row>
    <row r="34" spans="1:7">
      <c r="A34" s="4"/>
      <c r="B34" s="4"/>
      <c r="C34" s="4"/>
      <c r="F34" s="14"/>
      <c r="G34" s="14"/>
    </row>
    <row r="35" spans="1:7">
      <c r="A35" s="3">
        <f>Baazar!A34</f>
        <v>45490</v>
      </c>
      <c r="B35" s="4" t="str">
        <f>IF(Baazar!B34="","",Baazar!B34)</f>
        <v/>
      </c>
      <c r="C35" s="4" t="str">
        <f>IF(Baazar!C34="","",Baazar!C34)</f>
        <v>Fish</v>
      </c>
      <c r="F35" s="14"/>
      <c r="G35" s="14"/>
    </row>
    <row r="36" spans="1:7">
      <c r="A36" s="4"/>
      <c r="B36" s="4"/>
      <c r="C36" s="4"/>
      <c r="F36" s="14"/>
      <c r="G36" s="14"/>
    </row>
    <row r="37" spans="1:7">
      <c r="A37" s="3">
        <f>Baazar!A36</f>
        <v>45491</v>
      </c>
      <c r="B37" s="4" t="str">
        <f>IF(Baazar!B36="","",Baazar!B36)</f>
        <v>Nadim</v>
      </c>
      <c r="C37" s="4" t="str">
        <f>IF(Baazar!C36="","",Baazar!C36)</f>
        <v>Egg</v>
      </c>
      <c r="F37" s="14"/>
      <c r="G37" s="14"/>
    </row>
    <row r="38" spans="1:7">
      <c r="A38" s="4"/>
      <c r="B38" s="4"/>
      <c r="C38" s="4"/>
      <c r="F38" s="14"/>
      <c r="G38" s="14"/>
    </row>
    <row r="39" spans="1:7">
      <c r="A39" s="3">
        <f>Baazar!A38</f>
        <v>45492</v>
      </c>
      <c r="B39" s="4" t="str">
        <f>IF(Baazar!B38="","",Baazar!B38)</f>
        <v>Rofikul</v>
      </c>
      <c r="C39" s="4" t="str">
        <f>IF(Baazar!C38="","",Baazar!C38)</f>
        <v>Chicken</v>
      </c>
    </row>
    <row r="40" spans="1:7">
      <c r="A40" s="4"/>
      <c r="B40" s="4"/>
      <c r="C40" s="4"/>
    </row>
    <row r="41" spans="1:7">
      <c r="A41" s="3">
        <f>Baazar!A40</f>
        <v>45493</v>
      </c>
      <c r="B41" s="4" t="str">
        <f>IF(Baazar!B40="","",Baazar!B40)</f>
        <v>Sahidullaha</v>
      </c>
      <c r="C41" s="4" t="str">
        <f>IF(Baazar!C40="","",Baazar!C40)</f>
        <v>Beef</v>
      </c>
    </row>
    <row r="42" spans="1:7">
      <c r="A42" s="4"/>
      <c r="B42" s="4"/>
      <c r="C42" s="4"/>
    </row>
    <row r="43" spans="1:7">
      <c r="A43" s="3">
        <f>Baazar!A42</f>
        <v>45494</v>
      </c>
      <c r="B43" s="4" t="str">
        <f>IF(Baazar!B42="","",Baazar!B42)</f>
        <v>Mofazzal</v>
      </c>
      <c r="C43" s="4" t="str">
        <f>IF(Baazar!C42="","",Baazar!C42)</f>
        <v>Fish</v>
      </c>
    </row>
    <row r="44" spans="1:7">
      <c r="A44" s="4"/>
      <c r="B44" s="4"/>
      <c r="C44" s="4"/>
    </row>
    <row r="45" spans="1:7">
      <c r="A45" s="3">
        <f>Baazar!A44</f>
        <v>45495</v>
      </c>
      <c r="B45" s="4" t="str">
        <f>IF(Baazar!B44="","",Baazar!B44)</f>
        <v>Firdosh</v>
      </c>
      <c r="C45" s="4" t="str">
        <f>IF(Baazar!C44="","",Baazar!C44)</f>
        <v>Chicken</v>
      </c>
    </row>
    <row r="46" spans="1:7">
      <c r="A46" s="4"/>
      <c r="B46" s="4"/>
      <c r="C46" s="4"/>
    </row>
    <row r="47" spans="1:7">
      <c r="A47" s="3">
        <f>Baazar!A46</f>
        <v>45496</v>
      </c>
      <c r="B47" s="4" t="str">
        <f>IF(Baazar!B46="","",Baazar!B46)</f>
        <v>Firdosh</v>
      </c>
      <c r="C47" s="4" t="str">
        <f>IF(Baazar!C46="","",Baazar!C46)</f>
        <v>Egg</v>
      </c>
    </row>
    <row r="48" spans="1:7">
      <c r="A48" s="4"/>
      <c r="B48" s="4"/>
      <c r="C48" s="4"/>
    </row>
    <row r="49" spans="1:3">
      <c r="A49" s="3">
        <f>Baazar!A48</f>
        <v>45497</v>
      </c>
      <c r="B49" s="4" t="str">
        <f>IF(Baazar!B48="","",Baazar!B48)</f>
        <v>Jamal</v>
      </c>
      <c r="C49" s="4" t="str">
        <f>IF(Baazar!C48="","",Baazar!C48)</f>
        <v>Fish</v>
      </c>
    </row>
    <row r="50" spans="1:3">
      <c r="A50" s="4"/>
      <c r="B50" s="4"/>
      <c r="C50" s="4"/>
    </row>
    <row r="51" spans="1:3">
      <c r="A51" s="3">
        <f>Baazar!A50</f>
        <v>45498</v>
      </c>
      <c r="B51" s="4" t="str">
        <f>IF(Baazar!B50="","",Baazar!B50)</f>
        <v>Imran Saikh</v>
      </c>
      <c r="C51" s="4" t="str">
        <f>IF(Baazar!C50="","",Baazar!C50)</f>
        <v>Beef</v>
      </c>
    </row>
    <row r="52" spans="1:3">
      <c r="A52" s="4"/>
      <c r="B52" s="4"/>
      <c r="C52" s="4"/>
    </row>
    <row r="53" spans="1:3">
      <c r="A53" s="3">
        <f>Baazar!A52</f>
        <v>45499</v>
      </c>
      <c r="B53" s="4" t="str">
        <f>IF(Baazar!B52="","",Baazar!B52)</f>
        <v/>
      </c>
      <c r="C53" s="4" t="str">
        <f>IF(Baazar!C52="","",Baazar!C52)</f>
        <v>Chicken</v>
      </c>
    </row>
    <row r="54" spans="1:3">
      <c r="A54" s="4"/>
      <c r="B54" s="4"/>
      <c r="C54" s="4"/>
    </row>
    <row r="55" spans="1:3">
      <c r="A55" s="3">
        <f>Baazar!A54</f>
        <v>45500</v>
      </c>
      <c r="B55" s="4" t="str">
        <f>IF(Baazar!B54="","",Baazar!B54)</f>
        <v xml:space="preserve">Sahid Hossian </v>
      </c>
      <c r="C55" s="4" t="str">
        <f>IF(Baazar!C54="","",Baazar!C54)</f>
        <v>Egg</v>
      </c>
    </row>
    <row r="56" spans="1:3">
      <c r="A56" s="4"/>
      <c r="B56" s="4"/>
      <c r="C56" s="4"/>
    </row>
    <row r="57" spans="1:3">
      <c r="A57" s="3">
        <f>Baazar!A56</f>
        <v>45501</v>
      </c>
      <c r="B57" s="4" t="str">
        <f>IF(Baazar!B56="","",Baazar!B56)</f>
        <v>Aman</v>
      </c>
      <c r="C57" s="4" t="str">
        <f>IF(Baazar!C56="","",Baazar!C56)</f>
        <v>Fish</v>
      </c>
    </row>
    <row r="58" spans="1:3">
      <c r="A58" s="4"/>
      <c r="B58" s="4"/>
      <c r="C58" s="4"/>
    </row>
    <row r="59" spans="1:3">
      <c r="A59" s="3">
        <f>Baazar!A58</f>
        <v>45502</v>
      </c>
      <c r="B59" s="4" t="str">
        <f>IF(Baazar!B58="","",Baazar!B58)</f>
        <v>Iftikar</v>
      </c>
      <c r="C59" s="4" t="str">
        <f>IF(Baazar!C58="","",Baazar!C58)</f>
        <v>Beef</v>
      </c>
    </row>
    <row r="60" spans="1:3">
      <c r="A60" s="4"/>
      <c r="B60" s="4"/>
      <c r="C60" s="4"/>
    </row>
    <row r="61" spans="1:3">
      <c r="A61" s="3">
        <f>Baazar!A60</f>
        <v>45503</v>
      </c>
      <c r="B61" s="4" t="str">
        <f>IF(Baazar!B60="","",Baazar!B60)</f>
        <v>Sayad</v>
      </c>
      <c r="C61" s="4" t="str">
        <f>IF(Baazar!C60="","",Baazar!C60)</f>
        <v>Chicken</v>
      </c>
    </row>
    <row r="62" spans="1:3">
      <c r="A62" s="4"/>
      <c r="B62" s="4"/>
      <c r="C62" s="4"/>
    </row>
    <row r="63" spans="1:3">
      <c r="A63" s="3">
        <f>Baazar!A62</f>
        <v>45504</v>
      </c>
      <c r="B63" s="4" t="str">
        <f>IF(Baazar!B62="","",Baazar!B62)</f>
        <v/>
      </c>
      <c r="C63" s="4" t="str">
        <f>IF(Baazar!C62="","",Baazar!C62)</f>
        <v>Fish</v>
      </c>
    </row>
  </sheetData>
  <sheetProtection algorithmName="SHA-512" hashValue="UzIqEPSObD7YsnxMISDlVsHC5YBgiGJx0Qy5+0bUU1l1kFqx0Y1dwHjpgxhnQAsyWLlf3QFyn1WZLQ0V65Cpyw==" saltValue="rbnWie7VQvECMAjnbmIB8A==" spinCount="100000" sheet="1" objects="1" scenarios="1"/>
  <mergeCells count="4">
    <mergeCell ref="E1:G1"/>
    <mergeCell ref="A1:A2"/>
    <mergeCell ref="B1:B2"/>
    <mergeCell ref="C1:C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Today's Update</vt:lpstr>
      <vt:lpstr>Dashboard</vt:lpstr>
      <vt:lpstr>Meal Counting</vt:lpstr>
      <vt:lpstr>Guest Meal</vt:lpstr>
      <vt:lpstr>Baazar</vt:lpstr>
      <vt:lpstr> Payment</vt:lpstr>
      <vt:lpstr>Expenses</vt:lpstr>
      <vt:lpstr>hidden_data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Amanullah Sk</dc:creator>
  <cp:lastModifiedBy>USER</cp:lastModifiedBy>
  <cp:lastPrinted>2024-07-05T21:17:00Z</cp:lastPrinted>
  <dcterms:created xsi:type="dcterms:W3CDTF">2015-06-13T07:47:00Z</dcterms:created>
  <dcterms:modified xsi:type="dcterms:W3CDTF">2024-07-10T19:37:51Z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1033-11.1.0.11704</vt:lpwstr>
  </property>
</Properties>
</file>