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9490E65E-8E9A-9440-8ABB-8961ACA74DEF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8" l="1"/>
  <c r="A18" i="6"/>
  <c r="H18" i="6"/>
  <c r="H10" i="6"/>
  <c r="A10" i="6"/>
  <c r="A11" i="6"/>
  <c r="A12" i="6"/>
  <c r="A13" i="6"/>
  <c r="D37" i="3"/>
  <c r="D41" i="3"/>
  <c r="C37" i="3"/>
  <c r="C41" i="3"/>
  <c r="C43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H21" i="6"/>
  <c r="A21" i="6"/>
  <c r="H20" i="6"/>
  <c r="A20" i="6"/>
  <c r="H19" i="6"/>
  <c r="A19" i="6"/>
  <c r="H17" i="6"/>
  <c r="A17" i="6"/>
  <c r="H16" i="6"/>
  <c r="A16" i="6"/>
  <c r="H15" i="6"/>
  <c r="A15" i="6"/>
  <c r="H14" i="6"/>
  <c r="A14" i="6"/>
  <c r="H13" i="6"/>
  <c r="H12" i="6"/>
  <c r="H11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G12" i="4"/>
  <c r="H12" i="4"/>
  <c r="G11" i="4"/>
  <c r="G10" i="4"/>
  <c r="H10" i="4"/>
  <c r="G9" i="4"/>
  <c r="G8" i="4"/>
  <c r="H8" i="4"/>
  <c r="G7" i="4"/>
  <c r="H6" i="4"/>
  <c r="G6" i="4"/>
  <c r="G5" i="4"/>
  <c r="G4" i="4"/>
  <c r="G3" i="4"/>
  <c r="H2" i="4"/>
  <c r="G2" i="4"/>
  <c r="A2" i="4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AM38" i="2"/>
  <c r="AG38" i="2"/>
  <c r="Y38" i="2"/>
  <c r="W37" i="2"/>
  <c r="X37" i="2"/>
  <c r="W38" i="2"/>
  <c r="R37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V37" i="2"/>
  <c r="U38" i="2"/>
  <c r="U37" i="2"/>
  <c r="T37" i="2"/>
  <c r="S37" i="2"/>
  <c r="S38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D7" i="8"/>
  <c r="C5" i="5"/>
  <c r="B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3" i="5"/>
  <c r="C9" i="5"/>
  <c r="B9" i="5"/>
  <c r="H4" i="4"/>
  <c r="V39" i="3"/>
  <c r="V42" i="3"/>
  <c r="W43" i="3"/>
  <c r="K38" i="3"/>
  <c r="W38" i="3"/>
  <c r="M43" i="3"/>
  <c r="Y43" i="3"/>
  <c r="AG43" i="3"/>
  <c r="E38" i="3"/>
  <c r="M38" i="3"/>
  <c r="U38" i="3"/>
  <c r="AC38" i="3"/>
  <c r="O38" i="3"/>
  <c r="AI38" i="3"/>
  <c r="I41" i="3"/>
  <c r="I43" i="3"/>
  <c r="G38" i="3"/>
  <c r="Q38" i="3"/>
  <c r="AA38" i="3"/>
  <c r="AM38" i="3"/>
  <c r="E41" i="3"/>
  <c r="E43" i="3"/>
  <c r="U41" i="3"/>
  <c r="U43" i="3"/>
  <c r="AC41" i="3"/>
  <c r="AC43" i="3"/>
  <c r="AK41" i="3"/>
  <c r="AK43" i="3"/>
  <c r="K43" i="3"/>
  <c r="S43" i="3"/>
  <c r="AA43" i="3"/>
  <c r="AI43" i="3"/>
  <c r="S38" i="3"/>
  <c r="AE38" i="3"/>
  <c r="C38" i="3"/>
  <c r="H22" i="6"/>
  <c r="S4" i="5"/>
  <c r="T4" i="5"/>
  <c r="A4" i="4"/>
  <c r="I4" i="5"/>
  <c r="D23" i="8"/>
  <c r="J4" i="5"/>
  <c r="F23" i="8"/>
  <c r="S5" i="5"/>
  <c r="A5" i="7"/>
  <c r="A6" i="4"/>
  <c r="I5" i="5"/>
  <c r="B23" i="8"/>
  <c r="A8" i="4"/>
  <c r="A7" i="7"/>
  <c r="A10" i="4"/>
  <c r="A9" i="7"/>
  <c r="A11" i="7"/>
  <c r="A12" i="4"/>
  <c r="A13" i="7"/>
  <c r="A14" i="4"/>
  <c r="A16" i="4"/>
  <c r="A15" i="7"/>
  <c r="A18" i="4"/>
  <c r="A17" i="7"/>
  <c r="A20" i="4"/>
  <c r="A19" i="7"/>
  <c r="A21" i="7"/>
  <c r="A22" i="4"/>
  <c r="A23" i="7"/>
  <c r="A24" i="4"/>
  <c r="A26" i="4"/>
  <c r="A25" i="7"/>
  <c r="A28" i="4"/>
  <c r="A27" i="7"/>
  <c r="A29" i="7"/>
  <c r="A30" i="4"/>
  <c r="A32" i="4"/>
  <c r="A31" i="7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1" i="7"/>
  <c r="A52" i="4"/>
  <c r="A54" i="4"/>
  <c r="A53" i="7"/>
  <c r="A55" i="7"/>
  <c r="A56" i="4"/>
  <c r="A58" i="4"/>
  <c r="A57" i="7"/>
  <c r="A59" i="7"/>
  <c r="A60" i="4"/>
  <c r="A62" i="4"/>
  <c r="A63" i="7"/>
  <c r="A61" i="7"/>
  <c r="G5" i="5"/>
  <c r="B15" i="8"/>
  <c r="H5" i="5"/>
  <c r="E15" i="8"/>
</calcChain>
</file>

<file path=xl/sharedStrings.xml><?xml version="1.0" encoding="utf-8"?>
<sst xmlns="http://schemas.openxmlformats.org/spreadsheetml/2006/main" count="607" uniqueCount="76">
  <si>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</si>
  <si>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</si>
  <si>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</si>
  <si>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</si>
  <si>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</si>
  <si>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</si>
  <si>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</si>
  <si>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</si>
  <si>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</si>
  <si>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</si>
  <si>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</si>
  <si>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</si>
  <si>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</si>
  <si>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</si>
  <si>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</si>
  <si>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</si>
  <si>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</si>
  <si>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</si>
  <si>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</si>
  <si>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</si>
  <si>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</si>
  <si>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</si>
  <si>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</si>
  <si>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</si>
  <si>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</si>
  <si>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</si>
  <si>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</si>
  <si>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</si>
  <si>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</si>
  <si>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</si>
  <si>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</si>
  <si>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</si>
  <si>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</si>
  <si>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</si>
  <si>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</si>
  <si>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</si>
  <si>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</si>
  <si>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</si>
  <si>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</si>
  <si>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</si>
  <si>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</si>
  <si>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</si>
  <si>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</si>
  <si>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</si>
  <si>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</si>
  <si>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</si>
  <si>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</si>
  <si>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</si>
  <si>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</si>
  <si>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</si>
  <si>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</si>
  <si>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</si>
  <si>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</si>
  <si>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</si>
  <si>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</si>
  <si>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</si>
  <si>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</si>
  <si>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</si>
  <si>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</si>
  <si>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</si>
  <si>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</si>
  <si>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</si>
  <si>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</si>
  <si>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</si>
  <si>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</si>
  <si>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</si>
  <si>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</si>
  <si>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</si>
  <si>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</si>
  <si>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</si>
  <si>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</si>
  <si>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</si>
  <si>
    <t>from faruk &amp; jamal (online)</t>
  </si>
  <si>
    <t>online (26 from faruk)</t>
  </si>
  <si>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family val="2"/>
      </rPr>
      <t xml:space="preserve"> </t>
    </r>
    <r>
      <rPr>
        <b/>
        <sz val="22"/>
        <color rgb="FF002060"/>
        <rFont val="Bahnschrift SemiBold"/>
        <family val="2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family val="2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</si>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</sst>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  <numFmt numFmtId="173" formatCode="dd/mm/ss\ \(ddd\)\ h:mm:ss\ AM/PM"/>
    <numFmt numFmtId="174" formatCode="dd\ mmm\ \,\ yyyy\ \(ddd\)\ \/\ h:mm:ss\ AM/PM"/>
  </numFmts>
  <fonts count="5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family val="2"/>
    </font>
    <font>
      <b/>
      <sz val="18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F0F9B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2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3" fillId="9" borderId="21" xfId="0" applyFont="1" applyFill="1" applyBorder="1" applyProtection="1">
      <protection hidden="1"/>
    </xf>
    <xf numFmtId="0" fontId="25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6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6" xfId="0" applyFont="1" applyFill="1" applyBorder="1" applyAlignment="1" applyProtection="1">
      <alignment horizontal="center"/>
      <protection hidden="1"/>
    </xf>
    <xf numFmtId="0" fontId="26" fillId="16" borderId="27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3" xfId="0" applyNumberFormat="1" applyFont="1" applyFill="1" applyBorder="1" applyAlignment="1" applyProtection="1">
      <alignment horizontal="center" vertical="center"/>
      <protection hidden="1"/>
    </xf>
    <xf numFmtId="0" fontId="31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2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5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4" xfId="0" applyFont="1" applyFill="1" applyBorder="1" applyAlignment="1" applyProtection="1">
      <alignment horizontal="center" vertical="center"/>
      <protection hidden="1"/>
    </xf>
    <xf numFmtId="0" fontId="24" fillId="21" borderId="44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1" fillId="18" borderId="45" xfId="0" applyFont="1" applyFill="1" applyBorder="1" applyAlignment="1" applyProtection="1">
      <alignment horizontal="center" vertical="center"/>
      <protection hidden="1"/>
    </xf>
    <xf numFmtId="0" fontId="6" fillId="11" borderId="37" xfId="0" applyFont="1" applyFill="1" applyBorder="1" applyAlignment="1" applyProtection="1">
      <alignment horizontal="center" vertical="center"/>
      <protection hidden="1"/>
    </xf>
    <xf numFmtId="0" fontId="1" fillId="17" borderId="43" xfId="0" applyFont="1" applyFill="1" applyBorder="1" applyAlignment="1" applyProtection="1">
      <alignment horizontal="center" vertical="center"/>
      <protection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164" fontId="10" fillId="12" borderId="3" xfId="0" applyNumberFormat="1" applyFont="1" applyFill="1" applyBorder="1" applyAlignment="1" applyProtection="1">
      <alignment horizontal="center" vertical="center"/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 hidden="1"/>
    </xf>
    <xf numFmtId="164" fontId="10" fillId="12" borderId="1" xfId="0" applyNumberFormat="1" applyFont="1" applyFill="1" applyBorder="1" applyAlignment="1" applyProtection="1">
      <alignment horizontal="center" vertical="center"/>
      <protection hidden="1"/>
    </xf>
    <xf numFmtId="173" fontId="52" fillId="41" borderId="0" xfId="0" applyNumberFormat="1" applyFont="1" applyFill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53" fillId="41" borderId="0" xfId="0" applyFont="1" applyFill="1" applyAlignment="1" applyProtection="1">
      <alignment horizontal="center" vertical="center"/>
      <protection hidden="1"/>
    </xf>
    <xf numFmtId="174" fontId="52" fillId="41" borderId="0" xfId="0" applyNumberFormat="1" applyFont="1" applyFill="1" applyAlignment="1" applyProtection="1">
      <alignment horizontal="center" vertical="center"/>
      <protection hidden="1"/>
    </xf>
    <xf numFmtId="0" fontId="49" fillId="5" borderId="0" xfId="0" applyFont="1" applyFill="1" applyAlignment="1" applyProtection="1">
      <alignment horizontal="center" vertical="center"/>
      <protection hidden="1"/>
    </xf>
    <xf numFmtId="0" fontId="43" fillId="11" borderId="0" xfId="0" applyFont="1" applyFill="1" applyAlignment="1" applyProtection="1">
      <alignment horizontal="center" vertical="center"/>
      <protection hidden="1"/>
    </xf>
    <xf numFmtId="0" fontId="54" fillId="35" borderId="0" xfId="0" applyFont="1" applyFill="1" applyAlignment="1" applyProtection="1">
      <alignment horizontal="center" vertical="center"/>
      <protection hidden="1"/>
    </xf>
    <xf numFmtId="0" fontId="43" fillId="2" borderId="0" xfId="0" applyFont="1" applyFill="1" applyAlignment="1" applyProtection="1">
      <alignment horizontal="center" vertical="center"/>
      <protection hidden="1"/>
    </xf>
    <xf numFmtId="0" fontId="48" fillId="37" borderId="0" xfId="0" applyFont="1" applyFill="1" applyAlignment="1" applyProtection="1">
      <alignment horizontal="center" vertical="center"/>
      <protection hidden="1"/>
    </xf>
    <xf numFmtId="0" fontId="55" fillId="38" borderId="0" xfId="0" applyFont="1" applyFill="1" applyAlignment="1" applyProtection="1">
      <alignment horizontal="center" vertical="center"/>
      <protection hidden="1"/>
    </xf>
    <xf numFmtId="0" fontId="54" fillId="36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 wrapText="1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171" fontId="43" fillId="9" borderId="0" xfId="0" applyNumberFormat="1" applyFont="1" applyFill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44" fillId="33" borderId="0" xfId="0" applyFont="1" applyFill="1" applyAlignment="1" applyProtection="1">
      <alignment horizontal="center" vertical="center"/>
      <protection hidden="1"/>
    </xf>
    <xf numFmtId="0" fontId="44" fillId="34" borderId="0" xfId="0" applyFont="1" applyFill="1" applyAlignment="1" applyProtection="1">
      <alignment horizontal="center" vertical="center"/>
      <protection hidden="1"/>
    </xf>
    <xf numFmtId="0" fontId="45" fillId="39" borderId="0" xfId="0" applyFont="1" applyFill="1" applyAlignment="1" applyProtection="1">
      <alignment horizontal="center" vertical="center"/>
      <protection hidden="1"/>
    </xf>
    <xf numFmtId="0" fontId="45" fillId="40" borderId="0" xfId="0" applyFont="1" applyFill="1" applyAlignment="1" applyProtection="1">
      <alignment horizontal="center" vertical="center"/>
      <protection hidden="1"/>
    </xf>
    <xf numFmtId="0" fontId="2" fillId="32" borderId="0" xfId="0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0" xfId="0" applyFont="1" applyFill="1" applyBorder="1" applyAlignment="1" applyProtection="1">
      <alignment horizontal="center" vertical="center"/>
      <protection hidden="1"/>
    </xf>
    <xf numFmtId="0" fontId="40" fillId="11" borderId="30" xfId="0" applyFont="1" applyFill="1" applyBorder="1" applyAlignment="1" applyProtection="1">
      <alignment horizontal="center" vertical="center"/>
      <protection hidden="1"/>
    </xf>
    <xf numFmtId="0" fontId="9" fillId="4" borderId="20" xfId="0" applyFont="1" applyFill="1" applyBorder="1" applyAlignment="1" applyProtection="1">
      <alignment horizontal="center" vertical="center" wrapText="1"/>
      <protection hidden="1"/>
    </xf>
    <xf numFmtId="0" fontId="9" fillId="4" borderId="38" xfId="0" applyFont="1" applyFill="1" applyBorder="1" applyAlignment="1" applyProtection="1">
      <alignment horizontal="center" vertical="center" wrapText="1"/>
      <protection hidden="1"/>
    </xf>
    <xf numFmtId="0" fontId="41" fillId="10" borderId="22" xfId="0" applyFont="1" applyFill="1" applyBorder="1" applyAlignment="1" applyProtection="1">
      <alignment horizontal="center" vertical="center"/>
      <protection hidden="1"/>
    </xf>
    <xf numFmtId="0" fontId="41" fillId="10" borderId="30" xfId="0" applyFont="1" applyFill="1" applyBorder="1" applyAlignment="1" applyProtection="1">
      <alignment horizontal="center" vertical="center"/>
      <protection hidden="1"/>
    </xf>
    <xf numFmtId="0" fontId="9" fillId="24" borderId="37" xfId="0" applyFont="1" applyFill="1" applyBorder="1" applyAlignment="1" applyProtection="1">
      <alignment horizontal="center" vertical="center" wrapText="1"/>
      <protection hidden="1"/>
    </xf>
    <xf numFmtId="0" fontId="9" fillId="24" borderId="40" xfId="0" applyFont="1" applyFill="1" applyBorder="1" applyAlignment="1" applyProtection="1">
      <alignment horizontal="center" vertical="center" wrapText="1"/>
      <protection hidden="1"/>
    </xf>
    <xf numFmtId="0" fontId="41" fillId="29" borderId="40" xfId="0" applyFont="1" applyFill="1" applyBorder="1" applyAlignment="1" applyProtection="1">
      <alignment horizontal="center" vertical="center"/>
      <protection hidden="1"/>
    </xf>
    <xf numFmtId="0" fontId="41" fillId="29" borderId="43" xfId="0" applyFont="1" applyFill="1" applyBorder="1" applyAlignment="1" applyProtection="1">
      <alignment horizontal="center" vertical="center"/>
      <protection hidden="1"/>
    </xf>
    <xf numFmtId="165" fontId="16" fillId="28" borderId="4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0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2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28" xfId="0" applyFont="1" applyFill="1" applyBorder="1" applyAlignment="1" applyProtection="1">
      <alignment horizontal="center" vertical="center"/>
      <protection hidden="1"/>
    </xf>
    <xf numFmtId="0" fontId="42" fillId="31" borderId="32" xfId="0" applyFont="1" applyFill="1" applyBorder="1" applyAlignment="1" applyProtection="1">
      <alignment horizontal="center" vertical="center"/>
      <protection hidden="1"/>
    </xf>
    <xf numFmtId="0" fontId="42" fillId="31" borderId="20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16" fillId="3" borderId="20" xfId="0" applyFont="1" applyFill="1" applyBorder="1" applyAlignment="1" applyProtection="1">
      <alignment horizontal="center" vertical="center" wrapText="1"/>
      <protection hidden="1"/>
    </xf>
    <xf numFmtId="0" fontId="16" fillId="3" borderId="29" xfId="0" applyFont="1" applyFill="1" applyBorder="1" applyAlignment="1" applyProtection="1">
      <alignment horizontal="center" vertical="center" wrapText="1"/>
      <protection hidden="1"/>
    </xf>
    <xf numFmtId="0" fontId="16" fillId="3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1" fillId="30" borderId="20" xfId="0" applyFont="1" applyFill="1" applyBorder="1" applyAlignment="1" applyProtection="1">
      <alignment horizontal="center" vertical="center" wrapText="1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46" xfId="0" applyFont="1" applyFill="1" applyBorder="1" applyAlignment="1" applyProtection="1">
      <alignment horizontal="center" vertical="center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32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8" xfId="0" applyFont="1" applyFill="1" applyBorder="1" applyAlignment="1" applyProtection="1">
      <alignment horizontal="center" vertical="center"/>
      <protection hidden="1"/>
    </xf>
    <xf numFmtId="166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19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5" xfId="0" applyFont="1" applyFill="1" applyBorder="1" applyAlignment="1" applyProtection="1">
      <alignment horizontal="center" vertical="center"/>
      <protection hidden="1"/>
    </xf>
    <xf numFmtId="0" fontId="19" fillId="6" borderId="20" xfId="0" applyFont="1" applyFill="1" applyBorder="1" applyAlignment="1" applyProtection="1">
      <alignment horizontal="center" vertical="center"/>
      <protection hidden="1"/>
    </xf>
    <xf numFmtId="0" fontId="19" fillId="6" borderId="29" xfId="0" applyFont="1" applyFill="1" applyBorder="1" applyAlignment="1" applyProtection="1">
      <alignment horizontal="center" vertical="center"/>
      <protection hidden="1"/>
    </xf>
    <xf numFmtId="0" fontId="19" fillId="6" borderId="22" xfId="0" applyFont="1" applyFill="1" applyBorder="1" applyAlignment="1" applyProtection="1">
      <alignment horizontal="center" vertical="center"/>
      <protection hidden="1"/>
    </xf>
    <xf numFmtId="0" fontId="19" fillId="6" borderId="4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32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5" xfId="0" applyNumberFormat="1" applyFont="1" applyFill="1" applyBorder="1" applyAlignment="1" applyProtection="1">
      <alignment horizontal="left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5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5" fillId="3" borderId="20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24" fillId="11" borderId="23" xfId="0" applyFont="1" applyFill="1" applyBorder="1" applyAlignment="1" applyProtection="1">
      <alignment horizontal="center"/>
      <protection hidden="1"/>
    </xf>
    <xf numFmtId="0" fontId="24" fillId="11" borderId="19" xfId="0" applyFont="1" applyFill="1" applyBorder="1" applyAlignment="1" applyProtection="1">
      <alignment horizontal="center"/>
      <protection hidden="1"/>
    </xf>
    <xf numFmtId="0" fontId="29" fillId="0" borderId="23" xfId="0" applyFont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0" xfId="0" applyFont="1" applyFill="1" applyBorder="1" applyAlignment="1" applyProtection="1">
      <alignment horizontal="center"/>
      <protection hidden="1"/>
    </xf>
    <xf numFmtId="0" fontId="24" fillId="13" borderId="28" xfId="0" applyFont="1" applyFill="1" applyBorder="1" applyAlignment="1" applyProtection="1">
      <alignment horizontal="center"/>
      <protection hidden="1"/>
    </xf>
    <xf numFmtId="0" fontId="24" fillId="3" borderId="23" xfId="0" applyFont="1" applyFill="1" applyBorder="1" applyAlignment="1" applyProtection="1">
      <alignment horizontal="center"/>
      <protection hidden="1"/>
    </xf>
    <xf numFmtId="0" fontId="24" fillId="3" borderId="19" xfId="0" applyFont="1" applyFill="1" applyBorder="1" applyAlignment="1" applyProtection="1">
      <alignment horizontal="center"/>
      <protection hidden="1"/>
    </xf>
    <xf numFmtId="0" fontId="24" fillId="13" borderId="23" xfId="0" applyFont="1" applyFill="1" applyBorder="1" applyAlignment="1" applyProtection="1">
      <alignment horizontal="center"/>
      <protection hidden="1"/>
    </xf>
    <xf numFmtId="0" fontId="24" fillId="13" borderId="19" xfId="0" applyFont="1" applyFill="1" applyBorder="1" applyAlignment="1" applyProtection="1">
      <alignment horizontal="center"/>
      <protection hidden="1"/>
    </xf>
    <xf numFmtId="0" fontId="33" fillId="25" borderId="23" xfId="0" applyFont="1" applyFill="1" applyBorder="1" applyAlignment="1" applyProtection="1">
      <alignment horizontal="center" wrapText="1"/>
      <protection hidden="1"/>
    </xf>
    <xf numFmtId="0" fontId="33" fillId="25" borderId="24" xfId="0" applyFont="1" applyFill="1" applyBorder="1" applyAlignment="1" applyProtection="1">
      <alignment horizontal="center"/>
      <protection hidden="1"/>
    </xf>
    <xf numFmtId="0" fontId="34" fillId="2" borderId="30" xfId="0" applyFont="1" applyFill="1" applyBorder="1" applyAlignment="1" applyProtection="1">
      <alignment horizontal="center" vertical="center"/>
      <protection hidden="1"/>
    </xf>
    <xf numFmtId="0" fontId="34" fillId="2" borderId="32" xfId="0" applyFont="1" applyFill="1" applyBorder="1" applyAlignment="1" applyProtection="1">
      <alignment horizontal="center" vertical="center"/>
      <protection hidden="1"/>
    </xf>
    <xf numFmtId="0" fontId="34" fillId="2" borderId="2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4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5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4" fillId="14" borderId="23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3" xfId="0" applyFont="1" applyFill="1" applyBorder="1" applyAlignment="1" applyProtection="1">
      <alignment horizontal="center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15" fillId="11" borderId="23" xfId="0" applyFont="1" applyFill="1" applyBorder="1" applyAlignment="1" applyProtection="1">
      <alignment horizontal="center"/>
      <protection hidden="1"/>
    </xf>
    <xf numFmtId="0" fontId="15" fillId="11" borderId="19" xfId="0" applyFont="1" applyFill="1" applyBorder="1" applyAlignment="1" applyProtection="1">
      <alignment horizont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6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6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18" xfId="0" applyNumberFormat="1" applyFont="1" applyFill="1" applyBorder="1" applyAlignment="1" applyProtection="1">
      <alignment horizontal="center" vertical="center"/>
      <protection hidden="1"/>
    </xf>
    <xf numFmtId="164" fontId="11" fillId="0" borderId="47" xfId="0" applyNumberFormat="1" applyFont="1" applyBorder="1" applyAlignment="1" applyProtection="1">
      <alignment horizontal="center" vertical="top"/>
      <protection hidden="1"/>
    </xf>
    <xf numFmtId="164" fontId="11" fillId="0" borderId="48" xfId="0" applyNumberFormat="1" applyFont="1" applyBorder="1" applyAlignment="1" applyProtection="1">
      <alignment horizontal="center" vertical="top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9" fillId="11" borderId="3" xfId="0" applyFont="1" applyFill="1" applyBorder="1" applyAlignment="1" applyProtection="1">
      <alignment horizontal="center" vertical="center"/>
      <protection hidden="1"/>
    </xf>
    <xf numFmtId="0" fontId="9" fillId="11" borderId="34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9" fillId="11" borderId="35" xfId="0" applyFont="1" applyFill="1" applyBorder="1" applyAlignment="1" applyProtection="1">
      <alignment horizontal="center" vertical="center"/>
      <protection hidden="1"/>
    </xf>
    <xf numFmtId="164" fontId="11" fillId="0" borderId="42" xfId="0" applyNumberFormat="1" applyFont="1" applyBorder="1" applyAlignment="1" applyProtection="1">
      <alignment horizontal="center" vertical="top"/>
      <protection hidden="1"/>
    </xf>
    <xf numFmtId="164" fontId="11" fillId="0" borderId="32" xfId="0" applyNumberFormat="1" applyFont="1" applyBorder="1" applyAlignment="1" applyProtection="1">
      <alignment horizontal="center" vertical="top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0F9B9"/>
      <color rgb="FFFFF3CD"/>
      <color rgb="FFEAF4E4"/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16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57F13C-01CA-4DDD-966C-1A111C3398D0}" type="VALUE">
                      <a:rPr lang="en-US" sz="16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600" b="0" i="0" u="none" strike="noStrike" kern="1200" baseline="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074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109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5"/>
  <sheetViews>
    <sheetView tabSelected="1" zoomScale="70" zoomScaleNormal="70" workbookViewId="0">
      <pane xSplit="8" topLeftCell="V1" activePane="topRight" state="frozen"/>
      <selection pane="topRight" activeCell="F47" sqref="F47"/>
    </sheetView>
  </sheetViews>
  <sheetFormatPr defaultColWidth="9.01171875" defaultRowHeight="15"/>
  <cols>
    <col min="1" max="1" width="2.41796875" style="53" customWidth="1"/>
    <col min="2" max="2" width="9.14453125" style="53"/>
    <col min="3" max="3" width="9.01171875" style="53"/>
    <col min="4" max="5" width="9.14453125" style="53"/>
    <col min="6" max="6" width="9.01171875" style="53"/>
    <col min="7" max="7" width="9.14453125" style="53"/>
    <col min="8" max="8" width="2.95703125" style="53" customWidth="1"/>
    <col min="9" max="16372" width="9.14453125" style="53"/>
    <col min="16373" max="16384" width="9.01171875" style="53"/>
  </cols>
  <sheetData>
    <row r="1" spans="1:8" ht="17.25" customHeight="1">
      <c r="A1" s="116"/>
      <c r="B1" s="116"/>
      <c r="C1" s="116"/>
      <c r="D1" s="116"/>
      <c r="E1" s="116"/>
      <c r="F1" s="116"/>
      <c r="G1" s="116"/>
      <c r="H1" s="116"/>
    </row>
    <row r="2" spans="1:8" ht="17.25" customHeight="1">
      <c r="A2" s="116"/>
      <c r="B2" s="126" t="s">
        <v>74</v>
      </c>
      <c r="C2" s="126"/>
      <c r="D2" s="127"/>
      <c r="E2" s="127"/>
      <c r="F2" s="127"/>
      <c r="G2" s="127"/>
      <c r="H2" s="116"/>
    </row>
    <row r="3" spans="1:8" ht="17.25" customHeight="1">
      <c r="A3" s="116"/>
      <c r="B3" s="126"/>
      <c r="C3" s="126"/>
      <c r="D3" s="127"/>
      <c r="E3" s="127"/>
      <c r="F3" s="127"/>
      <c r="G3" s="127"/>
      <c r="H3" s="116"/>
    </row>
    <row r="4" spans="1:8" ht="17.25" customHeight="1">
      <c r="A4" s="116"/>
      <c r="B4" s="128"/>
      <c r="C4" s="128"/>
      <c r="D4" s="127"/>
      <c r="E4" s="127"/>
      <c r="F4" s="127"/>
      <c r="G4" s="127"/>
      <c r="H4" s="116"/>
    </row>
    <row r="5" spans="1:8" ht="17.25" customHeight="1">
      <c r="A5" s="116"/>
      <c r="B5" s="127"/>
      <c r="C5" s="127"/>
      <c r="D5" s="127"/>
      <c r="E5" s="127"/>
      <c r="F5" s="127"/>
      <c r="G5" s="127"/>
      <c r="H5" s="116"/>
    </row>
    <row r="6" spans="1:8" ht="17.25" customHeight="1">
      <c r="A6" s="116"/>
      <c r="B6" s="116"/>
      <c r="C6" s="116"/>
      <c r="D6" s="116"/>
      <c r="E6" s="116"/>
      <c r="F6" s="116"/>
      <c r="G6" s="116"/>
      <c r="H6" s="116"/>
    </row>
    <row r="7" spans="1:8" ht="17.25" customHeight="1">
      <c r="A7" s="116"/>
      <c r="B7" s="119" t="s">
        <v>0</v>
      </c>
      <c r="C7" s="119"/>
      <c r="D7" s="129">
        <f ca="1">Dashboard!E5</f>
        <v>45481</v>
      </c>
      <c r="E7" s="129"/>
      <c r="F7" s="129"/>
      <c r="G7" s="129"/>
      <c r="H7" s="116"/>
    </row>
    <row r="8" spans="1:8" ht="17.25" customHeight="1">
      <c r="A8" s="116"/>
      <c r="B8" s="119"/>
      <c r="C8" s="119"/>
      <c r="D8" s="129"/>
      <c r="E8" s="129"/>
      <c r="F8" s="129"/>
      <c r="G8" s="129"/>
      <c r="H8" s="116"/>
    </row>
    <row r="9" spans="1:8" ht="17.25" customHeight="1">
      <c r="A9" s="116"/>
      <c r="B9" s="119"/>
      <c r="C9" s="119"/>
      <c r="D9" s="129"/>
      <c r="E9" s="129"/>
      <c r="F9" s="129"/>
      <c r="G9" s="129"/>
      <c r="H9" s="116"/>
    </row>
    <row r="10" spans="1:8" ht="17.25" customHeight="1">
      <c r="A10" s="116"/>
      <c r="B10" s="135"/>
      <c r="C10" s="135"/>
      <c r="D10" s="135"/>
      <c r="E10" s="135"/>
      <c r="F10" s="135"/>
      <c r="G10" s="135"/>
      <c r="H10" s="116"/>
    </row>
    <row r="11" spans="1:8" ht="17.25" customHeight="1">
      <c r="A11" s="116"/>
      <c r="B11" s="135"/>
      <c r="C11" s="135"/>
      <c r="D11" s="135"/>
      <c r="E11" s="135"/>
      <c r="F11" s="135"/>
      <c r="G11" s="135"/>
      <c r="H11" s="116"/>
    </row>
    <row r="12" spans="1:8" ht="17.25" customHeight="1">
      <c r="A12" s="116"/>
      <c r="B12" s="131" t="s">
        <v>1</v>
      </c>
      <c r="C12" s="131"/>
      <c r="D12" s="131"/>
      <c r="E12" s="132" t="s">
        <v>2</v>
      </c>
      <c r="F12" s="132"/>
      <c r="G12" s="132"/>
      <c r="H12" s="116"/>
    </row>
    <row r="13" spans="1:8" ht="17.25" customHeight="1">
      <c r="A13" s="116"/>
      <c r="B13" s="131"/>
      <c r="C13" s="131"/>
      <c r="D13" s="131"/>
      <c r="E13" s="132"/>
      <c r="F13" s="132"/>
      <c r="G13" s="132"/>
      <c r="H13" s="116"/>
    </row>
    <row r="14" spans="1:8" ht="17.25" customHeight="1">
      <c r="A14" s="116"/>
      <c r="B14" s="131"/>
      <c r="C14" s="131"/>
      <c r="D14" s="131"/>
      <c r="E14" s="132"/>
      <c r="F14" s="132"/>
      <c r="G14" s="132"/>
      <c r="H14" s="116"/>
    </row>
    <row r="15" spans="1:8" ht="17.25" customHeight="1">
      <c r="A15" s="116"/>
      <c r="B15" s="133" t="str">
        <f ca="1">Dashboard!G5</f>
        <v>Imran Molla</v>
      </c>
      <c r="C15" s="133"/>
      <c r="D15" s="133"/>
      <c r="E15" s="134" t="str">
        <f ca="1">Dashboard!H5</f>
        <v>Chicken</v>
      </c>
      <c r="F15" s="134"/>
      <c r="G15" s="134"/>
      <c r="H15" s="116"/>
    </row>
    <row r="16" spans="1:8" ht="17.25" customHeight="1">
      <c r="A16" s="116"/>
      <c r="B16" s="133"/>
      <c r="C16" s="133"/>
      <c r="D16" s="133"/>
      <c r="E16" s="134"/>
      <c r="F16" s="134"/>
      <c r="G16" s="134"/>
      <c r="H16" s="116"/>
    </row>
    <row r="17" spans="1:8" ht="17.25" customHeight="1">
      <c r="A17" s="116"/>
      <c r="B17" s="133"/>
      <c r="C17" s="133"/>
      <c r="D17" s="133"/>
      <c r="E17" s="134"/>
      <c r="F17" s="134"/>
      <c r="G17" s="134"/>
      <c r="H17" s="116"/>
    </row>
    <row r="18" spans="1:8" ht="17.25" customHeight="1">
      <c r="A18" s="116"/>
      <c r="B18" s="130"/>
      <c r="C18" s="130"/>
      <c r="D18" s="130"/>
      <c r="E18" s="130"/>
      <c r="F18" s="130"/>
      <c r="G18" s="130"/>
      <c r="H18" s="116"/>
    </row>
    <row r="19" spans="1:8" ht="17.25" customHeight="1">
      <c r="A19" s="116"/>
      <c r="B19" s="130"/>
      <c r="C19" s="130"/>
      <c r="D19" s="130"/>
      <c r="E19" s="130"/>
      <c r="F19" s="130"/>
      <c r="G19" s="130"/>
      <c r="H19" s="116"/>
    </row>
    <row r="20" spans="1:8" ht="17.25" customHeight="1">
      <c r="A20" s="116"/>
      <c r="B20" s="120" t="s">
        <v>3</v>
      </c>
      <c r="C20" s="120"/>
      <c r="D20" s="122" t="s">
        <v>4</v>
      </c>
      <c r="E20" s="122"/>
      <c r="F20" s="123" t="s">
        <v>5</v>
      </c>
      <c r="G20" s="123"/>
      <c r="H20" s="116"/>
    </row>
    <row r="21" spans="1:8" ht="17.25" customHeight="1">
      <c r="A21" s="116"/>
      <c r="B21" s="120"/>
      <c r="C21" s="120"/>
      <c r="D21" s="122"/>
      <c r="E21" s="122"/>
      <c r="F21" s="123"/>
      <c r="G21" s="123"/>
      <c r="H21" s="116"/>
    </row>
    <row r="22" spans="1:8" ht="17.25" customHeight="1">
      <c r="A22" s="116"/>
      <c r="B22" s="120"/>
      <c r="C22" s="120"/>
      <c r="D22" s="122"/>
      <c r="E22" s="122"/>
      <c r="F22" s="123"/>
      <c r="G22" s="123"/>
      <c r="H22" s="116"/>
    </row>
    <row r="23" spans="1:8" ht="17.25" customHeight="1">
      <c r="A23" s="116"/>
      <c r="B23" s="121">
        <f ca="1">Dashboard!I5</f>
        <v>25</v>
      </c>
      <c r="C23" s="121"/>
      <c r="D23" s="125">
        <f ca="1">Dashboard!I4</f>
        <v>12</v>
      </c>
      <c r="E23" s="125"/>
      <c r="F23" s="124">
        <f ca="1">Dashboard!J4</f>
        <v>13</v>
      </c>
      <c r="G23" s="124"/>
      <c r="H23" s="116"/>
    </row>
    <row r="24" spans="1:8" ht="17.25" customHeight="1">
      <c r="A24" s="116"/>
      <c r="B24" s="121"/>
      <c r="C24" s="121"/>
      <c r="D24" s="125"/>
      <c r="E24" s="125"/>
      <c r="F24" s="124"/>
      <c r="G24" s="124"/>
      <c r="H24" s="116"/>
    </row>
    <row r="25" spans="1:8" ht="17.25" customHeight="1">
      <c r="A25" s="116"/>
      <c r="B25" s="121"/>
      <c r="C25" s="121"/>
      <c r="D25" s="125"/>
      <c r="E25" s="125"/>
      <c r="F25" s="124"/>
      <c r="G25" s="124"/>
      <c r="H25" s="116"/>
    </row>
    <row r="26" spans="1:8" ht="17.25" customHeight="1">
      <c r="A26" s="116"/>
      <c r="B26" s="116"/>
      <c r="C26" s="116"/>
      <c r="D26" s="116"/>
      <c r="E26" s="116"/>
      <c r="F26" s="116"/>
      <c r="G26" s="116"/>
      <c r="H26" s="116"/>
    </row>
    <row r="27" spans="1:8" ht="17.25" customHeight="1">
      <c r="A27" s="116"/>
      <c r="B27" s="116"/>
      <c r="C27" s="116"/>
      <c r="D27" s="116"/>
      <c r="E27" s="116"/>
      <c r="F27" s="116"/>
      <c r="G27" s="116"/>
      <c r="H27" s="116"/>
    </row>
    <row r="28" spans="1:8" ht="17.25" customHeight="1">
      <c r="A28" s="116"/>
      <c r="B28" s="117"/>
      <c r="C28" s="117"/>
      <c r="D28" s="117"/>
      <c r="E28" s="117"/>
      <c r="F28" s="117"/>
      <c r="G28" s="117"/>
      <c r="H28" s="116"/>
    </row>
    <row r="29" spans="1:8">
      <c r="A29" s="116"/>
      <c r="B29" s="117" t="s">
        <v>75</v>
      </c>
      <c r="C29" s="117"/>
      <c r="D29" s="117"/>
      <c r="E29" s="117"/>
      <c r="F29" s="117"/>
      <c r="G29" s="117"/>
      <c r="H29" s="116"/>
    </row>
    <row r="30" spans="1:8">
      <c r="A30" s="116"/>
      <c r="B30" s="117"/>
      <c r="C30" s="117"/>
      <c r="D30" s="117"/>
      <c r="E30" s="117"/>
      <c r="F30" s="117"/>
      <c r="G30" s="117"/>
      <c r="H30" s="116"/>
    </row>
    <row r="31" spans="1:8" ht="15" customHeight="1">
      <c r="A31" s="116"/>
      <c r="B31" s="118">
        <f ca="1">NOW()</f>
        <v>45481.974970833333</v>
      </c>
      <c r="C31" s="118"/>
      <c r="D31" s="118"/>
      <c r="E31" s="118"/>
      <c r="F31" s="118"/>
      <c r="G31" s="118"/>
      <c r="H31" s="116"/>
    </row>
    <row r="32" spans="1:8" ht="15" customHeight="1">
      <c r="A32" s="116"/>
      <c r="B32" s="118"/>
      <c r="C32" s="118"/>
      <c r="D32" s="118"/>
      <c r="E32" s="118"/>
      <c r="F32" s="118"/>
      <c r="G32" s="118"/>
      <c r="H32" s="116"/>
    </row>
    <row r="33" spans="1:8" ht="15" customHeight="1">
      <c r="A33" s="116"/>
      <c r="B33" s="115"/>
      <c r="C33" s="115"/>
      <c r="D33" s="115"/>
      <c r="E33" s="115"/>
      <c r="F33" s="115"/>
      <c r="G33" s="115"/>
      <c r="H33" s="116"/>
    </row>
    <row r="34" spans="1:8">
      <c r="A34" s="116"/>
      <c r="B34" s="116"/>
      <c r="C34" s="116"/>
      <c r="D34" s="116"/>
      <c r="E34" s="116"/>
      <c r="F34" s="116"/>
      <c r="G34" s="116"/>
      <c r="H34" s="116"/>
    </row>
    <row r="35" spans="1:8">
      <c r="A35" s="116"/>
      <c r="B35" s="116"/>
      <c r="C35" s="116"/>
      <c r="D35" s="116"/>
      <c r="E35" s="116"/>
      <c r="F35" s="116"/>
      <c r="G35" s="116"/>
      <c r="H35" s="116"/>
    </row>
  </sheetData>
  <sheetProtection algorithmName="SHA-512" hashValue="t0yxBgbZT4ylwggkRQ6NO+fe0rELAX1EV8zZGWycyVDWDKg3eFYQXlO9roHBSJzbUxc+ykr+akpEOkq7YYqJig==" saltValue="hGE8P1Lz2as9WZnjJSiyug==" spinCount="100000" sheet="1" objects="1" scenarios="1"/>
  <mergeCells count="24">
    <mergeCell ref="B18:G19"/>
    <mergeCell ref="B1:G1"/>
    <mergeCell ref="B6:G6"/>
    <mergeCell ref="B12:D14"/>
    <mergeCell ref="E12:G14"/>
    <mergeCell ref="B15:D17"/>
    <mergeCell ref="E15:G17"/>
    <mergeCell ref="B10:G11"/>
    <mergeCell ref="B34:G35"/>
    <mergeCell ref="H1:H35"/>
    <mergeCell ref="A1:A35"/>
    <mergeCell ref="B29:G30"/>
    <mergeCell ref="B31:G32"/>
    <mergeCell ref="B28:G28"/>
    <mergeCell ref="B26:G27"/>
    <mergeCell ref="B7:C9"/>
    <mergeCell ref="B20:C22"/>
    <mergeCell ref="B23:C25"/>
    <mergeCell ref="D20:E22"/>
    <mergeCell ref="F20:G22"/>
    <mergeCell ref="F23:G25"/>
    <mergeCell ref="D23:E25"/>
    <mergeCell ref="B2:G5"/>
    <mergeCell ref="D7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60" zoomScaleNormal="60" workbookViewId="0">
      <pane ySplit="6" topLeftCell="A7" activePane="bottomLeft" state="frozen"/>
      <selection activeCell="B1" sqref="B1"/>
      <selection pane="bottomLeft" activeCell="C31" sqref="C31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44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93" customFormat="1" ht="23.25">
      <c r="A1" s="94" t="s">
        <v>6</v>
      </c>
      <c r="B1" s="170">
        <v>45474</v>
      </c>
      <c r="C1" s="170"/>
      <c r="D1" s="171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2"/>
    </row>
    <row r="3" spans="1:20" ht="21.75" customHeight="1" thickBot="1">
      <c r="A3" s="137" t="s">
        <v>7</v>
      </c>
      <c r="B3" s="173" t="s">
        <v>3</v>
      </c>
      <c r="C3" s="174"/>
      <c r="E3" s="157" t="s">
        <v>8</v>
      </c>
      <c r="F3" s="158"/>
      <c r="G3" s="139" t="s">
        <v>1</v>
      </c>
      <c r="H3" s="143" t="s">
        <v>9</v>
      </c>
      <c r="I3" s="102" t="s">
        <v>4</v>
      </c>
      <c r="J3" s="103" t="s">
        <v>5</v>
      </c>
      <c r="L3" s="161" t="s">
        <v>10</v>
      </c>
      <c r="M3" s="162"/>
      <c r="N3" s="175">
        <f>COUNTA('Meal Counting'!$C$1:$XFD$1)</f>
        <v>19</v>
      </c>
      <c r="O3" s="176"/>
      <c r="Q3" s="161" t="s">
        <v>11</v>
      </c>
      <c r="R3" s="167"/>
      <c r="S3" s="106" t="s">
        <v>4</v>
      </c>
      <c r="T3" s="103" t="s">
        <v>5</v>
      </c>
    </row>
    <row r="4" spans="1:20" ht="21.75" customHeight="1" thickBot="1">
      <c r="A4" s="138"/>
      <c r="B4" s="95" t="s">
        <v>12</v>
      </c>
      <c r="C4" s="96" t="s">
        <v>13</v>
      </c>
      <c r="E4" s="159"/>
      <c r="F4" s="160"/>
      <c r="G4" s="140"/>
      <c r="H4" s="144"/>
      <c r="I4" s="104">
        <f ca="1">VLOOKUP($E$5+1,$A$5:$C$37,2,0)</f>
        <v>12</v>
      </c>
      <c r="J4" s="105">
        <f ca="1">VLOOKUP($E$5,$A$5:$C$37,3,0)</f>
        <v>13</v>
      </c>
      <c r="L4" s="163"/>
      <c r="M4" s="164"/>
      <c r="N4" s="177"/>
      <c r="O4" s="178"/>
      <c r="Q4" s="163"/>
      <c r="R4" s="168"/>
      <c r="S4" s="107">
        <f>SUM(B5:$B$36)</f>
        <v>109</v>
      </c>
      <c r="T4" s="105">
        <f>SUM($C$5:$C$36)</f>
        <v>121</v>
      </c>
    </row>
    <row r="5" spans="1:20" ht="19.5" customHeight="1" thickBot="1">
      <c r="A5" s="97">
        <f>B1</f>
        <v>45474</v>
      </c>
      <c r="B5" s="98" t="str">
        <f>IF(COUNTIF('Meal Counting'!$C3:$AN3,"D- ON")+hidden_data!F3&gt;=1,COUNTIF('Meal Counting'!$C3:$AN3,"D- ON")+hidden_data!F3,"")</f>
        <v/>
      </c>
      <c r="C5" s="99">
        <f>IF(COUNTIF('Meal Counting'!C3:XFD3,"N- ON")+hidden_data!G3&gt;=1,COUNTIF('Meal Counting'!C3:XFD3,"N- ON")+hidden_data!G3,"")</f>
        <v>19</v>
      </c>
      <c r="D5" s="14"/>
      <c r="E5" s="147">
        <f ca="1">TODAY()</f>
        <v>45481</v>
      </c>
      <c r="F5" s="148"/>
      <c r="G5" s="141" t="str">
        <f ca="1">VLOOKUP($E$5,hidden_data!$A$1:$C$65,2,0)</f>
        <v>Imran Molla</v>
      </c>
      <c r="H5" s="145" t="str">
        <f ca="1">VLOOKUP($E$5,hidden_data!$A$1:$C$65,3,0)</f>
        <v>Chicken</v>
      </c>
      <c r="I5" s="151">
        <f ca="1">SUM(I4:J4)</f>
        <v>25</v>
      </c>
      <c r="J5" s="152"/>
      <c r="L5" s="163"/>
      <c r="M5" s="164"/>
      <c r="N5" s="177"/>
      <c r="O5" s="178"/>
      <c r="Q5" s="163"/>
      <c r="R5" s="168"/>
      <c r="S5" s="155">
        <f>S4+T4</f>
        <v>230</v>
      </c>
      <c r="T5" s="152"/>
    </row>
    <row r="6" spans="1:20" ht="19.5" customHeight="1" thickBot="1">
      <c r="A6" s="100">
        <f>A5+1</f>
        <v>45475</v>
      </c>
      <c r="B6" s="98">
        <f>IF(COUNTIF('Meal Counting'!$C4:$AN4,"D- ON")+hidden_data!F4&gt;=1,COUNTIF('Meal Counting'!$C4:$AN4,"D- ON")+hidden_data!F4,"")</f>
        <v>18</v>
      </c>
      <c r="C6" s="99">
        <f>IF(COUNTIF('Meal Counting'!C4:XFD4,"N- ON")+hidden_data!G4&gt;=1,COUNTIF('Meal Counting'!C4:XFD4,"N- ON")+hidden_data!G4,"")</f>
        <v>20</v>
      </c>
      <c r="D6" s="14"/>
      <c r="E6" s="149"/>
      <c r="F6" s="150"/>
      <c r="G6" s="142"/>
      <c r="H6" s="146"/>
      <c r="I6" s="153"/>
      <c r="J6" s="154"/>
      <c r="L6" s="165"/>
      <c r="M6" s="166"/>
      <c r="N6" s="179"/>
      <c r="O6" s="180"/>
      <c r="Q6" s="165"/>
      <c r="R6" s="169"/>
      <c r="S6" s="156"/>
      <c r="T6" s="154"/>
    </row>
    <row r="7" spans="1:20" ht="19.5" thickBot="1">
      <c r="A7" s="101">
        <f>A6+1</f>
        <v>45476</v>
      </c>
      <c r="B7" s="98">
        <f>IF(COUNTIF('Meal Counting'!$C5:$AN5,"D- ON")+hidden_data!F5&gt;=1,COUNTIF('Meal Counting'!$C5:$AN5,"D- ON")+hidden_data!F5,"")</f>
        <v>17</v>
      </c>
      <c r="C7" s="99">
        <f>IF(COUNTIF('Meal Counting'!C5:XFD5,"N- ON")+hidden_data!G5&gt;=1,COUNTIF('Meal Counting'!C5:XFD5,"N- ON")+hidden_data!G5,"")</f>
        <v>13</v>
      </c>
      <c r="D7" s="14"/>
    </row>
    <row r="8" spans="1:20" ht="18.75">
      <c r="A8" s="100">
        <f t="shared" ref="A8:A36" si="0">A7+1</f>
        <v>45477</v>
      </c>
      <c r="B8" s="98">
        <f>IF(COUNTIF('Meal Counting'!$C6:$AN6,"D- ON")+hidden_data!F6&gt;=1,COUNTIF('Meal Counting'!$C6:$AN6,"D- ON")+hidden_data!F6,"")</f>
        <v>16</v>
      </c>
      <c r="C8" s="99">
        <f>IF(COUNTIF('Meal Counting'!C6:XFD6,"N- ON")+hidden_data!G6&gt;=1,COUNTIF('Meal Counting'!C6:XFD6,"N- ON")+hidden_data!G6,"")</f>
        <v>19</v>
      </c>
      <c r="D8" s="14"/>
    </row>
    <row r="9" spans="1:20" ht="18.75">
      <c r="A9" s="101">
        <f t="shared" si="0"/>
        <v>45478</v>
      </c>
      <c r="B9" s="98">
        <f>IF(COUNTIF('Meal Counting'!$C7:$AN7,"D- ON")+hidden_data!F7&gt;=1,COUNTIF('Meal Counting'!$C7:$AN7,"D- ON")+hidden_data!F7,"")</f>
        <v>17</v>
      </c>
      <c r="C9" s="99">
        <f>IF(COUNTIF('Meal Counting'!C7:XFD7,"N- ON")+hidden_data!G7&gt;=1,COUNTIF('Meal Counting'!C7:XFD7,"N- ON")+hidden_data!G7,"")</f>
        <v>16</v>
      </c>
      <c r="D9" s="14"/>
    </row>
    <row r="10" spans="1:20" ht="18.75">
      <c r="A10" s="100">
        <f t="shared" si="0"/>
        <v>45479</v>
      </c>
      <c r="B10" s="98">
        <f>IF(COUNTIF('Meal Counting'!$C8:$AN8,"D- ON")+hidden_data!F8&gt;=1,COUNTIF('Meal Counting'!$C8:$AN8,"D- ON")+hidden_data!F8,"")</f>
        <v>10</v>
      </c>
      <c r="C10" s="99">
        <f>IF(COUNTIF('Meal Counting'!C8:XFD8,"N- ON")+hidden_data!G8&gt;=1,COUNTIF('Meal Counting'!C8:XFD8,"N- ON")+hidden_data!G8,"")</f>
        <v>9</v>
      </c>
      <c r="D10" s="14"/>
      <c r="E10" s="136"/>
      <c r="F10" s="136"/>
      <c r="I10" s="136"/>
      <c r="J10" s="136"/>
    </row>
    <row r="11" spans="1:20" ht="18.75">
      <c r="A11" s="101">
        <f t="shared" si="0"/>
        <v>45480</v>
      </c>
      <c r="B11" s="98">
        <f>IF(COUNTIF('Meal Counting'!$C9:$AN9,"D- ON")+hidden_data!F9&gt;=1,COUNTIF('Meal Counting'!$C9:$AN9,"D- ON")+hidden_data!F9,"")</f>
        <v>8</v>
      </c>
      <c r="C11" s="99">
        <f>IF(COUNTIF('Meal Counting'!C9:XFD9,"N- ON")+hidden_data!G9&gt;=1,COUNTIF('Meal Counting'!C9:XFD9,"N- ON")+hidden_data!G9,"")</f>
        <v>12</v>
      </c>
      <c r="D11" s="14"/>
    </row>
    <row r="12" spans="1:20" ht="18.75">
      <c r="A12" s="100">
        <f t="shared" si="0"/>
        <v>45481</v>
      </c>
      <c r="B12" s="98">
        <f>IF(COUNTIF('Meal Counting'!$C10:$AN10,"D- ON")+hidden_data!F10&gt;=1,COUNTIF('Meal Counting'!$C10:$AN10,"D- ON")+hidden_data!F10,"")</f>
        <v>11</v>
      </c>
      <c r="C12" s="99">
        <f>IF(COUNTIF('Meal Counting'!C10:XFD10,"N- ON")+hidden_data!G10&gt;=1,COUNTIF('Meal Counting'!C10:XFD10,"N- ON")+hidden_data!G10,"")</f>
        <v>13</v>
      </c>
      <c r="D12" s="14"/>
    </row>
    <row r="13" spans="1:20" ht="18.75">
      <c r="A13" s="101">
        <f t="shared" si="0"/>
        <v>45482</v>
      </c>
      <c r="B13" s="98">
        <f>IF(COUNTIF('Meal Counting'!$C11:$AN11,"D- ON")+hidden_data!F11&gt;=1,COUNTIF('Meal Counting'!$C11:$AN11,"D- ON")+hidden_data!F11,"")</f>
        <v>12</v>
      </c>
      <c r="C13" s="99" t="str">
        <f>IF(COUNTIF('Meal Counting'!C11:XFD11,"N- ON")+hidden_data!G11&gt;=1,COUNTIF('Meal Counting'!C11:XFD11,"N- ON")+hidden_data!G11,"")</f>
        <v/>
      </c>
      <c r="D13" s="14"/>
    </row>
    <row r="14" spans="1:20" ht="18.75">
      <c r="A14" s="100">
        <f t="shared" si="0"/>
        <v>45483</v>
      </c>
      <c r="B14" s="98" t="str">
        <f>IF(COUNTIF('Meal Counting'!$C12:$AN12,"D- ON")+hidden_data!F12&gt;=1,COUNTIF('Meal Counting'!$C12:$AN12,"D- ON")+hidden_data!F12,"")</f>
        <v/>
      </c>
      <c r="C14" s="99" t="str">
        <f>IF(COUNTIF('Meal Counting'!C12:XFD12,"N- ON")+hidden_data!G12&gt;=1,COUNTIF('Meal Counting'!C12:XFD12,"N- ON")+hidden_data!G12,"")</f>
        <v/>
      </c>
      <c r="D14" s="14"/>
    </row>
    <row r="15" spans="1:20" ht="18.75">
      <c r="A15" s="101">
        <f t="shared" si="0"/>
        <v>45484</v>
      </c>
      <c r="B15" s="98" t="str">
        <f>IF(COUNTIF('Meal Counting'!$C13:$AN13,"D- ON")+hidden_data!F13&gt;=1,COUNTIF('Meal Counting'!$C13:$AN13,"D- ON")+hidden_data!F13,"")</f>
        <v/>
      </c>
      <c r="C15" s="99" t="str">
        <f>IF(COUNTIF('Meal Counting'!C13:XFD13,"N- ON")+hidden_data!G13&gt;=1,COUNTIF('Meal Counting'!C13:XFD13,"N- ON")+hidden_data!G13,"")</f>
        <v/>
      </c>
      <c r="D15" s="14"/>
    </row>
    <row r="16" spans="1:20" ht="18.75">
      <c r="A16" s="100">
        <f t="shared" si="0"/>
        <v>45485</v>
      </c>
      <c r="B16" s="98" t="str">
        <f>IF(COUNTIF('Meal Counting'!$C14:$AN14,"D- ON")+hidden_data!F14&gt;=1,COUNTIF('Meal Counting'!$C14:$AN14,"D- ON")+hidden_data!F14,"")</f>
        <v/>
      </c>
      <c r="C16" s="99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1">
        <f t="shared" si="0"/>
        <v>45486</v>
      </c>
      <c r="B17" s="98" t="str">
        <f>IF(COUNTIF('Meal Counting'!$C15:$AN15,"D- ON")+hidden_data!F15&gt;=1,COUNTIF('Meal Counting'!$C15:$AN15,"D- ON")+hidden_data!F15,"")</f>
        <v/>
      </c>
      <c r="C17" s="99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0">
        <f t="shared" si="0"/>
        <v>45487</v>
      </c>
      <c r="B18" s="98" t="str">
        <f>IF(COUNTIF('Meal Counting'!$C16:$AN16,"D- ON")+hidden_data!F16&gt;=1,COUNTIF('Meal Counting'!$C16:$AN16,"D- ON")+hidden_data!F16,"")</f>
        <v/>
      </c>
      <c r="C18" s="99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1">
        <f t="shared" si="0"/>
        <v>45488</v>
      </c>
      <c r="B19" s="98" t="str">
        <f>IF(COUNTIF('Meal Counting'!$C17:$AN17,"D- ON")+hidden_data!F17&gt;=1,COUNTIF('Meal Counting'!$C17:$AN17,"D- ON")+hidden_data!F17,"")</f>
        <v/>
      </c>
      <c r="C19" s="99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0">
        <f t="shared" si="0"/>
        <v>45489</v>
      </c>
      <c r="B20" s="98" t="str">
        <f>IF(COUNTIF('Meal Counting'!$C18:$AN18,"D- ON")+hidden_data!F18&gt;=1,COUNTIF('Meal Counting'!$C18:$AN18,"D- ON")+hidden_data!F18,"")</f>
        <v/>
      </c>
      <c r="C20" s="99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1">
        <f t="shared" si="0"/>
        <v>45490</v>
      </c>
      <c r="B21" s="98" t="str">
        <f>IF(COUNTIF('Meal Counting'!$C19:$AN19,"D- ON")+hidden_data!F19&gt;=1,COUNTIF('Meal Counting'!$C19:$AN19,"D- ON")+hidden_data!F19,"")</f>
        <v/>
      </c>
      <c r="C21" s="99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0">
        <f t="shared" si="0"/>
        <v>45491</v>
      </c>
      <c r="B22" s="98" t="str">
        <f>IF(COUNTIF('Meal Counting'!$C20:$AN20,"D- ON")+hidden_data!F20&gt;=1,COUNTIF('Meal Counting'!$C20:$AN20,"D- ON")+hidden_data!F20,"")</f>
        <v/>
      </c>
      <c r="C22" s="99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1">
        <f t="shared" si="0"/>
        <v>45492</v>
      </c>
      <c r="B23" s="98" t="str">
        <f>IF(COUNTIF('Meal Counting'!$C21:$AN21,"D- ON")+hidden_data!F21&gt;=1,COUNTIF('Meal Counting'!$C21:$AN21,"D- ON")+hidden_data!F21,"")</f>
        <v/>
      </c>
      <c r="C23" s="99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0">
        <f t="shared" si="0"/>
        <v>45493</v>
      </c>
      <c r="B24" s="98" t="str">
        <f>IF(COUNTIF('Meal Counting'!$C22:$AN22,"D- ON")+hidden_data!F22&gt;=1,COUNTIF('Meal Counting'!$C22:$AN22,"D- ON")+hidden_data!F22,"")</f>
        <v/>
      </c>
      <c r="C24" s="99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1">
        <f t="shared" si="0"/>
        <v>45494</v>
      </c>
      <c r="B25" s="98" t="str">
        <f>IF(COUNTIF('Meal Counting'!$C23:$AN23,"D- ON")+hidden_data!F23&gt;=1,COUNTIF('Meal Counting'!$C23:$AN23,"D- ON")+hidden_data!F23,"")</f>
        <v/>
      </c>
      <c r="C25" s="99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0">
        <f t="shared" si="0"/>
        <v>45495</v>
      </c>
      <c r="B26" s="98" t="str">
        <f>IF(COUNTIF('Meal Counting'!$C24:$AN24,"D- ON")+hidden_data!F24&gt;=1,COUNTIF('Meal Counting'!$C24:$AN24,"D- ON")+hidden_data!F24,"")</f>
        <v/>
      </c>
      <c r="C26" s="99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1">
        <f t="shared" si="0"/>
        <v>45496</v>
      </c>
      <c r="B27" s="98" t="str">
        <f>IF(COUNTIF('Meal Counting'!$C25:$AN25,"D- ON")+hidden_data!F25&gt;=1,COUNTIF('Meal Counting'!$C25:$AN25,"D- ON")+hidden_data!F25,"")</f>
        <v/>
      </c>
      <c r="C27" s="99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0">
        <f t="shared" si="0"/>
        <v>45497</v>
      </c>
      <c r="B28" s="98" t="str">
        <f>IF(COUNTIF('Meal Counting'!$C26:$AN26,"D- ON")+hidden_data!F26&gt;=1,COUNTIF('Meal Counting'!$C26:$AN26,"D- ON")+hidden_data!F26,"")</f>
        <v/>
      </c>
      <c r="C28" s="99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1">
        <f t="shared" si="0"/>
        <v>45498</v>
      </c>
      <c r="B29" s="98" t="str">
        <f>IF(COUNTIF('Meal Counting'!$C27:$AN27,"D- ON")+hidden_data!F27&gt;=1,COUNTIF('Meal Counting'!$C27:$AN27,"D- ON")+hidden_data!F27,"")</f>
        <v/>
      </c>
      <c r="C29" s="99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0">
        <f t="shared" si="0"/>
        <v>45499</v>
      </c>
      <c r="B30" s="98" t="str">
        <f>IF(COUNTIF('Meal Counting'!$C28:$AN28,"D- ON")+hidden_data!F28&gt;=1,COUNTIF('Meal Counting'!$C28:$AN28,"D- ON")+hidden_data!F28,"")</f>
        <v/>
      </c>
      <c r="C30" s="99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1">
        <f t="shared" si="0"/>
        <v>45500</v>
      </c>
      <c r="B31" s="98" t="str">
        <f>IF(COUNTIF('Meal Counting'!$C29:$AN29,"D- ON")+hidden_data!F29&gt;=1,COUNTIF('Meal Counting'!$C29:$AN29,"D- ON")+hidden_data!F29,"")</f>
        <v/>
      </c>
      <c r="C31" s="99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0">
        <f t="shared" si="0"/>
        <v>45501</v>
      </c>
      <c r="B32" s="98" t="str">
        <f>IF(COUNTIF('Meal Counting'!$C30:$AN30,"D- ON")+hidden_data!F30&gt;=1,COUNTIF('Meal Counting'!$C30:$AN30,"D- ON")+hidden_data!F30,"")</f>
        <v/>
      </c>
      <c r="C32" s="99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1">
        <f t="shared" si="0"/>
        <v>45502</v>
      </c>
      <c r="B33" s="98" t="str">
        <f>IF(COUNTIF('Meal Counting'!$C31:$AN31,"D- ON")+hidden_data!F31&gt;=1,COUNTIF('Meal Counting'!$C31:$AN31,"D- ON")+hidden_data!F31,"")</f>
        <v/>
      </c>
      <c r="C33" s="99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0">
        <f t="shared" si="0"/>
        <v>45503</v>
      </c>
      <c r="B34" s="98" t="str">
        <f>IF(COUNTIF('Meal Counting'!$C32:$AN32,"D- ON")+hidden_data!F32&gt;=1,COUNTIF('Meal Counting'!$C32:$AN32,"D- ON")+hidden_data!F32,"")</f>
        <v/>
      </c>
      <c r="C34" s="99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0">
        <f t="shared" si="0"/>
        <v>45504</v>
      </c>
      <c r="B35" s="98" t="str">
        <f>IF(COUNTIF('Meal Counting'!$C33:$AN33,"D- ON")+hidden_data!F33&gt;=1,COUNTIF('Meal Counting'!$C33:$AN33,"D- ON")+hidden_data!F33,"")</f>
        <v/>
      </c>
      <c r="C35" s="99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1">
        <f t="shared" si="0"/>
        <v>45505</v>
      </c>
      <c r="B36" s="98" t="str">
        <f>IF(COUNTIF('Meal Counting'!$C34:$AN34,"D- ON")+hidden_data!F34&gt;=1,COUNTIF('Meal Counting'!$C34:$AN34,"D- ON")+hidden_data!F34,"")</f>
        <v/>
      </c>
      <c r="C36" s="99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S5:T6"/>
    <mergeCell ref="E3:F4"/>
    <mergeCell ref="L3:M6"/>
    <mergeCell ref="Q3:R6"/>
    <mergeCell ref="B1:O1"/>
    <mergeCell ref="B3:C3"/>
    <mergeCell ref="N3:O6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C2" activePane="bottomRight" state="frozen"/>
      <selection pane="bottomLeft"/>
      <selection pane="topRight"/>
      <selection pane="bottomRight" activeCell="C16" sqref="C16"/>
    </sheetView>
  </sheetViews>
  <sheetFormatPr defaultColWidth="9.14453125" defaultRowHeight="15"/>
  <cols>
    <col min="1" max="1" width="12.375" style="52" customWidth="1"/>
    <col min="2" max="2" width="6.3203125" style="52" customWidth="1"/>
    <col min="3" max="40" width="7.80078125" style="53" customWidth="1"/>
    <col min="41" max="42" width="7.12890625" style="71" customWidth="1"/>
    <col min="43" max="16384" width="9.14453125" style="71"/>
  </cols>
  <sheetData>
    <row r="1" spans="1:42" s="68" customFormat="1" ht="24.75" customHeight="1">
      <c r="A1" s="54"/>
      <c r="B1" s="55" t="s">
        <v>14</v>
      </c>
      <c r="C1" s="181" t="s">
        <v>15</v>
      </c>
      <c r="D1" s="182"/>
      <c r="E1" s="181" t="s">
        <v>16</v>
      </c>
      <c r="F1" s="182"/>
      <c r="G1" s="181" t="s">
        <v>17</v>
      </c>
      <c r="H1" s="182"/>
      <c r="I1" s="181" t="s">
        <v>18</v>
      </c>
      <c r="J1" s="182"/>
      <c r="K1" s="181" t="s">
        <v>19</v>
      </c>
      <c r="L1" s="182"/>
      <c r="M1" s="181" t="s">
        <v>20</v>
      </c>
      <c r="N1" s="182"/>
      <c r="O1" s="181" t="s">
        <v>21</v>
      </c>
      <c r="P1" s="182"/>
      <c r="Q1" s="181" t="s">
        <v>22</v>
      </c>
      <c r="R1" s="182"/>
      <c r="S1" s="181" t="s">
        <v>23</v>
      </c>
      <c r="T1" s="182"/>
      <c r="U1" s="181" t="s">
        <v>24</v>
      </c>
      <c r="V1" s="182"/>
      <c r="W1" s="181" t="s">
        <v>25</v>
      </c>
      <c r="X1" s="182"/>
      <c r="Y1" s="181" t="s">
        <v>26</v>
      </c>
      <c r="Z1" s="182"/>
      <c r="AA1" s="181" t="s">
        <v>27</v>
      </c>
      <c r="AB1" s="182"/>
      <c r="AC1" s="181" t="s">
        <v>28</v>
      </c>
      <c r="AD1" s="182"/>
      <c r="AE1" s="181" t="s">
        <v>29</v>
      </c>
      <c r="AF1" s="182"/>
      <c r="AG1" s="181" t="s">
        <v>30</v>
      </c>
      <c r="AH1" s="182"/>
      <c r="AI1" s="181" t="s">
        <v>31</v>
      </c>
      <c r="AJ1" s="182"/>
      <c r="AK1" s="181" t="s">
        <v>32</v>
      </c>
      <c r="AL1" s="182"/>
      <c r="AM1" s="181" t="s">
        <v>33</v>
      </c>
      <c r="AN1" s="182"/>
      <c r="AO1" s="183"/>
      <c r="AP1" s="183"/>
    </row>
    <row r="2" spans="1:42">
      <c r="A2" s="56" t="s">
        <v>0</v>
      </c>
      <c r="B2" s="53"/>
      <c r="C2" s="72" t="s">
        <v>4</v>
      </c>
      <c r="D2" s="73" t="s">
        <v>5</v>
      </c>
      <c r="E2" s="57" t="s">
        <v>4</v>
      </c>
      <c r="F2" s="58" t="s">
        <v>5</v>
      </c>
      <c r="G2" s="57" t="s">
        <v>4</v>
      </c>
      <c r="H2" s="58" t="s">
        <v>5</v>
      </c>
      <c r="I2" s="57" t="s">
        <v>4</v>
      </c>
      <c r="J2" s="58" t="s">
        <v>5</v>
      </c>
      <c r="K2" s="57" t="s">
        <v>4</v>
      </c>
      <c r="L2" s="58" t="s">
        <v>5</v>
      </c>
      <c r="M2" s="57" t="s">
        <v>4</v>
      </c>
      <c r="N2" s="58" t="s">
        <v>5</v>
      </c>
      <c r="O2" s="57" t="s">
        <v>4</v>
      </c>
      <c r="P2" s="58" t="s">
        <v>5</v>
      </c>
      <c r="Q2" s="57" t="s">
        <v>4</v>
      </c>
      <c r="R2" s="58" t="s">
        <v>5</v>
      </c>
      <c r="S2" s="57" t="s">
        <v>4</v>
      </c>
      <c r="T2" s="58" t="s">
        <v>5</v>
      </c>
      <c r="U2" s="57" t="s">
        <v>4</v>
      </c>
      <c r="V2" s="58" t="s">
        <v>5</v>
      </c>
      <c r="W2" s="57" t="s">
        <v>4</v>
      </c>
      <c r="X2" s="58" t="s">
        <v>5</v>
      </c>
      <c r="Y2" s="57" t="s">
        <v>4</v>
      </c>
      <c r="Z2" s="58" t="s">
        <v>5</v>
      </c>
      <c r="AA2" s="57" t="s">
        <v>4</v>
      </c>
      <c r="AB2" s="58" t="s">
        <v>5</v>
      </c>
      <c r="AC2" s="57" t="s">
        <v>4</v>
      </c>
      <c r="AD2" s="58" t="s">
        <v>5</v>
      </c>
      <c r="AE2" s="57" t="s">
        <v>4</v>
      </c>
      <c r="AF2" s="58" t="s">
        <v>5</v>
      </c>
      <c r="AG2" s="57" t="s">
        <v>4</v>
      </c>
      <c r="AH2" s="58" t="s">
        <v>5</v>
      </c>
      <c r="AI2" s="57" t="s">
        <v>4</v>
      </c>
      <c r="AJ2" s="58" t="s">
        <v>5</v>
      </c>
      <c r="AK2" s="57" t="s">
        <v>4</v>
      </c>
      <c r="AL2" s="58" t="s">
        <v>5</v>
      </c>
      <c r="AM2" s="57" t="s">
        <v>4</v>
      </c>
      <c r="AN2" s="58" t="s">
        <v>5</v>
      </c>
      <c r="AO2" s="89"/>
      <c r="AP2" s="89"/>
    </row>
    <row r="3" spans="1:42" s="68" customFormat="1">
      <c r="A3" s="184">
        <f>Dashboard!B1</f>
        <v>45474</v>
      </c>
      <c r="B3" s="185"/>
      <c r="C3" s="74"/>
      <c r="D3" s="75" t="s">
        <v>34</v>
      </c>
      <c r="E3" s="74"/>
      <c r="F3" s="75" t="s">
        <v>34</v>
      </c>
      <c r="G3" s="74"/>
      <c r="H3" s="75" t="s">
        <v>34</v>
      </c>
      <c r="I3" s="74"/>
      <c r="J3" s="75" t="s">
        <v>34</v>
      </c>
      <c r="K3" s="74"/>
      <c r="L3" s="75" t="s">
        <v>34</v>
      </c>
      <c r="M3" s="74"/>
      <c r="N3" s="75" t="s">
        <v>34</v>
      </c>
      <c r="O3" s="74"/>
      <c r="P3" s="75" t="s">
        <v>34</v>
      </c>
      <c r="Q3" s="74"/>
      <c r="R3" s="75" t="s">
        <v>34</v>
      </c>
      <c r="S3" s="74"/>
      <c r="T3" s="75" t="s">
        <v>34</v>
      </c>
      <c r="U3" s="74"/>
      <c r="V3" s="75" t="s">
        <v>34</v>
      </c>
      <c r="W3" s="74"/>
      <c r="X3" s="75" t="s">
        <v>34</v>
      </c>
      <c r="Y3" s="74"/>
      <c r="Z3" s="75" t="s">
        <v>34</v>
      </c>
      <c r="AA3" s="74"/>
      <c r="AB3" s="75" t="s">
        <v>35</v>
      </c>
      <c r="AC3" s="74"/>
      <c r="AD3" s="75" t="s">
        <v>34</v>
      </c>
      <c r="AE3" s="74"/>
      <c r="AF3" s="75" t="s">
        <v>34</v>
      </c>
      <c r="AG3" s="74"/>
      <c r="AH3" s="75" t="s">
        <v>34</v>
      </c>
      <c r="AI3" s="74"/>
      <c r="AJ3" s="75" t="s">
        <v>34</v>
      </c>
      <c r="AK3" s="74"/>
      <c r="AL3" s="75" t="s">
        <v>34</v>
      </c>
      <c r="AM3" s="74"/>
      <c r="AN3" s="75" t="s">
        <v>34</v>
      </c>
      <c r="AO3" s="90"/>
      <c r="AP3" s="90"/>
    </row>
    <row r="4" spans="1:42" s="68" customFormat="1">
      <c r="A4" s="186">
        <f>A3+1</f>
        <v>45475</v>
      </c>
      <c r="B4" s="187"/>
      <c r="C4" s="74" t="s">
        <v>36</v>
      </c>
      <c r="D4" s="75" t="s">
        <v>34</v>
      </c>
      <c r="E4" s="74" t="s">
        <v>36</v>
      </c>
      <c r="F4" s="75" t="s">
        <v>34</v>
      </c>
      <c r="G4" s="74" t="s">
        <v>36</v>
      </c>
      <c r="H4" s="75" t="s">
        <v>34</v>
      </c>
      <c r="I4" s="74" t="s">
        <v>36</v>
      </c>
      <c r="J4" s="75" t="s">
        <v>34</v>
      </c>
      <c r="K4" s="74" t="s">
        <v>36</v>
      </c>
      <c r="L4" s="75" t="s">
        <v>34</v>
      </c>
      <c r="M4" s="74" t="s">
        <v>36</v>
      </c>
      <c r="N4" s="75" t="s">
        <v>34</v>
      </c>
      <c r="O4" s="74" t="s">
        <v>36</v>
      </c>
      <c r="P4" s="75" t="s">
        <v>34</v>
      </c>
      <c r="Q4" s="74" t="s">
        <v>37</v>
      </c>
      <c r="R4" s="75" t="s">
        <v>34</v>
      </c>
      <c r="S4" s="74" t="s">
        <v>36</v>
      </c>
      <c r="T4" s="75" t="s">
        <v>34</v>
      </c>
      <c r="U4" s="74" t="s">
        <v>36</v>
      </c>
      <c r="V4" s="75" t="s">
        <v>34</v>
      </c>
      <c r="W4" s="74" t="s">
        <v>36</v>
      </c>
      <c r="X4" s="75" t="s">
        <v>34</v>
      </c>
      <c r="Y4" s="74" t="s">
        <v>36</v>
      </c>
      <c r="Z4" s="75" t="s">
        <v>34</v>
      </c>
      <c r="AA4" s="74" t="s">
        <v>37</v>
      </c>
      <c r="AB4" s="75" t="s">
        <v>35</v>
      </c>
      <c r="AC4" s="74" t="s">
        <v>36</v>
      </c>
      <c r="AD4" s="75" t="s">
        <v>34</v>
      </c>
      <c r="AE4" s="74" t="s">
        <v>36</v>
      </c>
      <c r="AF4" s="75" t="s">
        <v>34</v>
      </c>
      <c r="AG4" s="74" t="s">
        <v>36</v>
      </c>
      <c r="AH4" s="75" t="s">
        <v>34</v>
      </c>
      <c r="AI4" s="74" t="s">
        <v>36</v>
      </c>
      <c r="AJ4" s="75" t="s">
        <v>34</v>
      </c>
      <c r="AK4" s="74" t="s">
        <v>36</v>
      </c>
      <c r="AL4" s="75" t="s">
        <v>34</v>
      </c>
      <c r="AM4" s="74" t="s">
        <v>36</v>
      </c>
      <c r="AN4" s="75" t="s">
        <v>34</v>
      </c>
      <c r="AO4" s="90"/>
      <c r="AP4" s="90"/>
    </row>
    <row r="5" spans="1:42" s="68" customFormat="1">
      <c r="A5" s="184">
        <f>A4+1</f>
        <v>45476</v>
      </c>
      <c r="B5" s="185"/>
      <c r="C5" s="74" t="s">
        <v>36</v>
      </c>
      <c r="D5" s="75" t="s">
        <v>34</v>
      </c>
      <c r="E5" s="74" t="s">
        <v>37</v>
      </c>
      <c r="F5" s="75" t="s">
        <v>34</v>
      </c>
      <c r="G5" s="74" t="s">
        <v>36</v>
      </c>
      <c r="H5" s="75" t="s">
        <v>35</v>
      </c>
      <c r="I5" s="74" t="s">
        <v>36</v>
      </c>
      <c r="J5" s="75" t="s">
        <v>34</v>
      </c>
      <c r="K5" s="74" t="s">
        <v>36</v>
      </c>
      <c r="L5" s="75" t="s">
        <v>34</v>
      </c>
      <c r="M5" s="74" t="s">
        <v>37</v>
      </c>
      <c r="N5" s="75" t="s">
        <v>35</v>
      </c>
      <c r="O5" s="74" t="s">
        <v>36</v>
      </c>
      <c r="P5" s="75" t="s">
        <v>34</v>
      </c>
      <c r="Q5" s="74" t="s">
        <v>37</v>
      </c>
      <c r="R5" s="75" t="s">
        <v>35</v>
      </c>
      <c r="S5" s="74" t="s">
        <v>36</v>
      </c>
      <c r="T5" s="75" t="s">
        <v>34</v>
      </c>
      <c r="U5" s="74" t="s">
        <v>36</v>
      </c>
      <c r="V5" s="75" t="s">
        <v>34</v>
      </c>
      <c r="W5" s="74" t="s">
        <v>36</v>
      </c>
      <c r="X5" s="75" t="s">
        <v>34</v>
      </c>
      <c r="Y5" s="74" t="s">
        <v>36</v>
      </c>
      <c r="Z5" s="75" t="s">
        <v>35</v>
      </c>
      <c r="AA5" s="74" t="s">
        <v>37</v>
      </c>
      <c r="AB5" s="75" t="s">
        <v>35</v>
      </c>
      <c r="AC5" s="74" t="s">
        <v>36</v>
      </c>
      <c r="AD5" s="75" t="s">
        <v>34</v>
      </c>
      <c r="AE5" s="74" t="s">
        <v>36</v>
      </c>
      <c r="AF5" s="75" t="s">
        <v>35</v>
      </c>
      <c r="AG5" s="74" t="s">
        <v>36</v>
      </c>
      <c r="AH5" s="75" t="s">
        <v>34</v>
      </c>
      <c r="AI5" s="74" t="s">
        <v>36</v>
      </c>
      <c r="AJ5" s="75" t="s">
        <v>34</v>
      </c>
      <c r="AK5" s="74" t="s">
        <v>36</v>
      </c>
      <c r="AL5" s="75" t="s">
        <v>34</v>
      </c>
      <c r="AM5" s="74" t="s">
        <v>36</v>
      </c>
      <c r="AN5" s="75" t="s">
        <v>34</v>
      </c>
      <c r="AO5" s="90"/>
      <c r="AP5" s="90"/>
    </row>
    <row r="6" spans="1:42" s="68" customFormat="1">
      <c r="A6" s="186">
        <f t="shared" ref="A6:A34" si="0">A5+1</f>
        <v>45477</v>
      </c>
      <c r="B6" s="187"/>
      <c r="C6" s="74" t="s">
        <v>36</v>
      </c>
      <c r="D6" s="75" t="s">
        <v>34</v>
      </c>
      <c r="E6" s="74" t="s">
        <v>36</v>
      </c>
      <c r="F6" s="75" t="s">
        <v>34</v>
      </c>
      <c r="G6" s="74" t="s">
        <v>36</v>
      </c>
      <c r="H6" s="75" t="s">
        <v>34</v>
      </c>
      <c r="I6" s="74" t="s">
        <v>36</v>
      </c>
      <c r="J6" s="75" t="s">
        <v>34</v>
      </c>
      <c r="K6" s="74" t="s">
        <v>36</v>
      </c>
      <c r="L6" s="75" t="s">
        <v>34</v>
      </c>
      <c r="M6" s="74" t="s">
        <v>37</v>
      </c>
      <c r="N6" s="75" t="s">
        <v>35</v>
      </c>
      <c r="O6" s="74" t="s">
        <v>36</v>
      </c>
      <c r="P6" s="75" t="s">
        <v>34</v>
      </c>
      <c r="Q6" s="74" t="s">
        <v>37</v>
      </c>
      <c r="R6" s="75" t="s">
        <v>34</v>
      </c>
      <c r="S6" s="74" t="s">
        <v>36</v>
      </c>
      <c r="T6" s="75" t="s">
        <v>34</v>
      </c>
      <c r="U6" s="74" t="s">
        <v>36</v>
      </c>
      <c r="V6" s="75" t="s">
        <v>34</v>
      </c>
      <c r="W6" s="74" t="s">
        <v>36</v>
      </c>
      <c r="X6" s="75" t="s">
        <v>34</v>
      </c>
      <c r="Y6" s="74" t="s">
        <v>36</v>
      </c>
      <c r="Z6" s="75" t="s">
        <v>34</v>
      </c>
      <c r="AA6" s="74" t="s">
        <v>37</v>
      </c>
      <c r="AB6" s="75" t="s">
        <v>35</v>
      </c>
      <c r="AC6" s="74" t="s">
        <v>36</v>
      </c>
      <c r="AD6" s="75" t="s">
        <v>34</v>
      </c>
      <c r="AE6" s="74" t="s">
        <v>37</v>
      </c>
      <c r="AF6" s="75" t="s">
        <v>35</v>
      </c>
      <c r="AG6" s="74" t="s">
        <v>36</v>
      </c>
      <c r="AH6" s="75" t="s">
        <v>34</v>
      </c>
      <c r="AI6" s="74" t="s">
        <v>36</v>
      </c>
      <c r="AJ6" s="75" t="s">
        <v>34</v>
      </c>
      <c r="AK6" s="74" t="s">
        <v>36</v>
      </c>
      <c r="AL6" s="75" t="s">
        <v>34</v>
      </c>
      <c r="AM6" s="74" t="s">
        <v>36</v>
      </c>
      <c r="AN6" s="75" t="s">
        <v>34</v>
      </c>
      <c r="AO6" s="90"/>
      <c r="AP6" s="90"/>
    </row>
    <row r="7" spans="1:42" s="68" customFormat="1">
      <c r="A7" s="184">
        <f t="shared" si="0"/>
        <v>45478</v>
      </c>
      <c r="B7" s="185"/>
      <c r="C7" s="74" t="s">
        <v>36</v>
      </c>
      <c r="D7" s="75" t="s">
        <v>35</v>
      </c>
      <c r="E7" s="74" t="s">
        <v>36</v>
      </c>
      <c r="F7" s="75" t="s">
        <v>34</v>
      </c>
      <c r="G7" s="74" t="s">
        <v>36</v>
      </c>
      <c r="H7" s="75" t="s">
        <v>34</v>
      </c>
      <c r="I7" s="74" t="s">
        <v>36</v>
      </c>
      <c r="J7" s="75" t="s">
        <v>34</v>
      </c>
      <c r="K7" s="74" t="s">
        <v>36</v>
      </c>
      <c r="L7" s="75" t="s">
        <v>34</v>
      </c>
      <c r="M7" s="74" t="s">
        <v>37</v>
      </c>
      <c r="N7" s="75" t="s">
        <v>35</v>
      </c>
      <c r="O7" s="74" t="s">
        <v>36</v>
      </c>
      <c r="P7" s="75" t="s">
        <v>34</v>
      </c>
      <c r="Q7" s="74" t="s">
        <v>37</v>
      </c>
      <c r="R7" s="75" t="s">
        <v>34</v>
      </c>
      <c r="S7" s="74" t="s">
        <v>36</v>
      </c>
      <c r="T7" s="75" t="s">
        <v>34</v>
      </c>
      <c r="U7" s="74" t="s">
        <v>36</v>
      </c>
      <c r="V7" s="75" t="s">
        <v>34</v>
      </c>
      <c r="W7" s="74" t="s">
        <v>36</v>
      </c>
      <c r="X7" s="75" t="s">
        <v>34</v>
      </c>
      <c r="Y7" s="74" t="s">
        <v>36</v>
      </c>
      <c r="Z7" s="75" t="s">
        <v>35</v>
      </c>
      <c r="AA7" s="74" t="s">
        <v>37</v>
      </c>
      <c r="AB7" s="75" t="s">
        <v>35</v>
      </c>
      <c r="AC7" s="74" t="s">
        <v>36</v>
      </c>
      <c r="AD7" s="75" t="s">
        <v>34</v>
      </c>
      <c r="AE7" s="74" t="s">
        <v>37</v>
      </c>
      <c r="AF7" s="75" t="s">
        <v>35</v>
      </c>
      <c r="AG7" s="74" t="s">
        <v>36</v>
      </c>
      <c r="AH7" s="75" t="s">
        <v>34</v>
      </c>
      <c r="AI7" s="74" t="s">
        <v>36</v>
      </c>
      <c r="AJ7" s="75" t="s">
        <v>34</v>
      </c>
      <c r="AK7" s="74" t="s">
        <v>36</v>
      </c>
      <c r="AL7" s="75" t="s">
        <v>34</v>
      </c>
      <c r="AM7" s="74" t="s">
        <v>36</v>
      </c>
      <c r="AN7" s="75" t="s">
        <v>34</v>
      </c>
      <c r="AO7" s="90"/>
      <c r="AP7" s="90"/>
    </row>
    <row r="8" spans="1:42" s="68" customFormat="1">
      <c r="A8" s="186">
        <f t="shared" si="0"/>
        <v>45479</v>
      </c>
      <c r="B8" s="187"/>
      <c r="C8" s="74" t="s">
        <v>37</v>
      </c>
      <c r="D8" s="75" t="s">
        <v>35</v>
      </c>
      <c r="E8" s="74" t="s">
        <v>37</v>
      </c>
      <c r="F8" s="75" t="s">
        <v>35</v>
      </c>
      <c r="G8" s="74" t="s">
        <v>37</v>
      </c>
      <c r="H8" s="75" t="s">
        <v>35</v>
      </c>
      <c r="I8" s="74" t="s">
        <v>36</v>
      </c>
      <c r="J8" s="75" t="s">
        <v>34</v>
      </c>
      <c r="K8" s="74" t="s">
        <v>36</v>
      </c>
      <c r="L8" s="75" t="s">
        <v>34</v>
      </c>
      <c r="M8" s="74" t="s">
        <v>37</v>
      </c>
      <c r="N8" s="75" t="s">
        <v>35</v>
      </c>
      <c r="O8" s="74" t="s">
        <v>36</v>
      </c>
      <c r="P8" s="75" t="s">
        <v>34</v>
      </c>
      <c r="Q8" s="74" t="s">
        <v>37</v>
      </c>
      <c r="R8" s="75" t="s">
        <v>34</v>
      </c>
      <c r="S8" s="74" t="s">
        <v>36</v>
      </c>
      <c r="T8" s="75" t="s">
        <v>35</v>
      </c>
      <c r="U8" s="74" t="s">
        <v>36</v>
      </c>
      <c r="V8" s="75" t="s">
        <v>34</v>
      </c>
      <c r="W8" s="74" t="s">
        <v>36</v>
      </c>
      <c r="X8" s="75" t="s">
        <v>34</v>
      </c>
      <c r="Y8" s="74" t="s">
        <v>37</v>
      </c>
      <c r="Z8" s="75" t="s">
        <v>35</v>
      </c>
      <c r="AA8" s="74" t="s">
        <v>37</v>
      </c>
      <c r="AB8" s="75" t="s">
        <v>35</v>
      </c>
      <c r="AC8" s="74" t="s">
        <v>36</v>
      </c>
      <c r="AD8" s="75" t="s">
        <v>34</v>
      </c>
      <c r="AE8" s="74" t="s">
        <v>37</v>
      </c>
      <c r="AF8" s="75" t="s">
        <v>35</v>
      </c>
      <c r="AG8" s="74" t="s">
        <v>36</v>
      </c>
      <c r="AH8" s="75" t="s">
        <v>34</v>
      </c>
      <c r="AI8" s="74" t="s">
        <v>36</v>
      </c>
      <c r="AJ8" s="75" t="s">
        <v>35</v>
      </c>
      <c r="AK8" s="74" t="s">
        <v>36</v>
      </c>
      <c r="AL8" s="75" t="s">
        <v>34</v>
      </c>
      <c r="AM8" s="74" t="s">
        <v>37</v>
      </c>
      <c r="AN8" s="75" t="s">
        <v>35</v>
      </c>
      <c r="AO8" s="90"/>
      <c r="AP8" s="90"/>
    </row>
    <row r="9" spans="1:42" s="68" customFormat="1">
      <c r="A9" s="184">
        <f t="shared" si="0"/>
        <v>45480</v>
      </c>
      <c r="B9" s="185"/>
      <c r="C9" s="74" t="s">
        <v>37</v>
      </c>
      <c r="D9" s="75" t="s">
        <v>34</v>
      </c>
      <c r="E9" s="74" t="s">
        <v>37</v>
      </c>
      <c r="F9" s="75" t="s">
        <v>35</v>
      </c>
      <c r="G9" s="74" t="s">
        <v>37</v>
      </c>
      <c r="H9" s="75" t="s">
        <v>35</v>
      </c>
      <c r="I9" s="74" t="s">
        <v>36</v>
      </c>
      <c r="J9" s="75" t="s">
        <v>34</v>
      </c>
      <c r="K9" s="74" t="s">
        <v>37</v>
      </c>
      <c r="L9" s="75" t="s">
        <v>35</v>
      </c>
      <c r="M9" s="74" t="s">
        <v>37</v>
      </c>
      <c r="N9" s="75" t="s">
        <v>35</v>
      </c>
      <c r="O9" s="74" t="s">
        <v>36</v>
      </c>
      <c r="P9" s="75" t="s">
        <v>34</v>
      </c>
      <c r="Q9" s="74" t="s">
        <v>37</v>
      </c>
      <c r="R9" s="75" t="s">
        <v>34</v>
      </c>
      <c r="S9" s="74" t="s">
        <v>37</v>
      </c>
      <c r="T9" s="75" t="s">
        <v>35</v>
      </c>
      <c r="U9" s="74" t="s">
        <v>36</v>
      </c>
      <c r="V9" s="75" t="s">
        <v>34</v>
      </c>
      <c r="W9" s="74" t="s">
        <v>36</v>
      </c>
      <c r="X9" s="75" t="s">
        <v>34</v>
      </c>
      <c r="Y9" s="74" t="s">
        <v>37</v>
      </c>
      <c r="Z9" s="75" t="s">
        <v>35</v>
      </c>
      <c r="AA9" s="74" t="s">
        <v>37</v>
      </c>
      <c r="AB9" s="75" t="s">
        <v>35</v>
      </c>
      <c r="AC9" s="74" t="s">
        <v>36</v>
      </c>
      <c r="AD9" s="75" t="s">
        <v>34</v>
      </c>
      <c r="AE9" s="74" t="s">
        <v>37</v>
      </c>
      <c r="AF9" s="75" t="s">
        <v>35</v>
      </c>
      <c r="AG9" s="74" t="s">
        <v>36</v>
      </c>
      <c r="AH9" s="75" t="s">
        <v>34</v>
      </c>
      <c r="AI9" s="74" t="s">
        <v>36</v>
      </c>
      <c r="AJ9" s="75" t="s">
        <v>35</v>
      </c>
      <c r="AK9" s="74" t="s">
        <v>36</v>
      </c>
      <c r="AL9" s="75" t="s">
        <v>34</v>
      </c>
      <c r="AM9" s="74" t="s">
        <v>37</v>
      </c>
      <c r="AN9" s="75" t="s">
        <v>34</v>
      </c>
      <c r="AO9" s="90"/>
      <c r="AP9" s="90"/>
    </row>
    <row r="10" spans="1:42" s="68" customFormat="1">
      <c r="A10" s="186">
        <f t="shared" si="0"/>
        <v>45481</v>
      </c>
      <c r="B10" s="187"/>
      <c r="C10" s="74" t="s">
        <v>36</v>
      </c>
      <c r="D10" s="75" t="s">
        <v>34</v>
      </c>
      <c r="E10" s="74" t="s">
        <v>37</v>
      </c>
      <c r="F10" s="75" t="s">
        <v>35</v>
      </c>
      <c r="G10" s="74" t="s">
        <v>37</v>
      </c>
      <c r="H10" s="75" t="s">
        <v>35</v>
      </c>
      <c r="I10" s="74" t="s">
        <v>36</v>
      </c>
      <c r="J10" s="75" t="s">
        <v>35</v>
      </c>
      <c r="K10" s="74" t="s">
        <v>37</v>
      </c>
      <c r="L10" s="75" t="s">
        <v>34</v>
      </c>
      <c r="M10" s="74" t="s">
        <v>37</v>
      </c>
      <c r="N10" s="75" t="s">
        <v>34</v>
      </c>
      <c r="O10" s="74" t="s">
        <v>36</v>
      </c>
      <c r="P10" s="75" t="s">
        <v>34</v>
      </c>
      <c r="Q10" s="74" t="s">
        <v>37</v>
      </c>
      <c r="R10" s="75" t="s">
        <v>34</v>
      </c>
      <c r="S10" s="74" t="s">
        <v>37</v>
      </c>
      <c r="T10" s="75" t="s">
        <v>34</v>
      </c>
      <c r="U10" s="74" t="s">
        <v>36</v>
      </c>
      <c r="V10" s="75" t="s">
        <v>34</v>
      </c>
      <c r="W10" s="74" t="s">
        <v>36</v>
      </c>
      <c r="X10" s="75" t="s">
        <v>34</v>
      </c>
      <c r="Y10" s="74" t="s">
        <v>37</v>
      </c>
      <c r="Z10" s="75" t="s">
        <v>35</v>
      </c>
      <c r="AA10" s="74" t="s">
        <v>37</v>
      </c>
      <c r="AB10" s="75" t="s">
        <v>35</v>
      </c>
      <c r="AC10" s="74" t="s">
        <v>36</v>
      </c>
      <c r="AD10" s="75" t="s">
        <v>34</v>
      </c>
      <c r="AE10" s="74" t="s">
        <v>37</v>
      </c>
      <c r="AF10" s="75" t="s">
        <v>35</v>
      </c>
      <c r="AG10" s="74" t="s">
        <v>36</v>
      </c>
      <c r="AH10" s="75" t="s">
        <v>34</v>
      </c>
      <c r="AI10" s="74" t="s">
        <v>36</v>
      </c>
      <c r="AJ10" s="75" t="s">
        <v>34</v>
      </c>
      <c r="AK10" s="74" t="s">
        <v>36</v>
      </c>
      <c r="AL10" s="75" t="s">
        <v>34</v>
      </c>
      <c r="AM10" s="74" t="s">
        <v>36</v>
      </c>
      <c r="AN10" s="75" t="s">
        <v>34</v>
      </c>
      <c r="AO10" s="90"/>
      <c r="AP10" s="90"/>
    </row>
    <row r="11" spans="1:42" s="68" customFormat="1">
      <c r="A11" s="184">
        <f t="shared" si="0"/>
        <v>45482</v>
      </c>
      <c r="B11" s="185"/>
      <c r="C11" s="74" t="s">
        <v>36</v>
      </c>
      <c r="D11" s="75"/>
      <c r="E11" s="74" t="s">
        <v>37</v>
      </c>
      <c r="F11" s="75" t="s">
        <v>35</v>
      </c>
      <c r="G11" s="74" t="s">
        <v>37</v>
      </c>
      <c r="H11" s="75" t="s">
        <v>35</v>
      </c>
      <c r="I11" s="74" t="s">
        <v>37</v>
      </c>
      <c r="J11" s="75"/>
      <c r="K11" s="74" t="s">
        <v>36</v>
      </c>
      <c r="L11" s="75"/>
      <c r="M11" s="74" t="s">
        <v>36</v>
      </c>
      <c r="N11" s="75"/>
      <c r="O11" s="74" t="s">
        <v>36</v>
      </c>
      <c r="P11" s="75"/>
      <c r="Q11" s="74" t="s">
        <v>37</v>
      </c>
      <c r="R11" s="75"/>
      <c r="S11" s="74" t="s">
        <v>36</v>
      </c>
      <c r="T11" s="75"/>
      <c r="U11" s="74" t="s">
        <v>36</v>
      </c>
      <c r="V11" s="75"/>
      <c r="W11" s="74" t="s">
        <v>36</v>
      </c>
      <c r="X11" s="75"/>
      <c r="Y11" s="74" t="s">
        <v>37</v>
      </c>
      <c r="Z11" s="75" t="s">
        <v>35</v>
      </c>
      <c r="AA11" s="74" t="s">
        <v>37</v>
      </c>
      <c r="AB11" s="75" t="s">
        <v>35</v>
      </c>
      <c r="AC11" s="74" t="s">
        <v>36</v>
      </c>
      <c r="AD11" s="75"/>
      <c r="AE11" s="74" t="s">
        <v>37</v>
      </c>
      <c r="AF11" s="75" t="s">
        <v>35</v>
      </c>
      <c r="AG11" s="74" t="s">
        <v>36</v>
      </c>
      <c r="AH11" s="75"/>
      <c r="AI11" s="74" t="s">
        <v>36</v>
      </c>
      <c r="AJ11" s="75"/>
      <c r="AK11" s="74" t="s">
        <v>36</v>
      </c>
      <c r="AL11" s="75"/>
      <c r="AM11" s="74" t="s">
        <v>36</v>
      </c>
      <c r="AN11" s="75"/>
      <c r="AO11" s="90"/>
      <c r="AP11" s="90"/>
    </row>
    <row r="12" spans="1:42" s="68" customFormat="1">
      <c r="A12" s="186">
        <f t="shared" si="0"/>
        <v>45483</v>
      </c>
      <c r="B12" s="187"/>
      <c r="C12" s="74"/>
      <c r="D12" s="75"/>
      <c r="E12" s="74" t="s">
        <v>37</v>
      </c>
      <c r="F12" s="75" t="s">
        <v>35</v>
      </c>
      <c r="G12" s="74"/>
      <c r="H12" s="75"/>
      <c r="I12" s="74"/>
      <c r="J12" s="75"/>
      <c r="K12" s="74"/>
      <c r="L12" s="75"/>
      <c r="M12" s="74"/>
      <c r="N12" s="75"/>
      <c r="O12" s="74"/>
      <c r="P12" s="75"/>
      <c r="Q12" s="74"/>
      <c r="R12" s="75"/>
      <c r="S12" s="74"/>
      <c r="T12" s="75"/>
      <c r="U12" s="74"/>
      <c r="V12" s="75"/>
      <c r="W12" s="74"/>
      <c r="X12" s="75"/>
      <c r="Y12" s="74"/>
      <c r="Z12" s="75"/>
      <c r="AA12" s="74"/>
      <c r="AB12" s="75"/>
      <c r="AC12" s="74"/>
      <c r="AD12" s="75"/>
      <c r="AE12" s="74"/>
      <c r="AF12" s="75"/>
      <c r="AG12" s="74"/>
      <c r="AH12" s="75"/>
      <c r="AI12" s="74"/>
      <c r="AJ12" s="75"/>
      <c r="AK12" s="74"/>
      <c r="AL12" s="75"/>
      <c r="AM12" s="74"/>
      <c r="AN12" s="75"/>
      <c r="AO12" s="90"/>
      <c r="AP12" s="90"/>
    </row>
    <row r="13" spans="1:42" s="68" customFormat="1">
      <c r="A13" s="184">
        <f t="shared" si="0"/>
        <v>45484</v>
      </c>
      <c r="B13" s="185"/>
      <c r="C13" s="74"/>
      <c r="D13" s="75"/>
      <c r="E13" s="74" t="s">
        <v>37</v>
      </c>
      <c r="F13" s="75" t="s">
        <v>35</v>
      </c>
      <c r="G13" s="74"/>
      <c r="H13" s="75"/>
      <c r="I13" s="74"/>
      <c r="J13" s="75"/>
      <c r="K13" s="74"/>
      <c r="L13" s="75"/>
      <c r="M13" s="74"/>
      <c r="N13" s="75"/>
      <c r="O13" s="74"/>
      <c r="P13" s="75"/>
      <c r="Q13" s="74"/>
      <c r="R13" s="75"/>
      <c r="S13" s="74"/>
      <c r="T13" s="75"/>
      <c r="U13" s="74"/>
      <c r="V13" s="75"/>
      <c r="W13" s="74"/>
      <c r="X13" s="75"/>
      <c r="Y13" s="74"/>
      <c r="Z13" s="75"/>
      <c r="AA13" s="74"/>
      <c r="AB13" s="75"/>
      <c r="AC13" s="74"/>
      <c r="AD13" s="75"/>
      <c r="AE13" s="74"/>
      <c r="AF13" s="75"/>
      <c r="AG13" s="74"/>
      <c r="AH13" s="75"/>
      <c r="AI13" s="74"/>
      <c r="AJ13" s="75"/>
      <c r="AK13" s="74"/>
      <c r="AL13" s="75"/>
      <c r="AM13" s="74"/>
      <c r="AN13" s="75"/>
      <c r="AO13" s="90"/>
      <c r="AP13" s="90"/>
    </row>
    <row r="14" spans="1:42" s="68" customFormat="1">
      <c r="A14" s="186">
        <f t="shared" si="0"/>
        <v>45485</v>
      </c>
      <c r="B14" s="187"/>
      <c r="C14" s="74"/>
      <c r="D14" s="75"/>
      <c r="E14" s="74" t="s">
        <v>37</v>
      </c>
      <c r="F14" s="75" t="s">
        <v>35</v>
      </c>
      <c r="G14" s="74"/>
      <c r="H14" s="75"/>
      <c r="I14" s="74"/>
      <c r="J14" s="75"/>
      <c r="K14" s="74"/>
      <c r="L14" s="75"/>
      <c r="M14" s="74"/>
      <c r="N14" s="75"/>
      <c r="O14" s="74"/>
      <c r="P14" s="75"/>
      <c r="Q14" s="74"/>
      <c r="R14" s="75"/>
      <c r="S14" s="74"/>
      <c r="T14" s="75"/>
      <c r="U14" s="74"/>
      <c r="V14" s="75"/>
      <c r="W14" s="74"/>
      <c r="X14" s="75"/>
      <c r="Y14" s="74"/>
      <c r="Z14" s="75"/>
      <c r="AA14" s="74"/>
      <c r="AB14" s="75"/>
      <c r="AC14" s="74"/>
      <c r="AD14" s="75"/>
      <c r="AE14" s="74"/>
      <c r="AF14" s="75"/>
      <c r="AG14" s="74"/>
      <c r="AH14" s="75"/>
      <c r="AI14" s="74"/>
      <c r="AJ14" s="75"/>
      <c r="AK14" s="74"/>
      <c r="AL14" s="75"/>
      <c r="AM14" s="74"/>
      <c r="AN14" s="75"/>
      <c r="AO14" s="90"/>
      <c r="AP14" s="90"/>
    </row>
    <row r="15" spans="1:42" s="68" customFormat="1">
      <c r="A15" s="184">
        <f t="shared" si="0"/>
        <v>45486</v>
      </c>
      <c r="B15" s="185"/>
      <c r="C15" s="74"/>
      <c r="D15" s="75"/>
      <c r="E15" s="74" t="s">
        <v>37</v>
      </c>
      <c r="F15" s="75" t="s">
        <v>35</v>
      </c>
      <c r="G15" s="74"/>
      <c r="H15" s="75"/>
      <c r="I15" s="74"/>
      <c r="J15" s="75"/>
      <c r="K15" s="74"/>
      <c r="L15" s="75"/>
      <c r="M15" s="74"/>
      <c r="N15" s="75"/>
      <c r="O15" s="74"/>
      <c r="P15" s="75"/>
      <c r="Q15" s="74"/>
      <c r="R15" s="75"/>
      <c r="S15" s="74"/>
      <c r="T15" s="75"/>
      <c r="U15" s="74"/>
      <c r="V15" s="75"/>
      <c r="W15" s="74"/>
      <c r="X15" s="75"/>
      <c r="Y15" s="74"/>
      <c r="Z15" s="75"/>
      <c r="AA15" s="74"/>
      <c r="AB15" s="75"/>
      <c r="AC15" s="74"/>
      <c r="AD15" s="75"/>
      <c r="AE15" s="74"/>
      <c r="AF15" s="75"/>
      <c r="AG15" s="74"/>
      <c r="AH15" s="75"/>
      <c r="AI15" s="74"/>
      <c r="AJ15" s="75"/>
      <c r="AK15" s="74"/>
      <c r="AL15" s="75"/>
      <c r="AM15" s="74"/>
      <c r="AN15" s="75"/>
      <c r="AO15" s="90"/>
      <c r="AP15" s="90"/>
    </row>
    <row r="16" spans="1:42" s="68" customFormat="1">
      <c r="A16" s="186">
        <f t="shared" si="0"/>
        <v>45487</v>
      </c>
      <c r="B16" s="187"/>
      <c r="C16" s="74"/>
      <c r="D16" s="75"/>
      <c r="E16" s="74" t="s">
        <v>37</v>
      </c>
      <c r="F16" s="75" t="s">
        <v>35</v>
      </c>
      <c r="G16" s="74"/>
      <c r="H16" s="75"/>
      <c r="I16" s="74"/>
      <c r="J16" s="75"/>
      <c r="K16" s="74"/>
      <c r="L16" s="75"/>
      <c r="M16" s="74"/>
      <c r="N16" s="75"/>
      <c r="O16" s="74"/>
      <c r="P16" s="75"/>
      <c r="Q16" s="74"/>
      <c r="R16" s="75"/>
      <c r="S16" s="74"/>
      <c r="T16" s="75"/>
      <c r="U16" s="74"/>
      <c r="V16" s="75"/>
      <c r="W16" s="74"/>
      <c r="X16" s="75"/>
      <c r="Y16" s="74"/>
      <c r="Z16" s="75"/>
      <c r="AA16" s="74"/>
      <c r="AB16" s="75"/>
      <c r="AC16" s="74"/>
      <c r="AD16" s="75"/>
      <c r="AE16" s="74"/>
      <c r="AF16" s="75"/>
      <c r="AG16" s="74"/>
      <c r="AH16" s="75"/>
      <c r="AI16" s="74"/>
      <c r="AJ16" s="75"/>
      <c r="AK16" s="74"/>
      <c r="AL16" s="75"/>
      <c r="AM16" s="74"/>
      <c r="AN16" s="75"/>
      <c r="AO16" s="90"/>
      <c r="AP16" s="90"/>
    </row>
    <row r="17" spans="1:42" s="68" customFormat="1">
      <c r="A17" s="184">
        <f t="shared" si="0"/>
        <v>45488</v>
      </c>
      <c r="B17" s="185"/>
      <c r="C17" s="74"/>
      <c r="D17" s="75"/>
      <c r="E17" s="74" t="s">
        <v>37</v>
      </c>
      <c r="F17" s="75" t="s">
        <v>35</v>
      </c>
      <c r="G17" s="74"/>
      <c r="H17" s="75"/>
      <c r="I17" s="74"/>
      <c r="J17" s="75"/>
      <c r="K17" s="74"/>
      <c r="L17" s="75"/>
      <c r="M17" s="74"/>
      <c r="N17" s="75"/>
      <c r="O17" s="74"/>
      <c r="P17" s="75"/>
      <c r="Q17" s="74"/>
      <c r="R17" s="75"/>
      <c r="S17" s="74"/>
      <c r="T17" s="75"/>
      <c r="U17" s="74"/>
      <c r="V17" s="75"/>
      <c r="W17" s="74"/>
      <c r="X17" s="75"/>
      <c r="Y17" s="74"/>
      <c r="Z17" s="75"/>
      <c r="AA17" s="74"/>
      <c r="AB17" s="75"/>
      <c r="AC17" s="74"/>
      <c r="AD17" s="75"/>
      <c r="AE17" s="74"/>
      <c r="AF17" s="75"/>
      <c r="AG17" s="74"/>
      <c r="AH17" s="75"/>
      <c r="AI17" s="74"/>
      <c r="AJ17" s="75"/>
      <c r="AK17" s="74"/>
      <c r="AL17" s="75"/>
      <c r="AM17" s="74"/>
      <c r="AN17" s="75"/>
      <c r="AO17" s="90"/>
      <c r="AP17" s="90"/>
    </row>
    <row r="18" spans="1:42" s="68" customFormat="1">
      <c r="A18" s="186">
        <f t="shared" si="0"/>
        <v>45489</v>
      </c>
      <c r="B18" s="187"/>
      <c r="C18" s="74"/>
      <c r="D18" s="75"/>
      <c r="E18" s="74" t="s">
        <v>37</v>
      </c>
      <c r="F18" s="75" t="s">
        <v>35</v>
      </c>
      <c r="G18" s="74"/>
      <c r="H18" s="75"/>
      <c r="I18" s="74"/>
      <c r="J18" s="75"/>
      <c r="K18" s="74"/>
      <c r="L18" s="75"/>
      <c r="M18" s="74"/>
      <c r="N18" s="75"/>
      <c r="O18" s="74"/>
      <c r="P18" s="75"/>
      <c r="Q18" s="74"/>
      <c r="R18" s="75"/>
      <c r="S18" s="74"/>
      <c r="T18" s="75"/>
      <c r="U18" s="74"/>
      <c r="V18" s="75"/>
      <c r="W18" s="74"/>
      <c r="X18" s="75"/>
      <c r="Y18" s="74"/>
      <c r="Z18" s="75"/>
      <c r="AA18" s="74"/>
      <c r="AB18" s="75"/>
      <c r="AC18" s="74"/>
      <c r="AD18" s="75"/>
      <c r="AE18" s="74"/>
      <c r="AF18" s="75"/>
      <c r="AG18" s="74"/>
      <c r="AH18" s="75"/>
      <c r="AI18" s="74"/>
      <c r="AJ18" s="75"/>
      <c r="AK18" s="74"/>
      <c r="AL18" s="75"/>
      <c r="AM18" s="74"/>
      <c r="AN18" s="75"/>
      <c r="AO18" s="90"/>
      <c r="AP18" s="90"/>
    </row>
    <row r="19" spans="1:42" s="68" customFormat="1">
      <c r="A19" s="184">
        <f t="shared" si="0"/>
        <v>45490</v>
      </c>
      <c r="B19" s="185"/>
      <c r="C19" s="74"/>
      <c r="D19" s="75"/>
      <c r="E19" s="74" t="s">
        <v>37</v>
      </c>
      <c r="F19" s="75" t="s">
        <v>35</v>
      </c>
      <c r="G19" s="74"/>
      <c r="H19" s="75"/>
      <c r="I19" s="74"/>
      <c r="J19" s="75"/>
      <c r="K19" s="74"/>
      <c r="L19" s="75"/>
      <c r="M19" s="74"/>
      <c r="N19" s="75"/>
      <c r="O19" s="74"/>
      <c r="P19" s="75"/>
      <c r="Q19" s="74"/>
      <c r="R19" s="75"/>
      <c r="S19" s="74"/>
      <c r="T19" s="75"/>
      <c r="U19" s="74"/>
      <c r="V19" s="75"/>
      <c r="W19" s="74"/>
      <c r="X19" s="75"/>
      <c r="Y19" s="74"/>
      <c r="Z19" s="75"/>
      <c r="AA19" s="74"/>
      <c r="AB19" s="75"/>
      <c r="AC19" s="74"/>
      <c r="AD19" s="75"/>
      <c r="AE19" s="74"/>
      <c r="AF19" s="75"/>
      <c r="AG19" s="74"/>
      <c r="AH19" s="75"/>
      <c r="AI19" s="74"/>
      <c r="AJ19" s="75"/>
      <c r="AK19" s="74"/>
      <c r="AL19" s="75"/>
      <c r="AM19" s="74"/>
      <c r="AN19" s="75"/>
      <c r="AO19" s="90"/>
      <c r="AP19" s="90"/>
    </row>
    <row r="20" spans="1:42" s="68" customFormat="1">
      <c r="A20" s="186">
        <f t="shared" si="0"/>
        <v>45491</v>
      </c>
      <c r="B20" s="187"/>
      <c r="C20" s="74"/>
      <c r="D20" s="75"/>
      <c r="E20" s="74" t="s">
        <v>37</v>
      </c>
      <c r="F20" s="75" t="s">
        <v>35</v>
      </c>
      <c r="G20" s="74"/>
      <c r="H20" s="75"/>
      <c r="I20" s="74"/>
      <c r="J20" s="75"/>
      <c r="K20" s="74"/>
      <c r="L20" s="75"/>
      <c r="M20" s="74"/>
      <c r="N20" s="75"/>
      <c r="O20" s="74"/>
      <c r="P20" s="75"/>
      <c r="Q20" s="74"/>
      <c r="R20" s="75"/>
      <c r="S20" s="74"/>
      <c r="T20" s="75"/>
      <c r="U20" s="74"/>
      <c r="V20" s="75"/>
      <c r="W20" s="74"/>
      <c r="X20" s="75"/>
      <c r="Y20" s="74"/>
      <c r="Z20" s="75"/>
      <c r="AA20" s="74"/>
      <c r="AB20" s="75"/>
      <c r="AC20" s="74"/>
      <c r="AD20" s="75"/>
      <c r="AE20" s="74"/>
      <c r="AF20" s="75"/>
      <c r="AG20" s="74"/>
      <c r="AH20" s="75"/>
      <c r="AI20" s="74"/>
      <c r="AJ20" s="75"/>
      <c r="AK20" s="74"/>
      <c r="AL20" s="75"/>
      <c r="AM20" s="74"/>
      <c r="AN20" s="75"/>
      <c r="AO20" s="90"/>
      <c r="AP20" s="90"/>
    </row>
    <row r="21" spans="1:42" s="68" customFormat="1">
      <c r="A21" s="184">
        <f t="shared" si="0"/>
        <v>45492</v>
      </c>
      <c r="B21" s="185"/>
      <c r="C21" s="74"/>
      <c r="D21" s="75"/>
      <c r="E21" s="74" t="s">
        <v>37</v>
      </c>
      <c r="F21" s="75" t="s">
        <v>35</v>
      </c>
      <c r="G21" s="74"/>
      <c r="H21" s="75"/>
      <c r="I21" s="74"/>
      <c r="J21" s="75"/>
      <c r="K21" s="74"/>
      <c r="L21" s="75"/>
      <c r="M21" s="74"/>
      <c r="N21" s="75"/>
      <c r="O21" s="74"/>
      <c r="P21" s="75"/>
      <c r="Q21" s="74"/>
      <c r="R21" s="75"/>
      <c r="S21" s="74"/>
      <c r="T21" s="75"/>
      <c r="U21" s="74"/>
      <c r="V21" s="75"/>
      <c r="W21" s="74"/>
      <c r="X21" s="75"/>
      <c r="Y21" s="74"/>
      <c r="Z21" s="75"/>
      <c r="AA21" s="74"/>
      <c r="AB21" s="75"/>
      <c r="AC21" s="74"/>
      <c r="AD21" s="75"/>
      <c r="AE21" s="74"/>
      <c r="AF21" s="75"/>
      <c r="AG21" s="74"/>
      <c r="AH21" s="75"/>
      <c r="AI21" s="74"/>
      <c r="AJ21" s="75"/>
      <c r="AK21" s="74"/>
      <c r="AL21" s="75"/>
      <c r="AM21" s="74"/>
      <c r="AN21" s="75"/>
      <c r="AO21" s="90"/>
      <c r="AP21" s="90"/>
    </row>
    <row r="22" spans="1:42" s="68" customFormat="1">
      <c r="A22" s="186">
        <f t="shared" si="0"/>
        <v>45493</v>
      </c>
      <c r="B22" s="187"/>
      <c r="C22" s="74"/>
      <c r="D22" s="75"/>
      <c r="E22" s="74" t="s">
        <v>37</v>
      </c>
      <c r="F22" s="75" t="s">
        <v>35</v>
      </c>
      <c r="G22" s="74"/>
      <c r="H22" s="75"/>
      <c r="I22" s="74"/>
      <c r="J22" s="75"/>
      <c r="K22" s="74"/>
      <c r="L22" s="75"/>
      <c r="M22" s="74"/>
      <c r="N22" s="75"/>
      <c r="O22" s="74"/>
      <c r="P22" s="75"/>
      <c r="Q22" s="74"/>
      <c r="R22" s="75"/>
      <c r="S22" s="74"/>
      <c r="T22" s="75"/>
      <c r="U22" s="74"/>
      <c r="V22" s="75"/>
      <c r="W22" s="74"/>
      <c r="X22" s="75"/>
      <c r="Y22" s="74"/>
      <c r="Z22" s="75"/>
      <c r="AA22" s="74"/>
      <c r="AB22" s="75"/>
      <c r="AC22" s="74"/>
      <c r="AD22" s="75"/>
      <c r="AE22" s="74"/>
      <c r="AF22" s="75"/>
      <c r="AG22" s="74"/>
      <c r="AH22" s="75"/>
      <c r="AI22" s="74"/>
      <c r="AJ22" s="75"/>
      <c r="AK22" s="74"/>
      <c r="AL22" s="75"/>
      <c r="AM22" s="74"/>
      <c r="AN22" s="75"/>
      <c r="AO22" s="90"/>
      <c r="AP22" s="90"/>
    </row>
    <row r="23" spans="1:42" s="68" customFormat="1">
      <c r="A23" s="184">
        <f t="shared" si="0"/>
        <v>45494</v>
      </c>
      <c r="B23" s="185"/>
      <c r="C23" s="74"/>
      <c r="D23" s="75"/>
      <c r="E23" s="74" t="s">
        <v>37</v>
      </c>
      <c r="F23" s="75" t="s">
        <v>35</v>
      </c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  <c r="AH23" s="75"/>
      <c r="AI23" s="74"/>
      <c r="AJ23" s="75"/>
      <c r="AK23" s="74"/>
      <c r="AL23" s="75"/>
      <c r="AM23" s="74"/>
      <c r="AN23" s="75"/>
      <c r="AO23" s="90"/>
      <c r="AP23" s="90"/>
    </row>
    <row r="24" spans="1:42" s="68" customFormat="1">
      <c r="A24" s="186">
        <f t="shared" si="0"/>
        <v>45495</v>
      </c>
      <c r="B24" s="187"/>
      <c r="C24" s="74"/>
      <c r="D24" s="75"/>
      <c r="E24" s="74" t="s">
        <v>37</v>
      </c>
      <c r="F24" s="75" t="s">
        <v>35</v>
      </c>
      <c r="G24" s="74"/>
      <c r="H24" s="75"/>
      <c r="I24" s="74"/>
      <c r="J24" s="75"/>
      <c r="K24" s="74"/>
      <c r="L24" s="75"/>
      <c r="M24" s="74"/>
      <c r="N24" s="75"/>
      <c r="O24" s="74"/>
      <c r="P24" s="75"/>
      <c r="Q24" s="74"/>
      <c r="R24" s="75"/>
      <c r="S24" s="74"/>
      <c r="T24" s="75"/>
      <c r="U24" s="74"/>
      <c r="V24" s="75"/>
      <c r="W24" s="74"/>
      <c r="X24" s="75"/>
      <c r="Y24" s="74"/>
      <c r="Z24" s="75"/>
      <c r="AA24" s="74"/>
      <c r="AB24" s="75"/>
      <c r="AC24" s="74"/>
      <c r="AD24" s="75"/>
      <c r="AE24" s="74"/>
      <c r="AF24" s="75"/>
      <c r="AG24" s="74"/>
      <c r="AH24" s="75"/>
      <c r="AI24" s="74"/>
      <c r="AJ24" s="75"/>
      <c r="AK24" s="74"/>
      <c r="AL24" s="75"/>
      <c r="AM24" s="74"/>
      <c r="AN24" s="75"/>
      <c r="AO24" s="90"/>
      <c r="AP24" s="90"/>
    </row>
    <row r="25" spans="1:42" s="68" customFormat="1">
      <c r="A25" s="184">
        <f t="shared" si="0"/>
        <v>45496</v>
      </c>
      <c r="B25" s="185"/>
      <c r="C25" s="74"/>
      <c r="D25" s="75"/>
      <c r="E25" s="74" t="s">
        <v>37</v>
      </c>
      <c r="F25" s="75" t="s">
        <v>35</v>
      </c>
      <c r="G25" s="74"/>
      <c r="H25" s="75"/>
      <c r="I25" s="74"/>
      <c r="J25" s="75"/>
      <c r="K25" s="74"/>
      <c r="L25" s="75"/>
      <c r="M25" s="74"/>
      <c r="N25" s="75"/>
      <c r="O25" s="74"/>
      <c r="P25" s="75"/>
      <c r="Q25" s="74"/>
      <c r="R25" s="75"/>
      <c r="S25" s="74"/>
      <c r="T25" s="75"/>
      <c r="U25" s="74"/>
      <c r="V25" s="75"/>
      <c r="W25" s="74"/>
      <c r="X25" s="75"/>
      <c r="Y25" s="74"/>
      <c r="Z25" s="75"/>
      <c r="AA25" s="74"/>
      <c r="AB25" s="75"/>
      <c r="AC25" s="74"/>
      <c r="AD25" s="75"/>
      <c r="AE25" s="74"/>
      <c r="AF25" s="75"/>
      <c r="AG25" s="74"/>
      <c r="AH25" s="75"/>
      <c r="AI25" s="74"/>
      <c r="AJ25" s="75"/>
      <c r="AK25" s="74"/>
      <c r="AL25" s="75"/>
      <c r="AM25" s="74"/>
      <c r="AN25" s="75"/>
      <c r="AO25" s="90"/>
      <c r="AP25" s="90"/>
    </row>
    <row r="26" spans="1:42" s="68" customFormat="1">
      <c r="A26" s="186">
        <f t="shared" si="0"/>
        <v>45497</v>
      </c>
      <c r="B26" s="187"/>
      <c r="C26" s="74"/>
      <c r="D26" s="75"/>
      <c r="E26" s="74" t="s">
        <v>37</v>
      </c>
      <c r="F26" s="75" t="s">
        <v>35</v>
      </c>
      <c r="G26" s="74"/>
      <c r="H26" s="75"/>
      <c r="I26" s="74"/>
      <c r="J26" s="75"/>
      <c r="K26" s="74"/>
      <c r="L26" s="75"/>
      <c r="M26" s="74"/>
      <c r="N26" s="75"/>
      <c r="O26" s="74"/>
      <c r="P26" s="75"/>
      <c r="Q26" s="74"/>
      <c r="R26" s="75"/>
      <c r="S26" s="74"/>
      <c r="T26" s="75"/>
      <c r="U26" s="74"/>
      <c r="V26" s="75"/>
      <c r="W26" s="74"/>
      <c r="X26" s="75"/>
      <c r="Y26" s="74"/>
      <c r="Z26" s="75"/>
      <c r="AA26" s="74"/>
      <c r="AB26" s="75"/>
      <c r="AC26" s="74"/>
      <c r="AD26" s="75"/>
      <c r="AE26" s="74"/>
      <c r="AF26" s="75"/>
      <c r="AG26" s="74"/>
      <c r="AH26" s="75"/>
      <c r="AI26" s="74"/>
      <c r="AJ26" s="75"/>
      <c r="AK26" s="74"/>
      <c r="AL26" s="75"/>
      <c r="AM26" s="74"/>
      <c r="AN26" s="75"/>
      <c r="AO26" s="90"/>
      <c r="AP26" s="90"/>
    </row>
    <row r="27" spans="1:42" s="68" customFormat="1">
      <c r="A27" s="184">
        <f t="shared" si="0"/>
        <v>45498</v>
      </c>
      <c r="B27" s="185"/>
      <c r="C27" s="74"/>
      <c r="D27" s="75"/>
      <c r="E27" s="74" t="s">
        <v>37</v>
      </c>
      <c r="F27" s="75" t="s">
        <v>35</v>
      </c>
      <c r="G27" s="74"/>
      <c r="H27" s="75"/>
      <c r="I27" s="74"/>
      <c r="J27" s="75"/>
      <c r="K27" s="74"/>
      <c r="L27" s="75"/>
      <c r="M27" s="74"/>
      <c r="N27" s="75"/>
      <c r="O27" s="74"/>
      <c r="P27" s="75"/>
      <c r="Q27" s="74"/>
      <c r="R27" s="75"/>
      <c r="S27" s="74"/>
      <c r="T27" s="75"/>
      <c r="U27" s="74"/>
      <c r="V27" s="75"/>
      <c r="W27" s="74"/>
      <c r="X27" s="75"/>
      <c r="Y27" s="74"/>
      <c r="Z27" s="75"/>
      <c r="AA27" s="74"/>
      <c r="AB27" s="75"/>
      <c r="AC27" s="74"/>
      <c r="AD27" s="75"/>
      <c r="AE27" s="74"/>
      <c r="AF27" s="75"/>
      <c r="AG27" s="74"/>
      <c r="AH27" s="75"/>
      <c r="AI27" s="74"/>
      <c r="AJ27" s="75"/>
      <c r="AK27" s="74"/>
      <c r="AL27" s="75"/>
      <c r="AM27" s="74"/>
      <c r="AN27" s="75"/>
      <c r="AO27" s="90"/>
      <c r="AP27" s="90"/>
    </row>
    <row r="28" spans="1:42" s="68" customFormat="1">
      <c r="A28" s="186">
        <f t="shared" si="0"/>
        <v>45499</v>
      </c>
      <c r="B28" s="187"/>
      <c r="C28" s="74"/>
      <c r="D28" s="75"/>
      <c r="E28" s="74" t="s">
        <v>37</v>
      </c>
      <c r="F28" s="75" t="s">
        <v>35</v>
      </c>
      <c r="G28" s="74"/>
      <c r="H28" s="75"/>
      <c r="I28" s="74"/>
      <c r="J28" s="75"/>
      <c r="K28" s="74"/>
      <c r="L28" s="75"/>
      <c r="M28" s="74"/>
      <c r="N28" s="75"/>
      <c r="O28" s="74"/>
      <c r="P28" s="75"/>
      <c r="Q28" s="74"/>
      <c r="R28" s="75"/>
      <c r="S28" s="74"/>
      <c r="T28" s="75"/>
      <c r="U28" s="74"/>
      <c r="V28" s="75"/>
      <c r="W28" s="74"/>
      <c r="X28" s="75"/>
      <c r="Y28" s="74"/>
      <c r="Z28" s="75"/>
      <c r="AA28" s="74"/>
      <c r="AB28" s="75"/>
      <c r="AC28" s="74"/>
      <c r="AD28" s="75"/>
      <c r="AE28" s="74"/>
      <c r="AF28" s="75"/>
      <c r="AG28" s="74"/>
      <c r="AH28" s="75"/>
      <c r="AI28" s="74"/>
      <c r="AJ28" s="75"/>
      <c r="AK28" s="74"/>
      <c r="AL28" s="75"/>
      <c r="AM28" s="74"/>
      <c r="AN28" s="75"/>
      <c r="AO28" s="90"/>
      <c r="AP28" s="90"/>
    </row>
    <row r="29" spans="1:42" s="68" customFormat="1">
      <c r="A29" s="184">
        <f t="shared" si="0"/>
        <v>45500</v>
      </c>
      <c r="B29" s="185"/>
      <c r="C29" s="74"/>
      <c r="D29" s="75"/>
      <c r="E29" s="74" t="s">
        <v>37</v>
      </c>
      <c r="F29" s="75" t="s">
        <v>35</v>
      </c>
      <c r="G29" s="74"/>
      <c r="H29" s="75"/>
      <c r="I29" s="74"/>
      <c r="J29" s="75"/>
      <c r="K29" s="74"/>
      <c r="L29" s="75"/>
      <c r="M29" s="74"/>
      <c r="N29" s="75"/>
      <c r="O29" s="74"/>
      <c r="P29" s="75"/>
      <c r="Q29" s="74"/>
      <c r="R29" s="75"/>
      <c r="S29" s="74"/>
      <c r="T29" s="75"/>
      <c r="U29" s="74"/>
      <c r="V29" s="75"/>
      <c r="W29" s="74"/>
      <c r="X29" s="75"/>
      <c r="Y29" s="74"/>
      <c r="Z29" s="75"/>
      <c r="AA29" s="74"/>
      <c r="AB29" s="75"/>
      <c r="AC29" s="74"/>
      <c r="AD29" s="75"/>
      <c r="AE29" s="74"/>
      <c r="AF29" s="75"/>
      <c r="AG29" s="74"/>
      <c r="AH29" s="75"/>
      <c r="AI29" s="74"/>
      <c r="AJ29" s="75"/>
      <c r="AK29" s="74"/>
      <c r="AL29" s="75"/>
      <c r="AM29" s="74"/>
      <c r="AN29" s="75"/>
      <c r="AO29" s="90"/>
      <c r="AP29" s="90"/>
    </row>
    <row r="30" spans="1:42" s="68" customFormat="1">
      <c r="A30" s="186">
        <f t="shared" si="0"/>
        <v>45501</v>
      </c>
      <c r="B30" s="187"/>
      <c r="C30" s="74"/>
      <c r="D30" s="75"/>
      <c r="E30" s="74" t="s">
        <v>37</v>
      </c>
      <c r="F30" s="75" t="s">
        <v>35</v>
      </c>
      <c r="G30" s="74"/>
      <c r="H30" s="75"/>
      <c r="I30" s="74"/>
      <c r="J30" s="75"/>
      <c r="K30" s="74"/>
      <c r="L30" s="75"/>
      <c r="M30" s="74"/>
      <c r="N30" s="75"/>
      <c r="O30" s="74"/>
      <c r="P30" s="75"/>
      <c r="Q30" s="74"/>
      <c r="R30" s="75"/>
      <c r="S30" s="74"/>
      <c r="T30" s="75"/>
      <c r="U30" s="74"/>
      <c r="V30" s="75"/>
      <c r="W30" s="74"/>
      <c r="X30" s="75"/>
      <c r="Y30" s="74"/>
      <c r="Z30" s="75"/>
      <c r="AA30" s="74"/>
      <c r="AB30" s="75"/>
      <c r="AC30" s="74"/>
      <c r="AD30" s="75"/>
      <c r="AE30" s="74"/>
      <c r="AF30" s="75"/>
      <c r="AG30" s="74"/>
      <c r="AH30" s="75"/>
      <c r="AI30" s="74"/>
      <c r="AJ30" s="75"/>
      <c r="AK30" s="74"/>
      <c r="AL30" s="75"/>
      <c r="AM30" s="74"/>
      <c r="AN30" s="75"/>
      <c r="AO30" s="90"/>
      <c r="AP30" s="90"/>
    </row>
    <row r="31" spans="1:42" s="68" customFormat="1">
      <c r="A31" s="184">
        <f t="shared" si="0"/>
        <v>45502</v>
      </c>
      <c r="B31" s="185"/>
      <c r="C31" s="74"/>
      <c r="D31" s="75"/>
      <c r="E31" s="74" t="s">
        <v>37</v>
      </c>
      <c r="F31" s="75" t="s">
        <v>35</v>
      </c>
      <c r="G31" s="74"/>
      <c r="H31" s="75"/>
      <c r="I31" s="74"/>
      <c r="J31" s="75"/>
      <c r="K31" s="74"/>
      <c r="L31" s="75"/>
      <c r="M31" s="74"/>
      <c r="N31" s="75"/>
      <c r="O31" s="74"/>
      <c r="P31" s="75"/>
      <c r="Q31" s="74"/>
      <c r="R31" s="75"/>
      <c r="S31" s="74"/>
      <c r="T31" s="75"/>
      <c r="U31" s="74"/>
      <c r="V31" s="75"/>
      <c r="W31" s="74"/>
      <c r="X31" s="75"/>
      <c r="Y31" s="74"/>
      <c r="Z31" s="75"/>
      <c r="AA31" s="74"/>
      <c r="AB31" s="75"/>
      <c r="AC31" s="74"/>
      <c r="AD31" s="75"/>
      <c r="AE31" s="74"/>
      <c r="AF31" s="75"/>
      <c r="AG31" s="74"/>
      <c r="AH31" s="75"/>
      <c r="AI31" s="74"/>
      <c r="AJ31" s="75"/>
      <c r="AK31" s="74"/>
      <c r="AL31" s="75"/>
      <c r="AM31" s="74"/>
      <c r="AN31" s="75"/>
      <c r="AO31" s="90"/>
      <c r="AP31" s="90"/>
    </row>
    <row r="32" spans="1:42" s="68" customFormat="1">
      <c r="A32" s="186">
        <f t="shared" si="0"/>
        <v>45503</v>
      </c>
      <c r="B32" s="187"/>
      <c r="C32" s="74"/>
      <c r="D32" s="75"/>
      <c r="E32" s="74" t="s">
        <v>37</v>
      </c>
      <c r="F32" s="75" t="s">
        <v>35</v>
      </c>
      <c r="G32" s="74"/>
      <c r="H32" s="75"/>
      <c r="I32" s="74"/>
      <c r="J32" s="75"/>
      <c r="K32" s="74"/>
      <c r="L32" s="75"/>
      <c r="M32" s="74"/>
      <c r="N32" s="75"/>
      <c r="O32" s="74"/>
      <c r="P32" s="75"/>
      <c r="Q32" s="74"/>
      <c r="R32" s="75"/>
      <c r="S32" s="74"/>
      <c r="T32" s="75"/>
      <c r="U32" s="74"/>
      <c r="V32" s="75"/>
      <c r="W32" s="74"/>
      <c r="X32" s="75"/>
      <c r="Y32" s="74"/>
      <c r="Z32" s="75"/>
      <c r="AA32" s="74"/>
      <c r="AB32" s="75"/>
      <c r="AC32" s="74"/>
      <c r="AD32" s="75"/>
      <c r="AE32" s="74"/>
      <c r="AF32" s="75"/>
      <c r="AG32" s="74"/>
      <c r="AH32" s="75"/>
      <c r="AI32" s="74"/>
      <c r="AJ32" s="75"/>
      <c r="AK32" s="74"/>
      <c r="AL32" s="75"/>
      <c r="AM32" s="74"/>
      <c r="AN32" s="75"/>
      <c r="AO32" s="90"/>
      <c r="AP32" s="90"/>
    </row>
    <row r="33" spans="1:42" s="68" customFormat="1">
      <c r="A33" s="184">
        <f t="shared" si="0"/>
        <v>45504</v>
      </c>
      <c r="B33" s="185"/>
      <c r="C33" s="74"/>
      <c r="D33" s="75"/>
      <c r="E33" s="74" t="s">
        <v>37</v>
      </c>
      <c r="F33" s="75" t="s">
        <v>35</v>
      </c>
      <c r="G33" s="74"/>
      <c r="H33" s="75"/>
      <c r="I33" s="74"/>
      <c r="J33" s="75"/>
      <c r="K33" s="74"/>
      <c r="L33" s="75"/>
      <c r="M33" s="74"/>
      <c r="N33" s="75"/>
      <c r="O33" s="74"/>
      <c r="P33" s="75"/>
      <c r="Q33" s="74"/>
      <c r="R33" s="75"/>
      <c r="S33" s="74"/>
      <c r="T33" s="75"/>
      <c r="U33" s="74"/>
      <c r="V33" s="75"/>
      <c r="W33" s="74"/>
      <c r="X33" s="75"/>
      <c r="Y33" s="74"/>
      <c r="Z33" s="75"/>
      <c r="AA33" s="74"/>
      <c r="AB33" s="75"/>
      <c r="AC33" s="74"/>
      <c r="AD33" s="75"/>
      <c r="AE33" s="74"/>
      <c r="AF33" s="75"/>
      <c r="AG33" s="74"/>
      <c r="AH33" s="75"/>
      <c r="AI33" s="74"/>
      <c r="AJ33" s="75"/>
      <c r="AK33" s="74"/>
      <c r="AL33" s="75"/>
      <c r="AM33" s="74"/>
      <c r="AN33" s="75"/>
      <c r="AO33" s="90"/>
      <c r="AP33" s="90"/>
    </row>
    <row r="34" spans="1:42" s="68" customFormat="1">
      <c r="A34" s="186">
        <f t="shared" si="0"/>
        <v>45505</v>
      </c>
      <c r="B34" s="187"/>
      <c r="C34" s="74"/>
      <c r="D34" s="75"/>
      <c r="E34" s="74" t="s">
        <v>37</v>
      </c>
      <c r="F34" s="75" t="s">
        <v>35</v>
      </c>
      <c r="G34" s="74"/>
      <c r="H34" s="75"/>
      <c r="I34" s="74"/>
      <c r="J34" s="75"/>
      <c r="K34" s="74"/>
      <c r="L34" s="75"/>
      <c r="M34" s="74"/>
      <c r="N34" s="75"/>
      <c r="O34" s="74"/>
      <c r="P34" s="75"/>
      <c r="Q34" s="74"/>
      <c r="R34" s="75"/>
      <c r="S34" s="74"/>
      <c r="T34" s="75"/>
      <c r="U34" s="74"/>
      <c r="V34" s="75"/>
      <c r="W34" s="74"/>
      <c r="X34" s="75"/>
      <c r="Y34" s="74"/>
      <c r="Z34" s="75"/>
      <c r="AA34" s="74"/>
      <c r="AB34" s="75"/>
      <c r="AC34" s="74"/>
      <c r="AD34" s="75"/>
      <c r="AE34" s="74"/>
      <c r="AF34" s="75"/>
      <c r="AG34" s="74"/>
      <c r="AH34" s="75"/>
      <c r="AI34" s="74"/>
      <c r="AJ34" s="75"/>
      <c r="AK34" s="74"/>
      <c r="AL34" s="75"/>
      <c r="AM34" s="74"/>
      <c r="AN34" s="75"/>
      <c r="AO34" s="90"/>
      <c r="AP34" s="90"/>
    </row>
    <row r="35" spans="1:42" ht="17.25" customHeight="1">
      <c r="C35" s="188"/>
      <c r="D35" s="188"/>
    </row>
    <row r="36" spans="1:42" s="69" customFormat="1" ht="9" customHeight="1">
      <c r="A36" s="76"/>
      <c r="B36" s="77"/>
      <c r="C36" s="77" t="str">
        <f>C1</f>
        <v>Aman</v>
      </c>
      <c r="D36" s="77"/>
      <c r="E36" s="77" t="str">
        <f t="shared" ref="E36" si="1">E1</f>
        <v>Aklash</v>
      </c>
      <c r="F36" s="77"/>
      <c r="G36" s="77" t="str">
        <f t="shared" ref="G36" si="2">G1</f>
        <v>Firdosh</v>
      </c>
      <c r="H36" s="77"/>
      <c r="I36" s="77" t="str">
        <f t="shared" ref="I36" si="3">I1</f>
        <v>Iftikar</v>
      </c>
      <c r="J36" s="77"/>
      <c r="K36" s="77" t="str">
        <f t="shared" ref="K36" si="4">K1</f>
        <v>Imran Molla</v>
      </c>
      <c r="L36" s="77"/>
      <c r="M36" s="77" t="str">
        <f t="shared" ref="M36:AM36" si="5">M1</f>
        <v>Imran Saikh</v>
      </c>
      <c r="N36" s="77"/>
      <c r="O36" s="77" t="str">
        <f t="shared" si="5"/>
        <v>Jamal</v>
      </c>
      <c r="P36" s="77"/>
      <c r="Q36" s="77" t="str">
        <f t="shared" si="5"/>
        <v>Masudur</v>
      </c>
      <c r="R36" s="77"/>
      <c r="S36" s="77" t="str">
        <f t="shared" si="5"/>
        <v>Mofazzal</v>
      </c>
      <c r="T36" s="77"/>
      <c r="U36" s="77" t="str">
        <f t="shared" si="5"/>
        <v>Nadim</v>
      </c>
      <c r="V36" s="77"/>
      <c r="W36" s="77" t="str">
        <f t="shared" si="5"/>
        <v>Omar Faruk</v>
      </c>
      <c r="X36" s="77"/>
      <c r="Y36" s="77" t="str">
        <f t="shared" si="5"/>
        <v>Rahul</v>
      </c>
      <c r="Z36" s="77"/>
      <c r="AA36" s="77" t="str">
        <f t="shared" si="5"/>
        <v>Rofikul</v>
      </c>
      <c r="AB36" s="77"/>
      <c r="AC36" s="77" t="str">
        <f t="shared" si="5"/>
        <v>Sagir</v>
      </c>
      <c r="AD36" s="77"/>
      <c r="AE36" s="77" t="str">
        <f t="shared" si="5"/>
        <v xml:space="preserve">Sahid Hossian </v>
      </c>
      <c r="AF36" s="77"/>
      <c r="AG36" s="77" t="str">
        <f t="shared" si="5"/>
        <v>Sahid Laskar</v>
      </c>
      <c r="AH36" s="77"/>
      <c r="AI36" s="77" t="str">
        <f t="shared" si="5"/>
        <v>Sahidullaha</v>
      </c>
      <c r="AJ36" s="77"/>
      <c r="AK36" s="77" t="str">
        <f t="shared" si="5"/>
        <v>Samaun</v>
      </c>
      <c r="AL36" s="77"/>
      <c r="AM36" s="77" t="str">
        <f t="shared" si="5"/>
        <v>Sayad</v>
      </c>
      <c r="AN36" s="77"/>
    </row>
    <row r="37" spans="1:42" s="70" customFormat="1" ht="21">
      <c r="A37" s="189" t="s">
        <v>38</v>
      </c>
      <c r="B37" s="190"/>
      <c r="C37" s="66">
        <f>COUNTIF(C$3:C$34,"D- ON")</f>
        <v>6</v>
      </c>
      <c r="D37" s="67">
        <f>COUNTIF(D$3:D$34,"N- ON")</f>
        <v>6</v>
      </c>
      <c r="E37" s="66">
        <f t="shared" ref="E37" si="6">COUNTIF(E$3:E$34,"D- ON")</f>
        <v>3</v>
      </c>
      <c r="F37" s="67">
        <f t="shared" ref="F37" si="7">COUNTIF(F$3:F$34,"N- ON")</f>
        <v>5</v>
      </c>
      <c r="G37" s="66">
        <f t="shared" ref="G37" si="8">COUNTIF(G$3:G$34,"D- ON")</f>
        <v>4</v>
      </c>
      <c r="H37" s="67">
        <f t="shared" ref="H37" si="9">COUNTIF(H$3:H$34,"N- ON")</f>
        <v>4</v>
      </c>
      <c r="I37" s="66">
        <f t="shared" ref="I37" si="10">COUNTIF(I$3:I$34,"D- ON")</f>
        <v>7</v>
      </c>
      <c r="J37" s="67">
        <f t="shared" ref="J37" si="11">COUNTIF(J$3:J$34,"N- ON")</f>
        <v>7</v>
      </c>
      <c r="K37" s="66">
        <f t="shared" ref="K37" si="12">COUNTIF(K$3:K$34,"D- ON")</f>
        <v>6</v>
      </c>
      <c r="L37" s="67">
        <f t="shared" ref="L37" si="13">COUNTIF(L$3:L$34,"N- ON")</f>
        <v>7</v>
      </c>
      <c r="M37" s="66">
        <f t="shared" ref="M37" si="14">COUNTIF(M$3:M$34,"D- ON")</f>
        <v>2</v>
      </c>
      <c r="N37" s="67">
        <f t="shared" ref="N37" si="15">COUNTIF(N$3:N$34,"N- ON")</f>
        <v>3</v>
      </c>
      <c r="O37" s="66">
        <f t="shared" ref="O37" si="16">COUNTIF(O$3:O$34,"D- ON")</f>
        <v>8</v>
      </c>
      <c r="P37" s="67">
        <f t="shared" ref="P37" si="17">COUNTIF(P$3:P$34,"N- ON")</f>
        <v>8</v>
      </c>
      <c r="Q37" s="66">
        <f t="shared" ref="Q37" si="18">COUNTIF(Q$3:Q$34,"D- ON")</f>
        <v>0</v>
      </c>
      <c r="R37" s="67">
        <f t="shared" ref="R37" si="19">COUNTIF(R$3:R$34,"N- ON")</f>
        <v>7</v>
      </c>
      <c r="S37" s="66">
        <f t="shared" ref="S37" si="20">COUNTIF(S$3:S$34,"D- ON")</f>
        <v>6</v>
      </c>
      <c r="T37" s="67">
        <f t="shared" ref="T37" si="21">COUNTIF(T$3:T$34,"N- ON")</f>
        <v>6</v>
      </c>
      <c r="U37" s="66">
        <f t="shared" ref="U37" si="22">COUNTIF(U$3:U$34,"D- ON")</f>
        <v>8</v>
      </c>
      <c r="V37" s="67">
        <f t="shared" ref="V37" si="23">COUNTIF(V$3:V$34,"N- ON")</f>
        <v>8</v>
      </c>
      <c r="W37" s="66">
        <f t="shared" ref="W37" si="24">COUNTIF(W$3:W$34,"D- ON")</f>
        <v>8</v>
      </c>
      <c r="X37" s="67">
        <f t="shared" ref="X37" si="25">COUNTIF(X$3:X$34,"N- ON")</f>
        <v>8</v>
      </c>
      <c r="Y37" s="66">
        <f t="shared" ref="Y37" si="26">COUNTIF(Y$3:Y$34,"D- ON")</f>
        <v>4</v>
      </c>
      <c r="Z37" s="67">
        <f t="shared" ref="Z37" si="27">COUNTIF(Z$3:Z$34,"N- ON")</f>
        <v>3</v>
      </c>
      <c r="AA37" s="66">
        <f t="shared" ref="AA37" si="28">COUNTIF(AA$3:AA$34,"D- ON")</f>
        <v>0</v>
      </c>
      <c r="AB37" s="67">
        <f t="shared" ref="AB37" si="29">COUNTIF(AB$3:AB$34,"N- ON")</f>
        <v>0</v>
      </c>
      <c r="AC37" s="66">
        <f t="shared" ref="AC37" si="30">COUNTIF(AC$3:AC$34,"D- ON")</f>
        <v>8</v>
      </c>
      <c r="AD37" s="67">
        <f t="shared" ref="AD37" si="31">COUNTIF(AD$3:AD$34,"N- ON")</f>
        <v>8</v>
      </c>
      <c r="AE37" s="66">
        <f t="shared" ref="AE37" si="32">COUNTIF(AE$3:AE$34,"D- ON")</f>
        <v>2</v>
      </c>
      <c r="AF37" s="67">
        <f t="shared" ref="AF37" si="33">COUNTIF(AF$3:AF$34,"N- ON")</f>
        <v>2</v>
      </c>
      <c r="AG37" s="66">
        <f t="shared" ref="AG37" si="34">COUNTIF(AG$3:AG$34,"D- ON")</f>
        <v>8</v>
      </c>
      <c r="AH37" s="67">
        <f t="shared" ref="AH37" si="35">COUNTIF(AH$3:AH$34,"N- ON")</f>
        <v>8</v>
      </c>
      <c r="AI37" s="66">
        <f t="shared" ref="AI37" si="36">COUNTIF(AI$3:AI$34,"D- ON")</f>
        <v>8</v>
      </c>
      <c r="AJ37" s="67">
        <f t="shared" ref="AJ37" si="37">COUNTIF(AJ$3:AJ$34,"N- ON")</f>
        <v>6</v>
      </c>
      <c r="AK37" s="66">
        <f t="shared" ref="AK37" si="38">COUNTIF(AK$3:AK$34,"D- ON")</f>
        <v>8</v>
      </c>
      <c r="AL37" s="67">
        <f t="shared" ref="AL37" si="39">COUNTIF(AL$3:AL$34,"N- ON")</f>
        <v>8</v>
      </c>
      <c r="AM37" s="66">
        <f t="shared" ref="AM37" si="40">COUNTIF(AM$3:AM$34,"D- ON")</f>
        <v>6</v>
      </c>
      <c r="AN37" s="67">
        <f t="shared" ref="AN37" si="41">COUNTIF(AN$3:AN$34,"N- ON")</f>
        <v>7</v>
      </c>
      <c r="AO37" s="91"/>
      <c r="AP37" s="91"/>
    </row>
    <row r="38" spans="1:42" ht="24.75">
      <c r="A38" s="191" t="s">
        <v>39</v>
      </c>
      <c r="B38" s="192"/>
      <c r="C38" s="193">
        <f>C37+D37</f>
        <v>12</v>
      </c>
      <c r="D38" s="194"/>
      <c r="E38" s="193">
        <f>E37+F37</f>
        <v>8</v>
      </c>
      <c r="F38" s="194"/>
      <c r="G38" s="193">
        <f>G37+H37</f>
        <v>8</v>
      </c>
      <c r="H38" s="194"/>
      <c r="I38" s="193">
        <f>I37+J37</f>
        <v>14</v>
      </c>
      <c r="J38" s="194"/>
      <c r="K38" s="193">
        <f>K37+L37</f>
        <v>13</v>
      </c>
      <c r="L38" s="194"/>
      <c r="M38" s="193">
        <f>M37+N37</f>
        <v>5</v>
      </c>
      <c r="N38" s="194"/>
      <c r="O38" s="193">
        <f>O37+P37</f>
        <v>16</v>
      </c>
      <c r="P38" s="194"/>
      <c r="Q38" s="193">
        <f>Q37+R37</f>
        <v>7</v>
      </c>
      <c r="R38" s="194"/>
      <c r="S38" s="193">
        <f>S37+T37</f>
        <v>12</v>
      </c>
      <c r="T38" s="194"/>
      <c r="U38" s="193">
        <f>U37+V37</f>
        <v>16</v>
      </c>
      <c r="V38" s="194"/>
      <c r="W38" s="193">
        <f>W37+X37</f>
        <v>16</v>
      </c>
      <c r="X38" s="194"/>
      <c r="Y38" s="193">
        <f>Y37+Z37</f>
        <v>7</v>
      </c>
      <c r="Z38" s="194"/>
      <c r="AA38" s="193">
        <f>AA37+AB37</f>
        <v>0</v>
      </c>
      <c r="AB38" s="194"/>
      <c r="AC38" s="193">
        <f>AC37+AD37</f>
        <v>16</v>
      </c>
      <c r="AD38" s="194"/>
      <c r="AE38" s="193">
        <f>AE37+AF37</f>
        <v>4</v>
      </c>
      <c r="AF38" s="194"/>
      <c r="AG38" s="193">
        <f>AG37+AH37</f>
        <v>16</v>
      </c>
      <c r="AH38" s="194"/>
      <c r="AI38" s="193">
        <f>AI37+AJ37</f>
        <v>14</v>
      </c>
      <c r="AJ38" s="194"/>
      <c r="AK38" s="193">
        <f>AK37+AL37</f>
        <v>16</v>
      </c>
      <c r="AL38" s="194"/>
      <c r="AM38" s="193">
        <f>AM37+AN37</f>
        <v>13</v>
      </c>
      <c r="AN38" s="194"/>
      <c r="AO38" s="195"/>
      <c r="AP38" s="195"/>
    </row>
    <row r="39" spans="1:42">
      <c r="A39" s="196" t="s">
        <v>40</v>
      </c>
      <c r="B39" s="197"/>
      <c r="C39" s="78">
        <f>'Guest Meal'!C37</f>
        <v>0</v>
      </c>
      <c r="D39" s="79">
        <f>'Guest Meal'!D37</f>
        <v>0</v>
      </c>
      <c r="E39" s="78">
        <f>'Guest Meal'!E37</f>
        <v>0</v>
      </c>
      <c r="F39" s="79">
        <f>'Guest Meal'!F37</f>
        <v>0</v>
      </c>
      <c r="G39" s="78">
        <f>'Guest Meal'!G37</f>
        <v>4</v>
      </c>
      <c r="H39" s="79">
        <f>'Guest Meal'!H37</f>
        <v>4</v>
      </c>
      <c r="I39" s="78">
        <f>'Guest Meal'!I37</f>
        <v>2</v>
      </c>
      <c r="J39" s="79">
        <f>'Guest Meal'!J37</f>
        <v>2</v>
      </c>
      <c r="K39" s="78">
        <f>'Guest Meal'!K37</f>
        <v>0</v>
      </c>
      <c r="L39" s="79">
        <f>'Guest Meal'!L37</f>
        <v>0</v>
      </c>
      <c r="M39" s="78">
        <f>'Guest Meal'!M37</f>
        <v>0</v>
      </c>
      <c r="N39" s="79">
        <f>'Guest Meal'!N37</f>
        <v>0</v>
      </c>
      <c r="O39" s="78">
        <f>'Guest Meal'!O37</f>
        <v>0</v>
      </c>
      <c r="P39" s="79">
        <f>'Guest Meal'!P37</f>
        <v>0</v>
      </c>
      <c r="Q39" s="78">
        <f>'Guest Meal'!Q37</f>
        <v>0</v>
      </c>
      <c r="R39" s="79">
        <f>'Guest Meal'!R37</f>
        <v>2</v>
      </c>
      <c r="S39" s="78">
        <f>'Guest Meal'!S37</f>
        <v>0</v>
      </c>
      <c r="T39" s="79">
        <f>'Guest Meal'!T37</f>
        <v>0</v>
      </c>
      <c r="U39" s="78">
        <f>'Guest Meal'!U37</f>
        <v>0</v>
      </c>
      <c r="V39" s="79">
        <f>'Guest Meal'!V37</f>
        <v>1</v>
      </c>
      <c r="W39" s="78">
        <f>'Guest Meal'!W37</f>
        <v>1</v>
      </c>
      <c r="X39" s="79">
        <f>'Guest Meal'!X37</f>
        <v>1</v>
      </c>
      <c r="Y39" s="78">
        <f>'Guest Meal'!Y37</f>
        <v>0</v>
      </c>
      <c r="Z39" s="79">
        <f>'Guest Meal'!Z37</f>
        <v>0</v>
      </c>
      <c r="AA39" s="78">
        <f>'Guest Meal'!AA37</f>
        <v>0</v>
      </c>
      <c r="AB39" s="79">
        <f>'Guest Meal'!AB37</f>
        <v>0</v>
      </c>
      <c r="AC39" s="78">
        <f>'Guest Meal'!AC37</f>
        <v>0</v>
      </c>
      <c r="AD39" s="79">
        <f>'Guest Meal'!AD37</f>
        <v>0</v>
      </c>
      <c r="AE39" s="78">
        <f>'Guest Meal'!AE37</f>
        <v>0</v>
      </c>
      <c r="AF39" s="79">
        <f>'Guest Meal'!AF37</f>
        <v>0</v>
      </c>
      <c r="AG39" s="78">
        <f>'Guest Meal'!AG37</f>
        <v>0</v>
      </c>
      <c r="AH39" s="79">
        <f>'Guest Meal'!AH37</f>
        <v>0</v>
      </c>
      <c r="AI39" s="78">
        <f>'Guest Meal'!AI37</f>
        <v>0</v>
      </c>
      <c r="AJ39" s="79">
        <f>'Guest Meal'!AJ37</f>
        <v>0</v>
      </c>
      <c r="AK39" s="78">
        <f>'Guest Meal'!AK37</f>
        <v>0</v>
      </c>
      <c r="AL39" s="79">
        <f>'Guest Meal'!AL37</f>
        <v>0</v>
      </c>
      <c r="AM39" s="78">
        <f>'Guest Meal'!AM37</f>
        <v>0</v>
      </c>
      <c r="AN39" s="79">
        <f>'Guest Meal'!AN37</f>
        <v>0</v>
      </c>
      <c r="AO39" s="92"/>
      <c r="AP39" s="92"/>
    </row>
    <row r="40" spans="1:42" ht="7.5" customHeight="1">
      <c r="A40" s="80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</row>
    <row r="41" spans="1:42">
      <c r="A41" s="198" t="s">
        <v>41</v>
      </c>
      <c r="B41" s="199"/>
      <c r="C41" s="83">
        <f>C37*$F$50</f>
        <v>120</v>
      </c>
      <c r="D41" s="84">
        <f>D37*$H$50</f>
        <v>264</v>
      </c>
      <c r="E41" s="83">
        <f t="shared" ref="E41" si="42">E37*$F$50</f>
        <v>60</v>
      </c>
      <c r="F41" s="84">
        <f t="shared" ref="F41" si="43">F37*$H$50</f>
        <v>220</v>
      </c>
      <c r="G41" s="83">
        <f t="shared" ref="G41" si="44">G37*$F$50</f>
        <v>80</v>
      </c>
      <c r="H41" s="84">
        <f t="shared" ref="H41" si="45">H37*$H$50</f>
        <v>176</v>
      </c>
      <c r="I41" s="83">
        <f t="shared" ref="I41" si="46">I37*$F$50</f>
        <v>140</v>
      </c>
      <c r="J41" s="84">
        <f t="shared" ref="J41" si="47">J37*$H$50</f>
        <v>308</v>
      </c>
      <c r="K41" s="83">
        <f t="shared" ref="K41" si="48">K37*$F$50</f>
        <v>120</v>
      </c>
      <c r="L41" s="84">
        <f t="shared" ref="L41" si="49">L37*$H$50</f>
        <v>308</v>
      </c>
      <c r="M41" s="83">
        <f t="shared" ref="M41" si="50">M37*$F$50</f>
        <v>40</v>
      </c>
      <c r="N41" s="84">
        <f t="shared" ref="N41" si="51">N37*$H$50</f>
        <v>132</v>
      </c>
      <c r="O41" s="83">
        <f t="shared" ref="O41" si="52">O37*$F$50</f>
        <v>160</v>
      </c>
      <c r="P41" s="84">
        <f t="shared" ref="P41" si="53">P37*$H$50</f>
        <v>352</v>
      </c>
      <c r="Q41" s="83">
        <f t="shared" ref="Q41" si="54">Q37*$F$50</f>
        <v>0</v>
      </c>
      <c r="R41" s="84">
        <f t="shared" ref="R41" si="55">R37*$H$50</f>
        <v>308</v>
      </c>
      <c r="S41" s="83">
        <f t="shared" ref="S41" si="56">S37*$F$50</f>
        <v>120</v>
      </c>
      <c r="T41" s="84">
        <f t="shared" ref="T41" si="57">T37*$H$50</f>
        <v>264</v>
      </c>
      <c r="U41" s="83">
        <f t="shared" ref="U41" si="58">U37*$F$50</f>
        <v>160</v>
      </c>
      <c r="V41" s="84">
        <f t="shared" ref="V41" si="59">V37*$H$50</f>
        <v>352</v>
      </c>
      <c r="W41" s="83">
        <f t="shared" ref="W41" si="60">W37*$F$50</f>
        <v>160</v>
      </c>
      <c r="X41" s="84">
        <f t="shared" ref="X41" si="61">X37*$H$50</f>
        <v>352</v>
      </c>
      <c r="Y41" s="83">
        <f t="shared" ref="Y41" si="62">Y37*$F$50</f>
        <v>80</v>
      </c>
      <c r="Z41" s="84">
        <f t="shared" ref="Z41" si="63">Z37*$H$50</f>
        <v>132</v>
      </c>
      <c r="AA41" s="83">
        <f t="shared" ref="AA41" si="64">AA37*$F$50</f>
        <v>0</v>
      </c>
      <c r="AB41" s="84">
        <f t="shared" ref="AB41" si="65">AB37*$H$50</f>
        <v>0</v>
      </c>
      <c r="AC41" s="83">
        <f t="shared" ref="AC41" si="66">AC37*$F$50</f>
        <v>160</v>
      </c>
      <c r="AD41" s="84">
        <f t="shared" ref="AD41" si="67">AD37*$H$50</f>
        <v>352</v>
      </c>
      <c r="AE41" s="83">
        <f t="shared" ref="AE41" si="68">AE37*$F$50</f>
        <v>40</v>
      </c>
      <c r="AF41" s="84">
        <f t="shared" ref="AF41" si="69">AF37*$H$50</f>
        <v>88</v>
      </c>
      <c r="AG41" s="83">
        <f t="shared" ref="AG41" si="70">AG37*$F$50</f>
        <v>160</v>
      </c>
      <c r="AH41" s="84">
        <f t="shared" ref="AH41" si="71">AH37*$H$50</f>
        <v>352</v>
      </c>
      <c r="AI41" s="83">
        <f t="shared" ref="AI41" si="72">AI37*$F$50</f>
        <v>160</v>
      </c>
      <c r="AJ41" s="84">
        <f t="shared" ref="AJ41" si="73">AJ37*$H$50</f>
        <v>264</v>
      </c>
      <c r="AK41" s="83">
        <f t="shared" ref="AK41" si="74">AK37*$F$50</f>
        <v>160</v>
      </c>
      <c r="AL41" s="84">
        <f t="shared" ref="AL41" si="75">AL37*$H$50</f>
        <v>352</v>
      </c>
      <c r="AM41" s="83">
        <f t="shared" ref="AM41" si="76">AM37*$F$50</f>
        <v>120</v>
      </c>
      <c r="AN41" s="84">
        <f t="shared" ref="AN41" si="77">AN37*$H$50</f>
        <v>308</v>
      </c>
      <c r="AO41" s="92"/>
      <c r="AP41" s="92"/>
    </row>
    <row r="42" spans="1:42">
      <c r="A42" s="200" t="s">
        <v>42</v>
      </c>
      <c r="B42" s="201"/>
      <c r="C42" s="85">
        <f>C39*$L$50</f>
        <v>0</v>
      </c>
      <c r="D42" s="86">
        <f>D39*$N$50</f>
        <v>0</v>
      </c>
      <c r="E42" s="85">
        <f t="shared" ref="E42" si="78">E39*$L$50</f>
        <v>0</v>
      </c>
      <c r="F42" s="86">
        <f t="shared" ref="F42" si="79">F39*$N$50</f>
        <v>0</v>
      </c>
      <c r="G42" s="85">
        <f t="shared" ref="G42" si="80">G39*$L$50</f>
        <v>140</v>
      </c>
      <c r="H42" s="86">
        <f t="shared" ref="H42" si="81">H39*$N$50</f>
        <v>240</v>
      </c>
      <c r="I42" s="85">
        <f t="shared" ref="I42" si="82">I39*$L$50</f>
        <v>70</v>
      </c>
      <c r="J42" s="86">
        <f t="shared" ref="J42" si="83">J39*$N$50</f>
        <v>120</v>
      </c>
      <c r="K42" s="85">
        <f t="shared" ref="K42" si="84">K39*$L$50</f>
        <v>0</v>
      </c>
      <c r="L42" s="86">
        <f t="shared" ref="L42" si="85">L39*$N$50</f>
        <v>0</v>
      </c>
      <c r="M42" s="85">
        <f t="shared" ref="M42" si="86">M39*$L$50</f>
        <v>0</v>
      </c>
      <c r="N42" s="86">
        <f t="shared" ref="N42" si="87">N39*$N$50</f>
        <v>0</v>
      </c>
      <c r="O42" s="85">
        <f t="shared" ref="O42" si="88">O39*$L$50</f>
        <v>0</v>
      </c>
      <c r="P42" s="86">
        <f t="shared" ref="P42" si="89">P39*$N$50</f>
        <v>0</v>
      </c>
      <c r="Q42" s="85">
        <f t="shared" ref="Q42" si="90">Q39*$L$50</f>
        <v>0</v>
      </c>
      <c r="R42" s="86">
        <f t="shared" ref="R42" si="91">R39*$N$50</f>
        <v>120</v>
      </c>
      <c r="S42" s="85">
        <f t="shared" ref="S42" si="92">S39*$L$50</f>
        <v>0</v>
      </c>
      <c r="T42" s="86">
        <f t="shared" ref="T42" si="93">T39*$N$50</f>
        <v>0</v>
      </c>
      <c r="U42" s="85">
        <f t="shared" ref="U42" si="94">U39*$L$50</f>
        <v>0</v>
      </c>
      <c r="V42" s="86">
        <f t="shared" ref="V42" si="95">V39*$N$50</f>
        <v>60</v>
      </c>
      <c r="W42" s="85">
        <f t="shared" ref="W42" si="96">W39*$L$50</f>
        <v>35</v>
      </c>
      <c r="X42" s="86">
        <f t="shared" ref="X42" si="97">X39*$N$50</f>
        <v>60</v>
      </c>
      <c r="Y42" s="85">
        <f t="shared" ref="Y42" si="98">Y39*$L$50</f>
        <v>0</v>
      </c>
      <c r="Z42" s="86">
        <f t="shared" ref="Z42" si="99">Z39*$N$50</f>
        <v>0</v>
      </c>
      <c r="AA42" s="85">
        <f t="shared" ref="AA42" si="100">AA39*$L$50</f>
        <v>0</v>
      </c>
      <c r="AB42" s="86">
        <f t="shared" ref="AB42" si="101">AB39*$N$50</f>
        <v>0</v>
      </c>
      <c r="AC42" s="85">
        <f t="shared" ref="AC42" si="102">AC39*$L$50</f>
        <v>0</v>
      </c>
      <c r="AD42" s="86">
        <f t="shared" ref="AD42" si="103">AD39*$N$50</f>
        <v>0</v>
      </c>
      <c r="AE42" s="85">
        <f t="shared" ref="AE42" si="104">AE39*$L$50</f>
        <v>0</v>
      </c>
      <c r="AF42" s="86">
        <f t="shared" ref="AF42" si="105">AF39*$N$50</f>
        <v>0</v>
      </c>
      <c r="AG42" s="85">
        <f t="shared" ref="AG42" si="106">AG39*$L$50</f>
        <v>0</v>
      </c>
      <c r="AH42" s="86">
        <f t="shared" ref="AH42" si="107">AH39*$N$50</f>
        <v>0</v>
      </c>
      <c r="AI42" s="85">
        <f t="shared" ref="AI42" si="108">AI39*$L$50</f>
        <v>0</v>
      </c>
      <c r="AJ42" s="86">
        <f t="shared" ref="AJ42" si="109">AJ39*$N$50</f>
        <v>0</v>
      </c>
      <c r="AK42" s="85">
        <f t="shared" ref="AK42" si="110">AK39*$L$50</f>
        <v>0</v>
      </c>
      <c r="AL42" s="86">
        <f t="shared" ref="AL42" si="111">AL39*$N$50</f>
        <v>0</v>
      </c>
      <c r="AM42" s="85">
        <f t="shared" ref="AM42" si="112">AM39*$L$50</f>
        <v>0</v>
      </c>
      <c r="AN42" s="86">
        <f t="shared" ref="AN42" si="113">AN39*$N$50</f>
        <v>0</v>
      </c>
      <c r="AO42" s="92"/>
      <c r="AP42" s="92"/>
    </row>
    <row r="43" spans="1:42" ht="34.5" customHeight="1">
      <c r="A43" s="202" t="s">
        <v>43</v>
      </c>
      <c r="B43" s="203"/>
      <c r="C43" s="204">
        <f>SUM(C41:D42)</f>
        <v>384</v>
      </c>
      <c r="D43" s="205"/>
      <c r="E43" s="204">
        <f t="shared" ref="E43" si="114">SUM(E41:F42)</f>
        <v>280</v>
      </c>
      <c r="F43" s="205"/>
      <c r="G43" s="204">
        <f t="shared" ref="G43" si="115">SUM(G41:H42)</f>
        <v>636</v>
      </c>
      <c r="H43" s="205"/>
      <c r="I43" s="204">
        <f t="shared" ref="I43:AM43" si="116">SUM(I41:J42)</f>
        <v>638</v>
      </c>
      <c r="J43" s="205"/>
      <c r="K43" s="206">
        <f t="shared" si="116"/>
        <v>428</v>
      </c>
      <c r="L43" s="207"/>
      <c r="M43" s="206">
        <f t="shared" si="116"/>
        <v>172</v>
      </c>
      <c r="N43" s="207"/>
      <c r="O43" s="206">
        <f t="shared" si="116"/>
        <v>512</v>
      </c>
      <c r="P43" s="207"/>
      <c r="Q43" s="206">
        <f t="shared" si="116"/>
        <v>428</v>
      </c>
      <c r="R43" s="207"/>
      <c r="S43" s="206">
        <f t="shared" si="116"/>
        <v>384</v>
      </c>
      <c r="T43" s="207"/>
      <c r="U43" s="206">
        <f t="shared" si="116"/>
        <v>572</v>
      </c>
      <c r="V43" s="207"/>
      <c r="W43" s="206">
        <f t="shared" si="116"/>
        <v>607</v>
      </c>
      <c r="X43" s="207"/>
      <c r="Y43" s="206">
        <f t="shared" si="116"/>
        <v>212</v>
      </c>
      <c r="Z43" s="207"/>
      <c r="AA43" s="206">
        <f t="shared" si="116"/>
        <v>0</v>
      </c>
      <c r="AB43" s="207"/>
      <c r="AC43" s="206">
        <f t="shared" si="116"/>
        <v>512</v>
      </c>
      <c r="AD43" s="207"/>
      <c r="AE43" s="206">
        <f t="shared" si="116"/>
        <v>128</v>
      </c>
      <c r="AF43" s="207"/>
      <c r="AG43" s="206">
        <f t="shared" si="116"/>
        <v>512</v>
      </c>
      <c r="AH43" s="207"/>
      <c r="AI43" s="206">
        <f t="shared" si="116"/>
        <v>424</v>
      </c>
      <c r="AJ43" s="207"/>
      <c r="AK43" s="206">
        <f t="shared" si="116"/>
        <v>512</v>
      </c>
      <c r="AL43" s="207"/>
      <c r="AM43" s="206">
        <f t="shared" si="116"/>
        <v>428</v>
      </c>
      <c r="AN43" s="207"/>
      <c r="AO43" s="216"/>
      <c r="AP43" s="216"/>
    </row>
    <row r="44" spans="1:42" ht="9" customHeight="1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</row>
    <row r="48" spans="1:42" ht="21">
      <c r="F48" s="217" t="s">
        <v>41</v>
      </c>
      <c r="G48" s="218"/>
      <c r="H48" s="218"/>
      <c r="I48" s="219"/>
      <c r="L48" s="220" t="s">
        <v>42</v>
      </c>
      <c r="M48" s="221"/>
      <c r="N48" s="221"/>
      <c r="O48" s="222"/>
    </row>
    <row r="49" spans="6:15">
      <c r="F49" s="223" t="s">
        <v>4</v>
      </c>
      <c r="G49" s="224"/>
      <c r="H49" s="225" t="s">
        <v>5</v>
      </c>
      <c r="I49" s="226"/>
      <c r="L49" s="223" t="s">
        <v>4</v>
      </c>
      <c r="M49" s="224"/>
      <c r="N49" s="225" t="s">
        <v>5</v>
      </c>
      <c r="O49" s="226"/>
    </row>
    <row r="50" spans="6:15">
      <c r="F50" s="208">
        <v>20</v>
      </c>
      <c r="G50" s="209"/>
      <c r="H50" s="212">
        <v>44</v>
      </c>
      <c r="I50" s="213"/>
      <c r="L50" s="208">
        <v>35</v>
      </c>
      <c r="M50" s="209"/>
      <c r="N50" s="212">
        <v>60</v>
      </c>
      <c r="O50" s="213"/>
    </row>
    <row r="51" spans="6:15">
      <c r="F51" s="210"/>
      <c r="G51" s="211"/>
      <c r="H51" s="214"/>
      <c r="I51" s="215"/>
      <c r="L51" s="210"/>
      <c r="M51" s="211"/>
      <c r="N51" s="214"/>
      <c r="O51" s="215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10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2"/>
    <col min="2" max="2" width="6.3203125" style="52" customWidth="1"/>
    <col min="3" max="40" width="7.12890625" style="53" customWidth="1"/>
    <col min="41" max="16384" width="9.14453125" style="53"/>
  </cols>
  <sheetData>
    <row r="1" spans="1:40" s="48" customFormat="1">
      <c r="A1" s="54"/>
      <c r="B1" s="55" t="s">
        <v>14</v>
      </c>
      <c r="C1" s="230" t="str">
        <f>'Meal Counting'!C36</f>
        <v>Aman</v>
      </c>
      <c r="D1" s="231"/>
      <c r="E1" s="227" t="str">
        <f>'Meal Counting'!E36</f>
        <v>Aklash</v>
      </c>
      <c r="F1" s="228"/>
      <c r="G1" s="227" t="str">
        <f>'Meal Counting'!G36</f>
        <v>Firdosh</v>
      </c>
      <c r="H1" s="228"/>
      <c r="I1" s="227" t="str">
        <f>'Meal Counting'!I36</f>
        <v>Iftikar</v>
      </c>
      <c r="J1" s="228"/>
      <c r="K1" s="227" t="str">
        <f>'Meal Counting'!K36</f>
        <v>Imran Molla</v>
      </c>
      <c r="L1" s="228"/>
      <c r="M1" s="227" t="str">
        <f>'Meal Counting'!M36</f>
        <v>Imran Saikh</v>
      </c>
      <c r="N1" s="228"/>
      <c r="O1" s="227" t="str">
        <f>'Meal Counting'!O36</f>
        <v>Jamal</v>
      </c>
      <c r="P1" s="228"/>
      <c r="Q1" s="227" t="str">
        <f>'Meal Counting'!Q36</f>
        <v>Masudur</v>
      </c>
      <c r="R1" s="228"/>
      <c r="S1" s="227" t="str">
        <f>'Meal Counting'!S36</f>
        <v>Mofazzal</v>
      </c>
      <c r="T1" s="228"/>
      <c r="U1" s="227" t="str">
        <f>'Meal Counting'!U36</f>
        <v>Nadim</v>
      </c>
      <c r="V1" s="228"/>
      <c r="W1" s="227" t="str">
        <f>'Meal Counting'!W36</f>
        <v>Omar Faruk</v>
      </c>
      <c r="X1" s="228"/>
      <c r="Y1" s="227" t="str">
        <f>'Meal Counting'!Y36</f>
        <v>Rahul</v>
      </c>
      <c r="Z1" s="228"/>
      <c r="AA1" s="227" t="str">
        <f>'Meal Counting'!AA36</f>
        <v>Rofikul</v>
      </c>
      <c r="AB1" s="228"/>
      <c r="AC1" s="227" t="str">
        <f>'Meal Counting'!AC36</f>
        <v>Sagir</v>
      </c>
      <c r="AD1" s="228"/>
      <c r="AE1" s="227" t="str">
        <f>'Meal Counting'!AE36</f>
        <v xml:space="preserve">Sahid Hossian </v>
      </c>
      <c r="AF1" s="228"/>
      <c r="AG1" s="227" t="str">
        <f>'Meal Counting'!AG36</f>
        <v>Sahid Laskar</v>
      </c>
      <c r="AH1" s="228"/>
      <c r="AI1" s="227" t="str">
        <f>'Meal Counting'!AI36</f>
        <v>Sahidullaha</v>
      </c>
      <c r="AJ1" s="228"/>
      <c r="AK1" s="227" t="str">
        <f>'Meal Counting'!AK36</f>
        <v>Samaun</v>
      </c>
      <c r="AL1" s="228"/>
      <c r="AM1" s="227" t="str">
        <f>'Meal Counting'!AM36</f>
        <v>Sayad</v>
      </c>
      <c r="AN1" s="228"/>
    </row>
    <row r="2" spans="1:40" s="48" customFormat="1">
      <c r="A2" s="56" t="s">
        <v>0</v>
      </c>
      <c r="B2" s="53"/>
      <c r="C2" s="57" t="s">
        <v>12</v>
      </c>
      <c r="D2" s="58" t="s">
        <v>13</v>
      </c>
      <c r="E2" s="57" t="s">
        <v>12</v>
      </c>
      <c r="F2" s="58" t="s">
        <v>13</v>
      </c>
      <c r="G2" s="57" t="s">
        <v>12</v>
      </c>
      <c r="H2" s="58" t="s">
        <v>13</v>
      </c>
      <c r="I2" s="57" t="s">
        <v>12</v>
      </c>
      <c r="J2" s="58" t="s">
        <v>13</v>
      </c>
      <c r="K2" s="57" t="s">
        <v>12</v>
      </c>
      <c r="L2" s="58" t="s">
        <v>13</v>
      </c>
      <c r="M2" s="57" t="s">
        <v>12</v>
      </c>
      <c r="N2" s="58" t="s">
        <v>13</v>
      </c>
      <c r="O2" s="57" t="s">
        <v>12</v>
      </c>
      <c r="P2" s="58" t="s">
        <v>13</v>
      </c>
      <c r="Q2" s="57" t="s">
        <v>12</v>
      </c>
      <c r="R2" s="58" t="s">
        <v>13</v>
      </c>
      <c r="S2" s="57" t="s">
        <v>12</v>
      </c>
      <c r="T2" s="58" t="s">
        <v>13</v>
      </c>
      <c r="U2" s="57" t="s">
        <v>12</v>
      </c>
      <c r="V2" s="58" t="s">
        <v>13</v>
      </c>
      <c r="W2" s="57" t="s">
        <v>12</v>
      </c>
      <c r="X2" s="58" t="s">
        <v>13</v>
      </c>
      <c r="Y2" s="57" t="s">
        <v>12</v>
      </c>
      <c r="Z2" s="58" t="s">
        <v>13</v>
      </c>
      <c r="AA2" s="57" t="s">
        <v>12</v>
      </c>
      <c r="AB2" s="58" t="s">
        <v>13</v>
      </c>
      <c r="AC2" s="57" t="s">
        <v>12</v>
      </c>
      <c r="AD2" s="58" t="s">
        <v>13</v>
      </c>
      <c r="AE2" s="57" t="s">
        <v>12</v>
      </c>
      <c r="AF2" s="58" t="s">
        <v>13</v>
      </c>
      <c r="AG2" s="57" t="s">
        <v>12</v>
      </c>
      <c r="AH2" s="58" t="s">
        <v>13</v>
      </c>
      <c r="AI2" s="57" t="s">
        <v>12</v>
      </c>
      <c r="AJ2" s="58" t="s">
        <v>13</v>
      </c>
      <c r="AK2" s="57" t="s">
        <v>12</v>
      </c>
      <c r="AL2" s="58" t="s">
        <v>13</v>
      </c>
      <c r="AM2" s="57" t="s">
        <v>12</v>
      </c>
      <c r="AN2" s="58" t="s">
        <v>13</v>
      </c>
    </row>
    <row r="3" spans="1:40" s="48" customFormat="1">
      <c r="A3" s="184">
        <f>Dashboard!B1</f>
        <v>45474</v>
      </c>
      <c r="B3" s="229"/>
      <c r="C3" s="59"/>
      <c r="D3" s="60"/>
      <c r="E3" s="61"/>
      <c r="F3" s="62"/>
      <c r="G3" s="61"/>
      <c r="H3" s="62">
        <v>1</v>
      </c>
      <c r="I3" s="61"/>
      <c r="J3" s="62"/>
      <c r="K3" s="61"/>
      <c r="L3" s="62"/>
      <c r="M3" s="61"/>
      <c r="N3" s="62"/>
      <c r="O3" s="61"/>
      <c r="P3" s="62"/>
      <c r="Q3" s="61"/>
      <c r="R3" s="62"/>
      <c r="S3" s="61"/>
      <c r="T3" s="62"/>
      <c r="U3" s="61"/>
      <c r="V3" s="62"/>
      <c r="W3" s="61"/>
      <c r="X3" s="62"/>
      <c r="Y3" s="61"/>
      <c r="Z3" s="62"/>
      <c r="AA3" s="61"/>
      <c r="AB3" s="62"/>
      <c r="AC3" s="61"/>
      <c r="AD3" s="62"/>
      <c r="AE3" s="61"/>
      <c r="AF3" s="62"/>
      <c r="AG3" s="61"/>
      <c r="AH3" s="62"/>
      <c r="AI3" s="61"/>
      <c r="AJ3" s="62"/>
      <c r="AK3" s="61"/>
      <c r="AL3" s="62"/>
      <c r="AM3" s="61"/>
      <c r="AN3" s="62"/>
    </row>
    <row r="4" spans="1:40" s="48" customFormat="1">
      <c r="A4" s="186">
        <f>A3+1</f>
        <v>45475</v>
      </c>
      <c r="B4" s="232"/>
      <c r="C4" s="61"/>
      <c r="D4" s="62"/>
      <c r="E4" s="61"/>
      <c r="F4" s="62"/>
      <c r="G4" s="61">
        <v>1</v>
      </c>
      <c r="H4" s="62">
        <v>1</v>
      </c>
      <c r="I4" s="61"/>
      <c r="J4" s="62">
        <v>1</v>
      </c>
      <c r="K4" s="61"/>
      <c r="L4" s="62"/>
      <c r="M4" s="61"/>
      <c r="N4" s="62"/>
      <c r="O4" s="61"/>
      <c r="P4" s="62"/>
      <c r="Q4" s="61"/>
      <c r="R4" s="62"/>
      <c r="S4" s="61"/>
      <c r="T4" s="62"/>
      <c r="U4" s="61"/>
      <c r="V4" s="62"/>
      <c r="W4" s="61"/>
      <c r="X4" s="62"/>
      <c r="Y4" s="61"/>
      <c r="Z4" s="62"/>
      <c r="AA4" s="61"/>
      <c r="AB4" s="62"/>
      <c r="AC4" s="61"/>
      <c r="AD4" s="62"/>
      <c r="AE4" s="61"/>
      <c r="AF4" s="62"/>
      <c r="AG4" s="61"/>
      <c r="AH4" s="62"/>
      <c r="AI4" s="61"/>
      <c r="AJ4" s="62"/>
      <c r="AK4" s="61"/>
      <c r="AL4" s="62"/>
      <c r="AM4" s="61"/>
      <c r="AN4" s="62"/>
    </row>
    <row r="5" spans="1:40" s="48" customFormat="1">
      <c r="A5" s="184">
        <f>A4+1</f>
        <v>45476</v>
      </c>
      <c r="B5" s="229"/>
      <c r="C5" s="61"/>
      <c r="D5" s="62"/>
      <c r="E5" s="61"/>
      <c r="F5" s="62"/>
      <c r="G5" s="61">
        <v>1</v>
      </c>
      <c r="H5" s="62"/>
      <c r="I5" s="61">
        <v>1</v>
      </c>
      <c r="J5" s="62"/>
      <c r="K5" s="61"/>
      <c r="L5" s="62"/>
      <c r="M5" s="61"/>
      <c r="N5" s="62"/>
      <c r="O5" s="61"/>
      <c r="P5" s="62"/>
      <c r="Q5" s="61"/>
      <c r="R5" s="62"/>
      <c r="S5" s="61"/>
      <c r="T5" s="62"/>
      <c r="U5" s="61"/>
      <c r="V5" s="62"/>
      <c r="W5" s="61"/>
      <c r="X5" s="62"/>
      <c r="Y5" s="61"/>
      <c r="Z5" s="62"/>
      <c r="AA5" s="61"/>
      <c r="AB5" s="62"/>
      <c r="AC5" s="61"/>
      <c r="AD5" s="62"/>
      <c r="AE5" s="61"/>
      <c r="AF5" s="62"/>
      <c r="AG5" s="61"/>
      <c r="AH5" s="62"/>
      <c r="AI5" s="61"/>
      <c r="AJ5" s="62"/>
      <c r="AK5" s="61"/>
      <c r="AL5" s="62"/>
      <c r="AM5" s="61"/>
      <c r="AN5" s="62"/>
    </row>
    <row r="6" spans="1:40" s="48" customFormat="1">
      <c r="A6" s="186">
        <f t="shared" ref="A6:A34" si="0">A5+1</f>
        <v>45477</v>
      </c>
      <c r="B6" s="232"/>
      <c r="C6" s="61"/>
      <c r="D6" s="62"/>
      <c r="E6" s="61"/>
      <c r="F6" s="62"/>
      <c r="G6" s="61">
        <v>1</v>
      </c>
      <c r="H6" s="62">
        <v>1</v>
      </c>
      <c r="I6" s="61"/>
      <c r="J6" s="62">
        <v>1</v>
      </c>
      <c r="K6" s="61"/>
      <c r="L6" s="62"/>
      <c r="M6" s="61"/>
      <c r="N6" s="62"/>
      <c r="O6" s="61"/>
      <c r="P6" s="62"/>
      <c r="Q6" s="61"/>
      <c r="R6" s="62"/>
      <c r="S6" s="61"/>
      <c r="T6" s="62"/>
      <c r="U6" s="61"/>
      <c r="V6" s="62">
        <v>1</v>
      </c>
      <c r="W6" s="61"/>
      <c r="X6" s="62"/>
      <c r="Y6" s="61"/>
      <c r="Z6" s="62"/>
      <c r="AA6" s="61"/>
      <c r="AB6" s="62"/>
      <c r="AC6" s="61"/>
      <c r="AD6" s="62"/>
      <c r="AE6" s="61"/>
      <c r="AF6" s="62"/>
      <c r="AG6" s="61"/>
      <c r="AH6" s="62"/>
      <c r="AI6" s="61"/>
      <c r="AJ6" s="62"/>
      <c r="AK6" s="61"/>
      <c r="AL6" s="62"/>
      <c r="AM6" s="61"/>
      <c r="AN6" s="62"/>
    </row>
    <row r="7" spans="1:40" s="48" customFormat="1">
      <c r="A7" s="184">
        <f t="shared" si="0"/>
        <v>45478</v>
      </c>
      <c r="B7" s="229"/>
      <c r="C7" s="61"/>
      <c r="D7" s="62"/>
      <c r="E7" s="61"/>
      <c r="F7" s="62"/>
      <c r="G7" s="61">
        <v>1</v>
      </c>
      <c r="H7" s="62">
        <v>1</v>
      </c>
      <c r="I7" s="61">
        <v>1</v>
      </c>
      <c r="J7" s="62"/>
      <c r="K7" s="61"/>
      <c r="L7" s="62"/>
      <c r="M7" s="61"/>
      <c r="N7" s="62"/>
      <c r="O7" s="61"/>
      <c r="P7" s="62"/>
      <c r="Q7" s="61"/>
      <c r="R7" s="62">
        <v>1</v>
      </c>
      <c r="S7" s="61"/>
      <c r="T7" s="62"/>
      <c r="U7" s="61"/>
      <c r="V7" s="62"/>
      <c r="W7" s="61"/>
      <c r="X7" s="62"/>
      <c r="Y7" s="61"/>
      <c r="Z7" s="62"/>
      <c r="AA7" s="61"/>
      <c r="AB7" s="62"/>
      <c r="AC7" s="61"/>
      <c r="AD7" s="62"/>
      <c r="AE7" s="61"/>
      <c r="AF7" s="62"/>
      <c r="AG7" s="61"/>
      <c r="AH7" s="62"/>
      <c r="AI7" s="61"/>
      <c r="AJ7" s="62"/>
      <c r="AK7" s="61"/>
      <c r="AL7" s="62"/>
      <c r="AM7" s="61"/>
      <c r="AN7" s="62"/>
    </row>
    <row r="8" spans="1:40" s="48" customFormat="1">
      <c r="A8" s="186">
        <f t="shared" si="0"/>
        <v>45479</v>
      </c>
      <c r="B8" s="232"/>
      <c r="C8" s="61"/>
      <c r="D8" s="62"/>
      <c r="E8" s="61"/>
      <c r="F8" s="62"/>
      <c r="G8" s="61"/>
      <c r="H8" s="62"/>
      <c r="I8" s="61"/>
      <c r="J8" s="62"/>
      <c r="K8" s="61"/>
      <c r="L8" s="62"/>
      <c r="M8" s="61"/>
      <c r="N8" s="62"/>
      <c r="O8" s="61"/>
      <c r="P8" s="62"/>
      <c r="Q8" s="61"/>
      <c r="R8" s="62"/>
      <c r="S8" s="61"/>
      <c r="T8" s="62"/>
      <c r="U8" s="61"/>
      <c r="V8" s="62"/>
      <c r="W8" s="61"/>
      <c r="X8" s="62"/>
      <c r="Y8" s="61"/>
      <c r="Z8" s="62"/>
      <c r="AA8" s="61"/>
      <c r="AB8" s="62"/>
      <c r="AC8" s="61"/>
      <c r="AD8" s="62"/>
      <c r="AE8" s="61"/>
      <c r="AF8" s="62"/>
      <c r="AG8" s="61"/>
      <c r="AH8" s="62"/>
      <c r="AI8" s="61"/>
      <c r="AJ8" s="62"/>
      <c r="AK8" s="61"/>
      <c r="AL8" s="62"/>
      <c r="AM8" s="61"/>
      <c r="AN8" s="62"/>
    </row>
    <row r="9" spans="1:40" s="48" customFormat="1">
      <c r="A9" s="184">
        <f t="shared" si="0"/>
        <v>45480</v>
      </c>
      <c r="B9" s="229"/>
      <c r="C9" s="61"/>
      <c r="D9" s="62"/>
      <c r="E9" s="61"/>
      <c r="F9" s="62"/>
      <c r="G9" s="61"/>
      <c r="H9" s="62"/>
      <c r="I9" s="61"/>
      <c r="J9" s="62"/>
      <c r="K9" s="61"/>
      <c r="L9" s="62"/>
      <c r="M9" s="61"/>
      <c r="N9" s="62"/>
      <c r="O9" s="61"/>
      <c r="P9" s="62"/>
      <c r="Q9" s="61"/>
      <c r="R9" s="62">
        <v>1</v>
      </c>
      <c r="S9" s="61"/>
      <c r="T9" s="62"/>
      <c r="U9" s="61"/>
      <c r="V9" s="62"/>
      <c r="W9" s="61"/>
      <c r="X9" s="62">
        <v>1</v>
      </c>
      <c r="Y9" s="61"/>
      <c r="Z9" s="62"/>
      <c r="AA9" s="61"/>
      <c r="AB9" s="62"/>
      <c r="AC9" s="61"/>
      <c r="AD9" s="62"/>
      <c r="AE9" s="61"/>
      <c r="AF9" s="62"/>
      <c r="AG9" s="61"/>
      <c r="AH9" s="62"/>
      <c r="AI9" s="61"/>
      <c r="AJ9" s="62"/>
      <c r="AK9" s="61"/>
      <c r="AL9" s="62"/>
      <c r="AM9" s="61"/>
      <c r="AN9" s="62"/>
    </row>
    <row r="10" spans="1:40" s="48" customFormat="1">
      <c r="A10" s="186">
        <f t="shared" si="0"/>
        <v>45481</v>
      </c>
      <c r="B10" s="232"/>
      <c r="C10" s="61"/>
      <c r="D10" s="62"/>
      <c r="E10" s="61"/>
      <c r="F10" s="62"/>
      <c r="G10" s="61"/>
      <c r="H10" s="62"/>
      <c r="I10" s="61"/>
      <c r="J10" s="62"/>
      <c r="K10" s="61"/>
      <c r="L10" s="62"/>
      <c r="M10" s="61"/>
      <c r="N10" s="62"/>
      <c r="O10" s="61"/>
      <c r="P10" s="62"/>
      <c r="Q10" s="61"/>
      <c r="R10" s="62"/>
      <c r="S10" s="61"/>
      <c r="T10" s="62"/>
      <c r="U10" s="61"/>
      <c r="V10" s="62"/>
      <c r="W10" s="61">
        <v>1</v>
      </c>
      <c r="X10" s="62"/>
      <c r="Y10" s="61"/>
      <c r="Z10" s="62"/>
      <c r="AA10" s="61"/>
      <c r="AB10" s="62"/>
      <c r="AC10" s="61"/>
      <c r="AD10" s="62"/>
      <c r="AE10" s="61"/>
      <c r="AF10" s="62"/>
      <c r="AG10" s="61"/>
      <c r="AH10" s="62"/>
      <c r="AI10" s="61"/>
      <c r="AJ10" s="62"/>
      <c r="AK10" s="61"/>
      <c r="AL10" s="62"/>
      <c r="AM10" s="61"/>
      <c r="AN10" s="62"/>
    </row>
    <row r="11" spans="1:40" s="48" customFormat="1">
      <c r="A11" s="184">
        <f t="shared" si="0"/>
        <v>45482</v>
      </c>
      <c r="B11" s="229"/>
      <c r="C11" s="61"/>
      <c r="D11" s="62"/>
      <c r="E11" s="61"/>
      <c r="F11" s="62"/>
      <c r="G11" s="61"/>
      <c r="H11" s="62"/>
      <c r="I11" s="61"/>
      <c r="J11" s="62"/>
      <c r="K11" s="61"/>
      <c r="L11" s="62"/>
      <c r="M11" s="61"/>
      <c r="N11" s="62"/>
      <c r="O11" s="61"/>
      <c r="P11" s="62"/>
      <c r="Q11" s="61"/>
      <c r="R11" s="62"/>
      <c r="S11" s="61"/>
      <c r="T11" s="62"/>
      <c r="U11" s="61"/>
      <c r="V11" s="62"/>
      <c r="W11" s="61"/>
      <c r="X11" s="62"/>
      <c r="Y11" s="61"/>
      <c r="Z11" s="62"/>
      <c r="AA11" s="61"/>
      <c r="AB11" s="62"/>
      <c r="AC11" s="61"/>
      <c r="AD11" s="62"/>
      <c r="AE11" s="61"/>
      <c r="AF11" s="62"/>
      <c r="AG11" s="61"/>
      <c r="AH11" s="62"/>
      <c r="AI11" s="61"/>
      <c r="AJ11" s="62"/>
      <c r="AK11" s="61"/>
      <c r="AL11" s="62"/>
      <c r="AM11" s="61"/>
      <c r="AN11" s="62"/>
    </row>
    <row r="12" spans="1:40" s="48" customFormat="1">
      <c r="A12" s="186">
        <f t="shared" si="0"/>
        <v>45483</v>
      </c>
      <c r="B12" s="232"/>
      <c r="C12" s="61"/>
      <c r="D12" s="62"/>
      <c r="E12" s="61"/>
      <c r="F12" s="62"/>
      <c r="G12" s="61"/>
      <c r="H12" s="62"/>
      <c r="I12" s="61"/>
      <c r="J12" s="62"/>
      <c r="K12" s="61"/>
      <c r="L12" s="62"/>
      <c r="M12" s="61"/>
      <c r="N12" s="62"/>
      <c r="O12" s="61"/>
      <c r="P12" s="62"/>
      <c r="Q12" s="61"/>
      <c r="R12" s="62"/>
      <c r="S12" s="61"/>
      <c r="T12" s="62"/>
      <c r="U12" s="61"/>
      <c r="V12" s="62"/>
      <c r="W12" s="61"/>
      <c r="X12" s="62"/>
      <c r="Y12" s="61"/>
      <c r="Z12" s="62"/>
      <c r="AA12" s="61"/>
      <c r="AB12" s="62"/>
      <c r="AC12" s="61"/>
      <c r="AD12" s="62"/>
      <c r="AE12" s="61"/>
      <c r="AF12" s="62"/>
      <c r="AG12" s="61"/>
      <c r="AH12" s="62"/>
      <c r="AI12" s="61"/>
      <c r="AJ12" s="62"/>
      <c r="AK12" s="61"/>
      <c r="AL12" s="62"/>
      <c r="AM12" s="61"/>
      <c r="AN12" s="62"/>
    </row>
    <row r="13" spans="1:40" s="48" customFormat="1">
      <c r="A13" s="184">
        <f t="shared" si="0"/>
        <v>45484</v>
      </c>
      <c r="B13" s="229"/>
      <c r="C13" s="61"/>
      <c r="D13" s="62"/>
      <c r="E13" s="61"/>
      <c r="F13" s="62"/>
      <c r="G13" s="61"/>
      <c r="H13" s="62"/>
      <c r="I13" s="61"/>
      <c r="J13" s="62"/>
      <c r="K13" s="61"/>
      <c r="L13" s="62"/>
      <c r="M13" s="61"/>
      <c r="N13" s="62"/>
      <c r="O13" s="61"/>
      <c r="P13" s="62"/>
      <c r="Q13" s="61"/>
      <c r="R13" s="62"/>
      <c r="S13" s="61"/>
      <c r="T13" s="62"/>
      <c r="U13" s="61"/>
      <c r="V13" s="62"/>
      <c r="W13" s="61"/>
      <c r="X13" s="62"/>
      <c r="Y13" s="61"/>
      <c r="Z13" s="62"/>
      <c r="AA13" s="61"/>
      <c r="AB13" s="62"/>
      <c r="AC13" s="61"/>
      <c r="AD13" s="62"/>
      <c r="AE13" s="61"/>
      <c r="AF13" s="62"/>
      <c r="AG13" s="61"/>
      <c r="AH13" s="62"/>
      <c r="AI13" s="61"/>
      <c r="AJ13" s="62"/>
      <c r="AK13" s="61"/>
      <c r="AL13" s="62"/>
      <c r="AM13" s="61"/>
      <c r="AN13" s="62"/>
    </row>
    <row r="14" spans="1:40" s="48" customFormat="1">
      <c r="A14" s="186">
        <f t="shared" si="0"/>
        <v>45485</v>
      </c>
      <c r="B14" s="232"/>
      <c r="C14" s="61"/>
      <c r="D14" s="62"/>
      <c r="E14" s="61"/>
      <c r="F14" s="62"/>
      <c r="G14" s="61"/>
      <c r="H14" s="62"/>
      <c r="I14" s="61"/>
      <c r="J14" s="62"/>
      <c r="K14" s="61"/>
      <c r="L14" s="62"/>
      <c r="M14" s="61"/>
      <c r="N14" s="62"/>
      <c r="O14" s="61"/>
      <c r="P14" s="62"/>
      <c r="Q14" s="61"/>
      <c r="R14" s="62"/>
      <c r="S14" s="61"/>
      <c r="T14" s="62"/>
      <c r="U14" s="61"/>
      <c r="V14" s="62"/>
      <c r="W14" s="61"/>
      <c r="X14" s="62"/>
      <c r="Y14" s="61"/>
      <c r="Z14" s="62"/>
      <c r="AA14" s="61"/>
      <c r="AB14" s="62"/>
      <c r="AC14" s="61"/>
      <c r="AD14" s="62"/>
      <c r="AE14" s="61"/>
      <c r="AF14" s="62"/>
      <c r="AG14" s="61"/>
      <c r="AH14" s="62"/>
      <c r="AI14" s="61"/>
      <c r="AJ14" s="62"/>
      <c r="AK14" s="61"/>
      <c r="AL14" s="62"/>
      <c r="AM14" s="61"/>
      <c r="AN14" s="62"/>
    </row>
    <row r="15" spans="1:40" s="48" customFormat="1">
      <c r="A15" s="184">
        <f t="shared" si="0"/>
        <v>45486</v>
      </c>
      <c r="B15" s="229"/>
      <c r="C15" s="61"/>
      <c r="D15" s="62"/>
      <c r="E15" s="61"/>
      <c r="F15" s="62"/>
      <c r="G15" s="61"/>
      <c r="H15" s="62"/>
      <c r="I15" s="61"/>
      <c r="J15" s="62"/>
      <c r="K15" s="61"/>
      <c r="L15" s="62"/>
      <c r="M15" s="61"/>
      <c r="N15" s="62"/>
      <c r="O15" s="61"/>
      <c r="P15" s="62"/>
      <c r="Q15" s="61"/>
      <c r="R15" s="62"/>
      <c r="S15" s="61"/>
      <c r="T15" s="62"/>
      <c r="U15" s="61"/>
      <c r="V15" s="62"/>
      <c r="W15" s="61"/>
      <c r="X15" s="62"/>
      <c r="Y15" s="61"/>
      <c r="Z15" s="62"/>
      <c r="AA15" s="61"/>
      <c r="AB15" s="62"/>
      <c r="AC15" s="61"/>
      <c r="AD15" s="62"/>
      <c r="AE15" s="61"/>
      <c r="AF15" s="62"/>
      <c r="AG15" s="61"/>
      <c r="AH15" s="62"/>
      <c r="AI15" s="61"/>
      <c r="AJ15" s="62"/>
      <c r="AK15" s="61"/>
      <c r="AL15" s="62"/>
      <c r="AM15" s="61"/>
      <c r="AN15" s="62"/>
    </row>
    <row r="16" spans="1:40" s="48" customFormat="1">
      <c r="A16" s="186">
        <f t="shared" si="0"/>
        <v>45487</v>
      </c>
      <c r="B16" s="232"/>
      <c r="C16" s="61"/>
      <c r="D16" s="62"/>
      <c r="E16" s="61"/>
      <c r="F16" s="62"/>
      <c r="G16" s="61"/>
      <c r="H16" s="62"/>
      <c r="I16" s="61"/>
      <c r="J16" s="62"/>
      <c r="K16" s="61"/>
      <c r="L16" s="62"/>
      <c r="M16" s="61"/>
      <c r="N16" s="62"/>
      <c r="O16" s="61"/>
      <c r="P16" s="62"/>
      <c r="Q16" s="61"/>
      <c r="R16" s="62"/>
      <c r="S16" s="61"/>
      <c r="T16" s="62"/>
      <c r="U16" s="61"/>
      <c r="V16" s="62"/>
      <c r="W16" s="61"/>
      <c r="X16" s="62"/>
      <c r="Y16" s="61"/>
      <c r="Z16" s="62"/>
      <c r="AA16" s="61"/>
      <c r="AB16" s="62"/>
      <c r="AC16" s="61"/>
      <c r="AD16" s="62"/>
      <c r="AE16" s="61"/>
      <c r="AF16" s="62"/>
      <c r="AG16" s="61"/>
      <c r="AH16" s="62"/>
      <c r="AI16" s="61"/>
      <c r="AJ16" s="62"/>
      <c r="AK16" s="61"/>
      <c r="AL16" s="62"/>
      <c r="AM16" s="61"/>
      <c r="AN16" s="62"/>
    </row>
    <row r="17" spans="1:40" s="48" customFormat="1">
      <c r="A17" s="184">
        <f t="shared" si="0"/>
        <v>45488</v>
      </c>
      <c r="B17" s="229"/>
      <c r="C17" s="61"/>
      <c r="D17" s="62"/>
      <c r="E17" s="61"/>
      <c r="F17" s="62"/>
      <c r="G17" s="61"/>
      <c r="H17" s="62"/>
      <c r="I17" s="61"/>
      <c r="J17" s="62"/>
      <c r="K17" s="61"/>
      <c r="L17" s="62"/>
      <c r="M17" s="61"/>
      <c r="N17" s="62"/>
      <c r="O17" s="61"/>
      <c r="P17" s="62"/>
      <c r="Q17" s="61"/>
      <c r="R17" s="62"/>
      <c r="S17" s="61"/>
      <c r="T17" s="62"/>
      <c r="U17" s="61"/>
      <c r="V17" s="62"/>
      <c r="W17" s="61"/>
      <c r="X17" s="62"/>
      <c r="Y17" s="61"/>
      <c r="Z17" s="62"/>
      <c r="AA17" s="61"/>
      <c r="AB17" s="62"/>
      <c r="AC17" s="61"/>
      <c r="AD17" s="62"/>
      <c r="AE17" s="61"/>
      <c r="AF17" s="62"/>
      <c r="AG17" s="61"/>
      <c r="AH17" s="62"/>
      <c r="AI17" s="61"/>
      <c r="AJ17" s="62"/>
      <c r="AK17" s="61"/>
      <c r="AL17" s="62"/>
      <c r="AM17" s="61"/>
      <c r="AN17" s="62"/>
    </row>
    <row r="18" spans="1:40" s="48" customFormat="1">
      <c r="A18" s="186">
        <f t="shared" si="0"/>
        <v>45489</v>
      </c>
      <c r="B18" s="232"/>
      <c r="C18" s="61"/>
      <c r="D18" s="62"/>
      <c r="E18" s="61"/>
      <c r="F18" s="62"/>
      <c r="G18" s="61"/>
      <c r="H18" s="62"/>
      <c r="I18" s="61"/>
      <c r="J18" s="62"/>
      <c r="K18" s="61"/>
      <c r="L18" s="62"/>
      <c r="M18" s="61"/>
      <c r="N18" s="62"/>
      <c r="O18" s="61"/>
      <c r="P18" s="62"/>
      <c r="Q18" s="61"/>
      <c r="R18" s="62"/>
      <c r="S18" s="61"/>
      <c r="T18" s="62"/>
      <c r="U18" s="61"/>
      <c r="V18" s="62"/>
      <c r="W18" s="61"/>
      <c r="X18" s="62"/>
      <c r="Y18" s="61"/>
      <c r="Z18" s="62"/>
      <c r="AA18" s="61"/>
      <c r="AB18" s="62"/>
      <c r="AC18" s="61"/>
      <c r="AD18" s="62"/>
      <c r="AE18" s="61"/>
      <c r="AF18" s="62"/>
      <c r="AG18" s="61"/>
      <c r="AH18" s="62"/>
      <c r="AI18" s="61"/>
      <c r="AJ18" s="62"/>
      <c r="AK18" s="61"/>
      <c r="AL18" s="62"/>
      <c r="AM18" s="61"/>
      <c r="AN18" s="62"/>
    </row>
    <row r="19" spans="1:40" s="48" customFormat="1">
      <c r="A19" s="184">
        <f t="shared" si="0"/>
        <v>45490</v>
      </c>
      <c r="B19" s="229"/>
      <c r="C19" s="61"/>
      <c r="D19" s="62"/>
      <c r="E19" s="61"/>
      <c r="F19" s="62"/>
      <c r="G19" s="61"/>
      <c r="H19" s="62"/>
      <c r="I19" s="61"/>
      <c r="J19" s="62"/>
      <c r="K19" s="61"/>
      <c r="L19" s="62"/>
      <c r="M19" s="61"/>
      <c r="N19" s="62"/>
      <c r="O19" s="61"/>
      <c r="P19" s="62"/>
      <c r="Q19" s="61"/>
      <c r="R19" s="62"/>
      <c r="S19" s="61"/>
      <c r="T19" s="62"/>
      <c r="U19" s="61"/>
      <c r="V19" s="62"/>
      <c r="W19" s="61"/>
      <c r="X19" s="62"/>
      <c r="Y19" s="61"/>
      <c r="Z19" s="62"/>
      <c r="AA19" s="61"/>
      <c r="AB19" s="62"/>
      <c r="AC19" s="61"/>
      <c r="AD19" s="62"/>
      <c r="AE19" s="61"/>
      <c r="AF19" s="62"/>
      <c r="AG19" s="61"/>
      <c r="AH19" s="62"/>
      <c r="AI19" s="61"/>
      <c r="AJ19" s="62"/>
      <c r="AK19" s="61"/>
      <c r="AL19" s="62"/>
      <c r="AM19" s="61"/>
      <c r="AN19" s="62"/>
    </row>
    <row r="20" spans="1:40" s="48" customFormat="1">
      <c r="A20" s="186">
        <f t="shared" si="0"/>
        <v>45491</v>
      </c>
      <c r="B20" s="232"/>
      <c r="C20" s="61"/>
      <c r="D20" s="62"/>
      <c r="E20" s="61"/>
      <c r="F20" s="62"/>
      <c r="G20" s="61"/>
      <c r="H20" s="62"/>
      <c r="I20" s="61"/>
      <c r="J20" s="62"/>
      <c r="K20" s="61"/>
      <c r="L20" s="62"/>
      <c r="M20" s="61"/>
      <c r="N20" s="62"/>
      <c r="O20" s="61"/>
      <c r="P20" s="62"/>
      <c r="Q20" s="61"/>
      <c r="R20" s="62"/>
      <c r="S20" s="61"/>
      <c r="T20" s="62"/>
      <c r="U20" s="61"/>
      <c r="V20" s="62"/>
      <c r="W20" s="61"/>
      <c r="X20" s="62"/>
      <c r="Y20" s="61"/>
      <c r="Z20" s="62"/>
      <c r="AA20" s="61"/>
      <c r="AB20" s="62"/>
      <c r="AC20" s="61"/>
      <c r="AD20" s="62"/>
      <c r="AE20" s="61"/>
      <c r="AF20" s="62"/>
      <c r="AG20" s="61"/>
      <c r="AH20" s="62"/>
      <c r="AI20" s="61"/>
      <c r="AJ20" s="62"/>
      <c r="AK20" s="61"/>
      <c r="AL20" s="62"/>
      <c r="AM20" s="61"/>
      <c r="AN20" s="62"/>
    </row>
    <row r="21" spans="1:40" s="48" customFormat="1">
      <c r="A21" s="184">
        <f t="shared" si="0"/>
        <v>45492</v>
      </c>
      <c r="B21" s="229"/>
      <c r="C21" s="61"/>
      <c r="D21" s="62"/>
      <c r="E21" s="61"/>
      <c r="F21" s="62"/>
      <c r="G21" s="61"/>
      <c r="H21" s="62"/>
      <c r="I21" s="61"/>
      <c r="J21" s="62"/>
      <c r="K21" s="61"/>
      <c r="L21" s="62"/>
      <c r="M21" s="61"/>
      <c r="N21" s="62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62"/>
      <c r="AE21" s="61"/>
      <c r="AF21" s="62"/>
      <c r="AG21" s="61"/>
      <c r="AH21" s="62"/>
      <c r="AI21" s="61"/>
      <c r="AJ21" s="62"/>
      <c r="AK21" s="61"/>
      <c r="AL21" s="62"/>
      <c r="AM21" s="61"/>
      <c r="AN21" s="62"/>
    </row>
    <row r="22" spans="1:40" s="48" customFormat="1">
      <c r="A22" s="186">
        <f t="shared" si="0"/>
        <v>45493</v>
      </c>
      <c r="B22" s="232"/>
      <c r="C22" s="61"/>
      <c r="D22" s="62"/>
      <c r="E22" s="61"/>
      <c r="F22" s="62"/>
      <c r="G22" s="61"/>
      <c r="H22" s="62"/>
      <c r="I22" s="61"/>
      <c r="J22" s="62"/>
      <c r="K22" s="61"/>
      <c r="L22" s="62"/>
      <c r="M22" s="61"/>
      <c r="N22" s="62"/>
      <c r="O22" s="61"/>
      <c r="P22" s="62"/>
      <c r="Q22" s="61"/>
      <c r="R22" s="62"/>
      <c r="S22" s="61"/>
      <c r="T22" s="62"/>
      <c r="U22" s="61"/>
      <c r="V22" s="62"/>
      <c r="W22" s="61"/>
      <c r="X22" s="62"/>
      <c r="Y22" s="61"/>
      <c r="Z22" s="62"/>
      <c r="AA22" s="61"/>
      <c r="AB22" s="62"/>
      <c r="AC22" s="61"/>
      <c r="AD22" s="62"/>
      <c r="AE22" s="61"/>
      <c r="AF22" s="62"/>
      <c r="AG22" s="61"/>
      <c r="AH22" s="62"/>
      <c r="AI22" s="61"/>
      <c r="AJ22" s="62"/>
      <c r="AK22" s="61"/>
      <c r="AL22" s="62"/>
      <c r="AM22" s="61"/>
      <c r="AN22" s="62"/>
    </row>
    <row r="23" spans="1:40" s="48" customFormat="1">
      <c r="A23" s="184">
        <f t="shared" si="0"/>
        <v>45494</v>
      </c>
      <c r="B23" s="229"/>
      <c r="C23" s="61"/>
      <c r="D23" s="62"/>
      <c r="E23" s="61"/>
      <c r="F23" s="62"/>
      <c r="G23" s="61"/>
      <c r="H23" s="62"/>
      <c r="I23" s="61"/>
      <c r="J23" s="62"/>
      <c r="K23" s="61"/>
      <c r="L23" s="62"/>
      <c r="M23" s="61"/>
      <c r="N23" s="62"/>
      <c r="O23" s="61"/>
      <c r="P23" s="62"/>
      <c r="Q23" s="61"/>
      <c r="R23" s="62"/>
      <c r="S23" s="61"/>
      <c r="T23" s="62"/>
      <c r="U23" s="61"/>
      <c r="V23" s="62"/>
      <c r="W23" s="61"/>
      <c r="X23" s="62"/>
      <c r="Y23" s="61"/>
      <c r="Z23" s="62"/>
      <c r="AA23" s="61"/>
      <c r="AB23" s="62"/>
      <c r="AC23" s="61"/>
      <c r="AD23" s="62"/>
      <c r="AE23" s="61"/>
      <c r="AF23" s="62"/>
      <c r="AG23" s="61"/>
      <c r="AH23" s="62"/>
      <c r="AI23" s="61"/>
      <c r="AJ23" s="62"/>
      <c r="AK23" s="61"/>
      <c r="AL23" s="62"/>
      <c r="AM23" s="61"/>
      <c r="AN23" s="62"/>
    </row>
    <row r="24" spans="1:40" s="48" customFormat="1">
      <c r="A24" s="186">
        <f t="shared" si="0"/>
        <v>45495</v>
      </c>
      <c r="B24" s="232"/>
      <c r="C24" s="61"/>
      <c r="D24" s="62"/>
      <c r="E24" s="61"/>
      <c r="F24" s="62"/>
      <c r="G24" s="61"/>
      <c r="H24" s="62"/>
      <c r="I24" s="61"/>
      <c r="J24" s="62"/>
      <c r="K24" s="61"/>
      <c r="L24" s="62"/>
      <c r="M24" s="61"/>
      <c r="N24" s="62"/>
      <c r="O24" s="61"/>
      <c r="P24" s="62"/>
      <c r="Q24" s="61"/>
      <c r="R24" s="62"/>
      <c r="S24" s="61"/>
      <c r="T24" s="62"/>
      <c r="U24" s="61"/>
      <c r="V24" s="62"/>
      <c r="W24" s="61"/>
      <c r="X24" s="62"/>
      <c r="Y24" s="61"/>
      <c r="Z24" s="62"/>
      <c r="AA24" s="61"/>
      <c r="AB24" s="62"/>
      <c r="AC24" s="61"/>
      <c r="AD24" s="62"/>
      <c r="AE24" s="61"/>
      <c r="AF24" s="62"/>
      <c r="AG24" s="61"/>
      <c r="AH24" s="62"/>
      <c r="AI24" s="61"/>
      <c r="AJ24" s="62"/>
      <c r="AK24" s="61"/>
      <c r="AL24" s="62"/>
      <c r="AM24" s="61"/>
      <c r="AN24" s="62"/>
    </row>
    <row r="25" spans="1:40" s="48" customFormat="1">
      <c r="A25" s="184">
        <f t="shared" si="0"/>
        <v>45496</v>
      </c>
      <c r="B25" s="229"/>
      <c r="C25" s="61"/>
      <c r="D25" s="62"/>
      <c r="E25" s="61"/>
      <c r="F25" s="62"/>
      <c r="G25" s="61"/>
      <c r="H25" s="62"/>
      <c r="I25" s="61"/>
      <c r="J25" s="62"/>
      <c r="K25" s="61"/>
      <c r="L25" s="62"/>
      <c r="M25" s="61"/>
      <c r="N25" s="62"/>
      <c r="O25" s="61"/>
      <c r="P25" s="62"/>
      <c r="Q25" s="61"/>
      <c r="R25" s="62"/>
      <c r="S25" s="61"/>
      <c r="T25" s="62"/>
      <c r="U25" s="61"/>
      <c r="V25" s="62"/>
      <c r="W25" s="61"/>
      <c r="X25" s="62"/>
      <c r="Y25" s="61"/>
      <c r="Z25" s="62"/>
      <c r="AA25" s="61"/>
      <c r="AB25" s="62"/>
      <c r="AC25" s="61"/>
      <c r="AD25" s="62"/>
      <c r="AE25" s="61"/>
      <c r="AF25" s="62"/>
      <c r="AG25" s="61"/>
      <c r="AH25" s="62"/>
      <c r="AI25" s="61"/>
      <c r="AJ25" s="62"/>
      <c r="AK25" s="61"/>
      <c r="AL25" s="62"/>
      <c r="AM25" s="61"/>
      <c r="AN25" s="62"/>
    </row>
    <row r="26" spans="1:40" s="48" customFormat="1">
      <c r="A26" s="186">
        <f t="shared" si="0"/>
        <v>45497</v>
      </c>
      <c r="B26" s="232"/>
      <c r="C26" s="61"/>
      <c r="D26" s="62"/>
      <c r="E26" s="61"/>
      <c r="F26" s="62"/>
      <c r="G26" s="61"/>
      <c r="H26" s="62"/>
      <c r="I26" s="61"/>
      <c r="J26" s="62"/>
      <c r="K26" s="61"/>
      <c r="L26" s="62"/>
      <c r="M26" s="61"/>
      <c r="N26" s="62"/>
      <c r="O26" s="61"/>
      <c r="P26" s="62"/>
      <c r="Q26" s="61"/>
      <c r="R26" s="62"/>
      <c r="S26" s="61"/>
      <c r="T26" s="62"/>
      <c r="U26" s="61"/>
      <c r="V26" s="62"/>
      <c r="W26" s="61"/>
      <c r="X26" s="62"/>
      <c r="Y26" s="61"/>
      <c r="Z26" s="62"/>
      <c r="AA26" s="61"/>
      <c r="AB26" s="62"/>
      <c r="AC26" s="61"/>
      <c r="AD26" s="62"/>
      <c r="AE26" s="61"/>
      <c r="AF26" s="62"/>
      <c r="AG26" s="61"/>
      <c r="AH26" s="62"/>
      <c r="AI26" s="61"/>
      <c r="AJ26" s="62"/>
      <c r="AK26" s="61"/>
      <c r="AL26" s="62"/>
      <c r="AM26" s="61"/>
      <c r="AN26" s="62"/>
    </row>
    <row r="27" spans="1:40" s="48" customFormat="1">
      <c r="A27" s="184">
        <f t="shared" si="0"/>
        <v>45498</v>
      </c>
      <c r="B27" s="229"/>
      <c r="C27" s="61"/>
      <c r="D27" s="62"/>
      <c r="E27" s="61"/>
      <c r="F27" s="62"/>
      <c r="G27" s="61"/>
      <c r="H27" s="62"/>
      <c r="I27" s="61"/>
      <c r="J27" s="62"/>
      <c r="K27" s="61"/>
      <c r="L27" s="62"/>
      <c r="M27" s="61"/>
      <c r="N27" s="62"/>
      <c r="O27" s="61"/>
      <c r="P27" s="62"/>
      <c r="Q27" s="61"/>
      <c r="R27" s="62"/>
      <c r="S27" s="61"/>
      <c r="T27" s="62"/>
      <c r="U27" s="61"/>
      <c r="V27" s="62"/>
      <c r="W27" s="61"/>
      <c r="X27" s="62"/>
      <c r="Y27" s="61"/>
      <c r="Z27" s="62"/>
      <c r="AA27" s="61"/>
      <c r="AB27" s="62"/>
      <c r="AC27" s="61"/>
      <c r="AD27" s="62"/>
      <c r="AE27" s="61"/>
      <c r="AF27" s="62"/>
      <c r="AG27" s="61"/>
      <c r="AH27" s="62"/>
      <c r="AI27" s="61"/>
      <c r="AJ27" s="62"/>
      <c r="AK27" s="61"/>
      <c r="AL27" s="62"/>
      <c r="AM27" s="61"/>
      <c r="AN27" s="62"/>
    </row>
    <row r="28" spans="1:40" s="48" customFormat="1">
      <c r="A28" s="186">
        <f t="shared" si="0"/>
        <v>45499</v>
      </c>
      <c r="B28" s="232"/>
      <c r="C28" s="61"/>
      <c r="D28" s="62"/>
      <c r="E28" s="61"/>
      <c r="F28" s="62"/>
      <c r="G28" s="61"/>
      <c r="H28" s="62"/>
      <c r="I28" s="61"/>
      <c r="J28" s="62"/>
      <c r="K28" s="61"/>
      <c r="L28" s="62"/>
      <c r="M28" s="61"/>
      <c r="N28" s="62"/>
      <c r="O28" s="61"/>
      <c r="P28" s="62"/>
      <c r="Q28" s="61"/>
      <c r="R28" s="62"/>
      <c r="S28" s="61"/>
      <c r="T28" s="62"/>
      <c r="U28" s="61"/>
      <c r="V28" s="62"/>
      <c r="W28" s="61"/>
      <c r="X28" s="62"/>
      <c r="Y28" s="61"/>
      <c r="Z28" s="62"/>
      <c r="AA28" s="61"/>
      <c r="AB28" s="62"/>
      <c r="AC28" s="61"/>
      <c r="AD28" s="62"/>
      <c r="AE28" s="61"/>
      <c r="AF28" s="62"/>
      <c r="AG28" s="61"/>
      <c r="AH28" s="62"/>
      <c r="AI28" s="61"/>
      <c r="AJ28" s="62"/>
      <c r="AK28" s="61"/>
      <c r="AL28" s="62"/>
      <c r="AM28" s="61"/>
      <c r="AN28" s="62"/>
    </row>
    <row r="29" spans="1:40" s="48" customFormat="1">
      <c r="A29" s="184">
        <f t="shared" si="0"/>
        <v>45500</v>
      </c>
      <c r="B29" s="229"/>
      <c r="C29" s="61"/>
      <c r="D29" s="62"/>
      <c r="E29" s="61"/>
      <c r="F29" s="62"/>
      <c r="G29" s="61"/>
      <c r="H29" s="62"/>
      <c r="I29" s="61"/>
      <c r="J29" s="62"/>
      <c r="K29" s="61"/>
      <c r="L29" s="62"/>
      <c r="M29" s="61"/>
      <c r="N29" s="62"/>
      <c r="O29" s="61"/>
      <c r="P29" s="62"/>
      <c r="Q29" s="61"/>
      <c r="R29" s="62"/>
      <c r="S29" s="61"/>
      <c r="T29" s="62"/>
      <c r="U29" s="61"/>
      <c r="V29" s="62"/>
      <c r="W29" s="61"/>
      <c r="X29" s="62"/>
      <c r="Y29" s="61"/>
      <c r="Z29" s="62"/>
      <c r="AA29" s="61"/>
      <c r="AB29" s="62"/>
      <c r="AC29" s="61"/>
      <c r="AD29" s="62"/>
      <c r="AE29" s="61"/>
      <c r="AF29" s="62"/>
      <c r="AG29" s="61"/>
      <c r="AH29" s="62"/>
      <c r="AI29" s="61"/>
      <c r="AJ29" s="62"/>
      <c r="AK29" s="61"/>
      <c r="AL29" s="62"/>
      <c r="AM29" s="61"/>
      <c r="AN29" s="62"/>
    </row>
    <row r="30" spans="1:40" s="48" customFormat="1">
      <c r="A30" s="186">
        <f t="shared" si="0"/>
        <v>45501</v>
      </c>
      <c r="B30" s="232"/>
      <c r="C30" s="61"/>
      <c r="D30" s="62"/>
      <c r="E30" s="61"/>
      <c r="F30" s="62"/>
      <c r="G30" s="61"/>
      <c r="H30" s="62"/>
      <c r="I30" s="61"/>
      <c r="J30" s="62"/>
      <c r="K30" s="61"/>
      <c r="L30" s="62"/>
      <c r="M30" s="61"/>
      <c r="N30" s="62"/>
      <c r="O30" s="61"/>
      <c r="P30" s="62"/>
      <c r="Q30" s="61"/>
      <c r="R30" s="62"/>
      <c r="S30" s="61"/>
      <c r="T30" s="62"/>
      <c r="U30" s="61"/>
      <c r="V30" s="62"/>
      <c r="W30" s="61"/>
      <c r="X30" s="62"/>
      <c r="Y30" s="61"/>
      <c r="Z30" s="62"/>
      <c r="AA30" s="61"/>
      <c r="AB30" s="62"/>
      <c r="AC30" s="61"/>
      <c r="AD30" s="62"/>
      <c r="AE30" s="61"/>
      <c r="AF30" s="62"/>
      <c r="AG30" s="61"/>
      <c r="AH30" s="62"/>
      <c r="AI30" s="61"/>
      <c r="AJ30" s="62"/>
      <c r="AK30" s="61"/>
      <c r="AL30" s="62"/>
      <c r="AM30" s="61"/>
      <c r="AN30" s="62"/>
    </row>
    <row r="31" spans="1:40" s="48" customFormat="1">
      <c r="A31" s="184">
        <f t="shared" si="0"/>
        <v>45502</v>
      </c>
      <c r="B31" s="229"/>
      <c r="C31" s="61"/>
      <c r="D31" s="62"/>
      <c r="E31" s="61"/>
      <c r="F31" s="62"/>
      <c r="G31" s="61"/>
      <c r="H31" s="62"/>
      <c r="I31" s="61"/>
      <c r="J31" s="62"/>
      <c r="K31" s="61"/>
      <c r="L31" s="62"/>
      <c r="M31" s="61"/>
      <c r="N31" s="62"/>
      <c r="O31" s="61"/>
      <c r="P31" s="62"/>
      <c r="Q31" s="61"/>
      <c r="R31" s="62"/>
      <c r="S31" s="61"/>
      <c r="T31" s="62"/>
      <c r="U31" s="61"/>
      <c r="V31" s="62"/>
      <c r="W31" s="61"/>
      <c r="X31" s="62"/>
      <c r="Y31" s="61"/>
      <c r="Z31" s="62"/>
      <c r="AA31" s="61"/>
      <c r="AB31" s="62"/>
      <c r="AC31" s="61"/>
      <c r="AD31" s="62"/>
      <c r="AE31" s="61"/>
      <c r="AF31" s="62"/>
      <c r="AG31" s="61"/>
      <c r="AH31" s="62"/>
      <c r="AI31" s="61"/>
      <c r="AJ31" s="62"/>
      <c r="AK31" s="61"/>
      <c r="AL31" s="62"/>
      <c r="AM31" s="61"/>
      <c r="AN31" s="62"/>
    </row>
    <row r="32" spans="1:40" s="48" customFormat="1">
      <c r="A32" s="186">
        <f t="shared" si="0"/>
        <v>45503</v>
      </c>
      <c r="B32" s="232"/>
      <c r="C32" s="61"/>
      <c r="D32" s="62"/>
      <c r="E32" s="61"/>
      <c r="F32" s="62"/>
      <c r="G32" s="61"/>
      <c r="H32" s="62"/>
      <c r="I32" s="61"/>
      <c r="J32" s="62"/>
      <c r="K32" s="61"/>
      <c r="L32" s="62"/>
      <c r="M32" s="61"/>
      <c r="N32" s="62"/>
      <c r="O32" s="61"/>
      <c r="P32" s="62"/>
      <c r="Q32" s="61"/>
      <c r="R32" s="62"/>
      <c r="S32" s="61"/>
      <c r="T32" s="62"/>
      <c r="U32" s="61"/>
      <c r="V32" s="62"/>
      <c r="W32" s="61"/>
      <c r="X32" s="62"/>
      <c r="Y32" s="61"/>
      <c r="Z32" s="62"/>
      <c r="AA32" s="61"/>
      <c r="AB32" s="62"/>
      <c r="AC32" s="61"/>
      <c r="AD32" s="62"/>
      <c r="AE32" s="61"/>
      <c r="AF32" s="62"/>
      <c r="AG32" s="61"/>
      <c r="AH32" s="62"/>
      <c r="AI32" s="61"/>
      <c r="AJ32" s="62"/>
      <c r="AK32" s="61"/>
      <c r="AL32" s="62"/>
      <c r="AM32" s="61"/>
      <c r="AN32" s="62"/>
    </row>
    <row r="33" spans="1:40" s="48" customFormat="1">
      <c r="A33" s="184">
        <f t="shared" si="0"/>
        <v>45504</v>
      </c>
      <c r="B33" s="229"/>
      <c r="C33" s="61"/>
      <c r="D33" s="62"/>
      <c r="E33" s="61"/>
      <c r="F33" s="62"/>
      <c r="G33" s="61"/>
      <c r="H33" s="62"/>
      <c r="I33" s="61"/>
      <c r="J33" s="62"/>
      <c r="K33" s="61"/>
      <c r="L33" s="62"/>
      <c r="M33" s="61"/>
      <c r="N33" s="62"/>
      <c r="O33" s="61"/>
      <c r="P33" s="62"/>
      <c r="Q33" s="61"/>
      <c r="R33" s="62"/>
      <c r="S33" s="61"/>
      <c r="T33" s="62"/>
      <c r="U33" s="61"/>
      <c r="V33" s="62"/>
      <c r="W33" s="61"/>
      <c r="X33" s="62"/>
      <c r="Y33" s="61"/>
      <c r="Z33" s="62"/>
      <c r="AA33" s="61"/>
      <c r="AB33" s="62"/>
      <c r="AC33" s="61"/>
      <c r="AD33" s="62"/>
      <c r="AE33" s="61"/>
      <c r="AF33" s="62"/>
      <c r="AG33" s="61"/>
      <c r="AH33" s="62"/>
      <c r="AI33" s="61"/>
      <c r="AJ33" s="62"/>
      <c r="AK33" s="61"/>
      <c r="AL33" s="62"/>
      <c r="AM33" s="61"/>
      <c r="AN33" s="62"/>
    </row>
    <row r="34" spans="1:40" s="48" customFormat="1">
      <c r="A34" s="186">
        <f t="shared" si="0"/>
        <v>45505</v>
      </c>
      <c r="B34" s="232"/>
      <c r="C34" s="61"/>
      <c r="D34" s="62"/>
      <c r="E34" s="61"/>
      <c r="F34" s="62"/>
      <c r="G34" s="61"/>
      <c r="H34" s="62"/>
      <c r="I34" s="61"/>
      <c r="J34" s="62"/>
      <c r="K34" s="61"/>
      <c r="L34" s="62"/>
      <c r="M34" s="61"/>
      <c r="N34" s="62"/>
      <c r="O34" s="61"/>
      <c r="P34" s="62"/>
      <c r="Q34" s="61"/>
      <c r="R34" s="62"/>
      <c r="S34" s="61"/>
      <c r="T34" s="62"/>
      <c r="U34" s="61"/>
      <c r="V34" s="62"/>
      <c r="W34" s="61"/>
      <c r="X34" s="62"/>
      <c r="Y34" s="61"/>
      <c r="Z34" s="62"/>
      <c r="AA34" s="61"/>
      <c r="AB34" s="62"/>
      <c r="AC34" s="61"/>
      <c r="AD34" s="62"/>
      <c r="AE34" s="61"/>
      <c r="AF34" s="62"/>
      <c r="AG34" s="61"/>
      <c r="AH34" s="62"/>
      <c r="AI34" s="61"/>
      <c r="AJ34" s="62"/>
      <c r="AK34" s="61"/>
      <c r="AL34" s="62"/>
      <c r="AM34" s="61"/>
      <c r="AN34" s="62"/>
    </row>
    <row r="36" spans="1:40" s="49" customFormat="1" ht="9" customHeight="1">
      <c r="A36" s="63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</row>
    <row r="37" spans="1:40" s="50" customFormat="1" ht="21">
      <c r="A37" s="233" t="s">
        <v>44</v>
      </c>
      <c r="B37" s="234"/>
      <c r="C37" s="66">
        <f>SUM(C$3:C$33)</f>
        <v>0</v>
      </c>
      <c r="D37" s="67">
        <f>SUM(D$3:D$33)</f>
        <v>0</v>
      </c>
      <c r="E37" s="66">
        <f t="shared" ref="E37:AN37" si="1">SUM(E$3:E$33)</f>
        <v>0</v>
      </c>
      <c r="F37" s="67">
        <f t="shared" si="1"/>
        <v>0</v>
      </c>
      <c r="G37" s="66">
        <f t="shared" si="1"/>
        <v>4</v>
      </c>
      <c r="H37" s="67">
        <f t="shared" si="1"/>
        <v>4</v>
      </c>
      <c r="I37" s="66">
        <f t="shared" si="1"/>
        <v>2</v>
      </c>
      <c r="J37" s="67">
        <f t="shared" si="1"/>
        <v>2</v>
      </c>
      <c r="K37" s="66">
        <f t="shared" si="1"/>
        <v>0</v>
      </c>
      <c r="L37" s="67">
        <f t="shared" si="1"/>
        <v>0</v>
      </c>
      <c r="M37" s="66">
        <f t="shared" si="1"/>
        <v>0</v>
      </c>
      <c r="N37" s="67">
        <f t="shared" si="1"/>
        <v>0</v>
      </c>
      <c r="O37" s="66">
        <f t="shared" si="1"/>
        <v>0</v>
      </c>
      <c r="P37" s="67">
        <f t="shared" si="1"/>
        <v>0</v>
      </c>
      <c r="Q37" s="66">
        <f t="shared" si="1"/>
        <v>0</v>
      </c>
      <c r="R37" s="67">
        <f t="shared" si="1"/>
        <v>2</v>
      </c>
      <c r="S37" s="66">
        <f t="shared" si="1"/>
        <v>0</v>
      </c>
      <c r="T37" s="67">
        <f t="shared" si="1"/>
        <v>0</v>
      </c>
      <c r="U37" s="66">
        <f t="shared" si="1"/>
        <v>0</v>
      </c>
      <c r="V37" s="67">
        <f t="shared" si="1"/>
        <v>1</v>
      </c>
      <c r="W37" s="66">
        <f t="shared" si="1"/>
        <v>1</v>
      </c>
      <c r="X37" s="67">
        <f t="shared" si="1"/>
        <v>1</v>
      </c>
      <c r="Y37" s="66">
        <f t="shared" si="1"/>
        <v>0</v>
      </c>
      <c r="Z37" s="67">
        <f t="shared" si="1"/>
        <v>0</v>
      </c>
      <c r="AA37" s="66">
        <f t="shared" si="1"/>
        <v>0</v>
      </c>
      <c r="AB37" s="67">
        <f t="shared" si="1"/>
        <v>0</v>
      </c>
      <c r="AC37" s="66">
        <f t="shared" si="1"/>
        <v>0</v>
      </c>
      <c r="AD37" s="67">
        <f t="shared" si="1"/>
        <v>0</v>
      </c>
      <c r="AE37" s="66">
        <f t="shared" si="1"/>
        <v>0</v>
      </c>
      <c r="AF37" s="67">
        <f t="shared" si="1"/>
        <v>0</v>
      </c>
      <c r="AG37" s="66">
        <f t="shared" si="1"/>
        <v>0</v>
      </c>
      <c r="AH37" s="67">
        <f t="shared" si="1"/>
        <v>0</v>
      </c>
      <c r="AI37" s="66">
        <f t="shared" si="1"/>
        <v>0</v>
      </c>
      <c r="AJ37" s="67">
        <f t="shared" si="1"/>
        <v>0</v>
      </c>
      <c r="AK37" s="66">
        <f t="shared" si="1"/>
        <v>0</v>
      </c>
      <c r="AL37" s="67">
        <f t="shared" si="1"/>
        <v>0</v>
      </c>
      <c r="AM37" s="66">
        <f t="shared" si="1"/>
        <v>0</v>
      </c>
      <c r="AN37" s="67">
        <f t="shared" si="1"/>
        <v>0</v>
      </c>
    </row>
    <row r="38" spans="1:40" s="51" customFormat="1" ht="24.75">
      <c r="A38" s="235" t="s">
        <v>45</v>
      </c>
      <c r="B38" s="236"/>
      <c r="C38" s="193">
        <f>C37+D37</f>
        <v>0</v>
      </c>
      <c r="D38" s="194"/>
      <c r="E38" s="193">
        <f t="shared" ref="E38" si="2">E37+F37</f>
        <v>0</v>
      </c>
      <c r="F38" s="194"/>
      <c r="G38" s="193">
        <f t="shared" ref="G38" si="3">G37+H37</f>
        <v>8</v>
      </c>
      <c r="H38" s="194"/>
      <c r="I38" s="193">
        <f t="shared" ref="I38" si="4">I37+J37</f>
        <v>4</v>
      </c>
      <c r="J38" s="194"/>
      <c r="K38" s="193">
        <f t="shared" ref="K38" si="5">K37+L37</f>
        <v>0</v>
      </c>
      <c r="L38" s="194"/>
      <c r="M38" s="193">
        <f t="shared" ref="M38" si="6">M37+N37</f>
        <v>0</v>
      </c>
      <c r="N38" s="194"/>
      <c r="O38" s="193">
        <f t="shared" ref="O38" si="7">O37+P37</f>
        <v>0</v>
      </c>
      <c r="P38" s="194"/>
      <c r="Q38" s="193">
        <f t="shared" ref="Q38" si="8">Q37+R37</f>
        <v>2</v>
      </c>
      <c r="R38" s="194"/>
      <c r="S38" s="193">
        <f t="shared" ref="S38" si="9">S37+T37</f>
        <v>0</v>
      </c>
      <c r="T38" s="194"/>
      <c r="U38" s="193">
        <f t="shared" ref="U38" si="10">U37+V37</f>
        <v>1</v>
      </c>
      <c r="V38" s="194"/>
      <c r="W38" s="193">
        <f t="shared" ref="W38" si="11">W37+X37</f>
        <v>2</v>
      </c>
      <c r="X38" s="194"/>
      <c r="Y38" s="193">
        <f t="shared" ref="Y38" si="12">Y37+Z37</f>
        <v>0</v>
      </c>
      <c r="Z38" s="194"/>
      <c r="AA38" s="193">
        <f t="shared" ref="AA38" si="13">AA37+AB37</f>
        <v>0</v>
      </c>
      <c r="AB38" s="194"/>
      <c r="AC38" s="193">
        <f t="shared" ref="AC38" si="14">AC37+AD37</f>
        <v>0</v>
      </c>
      <c r="AD38" s="194"/>
      <c r="AE38" s="193">
        <f t="shared" ref="AE38" si="15">AE37+AF37</f>
        <v>0</v>
      </c>
      <c r="AF38" s="194"/>
      <c r="AG38" s="193">
        <f t="shared" ref="AG38" si="16">AG37+AH37</f>
        <v>0</v>
      </c>
      <c r="AH38" s="194"/>
      <c r="AI38" s="193">
        <f t="shared" ref="AI38" si="17">AI37+AJ37</f>
        <v>0</v>
      </c>
      <c r="AJ38" s="194"/>
      <c r="AK38" s="193">
        <f t="shared" ref="AK38" si="18">AK37+AL37</f>
        <v>0</v>
      </c>
      <c r="AL38" s="194"/>
      <c r="AM38" s="193">
        <f t="shared" ref="AM38" si="19">AM37+AN37</f>
        <v>0</v>
      </c>
      <c r="AN38" s="194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2" ySplit="1" topLeftCell="C2" activePane="bottomRight" state="frozen"/>
      <selection pane="bottomLeft" activeCell="A2" sqref="A2"/>
      <selection pane="topRight" activeCell="C1" sqref="C1"/>
      <selection pane="bottomRight" activeCell="F17" sqref="F17"/>
    </sheetView>
  </sheetViews>
  <sheetFormatPr defaultColWidth="10.625" defaultRowHeight="27" customHeight="1"/>
  <cols>
    <col min="1" max="1" width="29.7265625" style="21" customWidth="1"/>
    <col min="2" max="2" width="27.84375" style="22" customWidth="1"/>
    <col min="3" max="7" width="22.1953125" style="22" customWidth="1"/>
    <col min="8" max="8" width="25.2890625" style="23" customWidth="1"/>
    <col min="9" max="9" width="61.33984375" style="24" customWidth="1"/>
    <col min="10" max="10" width="17.21875" style="24" customWidth="1"/>
    <col min="11" max="13" width="10.625" style="24"/>
    <col min="14" max="16384" width="10.625" style="22"/>
  </cols>
  <sheetData>
    <row r="1" spans="1:13" s="16" customFormat="1" ht="39.75" customHeight="1">
      <c r="A1" s="25" t="s">
        <v>46</v>
      </c>
      <c r="B1" s="26" t="s">
        <v>1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44</v>
      </c>
      <c r="I1" s="43" t="s">
        <v>52</v>
      </c>
      <c r="J1" s="44"/>
      <c r="K1" s="44"/>
      <c r="L1" s="44"/>
      <c r="M1" s="44"/>
    </row>
    <row r="2" spans="1:13" ht="27" customHeight="1">
      <c r="A2" s="237">
        <f>Dashboard!B1</f>
        <v>45474</v>
      </c>
      <c r="B2" s="27" t="s">
        <v>28</v>
      </c>
      <c r="C2" s="28" t="s">
        <v>53</v>
      </c>
      <c r="D2" s="29">
        <v>545</v>
      </c>
      <c r="E2" s="29">
        <v>367</v>
      </c>
      <c r="F2" s="29"/>
      <c r="G2" s="39">
        <f t="shared" ref="G2:G33" si="0">SUM(D2:F2)</f>
        <v>912</v>
      </c>
      <c r="H2" s="242">
        <f>SUM(G2:G3)</f>
        <v>912</v>
      </c>
      <c r="I2" s="45"/>
      <c r="J2" s="46"/>
    </row>
    <row r="3" spans="1:13" ht="27" customHeight="1">
      <c r="A3" s="238"/>
      <c r="B3" s="30"/>
      <c r="C3" s="31"/>
      <c r="D3" s="32"/>
      <c r="E3" s="32"/>
      <c r="F3" s="32"/>
      <c r="G3" s="40">
        <f t="shared" si="0"/>
        <v>0</v>
      </c>
      <c r="H3" s="243"/>
      <c r="I3" s="45"/>
      <c r="J3" s="46"/>
    </row>
    <row r="4" spans="1:13" ht="27" customHeight="1">
      <c r="A4" s="239">
        <f>A2+1</f>
        <v>45475</v>
      </c>
      <c r="B4" s="33" t="s">
        <v>19</v>
      </c>
      <c r="C4" s="34" t="s">
        <v>54</v>
      </c>
      <c r="D4" s="35">
        <v>150</v>
      </c>
      <c r="E4" s="35">
        <v>366</v>
      </c>
      <c r="F4" s="35"/>
      <c r="G4" s="41">
        <f t="shared" si="0"/>
        <v>516</v>
      </c>
      <c r="H4" s="244">
        <f>SUM(G4:G5)</f>
        <v>516</v>
      </c>
      <c r="I4" s="45"/>
      <c r="J4" s="46"/>
    </row>
    <row r="5" spans="1:13" ht="27" customHeight="1">
      <c r="A5" s="240"/>
      <c r="B5" s="30"/>
      <c r="C5" s="31"/>
      <c r="D5" s="32"/>
      <c r="E5" s="32"/>
      <c r="F5" s="32"/>
      <c r="G5" s="40">
        <f t="shared" si="0"/>
        <v>0</v>
      </c>
      <c r="H5" s="245"/>
      <c r="I5" s="45"/>
      <c r="J5" s="46"/>
    </row>
    <row r="6" spans="1:13" ht="27" customHeight="1">
      <c r="A6" s="237">
        <f>A4+1</f>
        <v>45476</v>
      </c>
      <c r="B6" s="27" t="s">
        <v>25</v>
      </c>
      <c r="C6" s="28" t="s">
        <v>55</v>
      </c>
      <c r="D6" s="29">
        <v>215</v>
      </c>
      <c r="E6" s="29">
        <v>336</v>
      </c>
      <c r="F6" s="29"/>
      <c r="G6" s="39">
        <f t="shared" si="0"/>
        <v>551</v>
      </c>
      <c r="H6" s="242">
        <f>SUM(G6:G7)</f>
        <v>551</v>
      </c>
      <c r="I6" s="45"/>
      <c r="J6" s="46"/>
    </row>
    <row r="7" spans="1:13" ht="27" customHeight="1">
      <c r="A7" s="238"/>
      <c r="B7" s="30"/>
      <c r="C7" s="31"/>
      <c r="D7" s="32"/>
      <c r="E7" s="32"/>
      <c r="F7" s="32"/>
      <c r="G7" s="40">
        <f t="shared" si="0"/>
        <v>0</v>
      </c>
      <c r="H7" s="243"/>
      <c r="I7" s="45"/>
      <c r="J7" s="46"/>
    </row>
    <row r="8" spans="1:13" ht="27" customHeight="1">
      <c r="A8" s="239">
        <f>A6+1</f>
        <v>45477</v>
      </c>
      <c r="B8" s="33" t="s">
        <v>22</v>
      </c>
      <c r="C8" s="34" t="s">
        <v>53</v>
      </c>
      <c r="D8" s="35">
        <v>550</v>
      </c>
      <c r="E8" s="35">
        <v>298</v>
      </c>
      <c r="F8" s="35"/>
      <c r="G8" s="41">
        <f t="shared" si="0"/>
        <v>848</v>
      </c>
      <c r="H8" s="244">
        <f>SUM(G8:G9)</f>
        <v>848</v>
      </c>
      <c r="I8" s="45"/>
      <c r="J8" s="46"/>
    </row>
    <row r="9" spans="1:13" ht="27" customHeight="1">
      <c r="A9" s="240"/>
      <c r="B9" s="30"/>
      <c r="C9" s="31"/>
      <c r="D9" s="32"/>
      <c r="E9" s="32"/>
      <c r="F9" s="32"/>
      <c r="G9" s="40">
        <f t="shared" si="0"/>
        <v>0</v>
      </c>
      <c r="H9" s="245"/>
      <c r="I9" s="45"/>
      <c r="J9" s="46"/>
    </row>
    <row r="10" spans="1:13" ht="27" customHeight="1">
      <c r="A10" s="237">
        <f t="shared" ref="A10" si="1">A8+1</f>
        <v>45478</v>
      </c>
      <c r="B10" s="27" t="s">
        <v>22</v>
      </c>
      <c r="C10" s="28" t="s">
        <v>55</v>
      </c>
      <c r="D10" s="29">
        <v>357</v>
      </c>
      <c r="E10" s="29">
        <v>266</v>
      </c>
      <c r="F10" s="29"/>
      <c r="G10" s="39">
        <f t="shared" si="0"/>
        <v>623</v>
      </c>
      <c r="H10" s="242">
        <f t="shared" ref="H10" si="2">SUM(G10:G11)</f>
        <v>623</v>
      </c>
      <c r="I10" s="45"/>
      <c r="J10" s="46"/>
    </row>
    <row r="11" spans="1:13" ht="27" customHeight="1">
      <c r="A11" s="238"/>
      <c r="B11" s="30"/>
      <c r="C11" s="31"/>
      <c r="D11" s="32"/>
      <c r="E11" s="32"/>
      <c r="F11" s="32"/>
      <c r="G11" s="40">
        <f t="shared" si="0"/>
        <v>0</v>
      </c>
      <c r="H11" s="243"/>
      <c r="I11" s="45"/>
      <c r="J11" s="46"/>
    </row>
    <row r="12" spans="1:13" ht="27" customHeight="1">
      <c r="A12" s="239">
        <f t="shared" ref="A12" si="3">A10+1</f>
        <v>45479</v>
      </c>
      <c r="B12" s="33" t="s">
        <v>25</v>
      </c>
      <c r="C12" s="34" t="s">
        <v>56</v>
      </c>
      <c r="D12" s="35">
        <v>300</v>
      </c>
      <c r="E12" s="35">
        <v>216</v>
      </c>
      <c r="F12" s="35"/>
      <c r="G12" s="41">
        <f t="shared" si="0"/>
        <v>516</v>
      </c>
      <c r="H12" s="244">
        <f t="shared" ref="H12" si="4">SUM(G12:G13)</f>
        <v>516</v>
      </c>
      <c r="I12" s="45"/>
      <c r="J12" s="46"/>
    </row>
    <row r="13" spans="1:13" ht="27" customHeight="1">
      <c r="A13" s="240"/>
      <c r="B13" s="30"/>
      <c r="C13" s="31"/>
      <c r="D13" s="32"/>
      <c r="E13" s="32"/>
      <c r="F13" s="32"/>
      <c r="G13" s="40">
        <f t="shared" si="0"/>
        <v>0</v>
      </c>
      <c r="H13" s="245"/>
      <c r="I13" s="45"/>
      <c r="J13" s="46"/>
    </row>
    <row r="14" spans="1:13" ht="27" customHeight="1">
      <c r="A14" s="237">
        <f t="shared" ref="A14" si="5">A12+1</f>
        <v>45480</v>
      </c>
      <c r="B14" s="27" t="s">
        <v>31</v>
      </c>
      <c r="C14" s="28" t="s">
        <v>55</v>
      </c>
      <c r="D14" s="29"/>
      <c r="E14" s="29"/>
      <c r="F14" s="29"/>
      <c r="G14" s="39">
        <f t="shared" si="0"/>
        <v>0</v>
      </c>
      <c r="H14" s="242">
        <f t="shared" ref="H14:H62" si="6">SUM(G14:G15)</f>
        <v>0</v>
      </c>
      <c r="I14" s="45"/>
      <c r="J14" s="46"/>
    </row>
    <row r="15" spans="1:13" ht="27" customHeight="1">
      <c r="A15" s="238"/>
      <c r="B15" s="30"/>
      <c r="C15" s="31"/>
      <c r="D15" s="32"/>
      <c r="E15" s="32"/>
      <c r="F15" s="32"/>
      <c r="G15" s="40">
        <f t="shared" si="0"/>
        <v>0</v>
      </c>
      <c r="H15" s="243"/>
      <c r="I15" s="45"/>
      <c r="J15" s="46"/>
    </row>
    <row r="16" spans="1:13" ht="27" customHeight="1">
      <c r="A16" s="239">
        <f t="shared" ref="A16" si="7">A14+1</f>
        <v>45481</v>
      </c>
      <c r="B16" s="33" t="s">
        <v>19</v>
      </c>
      <c r="C16" s="34" t="s">
        <v>53</v>
      </c>
      <c r="D16" s="35"/>
      <c r="E16" s="35"/>
      <c r="F16" s="35"/>
      <c r="G16" s="41">
        <f t="shared" si="0"/>
        <v>0</v>
      </c>
      <c r="H16" s="244">
        <f t="shared" ref="H16:H60" si="8">SUM(G16:G17)</f>
        <v>0</v>
      </c>
      <c r="I16" s="45"/>
      <c r="J16" s="46"/>
    </row>
    <row r="17" spans="1:10" ht="27" customHeight="1">
      <c r="A17" s="240"/>
      <c r="B17" s="30"/>
      <c r="C17" s="31"/>
      <c r="D17" s="32"/>
      <c r="E17" s="32"/>
      <c r="F17" s="32"/>
      <c r="G17" s="40">
        <f t="shared" si="0"/>
        <v>0</v>
      </c>
      <c r="H17" s="245"/>
      <c r="I17" s="45"/>
      <c r="J17" s="46"/>
    </row>
    <row r="18" spans="1:10" ht="27" customHeight="1">
      <c r="A18" s="237">
        <f t="shared" ref="A18" si="9">A16+1</f>
        <v>45482</v>
      </c>
      <c r="B18" s="27" t="s">
        <v>32</v>
      </c>
      <c r="C18" s="28" t="s">
        <v>54</v>
      </c>
      <c r="D18" s="29"/>
      <c r="E18" s="29"/>
      <c r="F18" s="29"/>
      <c r="G18" s="39">
        <f t="shared" si="0"/>
        <v>0</v>
      </c>
      <c r="H18" s="242">
        <f t="shared" si="6"/>
        <v>0</v>
      </c>
      <c r="I18" s="45"/>
      <c r="J18" s="46"/>
    </row>
    <row r="19" spans="1:10" ht="27" customHeight="1">
      <c r="A19" s="238"/>
      <c r="B19" s="30"/>
      <c r="C19" s="31"/>
      <c r="D19" s="32"/>
      <c r="E19" s="32"/>
      <c r="F19" s="32"/>
      <c r="G19" s="40">
        <f t="shared" si="0"/>
        <v>0</v>
      </c>
      <c r="H19" s="243"/>
      <c r="I19" s="45"/>
      <c r="J19" s="46"/>
    </row>
    <row r="20" spans="1:10" ht="27" customHeight="1">
      <c r="A20" s="239">
        <f t="shared" ref="A20" si="10">A18+1</f>
        <v>45483</v>
      </c>
      <c r="B20" s="33" t="s">
        <v>33</v>
      </c>
      <c r="C20" s="34" t="s">
        <v>55</v>
      </c>
      <c r="D20" s="35"/>
      <c r="E20" s="35"/>
      <c r="F20" s="35"/>
      <c r="G20" s="41">
        <f t="shared" si="0"/>
        <v>0</v>
      </c>
      <c r="H20" s="244">
        <f t="shared" si="8"/>
        <v>0</v>
      </c>
      <c r="I20" s="45"/>
      <c r="J20" s="46"/>
    </row>
    <row r="21" spans="1:10" ht="27" customHeight="1">
      <c r="A21" s="240"/>
      <c r="B21" s="30"/>
      <c r="C21" s="31"/>
      <c r="D21" s="32"/>
      <c r="E21" s="32"/>
      <c r="F21" s="32"/>
      <c r="G21" s="40">
        <f t="shared" si="0"/>
        <v>0</v>
      </c>
      <c r="H21" s="245"/>
      <c r="I21" s="45"/>
      <c r="J21" s="46"/>
    </row>
    <row r="22" spans="1:10" ht="27" customHeight="1">
      <c r="A22" s="237">
        <f t="shared" ref="A22" si="11">A20+1</f>
        <v>45484</v>
      </c>
      <c r="B22" s="27" t="s">
        <v>18</v>
      </c>
      <c r="C22" s="28" t="s">
        <v>56</v>
      </c>
      <c r="D22" s="29"/>
      <c r="E22" s="29"/>
      <c r="F22" s="29"/>
      <c r="G22" s="39">
        <f t="shared" si="0"/>
        <v>0</v>
      </c>
      <c r="H22" s="242">
        <f t="shared" si="6"/>
        <v>0</v>
      </c>
      <c r="I22" s="45"/>
      <c r="J22" s="46"/>
    </row>
    <row r="23" spans="1:10" ht="27" customHeight="1">
      <c r="A23" s="238"/>
      <c r="B23" s="30"/>
      <c r="C23" s="31"/>
      <c r="D23" s="32"/>
      <c r="E23" s="32"/>
      <c r="F23" s="32"/>
      <c r="G23" s="40">
        <f t="shared" si="0"/>
        <v>0</v>
      </c>
      <c r="H23" s="243"/>
      <c r="I23" s="45"/>
      <c r="J23" s="46"/>
    </row>
    <row r="24" spans="1:10" ht="27" customHeight="1">
      <c r="A24" s="239">
        <f t="shared" ref="A24" si="12">A22+1</f>
        <v>45485</v>
      </c>
      <c r="B24" s="33" t="s">
        <v>26</v>
      </c>
      <c r="C24" s="34" t="s">
        <v>53</v>
      </c>
      <c r="D24" s="35"/>
      <c r="E24" s="35"/>
      <c r="F24" s="35"/>
      <c r="G24" s="41">
        <f t="shared" si="0"/>
        <v>0</v>
      </c>
      <c r="H24" s="244">
        <f t="shared" si="8"/>
        <v>0</v>
      </c>
      <c r="I24" s="45"/>
      <c r="J24" s="46"/>
    </row>
    <row r="25" spans="1:10" ht="27" customHeight="1">
      <c r="A25" s="240"/>
      <c r="B25" s="30"/>
      <c r="C25" s="31"/>
      <c r="D25" s="32"/>
      <c r="E25" s="32"/>
      <c r="F25" s="32"/>
      <c r="G25" s="40">
        <f t="shared" si="0"/>
        <v>0</v>
      </c>
      <c r="H25" s="245"/>
      <c r="I25" s="45"/>
      <c r="J25" s="46"/>
    </row>
    <row r="26" spans="1:10" ht="27" customHeight="1">
      <c r="A26" s="237">
        <f t="shared" ref="A26" si="13">A24+1</f>
        <v>45486</v>
      </c>
      <c r="B26" s="27" t="s">
        <v>23</v>
      </c>
      <c r="C26" s="28" t="s">
        <v>55</v>
      </c>
      <c r="D26" s="29"/>
      <c r="E26" s="29"/>
      <c r="F26" s="29"/>
      <c r="G26" s="39">
        <f t="shared" si="0"/>
        <v>0</v>
      </c>
      <c r="H26" s="242">
        <f t="shared" si="6"/>
        <v>0</v>
      </c>
      <c r="I26" s="45"/>
      <c r="J26" s="46"/>
    </row>
    <row r="27" spans="1:10" ht="27" customHeight="1">
      <c r="A27" s="238"/>
      <c r="B27" s="30"/>
      <c r="C27" s="31"/>
      <c r="D27" s="32"/>
      <c r="E27" s="32"/>
      <c r="F27" s="32"/>
      <c r="G27" s="40">
        <f t="shared" si="0"/>
        <v>0</v>
      </c>
      <c r="H27" s="243"/>
      <c r="I27" s="45"/>
      <c r="J27" s="46"/>
    </row>
    <row r="28" spans="1:10" ht="27" customHeight="1">
      <c r="A28" s="239">
        <f t="shared" ref="A28" si="14">A26+1</f>
        <v>45487</v>
      </c>
      <c r="B28" s="33" t="s">
        <v>15</v>
      </c>
      <c r="C28" s="34" t="s">
        <v>54</v>
      </c>
      <c r="D28" s="35"/>
      <c r="E28" s="35"/>
      <c r="F28" s="35"/>
      <c r="G28" s="41">
        <f t="shared" si="0"/>
        <v>0</v>
      </c>
      <c r="H28" s="244">
        <f t="shared" si="8"/>
        <v>0</v>
      </c>
      <c r="I28" s="45"/>
      <c r="J28" s="46"/>
    </row>
    <row r="29" spans="1:10" ht="27" customHeight="1">
      <c r="A29" s="240"/>
      <c r="B29" s="30"/>
      <c r="C29" s="31"/>
      <c r="D29" s="32"/>
      <c r="E29" s="32"/>
      <c r="F29" s="32"/>
      <c r="G29" s="40">
        <f t="shared" si="0"/>
        <v>0</v>
      </c>
      <c r="H29" s="245"/>
      <c r="I29" s="45"/>
      <c r="J29" s="46"/>
    </row>
    <row r="30" spans="1:10" ht="27" customHeight="1">
      <c r="A30" s="237">
        <f t="shared" ref="A30" si="15">A28+1</f>
        <v>45488</v>
      </c>
      <c r="B30" s="27" t="s">
        <v>30</v>
      </c>
      <c r="C30" s="28" t="s">
        <v>56</v>
      </c>
      <c r="D30" s="29"/>
      <c r="E30" s="29"/>
      <c r="F30" s="29"/>
      <c r="G30" s="39">
        <f t="shared" si="0"/>
        <v>0</v>
      </c>
      <c r="H30" s="242">
        <f t="shared" si="6"/>
        <v>0</v>
      </c>
      <c r="I30" s="45"/>
      <c r="J30" s="46"/>
    </row>
    <row r="31" spans="1:10" ht="27" customHeight="1">
      <c r="A31" s="238"/>
      <c r="B31" s="30"/>
      <c r="C31" s="31"/>
      <c r="D31" s="32"/>
      <c r="E31" s="32"/>
      <c r="F31" s="32"/>
      <c r="G31" s="40">
        <f t="shared" si="0"/>
        <v>0</v>
      </c>
      <c r="H31" s="243"/>
      <c r="I31" s="45"/>
      <c r="J31" s="46"/>
    </row>
    <row r="32" spans="1:10" ht="27" customHeight="1">
      <c r="A32" s="239">
        <f t="shared" ref="A32" si="16">A30+1</f>
        <v>45489</v>
      </c>
      <c r="B32" s="33" t="s">
        <v>21</v>
      </c>
      <c r="C32" s="34" t="s">
        <v>53</v>
      </c>
      <c r="D32" s="35"/>
      <c r="E32" s="35"/>
      <c r="F32" s="35"/>
      <c r="G32" s="41">
        <f t="shared" si="0"/>
        <v>0</v>
      </c>
      <c r="H32" s="244">
        <f t="shared" si="8"/>
        <v>0</v>
      </c>
      <c r="I32" s="45"/>
      <c r="J32" s="46"/>
    </row>
    <row r="33" spans="1:10" ht="27" customHeight="1">
      <c r="A33" s="240"/>
      <c r="B33" s="30"/>
      <c r="C33" s="31"/>
      <c r="D33" s="32"/>
      <c r="E33" s="32"/>
      <c r="F33" s="32"/>
      <c r="G33" s="40">
        <f t="shared" si="0"/>
        <v>0</v>
      </c>
      <c r="H33" s="245"/>
      <c r="I33" s="45"/>
      <c r="J33" s="46"/>
    </row>
    <row r="34" spans="1:10" ht="27" customHeight="1">
      <c r="A34" s="237">
        <f t="shared" ref="A34" si="17">A32+1</f>
        <v>45490</v>
      </c>
      <c r="B34" s="27"/>
      <c r="C34" s="28" t="s">
        <v>55</v>
      </c>
      <c r="D34" s="29"/>
      <c r="E34" s="29"/>
      <c r="F34" s="29"/>
      <c r="G34" s="39">
        <f t="shared" ref="G34:G63" si="18">SUM(D34:F34)</f>
        <v>0</v>
      </c>
      <c r="H34" s="242">
        <f t="shared" si="6"/>
        <v>0</v>
      </c>
      <c r="I34" s="45"/>
      <c r="J34" s="46"/>
    </row>
    <row r="35" spans="1:10" ht="27" customHeight="1">
      <c r="A35" s="238"/>
      <c r="B35" s="30"/>
      <c r="C35" s="31"/>
      <c r="D35" s="32"/>
      <c r="E35" s="32"/>
      <c r="F35" s="32"/>
      <c r="G35" s="40">
        <f t="shared" si="18"/>
        <v>0</v>
      </c>
      <c r="H35" s="243"/>
      <c r="I35" s="45"/>
      <c r="J35" s="46"/>
    </row>
    <row r="36" spans="1:10" ht="27" customHeight="1">
      <c r="A36" s="239">
        <f t="shared" ref="A36" si="19">A34+1</f>
        <v>45491</v>
      </c>
      <c r="B36" s="33" t="s">
        <v>24</v>
      </c>
      <c r="C36" s="34" t="s">
        <v>54</v>
      </c>
      <c r="D36" s="35"/>
      <c r="E36" s="35"/>
      <c r="F36" s="35"/>
      <c r="G36" s="41">
        <f t="shared" si="18"/>
        <v>0</v>
      </c>
      <c r="H36" s="244">
        <f t="shared" si="8"/>
        <v>0</v>
      </c>
      <c r="I36" s="45"/>
      <c r="J36" s="46"/>
    </row>
    <row r="37" spans="1:10" ht="27" customHeight="1">
      <c r="A37" s="240"/>
      <c r="B37" s="30"/>
      <c r="C37" s="31"/>
      <c r="D37" s="32"/>
      <c r="E37" s="32"/>
      <c r="F37" s="32"/>
      <c r="G37" s="40">
        <f t="shared" si="18"/>
        <v>0</v>
      </c>
      <c r="H37" s="245"/>
      <c r="I37" s="45"/>
      <c r="J37" s="46"/>
    </row>
    <row r="38" spans="1:10" ht="27" customHeight="1">
      <c r="A38" s="237">
        <f t="shared" ref="A38" si="20">A36+1</f>
        <v>45492</v>
      </c>
      <c r="B38" s="27" t="s">
        <v>27</v>
      </c>
      <c r="C38" s="28" t="s">
        <v>53</v>
      </c>
      <c r="D38" s="29"/>
      <c r="E38" s="29"/>
      <c r="F38" s="29"/>
      <c r="G38" s="39">
        <f t="shared" si="18"/>
        <v>0</v>
      </c>
      <c r="H38" s="242">
        <f t="shared" si="6"/>
        <v>0</v>
      </c>
      <c r="I38" s="45"/>
      <c r="J38" s="46"/>
    </row>
    <row r="39" spans="1:10" ht="27" customHeight="1">
      <c r="A39" s="238"/>
      <c r="B39" s="30"/>
      <c r="C39" s="31"/>
      <c r="D39" s="32"/>
      <c r="E39" s="32"/>
      <c r="F39" s="32"/>
      <c r="G39" s="40">
        <f t="shared" si="18"/>
        <v>0</v>
      </c>
      <c r="H39" s="243"/>
      <c r="I39" s="45"/>
      <c r="J39" s="46"/>
    </row>
    <row r="40" spans="1:10" ht="27" customHeight="1">
      <c r="A40" s="239">
        <f t="shared" ref="A40" si="21">A38+1</f>
        <v>45493</v>
      </c>
      <c r="B40" s="33" t="s">
        <v>31</v>
      </c>
      <c r="C40" s="34" t="s">
        <v>56</v>
      </c>
      <c r="D40" s="35"/>
      <c r="E40" s="35"/>
      <c r="F40" s="35"/>
      <c r="G40" s="41">
        <f t="shared" si="18"/>
        <v>0</v>
      </c>
      <c r="H40" s="244">
        <f t="shared" si="8"/>
        <v>0</v>
      </c>
      <c r="I40" s="45"/>
      <c r="J40" s="46"/>
    </row>
    <row r="41" spans="1:10" ht="27" customHeight="1">
      <c r="A41" s="240"/>
      <c r="B41" s="30"/>
      <c r="C41" s="31"/>
      <c r="D41" s="32"/>
      <c r="E41" s="32"/>
      <c r="F41" s="32"/>
      <c r="G41" s="40">
        <f t="shared" si="18"/>
        <v>0</v>
      </c>
      <c r="H41" s="245"/>
      <c r="I41" s="45"/>
      <c r="J41" s="46"/>
    </row>
    <row r="42" spans="1:10" ht="27" customHeight="1">
      <c r="A42" s="237">
        <f t="shared" ref="A42" si="22">A40+1</f>
        <v>45494</v>
      </c>
      <c r="B42" s="27" t="s">
        <v>23</v>
      </c>
      <c r="C42" s="28" t="s">
        <v>55</v>
      </c>
      <c r="D42" s="29"/>
      <c r="E42" s="29"/>
      <c r="F42" s="29"/>
      <c r="G42" s="39">
        <f t="shared" si="18"/>
        <v>0</v>
      </c>
      <c r="H42" s="242">
        <f t="shared" si="6"/>
        <v>0</v>
      </c>
      <c r="I42" s="45"/>
      <c r="J42" s="46"/>
    </row>
    <row r="43" spans="1:10" ht="27" customHeight="1">
      <c r="A43" s="238"/>
      <c r="B43" s="30"/>
      <c r="C43" s="31"/>
      <c r="D43" s="32"/>
      <c r="E43" s="32"/>
      <c r="F43" s="32"/>
      <c r="G43" s="40">
        <f t="shared" si="18"/>
        <v>0</v>
      </c>
      <c r="H43" s="243"/>
      <c r="I43" s="45"/>
      <c r="J43" s="46"/>
    </row>
    <row r="44" spans="1:10" ht="27" customHeight="1">
      <c r="A44" s="239">
        <f t="shared" ref="A44" si="23">A42+1</f>
        <v>45495</v>
      </c>
      <c r="B44" s="33" t="s">
        <v>17</v>
      </c>
      <c r="C44" s="34" t="s">
        <v>53</v>
      </c>
      <c r="D44" s="35"/>
      <c r="E44" s="35"/>
      <c r="F44" s="35"/>
      <c r="G44" s="41">
        <f t="shared" si="18"/>
        <v>0</v>
      </c>
      <c r="H44" s="244">
        <f t="shared" si="8"/>
        <v>0</v>
      </c>
      <c r="I44" s="45"/>
      <c r="J44" s="46"/>
    </row>
    <row r="45" spans="1:10" ht="27" customHeight="1">
      <c r="A45" s="240"/>
      <c r="B45" s="30"/>
      <c r="C45" s="31"/>
      <c r="D45" s="32"/>
      <c r="E45" s="32"/>
      <c r="F45" s="32"/>
      <c r="G45" s="40">
        <f t="shared" si="18"/>
        <v>0</v>
      </c>
      <c r="H45" s="245"/>
      <c r="I45" s="45"/>
      <c r="J45" s="46"/>
    </row>
    <row r="46" spans="1:10" ht="27" customHeight="1">
      <c r="A46" s="237">
        <f t="shared" ref="A46" si="24">A44+1</f>
        <v>45496</v>
      </c>
      <c r="B46" s="27" t="s">
        <v>17</v>
      </c>
      <c r="C46" s="28" t="s">
        <v>54</v>
      </c>
      <c r="D46" s="29"/>
      <c r="E46" s="29"/>
      <c r="F46" s="29"/>
      <c r="G46" s="39">
        <f t="shared" si="18"/>
        <v>0</v>
      </c>
      <c r="H46" s="242">
        <f t="shared" si="6"/>
        <v>0</v>
      </c>
      <c r="I46" s="45"/>
      <c r="J46" s="46"/>
    </row>
    <row r="47" spans="1:10" ht="27" customHeight="1">
      <c r="A47" s="238"/>
      <c r="B47" s="30"/>
      <c r="C47" s="31"/>
      <c r="D47" s="32"/>
      <c r="E47" s="32"/>
      <c r="F47" s="32"/>
      <c r="G47" s="40">
        <f t="shared" si="18"/>
        <v>0</v>
      </c>
      <c r="H47" s="243"/>
      <c r="I47" s="45"/>
      <c r="J47" s="46"/>
    </row>
    <row r="48" spans="1:10" ht="27" customHeight="1">
      <c r="A48" s="239">
        <f t="shared" ref="A48" si="25">A46+1</f>
        <v>45497</v>
      </c>
      <c r="B48" s="33" t="s">
        <v>21</v>
      </c>
      <c r="C48" s="34" t="s">
        <v>55</v>
      </c>
      <c r="D48" s="35"/>
      <c r="E48" s="35"/>
      <c r="F48" s="35"/>
      <c r="G48" s="41">
        <f t="shared" si="18"/>
        <v>0</v>
      </c>
      <c r="H48" s="244">
        <f t="shared" si="8"/>
        <v>0</v>
      </c>
      <c r="I48" s="45"/>
      <c r="J48" s="46"/>
    </row>
    <row r="49" spans="1:10" ht="27" customHeight="1">
      <c r="A49" s="240"/>
      <c r="B49" s="30"/>
      <c r="C49" s="31"/>
      <c r="D49" s="32"/>
      <c r="E49" s="32"/>
      <c r="F49" s="32"/>
      <c r="G49" s="40">
        <f t="shared" si="18"/>
        <v>0</v>
      </c>
      <c r="H49" s="245"/>
      <c r="I49" s="45"/>
      <c r="J49" s="46"/>
    </row>
    <row r="50" spans="1:10" ht="27" customHeight="1">
      <c r="A50" s="237">
        <f t="shared" ref="A50:A58" si="26">A48+1</f>
        <v>45498</v>
      </c>
      <c r="B50" s="27" t="s">
        <v>20</v>
      </c>
      <c r="C50" s="28" t="s">
        <v>56</v>
      </c>
      <c r="D50" s="29"/>
      <c r="E50" s="29"/>
      <c r="F50" s="29"/>
      <c r="G50" s="39">
        <f t="shared" si="18"/>
        <v>0</v>
      </c>
      <c r="H50" s="242">
        <f t="shared" si="6"/>
        <v>0</v>
      </c>
      <c r="I50" s="45"/>
      <c r="J50" s="46"/>
    </row>
    <row r="51" spans="1:10" ht="27" customHeight="1">
      <c r="A51" s="238"/>
      <c r="B51" s="30"/>
      <c r="C51" s="31"/>
      <c r="D51" s="32"/>
      <c r="E51" s="32"/>
      <c r="F51" s="32"/>
      <c r="G51" s="40">
        <f t="shared" si="18"/>
        <v>0</v>
      </c>
      <c r="H51" s="243"/>
      <c r="I51" s="45"/>
      <c r="J51" s="46"/>
    </row>
    <row r="52" spans="1:10" ht="27" customHeight="1">
      <c r="A52" s="239">
        <f t="shared" ref="A52:A60" si="27">A50+1</f>
        <v>45499</v>
      </c>
      <c r="B52" s="33"/>
      <c r="C52" s="34" t="s">
        <v>53</v>
      </c>
      <c r="D52" s="35"/>
      <c r="E52" s="35"/>
      <c r="F52" s="35"/>
      <c r="G52" s="41">
        <f t="shared" si="18"/>
        <v>0</v>
      </c>
      <c r="H52" s="244">
        <f t="shared" si="8"/>
        <v>0</v>
      </c>
      <c r="I52" s="45"/>
      <c r="J52" s="46"/>
    </row>
    <row r="53" spans="1:10" ht="27" customHeight="1">
      <c r="A53" s="240"/>
      <c r="B53" s="30"/>
      <c r="C53" s="31"/>
      <c r="D53" s="32"/>
      <c r="E53" s="32"/>
      <c r="F53" s="32"/>
      <c r="G53" s="40">
        <f t="shared" si="18"/>
        <v>0</v>
      </c>
      <c r="H53" s="245"/>
      <c r="I53" s="45"/>
      <c r="J53" s="46"/>
    </row>
    <row r="54" spans="1:10" ht="27" customHeight="1">
      <c r="A54" s="237">
        <f t="shared" si="26"/>
        <v>45500</v>
      </c>
      <c r="B54" s="27" t="s">
        <v>29</v>
      </c>
      <c r="C54" s="28" t="s">
        <v>54</v>
      </c>
      <c r="D54" s="29"/>
      <c r="E54" s="29"/>
      <c r="F54" s="29"/>
      <c r="G54" s="39">
        <f t="shared" si="18"/>
        <v>0</v>
      </c>
      <c r="H54" s="242">
        <f t="shared" si="6"/>
        <v>0</v>
      </c>
      <c r="I54" s="45"/>
      <c r="J54" s="46"/>
    </row>
    <row r="55" spans="1:10" ht="27" customHeight="1">
      <c r="A55" s="238"/>
      <c r="B55" s="30"/>
      <c r="C55" s="31"/>
      <c r="D55" s="32"/>
      <c r="E55" s="32"/>
      <c r="F55" s="32"/>
      <c r="G55" s="40">
        <f t="shared" si="18"/>
        <v>0</v>
      </c>
      <c r="H55" s="243"/>
      <c r="I55" s="45"/>
      <c r="J55" s="46"/>
    </row>
    <row r="56" spans="1:10" ht="27" customHeight="1">
      <c r="A56" s="239">
        <f t="shared" si="27"/>
        <v>45501</v>
      </c>
      <c r="B56" s="33" t="s">
        <v>15</v>
      </c>
      <c r="C56" s="34" t="s">
        <v>55</v>
      </c>
      <c r="D56" s="35"/>
      <c r="E56" s="35"/>
      <c r="F56" s="35"/>
      <c r="G56" s="41">
        <f t="shared" si="18"/>
        <v>0</v>
      </c>
      <c r="H56" s="244">
        <f t="shared" si="8"/>
        <v>0</v>
      </c>
      <c r="I56" s="45"/>
      <c r="J56" s="46"/>
    </row>
    <row r="57" spans="1:10" ht="27" customHeight="1">
      <c r="A57" s="240"/>
      <c r="B57" s="30"/>
      <c r="C57" s="31"/>
      <c r="D57" s="32"/>
      <c r="E57" s="32"/>
      <c r="F57" s="32"/>
      <c r="G57" s="40">
        <f t="shared" si="18"/>
        <v>0</v>
      </c>
      <c r="H57" s="245"/>
      <c r="I57" s="45"/>
      <c r="J57" s="46"/>
    </row>
    <row r="58" spans="1:10" ht="27" customHeight="1">
      <c r="A58" s="237">
        <f t="shared" si="26"/>
        <v>45502</v>
      </c>
      <c r="B58" s="27" t="s">
        <v>18</v>
      </c>
      <c r="C58" s="28" t="s">
        <v>56</v>
      </c>
      <c r="D58" s="29"/>
      <c r="E58" s="29"/>
      <c r="F58" s="29"/>
      <c r="G58" s="39">
        <f t="shared" si="18"/>
        <v>0</v>
      </c>
      <c r="H58" s="242">
        <f t="shared" si="6"/>
        <v>0</v>
      </c>
      <c r="I58" s="45"/>
      <c r="J58" s="46"/>
    </row>
    <row r="59" spans="1:10" ht="27" customHeight="1">
      <c r="A59" s="238"/>
      <c r="B59" s="30"/>
      <c r="C59" s="31"/>
      <c r="D59" s="32"/>
      <c r="E59" s="32"/>
      <c r="F59" s="32"/>
      <c r="G59" s="40">
        <f t="shared" si="18"/>
        <v>0</v>
      </c>
      <c r="H59" s="243"/>
      <c r="I59" s="45"/>
      <c r="J59" s="46"/>
    </row>
    <row r="60" spans="1:10" ht="27" customHeight="1">
      <c r="A60" s="239">
        <f t="shared" si="27"/>
        <v>45503</v>
      </c>
      <c r="B60" s="33" t="s">
        <v>33</v>
      </c>
      <c r="C60" s="34" t="s">
        <v>53</v>
      </c>
      <c r="D60" s="35"/>
      <c r="E60" s="35"/>
      <c r="F60" s="35"/>
      <c r="G60" s="41">
        <f t="shared" si="18"/>
        <v>0</v>
      </c>
      <c r="H60" s="244">
        <f t="shared" si="8"/>
        <v>0</v>
      </c>
      <c r="I60" s="45"/>
      <c r="J60" s="46"/>
    </row>
    <row r="61" spans="1:10" ht="27" customHeight="1">
      <c r="A61" s="240"/>
      <c r="B61" s="30"/>
      <c r="C61" s="31"/>
      <c r="D61" s="32"/>
      <c r="E61" s="32"/>
      <c r="F61" s="32"/>
      <c r="G61" s="40">
        <f t="shared" si="18"/>
        <v>0</v>
      </c>
      <c r="H61" s="245"/>
      <c r="I61" s="45"/>
      <c r="J61" s="46"/>
    </row>
    <row r="62" spans="1:10" ht="27" customHeight="1">
      <c r="A62" s="237">
        <f t="shared" ref="A62" si="28">A60+1</f>
        <v>45504</v>
      </c>
      <c r="B62" s="27"/>
      <c r="C62" s="28" t="s">
        <v>55</v>
      </c>
      <c r="D62" s="29"/>
      <c r="E62" s="29"/>
      <c r="F62" s="29"/>
      <c r="G62" s="39">
        <f t="shared" si="18"/>
        <v>0</v>
      </c>
      <c r="H62" s="242">
        <f t="shared" si="6"/>
        <v>0</v>
      </c>
      <c r="I62" s="45"/>
      <c r="J62" s="46"/>
    </row>
    <row r="63" spans="1:10" ht="27" customHeight="1">
      <c r="A63" s="241"/>
      <c r="B63" s="36"/>
      <c r="C63" s="37"/>
      <c r="D63" s="38"/>
      <c r="E63" s="38"/>
      <c r="F63" s="38"/>
      <c r="G63" s="42">
        <f t="shared" si="18"/>
        <v>0</v>
      </c>
      <c r="H63" s="246"/>
      <c r="I63" s="47"/>
      <c r="J63" s="46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Normal="100" workbookViewId="0">
      <pane xSplit="3" ySplit="1" topLeftCell="D2" activePane="bottomRight" state="frozen"/>
      <selection pane="bottomLeft" activeCell="A2" sqref="A2"/>
      <selection pane="topRight" activeCell="D1" sqref="D1"/>
      <selection pane="bottomRight" activeCell="E8" sqref="E8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10" t="s">
        <v>57</v>
      </c>
      <c r="B1" s="111" t="s">
        <v>14</v>
      </c>
      <c r="C1" s="111" t="s">
        <v>0</v>
      </c>
      <c r="D1" s="111" t="s">
        <v>58</v>
      </c>
      <c r="E1" s="111" t="s">
        <v>59</v>
      </c>
      <c r="F1" s="111" t="s">
        <v>60</v>
      </c>
      <c r="G1" s="111" t="s">
        <v>61</v>
      </c>
      <c r="H1" s="111" t="s">
        <v>44</v>
      </c>
      <c r="I1" s="112" t="s">
        <v>52</v>
      </c>
    </row>
    <row r="2" spans="1:9" s="15" customFormat="1" ht="21">
      <c r="A2" s="18">
        <f>IF(B2="","",ROW()-1)</f>
        <v>1</v>
      </c>
      <c r="B2" s="19" t="s">
        <v>15</v>
      </c>
      <c r="C2" s="20">
        <v>45474</v>
      </c>
      <c r="D2" s="108">
        <v>500</v>
      </c>
      <c r="E2" s="108"/>
      <c r="F2" s="108"/>
      <c r="G2" s="108"/>
      <c r="H2" s="109">
        <f>IF(SUM(D2:G2)=0,"",SUM(D2:G2))</f>
        <v>500</v>
      </c>
      <c r="I2" s="113" t="s">
        <v>62</v>
      </c>
    </row>
    <row r="3" spans="1:9" s="15" customFormat="1" ht="21">
      <c r="A3" s="18">
        <f t="shared" ref="A3:A21" si="0">IF(B3="","",ROW()-1)</f>
        <v>2</v>
      </c>
      <c r="B3" s="19" t="s">
        <v>24</v>
      </c>
      <c r="C3" s="20">
        <v>45474</v>
      </c>
      <c r="D3" s="108">
        <v>500</v>
      </c>
      <c r="E3" s="108"/>
      <c r="F3" s="108"/>
      <c r="G3" s="108"/>
      <c r="H3" s="109">
        <f t="shared" ref="H3:H21" si="1">IF(SUM(D3:G3)=0,"",SUM(D3:G3))</f>
        <v>500</v>
      </c>
      <c r="I3" s="113" t="s">
        <v>62</v>
      </c>
    </row>
    <row r="4" spans="1:9" s="15" customFormat="1" ht="21">
      <c r="A4" s="18">
        <f t="shared" si="0"/>
        <v>3</v>
      </c>
      <c r="B4" s="19" t="s">
        <v>32</v>
      </c>
      <c r="C4" s="20">
        <v>45475</v>
      </c>
      <c r="D4" s="108">
        <v>500</v>
      </c>
      <c r="E4" s="108"/>
      <c r="F4" s="108"/>
      <c r="G4" s="108"/>
      <c r="H4" s="109">
        <f t="shared" si="1"/>
        <v>500</v>
      </c>
      <c r="I4" s="113" t="s">
        <v>63</v>
      </c>
    </row>
    <row r="5" spans="1:9" s="15" customFormat="1" ht="21">
      <c r="A5" s="18">
        <f t="shared" si="0"/>
        <v>4</v>
      </c>
      <c r="B5" s="19" t="s">
        <v>25</v>
      </c>
      <c r="C5" s="20">
        <v>45475</v>
      </c>
      <c r="D5" s="108">
        <v>500</v>
      </c>
      <c r="E5" s="108"/>
      <c r="F5" s="108"/>
      <c r="G5" s="108"/>
      <c r="H5" s="109">
        <f t="shared" si="1"/>
        <v>500</v>
      </c>
      <c r="I5" s="113" t="s">
        <v>62</v>
      </c>
    </row>
    <row r="6" spans="1:9" s="15" customFormat="1" ht="21">
      <c r="A6" s="18">
        <f t="shared" si="0"/>
        <v>5</v>
      </c>
      <c r="B6" s="19" t="s">
        <v>17</v>
      </c>
      <c r="C6" s="20">
        <v>45475</v>
      </c>
      <c r="D6" s="108">
        <v>500</v>
      </c>
      <c r="E6" s="108"/>
      <c r="F6" s="108"/>
      <c r="G6" s="108"/>
      <c r="H6" s="109">
        <f t="shared" si="1"/>
        <v>500</v>
      </c>
      <c r="I6" s="113" t="s">
        <v>64</v>
      </c>
    </row>
    <row r="7" spans="1:9" s="15" customFormat="1" ht="21">
      <c r="A7" s="18">
        <f t="shared" si="0"/>
        <v>6</v>
      </c>
      <c r="B7" s="19" t="s">
        <v>30</v>
      </c>
      <c r="C7" s="20">
        <v>45475</v>
      </c>
      <c r="D7" s="108">
        <v>500</v>
      </c>
      <c r="E7" s="108"/>
      <c r="F7" s="108"/>
      <c r="G7" s="108"/>
      <c r="H7" s="109">
        <f t="shared" si="1"/>
        <v>500</v>
      </c>
      <c r="I7" s="113" t="s">
        <v>65</v>
      </c>
    </row>
    <row r="8" spans="1:9" s="15" customFormat="1" ht="21">
      <c r="A8" s="18">
        <f t="shared" si="0"/>
        <v>7</v>
      </c>
      <c r="B8" s="19" t="s">
        <v>28</v>
      </c>
      <c r="C8" s="20">
        <v>45475</v>
      </c>
      <c r="D8" s="108">
        <v>526</v>
      </c>
      <c r="E8" s="108"/>
      <c r="F8" s="108"/>
      <c r="G8" s="108"/>
      <c r="H8" s="109">
        <f t="shared" si="1"/>
        <v>526</v>
      </c>
      <c r="I8" s="113" t="s">
        <v>73</v>
      </c>
    </row>
    <row r="9" spans="1:9" s="15" customFormat="1" ht="21">
      <c r="A9" s="18">
        <f t="shared" si="0"/>
        <v>8</v>
      </c>
      <c r="B9" s="19" t="s">
        <v>19</v>
      </c>
      <c r="C9" s="20">
        <v>45479</v>
      </c>
      <c r="D9" s="108">
        <v>576</v>
      </c>
      <c r="E9" s="108"/>
      <c r="F9" s="108"/>
      <c r="G9" s="108"/>
      <c r="H9" s="109">
        <f t="shared" si="1"/>
        <v>576</v>
      </c>
      <c r="I9" s="113" t="s">
        <v>64</v>
      </c>
    </row>
    <row r="10" spans="1:9" s="15" customFormat="1" ht="21">
      <c r="A10" s="18">
        <f t="shared" si="0"/>
        <v>9</v>
      </c>
      <c r="B10" s="19" t="s">
        <v>18</v>
      </c>
      <c r="C10" s="20">
        <v>45479</v>
      </c>
      <c r="D10" s="108">
        <v>500</v>
      </c>
      <c r="E10" s="108"/>
      <c r="F10" s="108"/>
      <c r="G10" s="108"/>
      <c r="H10" s="109">
        <f t="shared" ref="H10" si="2">IF(SUM(D10:G10)=0,"",SUM(D10:G10))</f>
        <v>500</v>
      </c>
      <c r="I10" s="113" t="s">
        <v>62</v>
      </c>
    </row>
    <row r="11" spans="1:9" s="15" customFormat="1" ht="21">
      <c r="A11" s="18">
        <f t="shared" si="0"/>
        <v>10</v>
      </c>
      <c r="B11" s="19" t="s">
        <v>22</v>
      </c>
      <c r="C11" s="20">
        <v>45478</v>
      </c>
      <c r="D11" s="108">
        <v>430</v>
      </c>
      <c r="E11" s="108"/>
      <c r="F11" s="108"/>
      <c r="G11" s="108"/>
      <c r="H11" s="109">
        <f t="shared" si="1"/>
        <v>430</v>
      </c>
      <c r="I11" s="113" t="s">
        <v>72</v>
      </c>
    </row>
    <row r="12" spans="1:9" s="15" customFormat="1" ht="21">
      <c r="A12" s="18">
        <f t="shared" si="0"/>
        <v>11</v>
      </c>
      <c r="B12" s="19" t="s">
        <v>21</v>
      </c>
      <c r="C12" s="20">
        <v>45478</v>
      </c>
      <c r="D12" s="108">
        <v>500</v>
      </c>
      <c r="E12" s="108"/>
      <c r="F12" s="108"/>
      <c r="G12" s="108"/>
      <c r="H12" s="109">
        <f t="shared" si="1"/>
        <v>500</v>
      </c>
      <c r="I12" s="113" t="s">
        <v>70</v>
      </c>
    </row>
    <row r="13" spans="1:9" s="15" customFormat="1" ht="21">
      <c r="A13" s="18">
        <f t="shared" si="0"/>
        <v>12</v>
      </c>
      <c r="B13" s="19" t="s">
        <v>23</v>
      </c>
      <c r="C13" s="20">
        <v>45476</v>
      </c>
      <c r="D13" s="108">
        <v>647</v>
      </c>
      <c r="E13" s="108"/>
      <c r="F13" s="108"/>
      <c r="G13" s="108"/>
      <c r="H13" s="109">
        <f t="shared" si="1"/>
        <v>647</v>
      </c>
      <c r="I13" s="113" t="s">
        <v>64</v>
      </c>
    </row>
    <row r="14" spans="1:9" s="15" customFormat="1" ht="21">
      <c r="A14" s="18">
        <f t="shared" si="0"/>
        <v>13</v>
      </c>
      <c r="B14" s="19" t="s">
        <v>26</v>
      </c>
      <c r="C14" s="20">
        <v>45477</v>
      </c>
      <c r="D14" s="108">
        <v>500</v>
      </c>
      <c r="E14" s="108"/>
      <c r="F14" s="108"/>
      <c r="G14" s="108"/>
      <c r="H14" s="109">
        <f t="shared" si="1"/>
        <v>500</v>
      </c>
      <c r="I14" s="113" t="s">
        <v>65</v>
      </c>
    </row>
    <row r="15" spans="1:9" s="15" customFormat="1" ht="21">
      <c r="A15" s="18">
        <f t="shared" si="0"/>
        <v>14</v>
      </c>
      <c r="B15" s="19" t="s">
        <v>31</v>
      </c>
      <c r="C15" s="20">
        <v>45477</v>
      </c>
      <c r="D15" s="108">
        <v>500</v>
      </c>
      <c r="E15" s="108"/>
      <c r="F15" s="108"/>
      <c r="G15" s="108"/>
      <c r="H15" s="109">
        <f t="shared" si="1"/>
        <v>500</v>
      </c>
      <c r="I15" s="113" t="s">
        <v>71</v>
      </c>
    </row>
    <row r="16" spans="1:9" s="15" customFormat="1" ht="21">
      <c r="A16" s="18">
        <f t="shared" si="0"/>
        <v>15</v>
      </c>
      <c r="B16" s="19" t="s">
        <v>33</v>
      </c>
      <c r="C16" s="20">
        <v>45477</v>
      </c>
      <c r="D16" s="108">
        <v>500</v>
      </c>
      <c r="E16" s="108"/>
      <c r="F16" s="108"/>
      <c r="G16" s="108"/>
      <c r="H16" s="109">
        <f t="shared" si="1"/>
        <v>500</v>
      </c>
      <c r="I16" s="113" t="s">
        <v>71</v>
      </c>
    </row>
    <row r="17" spans="1:9" s="15" customFormat="1" ht="21">
      <c r="A17" s="18">
        <f t="shared" si="0"/>
        <v>16</v>
      </c>
      <c r="B17" s="19" t="s">
        <v>29</v>
      </c>
      <c r="C17" s="20">
        <v>45478</v>
      </c>
      <c r="D17" s="108">
        <v>500</v>
      </c>
      <c r="E17" s="108"/>
      <c r="F17" s="108"/>
      <c r="G17" s="108"/>
      <c r="H17" s="109">
        <f t="shared" si="1"/>
        <v>500</v>
      </c>
      <c r="I17" s="113" t="s">
        <v>62</v>
      </c>
    </row>
    <row r="18" spans="1:9" s="15" customFormat="1" ht="21">
      <c r="A18" s="18" t="str">
        <f t="shared" si="0"/>
        <v/>
      </c>
      <c r="B18" s="19"/>
      <c r="C18" s="20"/>
      <c r="D18" s="108"/>
      <c r="E18" s="108"/>
      <c r="F18" s="108"/>
      <c r="G18" s="108"/>
      <c r="H18" s="109" t="str">
        <f t="shared" si="1"/>
        <v/>
      </c>
      <c r="I18" s="113"/>
    </row>
    <row r="19" spans="1:9" s="15" customFormat="1" ht="21">
      <c r="A19" s="18" t="str">
        <f t="shared" si="0"/>
        <v/>
      </c>
      <c r="B19" s="19"/>
      <c r="C19" s="20"/>
      <c r="D19" s="108"/>
      <c r="E19" s="108"/>
      <c r="F19" s="108"/>
      <c r="G19" s="108"/>
      <c r="H19" s="109" t="str">
        <f t="shared" si="1"/>
        <v/>
      </c>
      <c r="I19" s="113"/>
    </row>
    <row r="20" spans="1:9" s="15" customFormat="1" ht="21">
      <c r="A20" s="18" t="str">
        <f t="shared" si="0"/>
        <v/>
      </c>
      <c r="B20" s="19"/>
      <c r="C20" s="20"/>
      <c r="D20" s="108"/>
      <c r="E20" s="108"/>
      <c r="F20" s="108"/>
      <c r="G20" s="108"/>
      <c r="H20" s="109" t="str">
        <f t="shared" si="1"/>
        <v/>
      </c>
      <c r="I20" s="113"/>
    </row>
    <row r="21" spans="1:9" s="15" customFormat="1" ht="21.75" thickBot="1">
      <c r="A21" s="18" t="str">
        <f t="shared" si="0"/>
        <v/>
      </c>
      <c r="B21" s="19"/>
      <c r="C21" s="20"/>
      <c r="D21" s="108"/>
      <c r="E21" s="108"/>
      <c r="F21" s="108"/>
      <c r="G21" s="108"/>
      <c r="H21" s="114" t="str">
        <f t="shared" si="1"/>
        <v/>
      </c>
      <c r="I21" s="113"/>
    </row>
    <row r="22" spans="1:9" s="15" customFormat="1" ht="15" customHeight="1">
      <c r="A22" s="249" t="s">
        <v>66</v>
      </c>
      <c r="B22" s="250"/>
      <c r="C22" s="250"/>
      <c r="D22" s="250"/>
      <c r="E22" s="250"/>
      <c r="F22" s="250"/>
      <c r="G22" s="251"/>
      <c r="H22" s="247">
        <f>IF(SUM(H2:H21)=0,"",SUM(H2:H21))</f>
        <v>8179</v>
      </c>
      <c r="I22" s="255"/>
    </row>
    <row r="23" spans="1:9" s="15" customFormat="1" ht="15.75" customHeight="1" thickBot="1">
      <c r="A23" s="252"/>
      <c r="B23" s="253"/>
      <c r="C23" s="253"/>
      <c r="D23" s="253"/>
      <c r="E23" s="253"/>
      <c r="F23" s="253"/>
      <c r="G23" s="254"/>
      <c r="H23" s="248"/>
      <c r="I23" s="256"/>
    </row>
  </sheetData>
  <sheetProtection algorithmName="SHA-512" hashValue="EQJ312EImJyUxH3rqMulk9WVU7lOeojf+xx6F0JDwedrjgmEuyXzbcPJOQsaStiewtfAdWQfuBKj5S69PmPCaw==" saltValue="f0j8wpNjk0GiZOCD/7fygg==" spinCount="100000" sheet="1" objects="1" formatColumns="0" formatRows="0"/>
  <mergeCells count="3">
    <mergeCell ref="H22:H23"/>
    <mergeCell ref="A22:G23"/>
    <mergeCell ref="I22:I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  <x14:dataValidation type="list" showInputMessage="1" showErrorMessage="1" xr:uid="{00000000-0002-0000-0500-000000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C2:C21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260" t="s">
        <v>0</v>
      </c>
      <c r="B1" s="260" t="s">
        <v>67</v>
      </c>
      <c r="C1" s="260" t="s">
        <v>68</v>
      </c>
      <c r="E1" s="257" t="s">
        <v>69</v>
      </c>
      <c r="F1" s="258"/>
      <c r="G1" s="259"/>
    </row>
    <row r="2" spans="1:7" ht="18.75" customHeight="1">
      <c r="A2" s="261"/>
      <c r="B2" s="261"/>
      <c r="C2" s="261"/>
      <c r="E2" s="5" t="s">
        <v>0</v>
      </c>
      <c r="F2" s="6" t="s">
        <v>12</v>
      </c>
      <c r="G2" s="7" t="s">
        <v>13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2024-07-08T17:51:43Z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