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kash\Downloads\"/>
    </mc:Choice>
  </mc:AlternateContent>
  <xr:revisionPtr revIDLastSave="0" documentId="13_ncr:1_{19C55CBC-D1FA-491D-8CC7-94C10CC9D0ED}" xr6:coauthVersionLast="45" xr6:coauthVersionMax="45" xr10:uidLastSave="{00000000-0000-0000-0000-000000000000}"/>
  <bookViews>
    <workbookView xWindow="-108" yWindow="-108" windowWidth="23256" windowHeight="12576" firstSheet="1" activeTab="2" xr2:uid="{194AF4A7-91DC-409F-B551-B32DA95FBB60}"/>
  </bookViews>
  <sheets>
    <sheet name="MAIN SHEET" sheetId="1" r:id="rId1"/>
    <sheet name="VARIANCE-CO" sheetId="17" r:id="rId2"/>
    <sheet name="Efficient Portfolio" sheetId="18" r:id="rId3"/>
    <sheet name="Min Variance &amp; Optimal Risky" sheetId="19" r:id="rId4"/>
    <sheet name="Capital Allocation" sheetId="20" r:id="rId5"/>
    <sheet name="COLPAL Reg (SIM)" sheetId="2" r:id="rId6"/>
    <sheet name="APOLLO Reg (SIM)" sheetId="3" r:id="rId7"/>
    <sheet name="BHARAT FORGE Reg (SIM)" sheetId="4" r:id="rId8"/>
    <sheet name="GODREJ PROP Reg (SIM)" sheetId="5" r:id="rId9"/>
    <sheet name="WELSPUN Reg (SIM)" sheetId="7" r:id="rId10"/>
    <sheet name="FEDERAL BANK Reg (SIM)" sheetId="8" r:id="rId11"/>
    <sheet name="SIEMENS Reg (SIM)" sheetId="9" r:id="rId12"/>
  </sheets>
  <definedNames>
    <definedName name="solver_adj" localSheetId="2" hidden="1">'Efficient Portfolio'!$B$5:$B$11</definedName>
    <definedName name="solver_adj" localSheetId="3" hidden="1">'Min Variance &amp; Optimal Risky'!$C$21:$C$27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'Efficient Portfolio'!$C$5</definedName>
    <definedName name="solver_lhs1" localSheetId="3" hidden="1">'Min Variance &amp; Optimal Risky'!$C$21:$C$27</definedName>
    <definedName name="solver_lhs2" localSheetId="2" hidden="1">'Efficient Portfolio'!$F$5</definedName>
    <definedName name="solver_lhs2" localSheetId="3" hidden="1">'Min Variance &amp; Optimal Risky'!$D$21</definedName>
    <definedName name="solver_lhs3" localSheetId="2" hidden="1">'Efficient Portfolio'!$F$5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'Efficient Portfolio'!$G$5</definedName>
    <definedName name="solver_opt" localSheetId="3" hidden="1">'Min Variance &amp; Optimal Risky'!$K$21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1</definedName>
    <definedName name="solver_rel1" localSheetId="2" hidden="1">2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el3" localSheetId="2" hidden="1">2</definedName>
    <definedName name="solver_rhs1" localSheetId="2" hidden="1">1</definedName>
    <definedName name="solver_rhs1" localSheetId="3" hidden="1">0</definedName>
    <definedName name="solver_rhs2" localSheetId="2" hidden="1">0.5</definedName>
    <definedName name="solver_rhs2" localSheetId="3" hidden="1">1</definedName>
    <definedName name="solver_rhs3" localSheetId="2" hidden="1">0.8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0.2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8" l="1" a="1"/>
  <c r="F5" i="18" s="1"/>
  <c r="I5" i="18"/>
  <c r="C5" i="18" a="1"/>
  <c r="C5" i="18" s="1"/>
  <c r="O7" i="7" l="1"/>
  <c r="M7" i="2"/>
  <c r="O6" i="5"/>
  <c r="U14" i="20"/>
  <c r="U12" i="20" s="1"/>
  <c r="U28" i="20"/>
  <c r="U26" i="20" s="1"/>
  <c r="U27" i="20"/>
  <c r="Q29" i="20"/>
  <c r="Q30" i="20"/>
  <c r="Q31" i="20"/>
  <c r="Q32" i="20"/>
  <c r="Q33" i="20"/>
  <c r="Q28" i="20"/>
  <c r="Q27" i="20"/>
  <c r="U13" i="20"/>
  <c r="Q16" i="20"/>
  <c r="Q17" i="20"/>
  <c r="Q18" i="20"/>
  <c r="Q19" i="20"/>
  <c r="Q15" i="20"/>
  <c r="Q14" i="20"/>
  <c r="Q13" i="20"/>
  <c r="M13" i="20"/>
  <c r="M28" i="20"/>
  <c r="M26" i="20" s="1"/>
  <c r="M27" i="20"/>
  <c r="I29" i="20"/>
  <c r="I30" i="20"/>
  <c r="I31" i="20"/>
  <c r="I32" i="20"/>
  <c r="I33" i="20"/>
  <c r="I28" i="20"/>
  <c r="I27" i="20"/>
  <c r="M14" i="20"/>
  <c r="M12" i="20" s="1"/>
  <c r="I19" i="20"/>
  <c r="I18" i="20"/>
  <c r="I17" i="20"/>
  <c r="I16" i="20"/>
  <c r="I15" i="20"/>
  <c r="I14" i="20"/>
  <c r="I13" i="20"/>
  <c r="R251" i="1" l="1"/>
  <c r="R250" i="1"/>
  <c r="K17" i="17"/>
  <c r="J17" i="17"/>
  <c r="J16" i="17"/>
  <c r="I16" i="17"/>
  <c r="I15" i="17"/>
  <c r="I17" i="17"/>
  <c r="H17" i="17"/>
  <c r="H16" i="17"/>
  <c r="H15" i="17"/>
  <c r="H14" i="17"/>
  <c r="F16" i="17"/>
  <c r="F15" i="17"/>
  <c r="F14" i="17"/>
  <c r="F13" i="17"/>
  <c r="F12" i="17"/>
  <c r="F11" i="17"/>
  <c r="G14" i="17"/>
  <c r="G13" i="17"/>
  <c r="G12" i="17"/>
  <c r="G15" i="17"/>
  <c r="G16" i="17"/>
  <c r="G17" i="17"/>
  <c r="H13" i="17"/>
  <c r="I14" i="17"/>
  <c r="J15" i="17"/>
  <c r="K16" i="17"/>
  <c r="F17" i="17"/>
  <c r="L17" i="17"/>
  <c r="G5" i="18" l="1" a="1"/>
  <c r="G5" i="18" s="1"/>
  <c r="H5" i="18" s="1"/>
  <c r="J5" i="18" s="1"/>
  <c r="H4" i="17"/>
  <c r="G4" i="17"/>
  <c r="F4" i="17"/>
  <c r="E4" i="17"/>
  <c r="D4" i="17"/>
  <c r="C4" i="17"/>
  <c r="B4" i="17"/>
  <c r="H3" i="17"/>
  <c r="G3" i="17"/>
  <c r="F3" i="17"/>
  <c r="E3" i="17"/>
  <c r="D3" i="17"/>
  <c r="C3" i="17"/>
  <c r="B3" i="17"/>
  <c r="N7" i="9"/>
  <c r="N6" i="9"/>
  <c r="N5" i="9"/>
  <c r="N4" i="9"/>
  <c r="O7" i="8"/>
  <c r="O6" i="8"/>
  <c r="O5" i="8"/>
  <c r="O4" i="8"/>
  <c r="O6" i="7"/>
  <c r="O5" i="7"/>
  <c r="O4" i="7"/>
  <c r="O5" i="5"/>
  <c r="O4" i="5"/>
  <c r="O3" i="5"/>
  <c r="N15" i="4"/>
  <c r="N14" i="4"/>
  <c r="N13" i="4"/>
  <c r="N12" i="4"/>
  <c r="O7" i="3"/>
  <c r="O6" i="3"/>
  <c r="O5" i="3"/>
  <c r="O4" i="3"/>
  <c r="M6" i="2"/>
  <c r="M5" i="2"/>
  <c r="M4" i="2"/>
  <c r="O20" i="5"/>
  <c r="AD257" i="1" l="1"/>
  <c r="AD258" i="1"/>
  <c r="AD259" i="1"/>
  <c r="AD253" i="1"/>
  <c r="AD252" i="1"/>
  <c r="AD251" i="1"/>
  <c r="U258" i="1"/>
  <c r="V258" i="1"/>
  <c r="X258" i="1"/>
  <c r="Z258" i="1"/>
  <c r="T258" i="1"/>
  <c r="U259" i="1"/>
  <c r="V259" i="1"/>
  <c r="W259" i="1"/>
  <c r="W258" i="1" s="1"/>
  <c r="X259" i="1"/>
  <c r="Y259" i="1"/>
  <c r="Y258" i="1" s="1"/>
  <c r="Z259" i="1"/>
  <c r="T259" i="1"/>
  <c r="U257" i="1"/>
  <c r="V257" i="1"/>
  <c r="W257" i="1"/>
  <c r="X257" i="1"/>
  <c r="Y257" i="1"/>
  <c r="Z257" i="1"/>
  <c r="T257" i="1"/>
  <c r="U256" i="1"/>
  <c r="V256" i="1"/>
  <c r="W256" i="1"/>
  <c r="X256" i="1"/>
  <c r="Y256" i="1"/>
  <c r="Z256" i="1"/>
  <c r="T256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5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T6" i="1" l="1"/>
  <c r="U6" i="1"/>
  <c r="V6" i="1"/>
  <c r="W6" i="1"/>
  <c r="X6" i="1"/>
  <c r="Y6" i="1"/>
  <c r="Z6" i="1"/>
  <c r="T7" i="1"/>
  <c r="U7" i="1"/>
  <c r="V7" i="1"/>
  <c r="W7" i="1"/>
  <c r="X7" i="1"/>
  <c r="Y7" i="1"/>
  <c r="Z7" i="1"/>
  <c r="T8" i="1"/>
  <c r="U8" i="1"/>
  <c r="V8" i="1"/>
  <c r="W8" i="1"/>
  <c r="X8" i="1"/>
  <c r="Y8" i="1"/>
  <c r="Z8" i="1"/>
  <c r="T9" i="1"/>
  <c r="U9" i="1"/>
  <c r="V9" i="1"/>
  <c r="W9" i="1"/>
  <c r="X9" i="1"/>
  <c r="Y9" i="1"/>
  <c r="Z9" i="1"/>
  <c r="T10" i="1"/>
  <c r="U10" i="1"/>
  <c r="V10" i="1"/>
  <c r="W10" i="1"/>
  <c r="X10" i="1"/>
  <c r="Y10" i="1"/>
  <c r="Z10" i="1"/>
  <c r="T11" i="1"/>
  <c r="U11" i="1"/>
  <c r="V11" i="1"/>
  <c r="W11" i="1"/>
  <c r="X11" i="1"/>
  <c r="Y11" i="1"/>
  <c r="Z11" i="1"/>
  <c r="T12" i="1"/>
  <c r="U12" i="1"/>
  <c r="V12" i="1"/>
  <c r="W12" i="1"/>
  <c r="X12" i="1"/>
  <c r="Y12" i="1"/>
  <c r="Z12" i="1"/>
  <c r="T13" i="1"/>
  <c r="U13" i="1"/>
  <c r="V13" i="1"/>
  <c r="W13" i="1"/>
  <c r="X13" i="1"/>
  <c r="Y13" i="1"/>
  <c r="Z13" i="1"/>
  <c r="T14" i="1"/>
  <c r="U14" i="1"/>
  <c r="V14" i="1"/>
  <c r="W14" i="1"/>
  <c r="X14" i="1"/>
  <c r="Y14" i="1"/>
  <c r="Z14" i="1"/>
  <c r="T15" i="1"/>
  <c r="U15" i="1"/>
  <c r="V15" i="1"/>
  <c r="W15" i="1"/>
  <c r="X15" i="1"/>
  <c r="Y15" i="1"/>
  <c r="Z15" i="1"/>
  <c r="T16" i="1"/>
  <c r="U16" i="1"/>
  <c r="V16" i="1"/>
  <c r="W16" i="1"/>
  <c r="X16" i="1"/>
  <c r="Y16" i="1"/>
  <c r="Z16" i="1"/>
  <c r="T17" i="1"/>
  <c r="U17" i="1"/>
  <c r="V17" i="1"/>
  <c r="W17" i="1"/>
  <c r="X17" i="1"/>
  <c r="Y17" i="1"/>
  <c r="Z17" i="1"/>
  <c r="T18" i="1"/>
  <c r="U18" i="1"/>
  <c r="V18" i="1"/>
  <c r="W18" i="1"/>
  <c r="X18" i="1"/>
  <c r="Y18" i="1"/>
  <c r="Z18" i="1"/>
  <c r="T19" i="1"/>
  <c r="U19" i="1"/>
  <c r="V19" i="1"/>
  <c r="W19" i="1"/>
  <c r="X19" i="1"/>
  <c r="Y19" i="1"/>
  <c r="Z19" i="1"/>
  <c r="T20" i="1"/>
  <c r="U20" i="1"/>
  <c r="V20" i="1"/>
  <c r="W20" i="1"/>
  <c r="X20" i="1"/>
  <c r="Y20" i="1"/>
  <c r="Z20" i="1"/>
  <c r="T21" i="1"/>
  <c r="U21" i="1"/>
  <c r="V21" i="1"/>
  <c r="W21" i="1"/>
  <c r="X21" i="1"/>
  <c r="Y21" i="1"/>
  <c r="Z21" i="1"/>
  <c r="T22" i="1"/>
  <c r="U22" i="1"/>
  <c r="V22" i="1"/>
  <c r="W22" i="1"/>
  <c r="X22" i="1"/>
  <c r="Y22" i="1"/>
  <c r="Z22" i="1"/>
  <c r="T23" i="1"/>
  <c r="U23" i="1"/>
  <c r="V23" i="1"/>
  <c r="W23" i="1"/>
  <c r="X23" i="1"/>
  <c r="Y23" i="1"/>
  <c r="Z23" i="1"/>
  <c r="T24" i="1"/>
  <c r="U24" i="1"/>
  <c r="V24" i="1"/>
  <c r="W24" i="1"/>
  <c r="X24" i="1"/>
  <c r="Y24" i="1"/>
  <c r="Z24" i="1"/>
  <c r="T25" i="1"/>
  <c r="U25" i="1"/>
  <c r="V25" i="1"/>
  <c r="W25" i="1"/>
  <c r="X25" i="1"/>
  <c r="Y25" i="1"/>
  <c r="Z25" i="1"/>
  <c r="T26" i="1"/>
  <c r="U26" i="1"/>
  <c r="V26" i="1"/>
  <c r="W26" i="1"/>
  <c r="X26" i="1"/>
  <c r="Y26" i="1"/>
  <c r="Z26" i="1"/>
  <c r="T27" i="1"/>
  <c r="U27" i="1"/>
  <c r="V27" i="1"/>
  <c r="W27" i="1"/>
  <c r="X27" i="1"/>
  <c r="Y27" i="1"/>
  <c r="Z27" i="1"/>
  <c r="T28" i="1"/>
  <c r="U28" i="1"/>
  <c r="V28" i="1"/>
  <c r="W28" i="1"/>
  <c r="X28" i="1"/>
  <c r="Y28" i="1"/>
  <c r="Z28" i="1"/>
  <c r="T29" i="1"/>
  <c r="U29" i="1"/>
  <c r="V29" i="1"/>
  <c r="W29" i="1"/>
  <c r="X29" i="1"/>
  <c r="Y29" i="1"/>
  <c r="Z29" i="1"/>
  <c r="T30" i="1"/>
  <c r="U30" i="1"/>
  <c r="V30" i="1"/>
  <c r="W30" i="1"/>
  <c r="X30" i="1"/>
  <c r="Y30" i="1"/>
  <c r="Z30" i="1"/>
  <c r="T31" i="1"/>
  <c r="U31" i="1"/>
  <c r="V31" i="1"/>
  <c r="W31" i="1"/>
  <c r="X31" i="1"/>
  <c r="Y31" i="1"/>
  <c r="Z31" i="1"/>
  <c r="T32" i="1"/>
  <c r="U32" i="1"/>
  <c r="V32" i="1"/>
  <c r="W32" i="1"/>
  <c r="X32" i="1"/>
  <c r="Y32" i="1"/>
  <c r="Z32" i="1"/>
  <c r="T33" i="1"/>
  <c r="U33" i="1"/>
  <c r="V33" i="1"/>
  <c r="W33" i="1"/>
  <c r="X33" i="1"/>
  <c r="Y33" i="1"/>
  <c r="Z33" i="1"/>
  <c r="T34" i="1"/>
  <c r="U34" i="1"/>
  <c r="V34" i="1"/>
  <c r="W34" i="1"/>
  <c r="X34" i="1"/>
  <c r="Y34" i="1"/>
  <c r="Z34" i="1"/>
  <c r="T35" i="1"/>
  <c r="U35" i="1"/>
  <c r="V35" i="1"/>
  <c r="W35" i="1"/>
  <c r="X35" i="1"/>
  <c r="Y35" i="1"/>
  <c r="Z35" i="1"/>
  <c r="T36" i="1"/>
  <c r="U36" i="1"/>
  <c r="V36" i="1"/>
  <c r="W36" i="1"/>
  <c r="X36" i="1"/>
  <c r="Y36" i="1"/>
  <c r="Z36" i="1"/>
  <c r="T37" i="1"/>
  <c r="U37" i="1"/>
  <c r="V37" i="1"/>
  <c r="W37" i="1"/>
  <c r="X37" i="1"/>
  <c r="Y37" i="1"/>
  <c r="Z37" i="1"/>
  <c r="T38" i="1"/>
  <c r="U38" i="1"/>
  <c r="V38" i="1"/>
  <c r="W38" i="1"/>
  <c r="X38" i="1"/>
  <c r="Y38" i="1"/>
  <c r="Z38" i="1"/>
  <c r="T39" i="1"/>
  <c r="U39" i="1"/>
  <c r="V39" i="1"/>
  <c r="W39" i="1"/>
  <c r="X39" i="1"/>
  <c r="Y39" i="1"/>
  <c r="Z39" i="1"/>
  <c r="T40" i="1"/>
  <c r="U40" i="1"/>
  <c r="V40" i="1"/>
  <c r="W40" i="1"/>
  <c r="X40" i="1"/>
  <c r="Y40" i="1"/>
  <c r="Z40" i="1"/>
  <c r="T41" i="1"/>
  <c r="U41" i="1"/>
  <c r="V41" i="1"/>
  <c r="W41" i="1"/>
  <c r="X41" i="1"/>
  <c r="Y41" i="1"/>
  <c r="Z41" i="1"/>
  <c r="T42" i="1"/>
  <c r="U42" i="1"/>
  <c r="V42" i="1"/>
  <c r="W42" i="1"/>
  <c r="X42" i="1"/>
  <c r="Y42" i="1"/>
  <c r="Z42" i="1"/>
  <c r="T43" i="1"/>
  <c r="U43" i="1"/>
  <c r="V43" i="1"/>
  <c r="W43" i="1"/>
  <c r="X43" i="1"/>
  <c r="Y43" i="1"/>
  <c r="Z43" i="1"/>
  <c r="T44" i="1"/>
  <c r="U44" i="1"/>
  <c r="V44" i="1"/>
  <c r="W44" i="1"/>
  <c r="X44" i="1"/>
  <c r="Y44" i="1"/>
  <c r="Z44" i="1"/>
  <c r="T45" i="1"/>
  <c r="U45" i="1"/>
  <c r="V45" i="1"/>
  <c r="W45" i="1"/>
  <c r="X45" i="1"/>
  <c r="Y45" i="1"/>
  <c r="Z45" i="1"/>
  <c r="T46" i="1"/>
  <c r="U46" i="1"/>
  <c r="V46" i="1"/>
  <c r="W46" i="1"/>
  <c r="X46" i="1"/>
  <c r="Y46" i="1"/>
  <c r="Z46" i="1"/>
  <c r="T47" i="1"/>
  <c r="U47" i="1"/>
  <c r="V47" i="1"/>
  <c r="W47" i="1"/>
  <c r="X47" i="1"/>
  <c r="Y47" i="1"/>
  <c r="Z47" i="1"/>
  <c r="T48" i="1"/>
  <c r="U48" i="1"/>
  <c r="V48" i="1"/>
  <c r="W48" i="1"/>
  <c r="X48" i="1"/>
  <c r="Y48" i="1"/>
  <c r="Z48" i="1"/>
  <c r="T49" i="1"/>
  <c r="U49" i="1"/>
  <c r="V49" i="1"/>
  <c r="W49" i="1"/>
  <c r="X49" i="1"/>
  <c r="Y49" i="1"/>
  <c r="Z49" i="1"/>
  <c r="T50" i="1"/>
  <c r="U50" i="1"/>
  <c r="V50" i="1"/>
  <c r="W50" i="1"/>
  <c r="X50" i="1"/>
  <c r="Y50" i="1"/>
  <c r="Z50" i="1"/>
  <c r="T51" i="1"/>
  <c r="U51" i="1"/>
  <c r="V51" i="1"/>
  <c r="W51" i="1"/>
  <c r="X51" i="1"/>
  <c r="Y51" i="1"/>
  <c r="Z51" i="1"/>
  <c r="T52" i="1"/>
  <c r="U52" i="1"/>
  <c r="V52" i="1"/>
  <c r="W52" i="1"/>
  <c r="X52" i="1"/>
  <c r="Y52" i="1"/>
  <c r="Z52" i="1"/>
  <c r="T53" i="1"/>
  <c r="U53" i="1"/>
  <c r="V53" i="1"/>
  <c r="W53" i="1"/>
  <c r="X53" i="1"/>
  <c r="Y53" i="1"/>
  <c r="Z53" i="1"/>
  <c r="T54" i="1"/>
  <c r="U54" i="1"/>
  <c r="V54" i="1"/>
  <c r="W54" i="1"/>
  <c r="X54" i="1"/>
  <c r="Y54" i="1"/>
  <c r="Z54" i="1"/>
  <c r="T55" i="1"/>
  <c r="U55" i="1"/>
  <c r="V55" i="1"/>
  <c r="W55" i="1"/>
  <c r="X55" i="1"/>
  <c r="Y55" i="1"/>
  <c r="Z55" i="1"/>
  <c r="T56" i="1"/>
  <c r="U56" i="1"/>
  <c r="V56" i="1"/>
  <c r="W56" i="1"/>
  <c r="X56" i="1"/>
  <c r="Y56" i="1"/>
  <c r="Z56" i="1"/>
  <c r="T57" i="1"/>
  <c r="U57" i="1"/>
  <c r="V57" i="1"/>
  <c r="W57" i="1"/>
  <c r="X57" i="1"/>
  <c r="Y57" i="1"/>
  <c r="Z57" i="1"/>
  <c r="T58" i="1"/>
  <c r="U58" i="1"/>
  <c r="V58" i="1"/>
  <c r="W58" i="1"/>
  <c r="X58" i="1"/>
  <c r="Y58" i="1"/>
  <c r="Z58" i="1"/>
  <c r="T59" i="1"/>
  <c r="U59" i="1"/>
  <c r="V59" i="1"/>
  <c r="W59" i="1"/>
  <c r="X59" i="1"/>
  <c r="Y59" i="1"/>
  <c r="Z59" i="1"/>
  <c r="T60" i="1"/>
  <c r="U60" i="1"/>
  <c r="V60" i="1"/>
  <c r="W60" i="1"/>
  <c r="X60" i="1"/>
  <c r="Y60" i="1"/>
  <c r="Z60" i="1"/>
  <c r="T61" i="1"/>
  <c r="U61" i="1"/>
  <c r="V61" i="1"/>
  <c r="W61" i="1"/>
  <c r="X61" i="1"/>
  <c r="Y61" i="1"/>
  <c r="Z61" i="1"/>
  <c r="T62" i="1"/>
  <c r="U62" i="1"/>
  <c r="V62" i="1"/>
  <c r="W62" i="1"/>
  <c r="X62" i="1"/>
  <c r="Y62" i="1"/>
  <c r="Z62" i="1"/>
  <c r="T63" i="1"/>
  <c r="U63" i="1"/>
  <c r="V63" i="1"/>
  <c r="W63" i="1"/>
  <c r="X63" i="1"/>
  <c r="Y63" i="1"/>
  <c r="Z63" i="1"/>
  <c r="T64" i="1"/>
  <c r="U64" i="1"/>
  <c r="V64" i="1"/>
  <c r="W64" i="1"/>
  <c r="X64" i="1"/>
  <c r="Y64" i="1"/>
  <c r="Z64" i="1"/>
  <c r="T65" i="1"/>
  <c r="U65" i="1"/>
  <c r="V65" i="1"/>
  <c r="W65" i="1"/>
  <c r="X65" i="1"/>
  <c r="Y65" i="1"/>
  <c r="Z65" i="1"/>
  <c r="T66" i="1"/>
  <c r="U66" i="1"/>
  <c r="V66" i="1"/>
  <c r="W66" i="1"/>
  <c r="X66" i="1"/>
  <c r="Y66" i="1"/>
  <c r="Z66" i="1"/>
  <c r="T67" i="1"/>
  <c r="U67" i="1"/>
  <c r="V67" i="1"/>
  <c r="W67" i="1"/>
  <c r="X67" i="1"/>
  <c r="Y67" i="1"/>
  <c r="Z67" i="1"/>
  <c r="T68" i="1"/>
  <c r="U68" i="1"/>
  <c r="V68" i="1"/>
  <c r="W68" i="1"/>
  <c r="X68" i="1"/>
  <c r="Y68" i="1"/>
  <c r="Z68" i="1"/>
  <c r="T69" i="1"/>
  <c r="U69" i="1"/>
  <c r="V69" i="1"/>
  <c r="W69" i="1"/>
  <c r="X69" i="1"/>
  <c r="Y69" i="1"/>
  <c r="Z69" i="1"/>
  <c r="T70" i="1"/>
  <c r="U70" i="1"/>
  <c r="V70" i="1"/>
  <c r="W70" i="1"/>
  <c r="X70" i="1"/>
  <c r="Y70" i="1"/>
  <c r="Z70" i="1"/>
  <c r="T71" i="1"/>
  <c r="U71" i="1"/>
  <c r="V71" i="1"/>
  <c r="W71" i="1"/>
  <c r="X71" i="1"/>
  <c r="Y71" i="1"/>
  <c r="Z71" i="1"/>
  <c r="T72" i="1"/>
  <c r="U72" i="1"/>
  <c r="V72" i="1"/>
  <c r="W72" i="1"/>
  <c r="X72" i="1"/>
  <c r="Y72" i="1"/>
  <c r="Z72" i="1"/>
  <c r="T73" i="1"/>
  <c r="U73" i="1"/>
  <c r="V73" i="1"/>
  <c r="W73" i="1"/>
  <c r="X73" i="1"/>
  <c r="Y73" i="1"/>
  <c r="Z73" i="1"/>
  <c r="T74" i="1"/>
  <c r="U74" i="1"/>
  <c r="V74" i="1"/>
  <c r="W74" i="1"/>
  <c r="X74" i="1"/>
  <c r="Y74" i="1"/>
  <c r="Z74" i="1"/>
  <c r="T75" i="1"/>
  <c r="U75" i="1"/>
  <c r="V75" i="1"/>
  <c r="W75" i="1"/>
  <c r="X75" i="1"/>
  <c r="Y75" i="1"/>
  <c r="Z75" i="1"/>
  <c r="T76" i="1"/>
  <c r="U76" i="1"/>
  <c r="V76" i="1"/>
  <c r="W76" i="1"/>
  <c r="X76" i="1"/>
  <c r="Y76" i="1"/>
  <c r="Z76" i="1"/>
  <c r="T77" i="1"/>
  <c r="U77" i="1"/>
  <c r="V77" i="1"/>
  <c r="W77" i="1"/>
  <c r="X77" i="1"/>
  <c r="Y77" i="1"/>
  <c r="Z77" i="1"/>
  <c r="T78" i="1"/>
  <c r="U78" i="1"/>
  <c r="V78" i="1"/>
  <c r="W78" i="1"/>
  <c r="X78" i="1"/>
  <c r="Y78" i="1"/>
  <c r="Z78" i="1"/>
  <c r="T79" i="1"/>
  <c r="U79" i="1"/>
  <c r="V79" i="1"/>
  <c r="W79" i="1"/>
  <c r="X79" i="1"/>
  <c r="Y79" i="1"/>
  <c r="Z79" i="1"/>
  <c r="T80" i="1"/>
  <c r="U80" i="1"/>
  <c r="V80" i="1"/>
  <c r="W80" i="1"/>
  <c r="X80" i="1"/>
  <c r="Y80" i="1"/>
  <c r="Z80" i="1"/>
  <c r="T81" i="1"/>
  <c r="U81" i="1"/>
  <c r="V81" i="1"/>
  <c r="W81" i="1"/>
  <c r="X81" i="1"/>
  <c r="Y81" i="1"/>
  <c r="Z81" i="1"/>
  <c r="T82" i="1"/>
  <c r="U82" i="1"/>
  <c r="V82" i="1"/>
  <c r="W82" i="1"/>
  <c r="X82" i="1"/>
  <c r="Y82" i="1"/>
  <c r="Z82" i="1"/>
  <c r="T83" i="1"/>
  <c r="U83" i="1"/>
  <c r="V83" i="1"/>
  <c r="W83" i="1"/>
  <c r="X83" i="1"/>
  <c r="Y83" i="1"/>
  <c r="Z83" i="1"/>
  <c r="T84" i="1"/>
  <c r="U84" i="1"/>
  <c r="V84" i="1"/>
  <c r="W84" i="1"/>
  <c r="X84" i="1"/>
  <c r="Y84" i="1"/>
  <c r="Z84" i="1"/>
  <c r="T85" i="1"/>
  <c r="U85" i="1"/>
  <c r="V85" i="1"/>
  <c r="W85" i="1"/>
  <c r="X85" i="1"/>
  <c r="Y85" i="1"/>
  <c r="Z85" i="1"/>
  <c r="T86" i="1"/>
  <c r="U86" i="1"/>
  <c r="V86" i="1"/>
  <c r="W86" i="1"/>
  <c r="X86" i="1"/>
  <c r="Y86" i="1"/>
  <c r="Z86" i="1"/>
  <c r="T87" i="1"/>
  <c r="U87" i="1"/>
  <c r="V87" i="1"/>
  <c r="W87" i="1"/>
  <c r="X87" i="1"/>
  <c r="Y87" i="1"/>
  <c r="Z87" i="1"/>
  <c r="T88" i="1"/>
  <c r="U88" i="1"/>
  <c r="V88" i="1"/>
  <c r="W88" i="1"/>
  <c r="X88" i="1"/>
  <c r="Y88" i="1"/>
  <c r="Z88" i="1"/>
  <c r="T89" i="1"/>
  <c r="U89" i="1"/>
  <c r="V89" i="1"/>
  <c r="W89" i="1"/>
  <c r="X89" i="1"/>
  <c r="Y89" i="1"/>
  <c r="Z89" i="1"/>
  <c r="T90" i="1"/>
  <c r="U90" i="1"/>
  <c r="V90" i="1"/>
  <c r="W90" i="1"/>
  <c r="X90" i="1"/>
  <c r="Y90" i="1"/>
  <c r="Z90" i="1"/>
  <c r="T91" i="1"/>
  <c r="U91" i="1"/>
  <c r="V91" i="1"/>
  <c r="W91" i="1"/>
  <c r="X91" i="1"/>
  <c r="Y91" i="1"/>
  <c r="Z91" i="1"/>
  <c r="T92" i="1"/>
  <c r="U92" i="1"/>
  <c r="V92" i="1"/>
  <c r="W92" i="1"/>
  <c r="X92" i="1"/>
  <c r="Y92" i="1"/>
  <c r="Z92" i="1"/>
  <c r="T93" i="1"/>
  <c r="U93" i="1"/>
  <c r="V93" i="1"/>
  <c r="W93" i="1"/>
  <c r="X93" i="1"/>
  <c r="Y93" i="1"/>
  <c r="Z93" i="1"/>
  <c r="T94" i="1"/>
  <c r="U94" i="1"/>
  <c r="V94" i="1"/>
  <c r="W94" i="1"/>
  <c r="X94" i="1"/>
  <c r="Y94" i="1"/>
  <c r="Z94" i="1"/>
  <c r="T95" i="1"/>
  <c r="U95" i="1"/>
  <c r="V95" i="1"/>
  <c r="W95" i="1"/>
  <c r="X95" i="1"/>
  <c r="Y95" i="1"/>
  <c r="Z95" i="1"/>
  <c r="T96" i="1"/>
  <c r="U96" i="1"/>
  <c r="V96" i="1"/>
  <c r="W96" i="1"/>
  <c r="X96" i="1"/>
  <c r="Y96" i="1"/>
  <c r="Z96" i="1"/>
  <c r="T97" i="1"/>
  <c r="U97" i="1"/>
  <c r="V97" i="1"/>
  <c r="W97" i="1"/>
  <c r="X97" i="1"/>
  <c r="Y97" i="1"/>
  <c r="Z97" i="1"/>
  <c r="T98" i="1"/>
  <c r="U98" i="1"/>
  <c r="V98" i="1"/>
  <c r="W98" i="1"/>
  <c r="X98" i="1"/>
  <c r="Y98" i="1"/>
  <c r="Z98" i="1"/>
  <c r="T99" i="1"/>
  <c r="U99" i="1"/>
  <c r="V99" i="1"/>
  <c r="W99" i="1"/>
  <c r="X99" i="1"/>
  <c r="Y99" i="1"/>
  <c r="Z99" i="1"/>
  <c r="T100" i="1"/>
  <c r="U100" i="1"/>
  <c r="V100" i="1"/>
  <c r="W100" i="1"/>
  <c r="X100" i="1"/>
  <c r="Y100" i="1"/>
  <c r="Z100" i="1"/>
  <c r="T101" i="1"/>
  <c r="U101" i="1"/>
  <c r="V101" i="1"/>
  <c r="W101" i="1"/>
  <c r="X101" i="1"/>
  <c r="Y101" i="1"/>
  <c r="Z101" i="1"/>
  <c r="T102" i="1"/>
  <c r="U102" i="1"/>
  <c r="V102" i="1"/>
  <c r="W102" i="1"/>
  <c r="X102" i="1"/>
  <c r="Y102" i="1"/>
  <c r="Z102" i="1"/>
  <c r="T103" i="1"/>
  <c r="U103" i="1"/>
  <c r="V103" i="1"/>
  <c r="W103" i="1"/>
  <c r="X103" i="1"/>
  <c r="Y103" i="1"/>
  <c r="Z103" i="1"/>
  <c r="T104" i="1"/>
  <c r="U104" i="1"/>
  <c r="V104" i="1"/>
  <c r="W104" i="1"/>
  <c r="X104" i="1"/>
  <c r="Y104" i="1"/>
  <c r="Z104" i="1"/>
  <c r="T105" i="1"/>
  <c r="U105" i="1"/>
  <c r="V105" i="1"/>
  <c r="W105" i="1"/>
  <c r="X105" i="1"/>
  <c r="Y105" i="1"/>
  <c r="Z105" i="1"/>
  <c r="T106" i="1"/>
  <c r="U106" i="1"/>
  <c r="V106" i="1"/>
  <c r="W106" i="1"/>
  <c r="X106" i="1"/>
  <c r="Y106" i="1"/>
  <c r="Z106" i="1"/>
  <c r="T107" i="1"/>
  <c r="U107" i="1"/>
  <c r="V107" i="1"/>
  <c r="W107" i="1"/>
  <c r="X107" i="1"/>
  <c r="Y107" i="1"/>
  <c r="Z107" i="1"/>
  <c r="T108" i="1"/>
  <c r="U108" i="1"/>
  <c r="V108" i="1"/>
  <c r="W108" i="1"/>
  <c r="X108" i="1"/>
  <c r="Y108" i="1"/>
  <c r="Z108" i="1"/>
  <c r="T109" i="1"/>
  <c r="U109" i="1"/>
  <c r="V109" i="1"/>
  <c r="W109" i="1"/>
  <c r="X109" i="1"/>
  <c r="Y109" i="1"/>
  <c r="Z109" i="1"/>
  <c r="T110" i="1"/>
  <c r="U110" i="1"/>
  <c r="V110" i="1"/>
  <c r="W110" i="1"/>
  <c r="X110" i="1"/>
  <c r="Y110" i="1"/>
  <c r="Z110" i="1"/>
  <c r="T111" i="1"/>
  <c r="U111" i="1"/>
  <c r="V111" i="1"/>
  <c r="W111" i="1"/>
  <c r="X111" i="1"/>
  <c r="Y111" i="1"/>
  <c r="Z111" i="1"/>
  <c r="T112" i="1"/>
  <c r="U112" i="1"/>
  <c r="V112" i="1"/>
  <c r="W112" i="1"/>
  <c r="X112" i="1"/>
  <c r="Y112" i="1"/>
  <c r="Z112" i="1"/>
  <c r="T113" i="1"/>
  <c r="U113" i="1"/>
  <c r="V113" i="1"/>
  <c r="W113" i="1"/>
  <c r="X113" i="1"/>
  <c r="Y113" i="1"/>
  <c r="Z113" i="1"/>
  <c r="T114" i="1"/>
  <c r="U114" i="1"/>
  <c r="V114" i="1"/>
  <c r="W114" i="1"/>
  <c r="X114" i="1"/>
  <c r="Y114" i="1"/>
  <c r="Z114" i="1"/>
  <c r="T115" i="1"/>
  <c r="U115" i="1"/>
  <c r="V115" i="1"/>
  <c r="W115" i="1"/>
  <c r="X115" i="1"/>
  <c r="Y115" i="1"/>
  <c r="Z115" i="1"/>
  <c r="T116" i="1"/>
  <c r="U116" i="1"/>
  <c r="V116" i="1"/>
  <c r="W116" i="1"/>
  <c r="X116" i="1"/>
  <c r="Y116" i="1"/>
  <c r="Z116" i="1"/>
  <c r="T117" i="1"/>
  <c r="U117" i="1"/>
  <c r="V117" i="1"/>
  <c r="W117" i="1"/>
  <c r="X117" i="1"/>
  <c r="Y117" i="1"/>
  <c r="Z117" i="1"/>
  <c r="T118" i="1"/>
  <c r="U118" i="1"/>
  <c r="V118" i="1"/>
  <c r="W118" i="1"/>
  <c r="X118" i="1"/>
  <c r="Y118" i="1"/>
  <c r="Z118" i="1"/>
  <c r="T119" i="1"/>
  <c r="U119" i="1"/>
  <c r="V119" i="1"/>
  <c r="W119" i="1"/>
  <c r="X119" i="1"/>
  <c r="Y119" i="1"/>
  <c r="Z119" i="1"/>
  <c r="T120" i="1"/>
  <c r="U120" i="1"/>
  <c r="V120" i="1"/>
  <c r="W120" i="1"/>
  <c r="X120" i="1"/>
  <c r="Y120" i="1"/>
  <c r="Z120" i="1"/>
  <c r="T121" i="1"/>
  <c r="U121" i="1"/>
  <c r="V121" i="1"/>
  <c r="W121" i="1"/>
  <c r="X121" i="1"/>
  <c r="Y121" i="1"/>
  <c r="Z121" i="1"/>
  <c r="T122" i="1"/>
  <c r="U122" i="1"/>
  <c r="V122" i="1"/>
  <c r="W122" i="1"/>
  <c r="X122" i="1"/>
  <c r="Y122" i="1"/>
  <c r="Z122" i="1"/>
  <c r="T123" i="1"/>
  <c r="U123" i="1"/>
  <c r="V123" i="1"/>
  <c r="W123" i="1"/>
  <c r="X123" i="1"/>
  <c r="Y123" i="1"/>
  <c r="Z123" i="1"/>
  <c r="T124" i="1"/>
  <c r="U124" i="1"/>
  <c r="V124" i="1"/>
  <c r="W124" i="1"/>
  <c r="X124" i="1"/>
  <c r="Y124" i="1"/>
  <c r="Z124" i="1"/>
  <c r="T125" i="1"/>
  <c r="U125" i="1"/>
  <c r="V125" i="1"/>
  <c r="W125" i="1"/>
  <c r="X125" i="1"/>
  <c r="Y125" i="1"/>
  <c r="Z125" i="1"/>
  <c r="T126" i="1"/>
  <c r="U126" i="1"/>
  <c r="V126" i="1"/>
  <c r="W126" i="1"/>
  <c r="X126" i="1"/>
  <c r="Y126" i="1"/>
  <c r="Z126" i="1"/>
  <c r="T127" i="1"/>
  <c r="U127" i="1"/>
  <c r="V127" i="1"/>
  <c r="W127" i="1"/>
  <c r="X127" i="1"/>
  <c r="Y127" i="1"/>
  <c r="Z127" i="1"/>
  <c r="T128" i="1"/>
  <c r="U128" i="1"/>
  <c r="V128" i="1"/>
  <c r="W128" i="1"/>
  <c r="X128" i="1"/>
  <c r="Y128" i="1"/>
  <c r="Z128" i="1"/>
  <c r="T129" i="1"/>
  <c r="U129" i="1"/>
  <c r="V129" i="1"/>
  <c r="W129" i="1"/>
  <c r="X129" i="1"/>
  <c r="Y129" i="1"/>
  <c r="Z129" i="1"/>
  <c r="T130" i="1"/>
  <c r="U130" i="1"/>
  <c r="V130" i="1"/>
  <c r="W130" i="1"/>
  <c r="X130" i="1"/>
  <c r="Y130" i="1"/>
  <c r="Z130" i="1"/>
  <c r="T131" i="1"/>
  <c r="U131" i="1"/>
  <c r="V131" i="1"/>
  <c r="W131" i="1"/>
  <c r="X131" i="1"/>
  <c r="Y131" i="1"/>
  <c r="Z131" i="1"/>
  <c r="T132" i="1"/>
  <c r="U132" i="1"/>
  <c r="V132" i="1"/>
  <c r="W132" i="1"/>
  <c r="X132" i="1"/>
  <c r="Y132" i="1"/>
  <c r="Z132" i="1"/>
  <c r="T133" i="1"/>
  <c r="U133" i="1"/>
  <c r="V133" i="1"/>
  <c r="W133" i="1"/>
  <c r="X133" i="1"/>
  <c r="Y133" i="1"/>
  <c r="Z133" i="1"/>
  <c r="T134" i="1"/>
  <c r="U134" i="1"/>
  <c r="V134" i="1"/>
  <c r="W134" i="1"/>
  <c r="X134" i="1"/>
  <c r="Y134" i="1"/>
  <c r="Z134" i="1"/>
  <c r="T135" i="1"/>
  <c r="U135" i="1"/>
  <c r="V135" i="1"/>
  <c r="W135" i="1"/>
  <c r="X135" i="1"/>
  <c r="Y135" i="1"/>
  <c r="Z135" i="1"/>
  <c r="T136" i="1"/>
  <c r="U136" i="1"/>
  <c r="V136" i="1"/>
  <c r="W136" i="1"/>
  <c r="X136" i="1"/>
  <c r="Y136" i="1"/>
  <c r="Z136" i="1"/>
  <c r="T137" i="1"/>
  <c r="U137" i="1"/>
  <c r="V137" i="1"/>
  <c r="W137" i="1"/>
  <c r="X137" i="1"/>
  <c r="Y137" i="1"/>
  <c r="Z137" i="1"/>
  <c r="T138" i="1"/>
  <c r="U138" i="1"/>
  <c r="V138" i="1"/>
  <c r="W138" i="1"/>
  <c r="X138" i="1"/>
  <c r="Y138" i="1"/>
  <c r="Z138" i="1"/>
  <c r="T139" i="1"/>
  <c r="U139" i="1"/>
  <c r="V139" i="1"/>
  <c r="W139" i="1"/>
  <c r="X139" i="1"/>
  <c r="Y139" i="1"/>
  <c r="Z139" i="1"/>
  <c r="T140" i="1"/>
  <c r="U140" i="1"/>
  <c r="V140" i="1"/>
  <c r="W140" i="1"/>
  <c r="X140" i="1"/>
  <c r="Y140" i="1"/>
  <c r="Z140" i="1"/>
  <c r="T141" i="1"/>
  <c r="U141" i="1"/>
  <c r="V141" i="1"/>
  <c r="W141" i="1"/>
  <c r="X141" i="1"/>
  <c r="Y141" i="1"/>
  <c r="Z141" i="1"/>
  <c r="T142" i="1"/>
  <c r="U142" i="1"/>
  <c r="V142" i="1"/>
  <c r="W142" i="1"/>
  <c r="X142" i="1"/>
  <c r="Y142" i="1"/>
  <c r="Z142" i="1"/>
  <c r="T143" i="1"/>
  <c r="U143" i="1"/>
  <c r="V143" i="1"/>
  <c r="W143" i="1"/>
  <c r="X143" i="1"/>
  <c r="Y143" i="1"/>
  <c r="Z143" i="1"/>
  <c r="T144" i="1"/>
  <c r="U144" i="1"/>
  <c r="V144" i="1"/>
  <c r="W144" i="1"/>
  <c r="X144" i="1"/>
  <c r="Y144" i="1"/>
  <c r="Z144" i="1"/>
  <c r="T145" i="1"/>
  <c r="U145" i="1"/>
  <c r="V145" i="1"/>
  <c r="W145" i="1"/>
  <c r="X145" i="1"/>
  <c r="Y145" i="1"/>
  <c r="Z145" i="1"/>
  <c r="T146" i="1"/>
  <c r="U146" i="1"/>
  <c r="V146" i="1"/>
  <c r="W146" i="1"/>
  <c r="X146" i="1"/>
  <c r="Y146" i="1"/>
  <c r="Z146" i="1"/>
  <c r="T147" i="1"/>
  <c r="U147" i="1"/>
  <c r="V147" i="1"/>
  <c r="W147" i="1"/>
  <c r="X147" i="1"/>
  <c r="Y147" i="1"/>
  <c r="Z147" i="1"/>
  <c r="T148" i="1"/>
  <c r="U148" i="1"/>
  <c r="V148" i="1"/>
  <c r="W148" i="1"/>
  <c r="X148" i="1"/>
  <c r="Y148" i="1"/>
  <c r="Z148" i="1"/>
  <c r="T149" i="1"/>
  <c r="U149" i="1"/>
  <c r="V149" i="1"/>
  <c r="W149" i="1"/>
  <c r="X149" i="1"/>
  <c r="Y149" i="1"/>
  <c r="Z149" i="1"/>
  <c r="T150" i="1"/>
  <c r="U150" i="1"/>
  <c r="V150" i="1"/>
  <c r="W150" i="1"/>
  <c r="X150" i="1"/>
  <c r="Y150" i="1"/>
  <c r="Z150" i="1"/>
  <c r="T151" i="1"/>
  <c r="U151" i="1"/>
  <c r="V151" i="1"/>
  <c r="W151" i="1"/>
  <c r="X151" i="1"/>
  <c r="Y151" i="1"/>
  <c r="Z151" i="1"/>
  <c r="T152" i="1"/>
  <c r="U152" i="1"/>
  <c r="V152" i="1"/>
  <c r="W152" i="1"/>
  <c r="X152" i="1"/>
  <c r="Y152" i="1"/>
  <c r="Z152" i="1"/>
  <c r="T153" i="1"/>
  <c r="U153" i="1"/>
  <c r="V153" i="1"/>
  <c r="W153" i="1"/>
  <c r="X153" i="1"/>
  <c r="Y153" i="1"/>
  <c r="Z153" i="1"/>
  <c r="T154" i="1"/>
  <c r="U154" i="1"/>
  <c r="V154" i="1"/>
  <c r="W154" i="1"/>
  <c r="X154" i="1"/>
  <c r="Y154" i="1"/>
  <c r="Z154" i="1"/>
  <c r="T155" i="1"/>
  <c r="U155" i="1"/>
  <c r="V155" i="1"/>
  <c r="W155" i="1"/>
  <c r="X155" i="1"/>
  <c r="Y155" i="1"/>
  <c r="Z155" i="1"/>
  <c r="T156" i="1"/>
  <c r="U156" i="1"/>
  <c r="V156" i="1"/>
  <c r="W156" i="1"/>
  <c r="X156" i="1"/>
  <c r="Y156" i="1"/>
  <c r="Z156" i="1"/>
  <c r="T157" i="1"/>
  <c r="U157" i="1"/>
  <c r="V157" i="1"/>
  <c r="W157" i="1"/>
  <c r="X157" i="1"/>
  <c r="Y157" i="1"/>
  <c r="Z157" i="1"/>
  <c r="T158" i="1"/>
  <c r="U158" i="1"/>
  <c r="V158" i="1"/>
  <c r="W158" i="1"/>
  <c r="X158" i="1"/>
  <c r="Y158" i="1"/>
  <c r="Z158" i="1"/>
  <c r="T159" i="1"/>
  <c r="U159" i="1"/>
  <c r="V159" i="1"/>
  <c r="W159" i="1"/>
  <c r="X159" i="1"/>
  <c r="Y159" i="1"/>
  <c r="Z159" i="1"/>
  <c r="T160" i="1"/>
  <c r="U160" i="1"/>
  <c r="V160" i="1"/>
  <c r="W160" i="1"/>
  <c r="X160" i="1"/>
  <c r="Y160" i="1"/>
  <c r="Z160" i="1"/>
  <c r="T161" i="1"/>
  <c r="U161" i="1"/>
  <c r="V161" i="1"/>
  <c r="W161" i="1"/>
  <c r="X161" i="1"/>
  <c r="Y161" i="1"/>
  <c r="Z161" i="1"/>
  <c r="T162" i="1"/>
  <c r="U162" i="1"/>
  <c r="V162" i="1"/>
  <c r="W162" i="1"/>
  <c r="X162" i="1"/>
  <c r="Y162" i="1"/>
  <c r="Z162" i="1"/>
  <c r="T163" i="1"/>
  <c r="U163" i="1"/>
  <c r="V163" i="1"/>
  <c r="W163" i="1"/>
  <c r="X163" i="1"/>
  <c r="Y163" i="1"/>
  <c r="Z163" i="1"/>
  <c r="T164" i="1"/>
  <c r="U164" i="1"/>
  <c r="V164" i="1"/>
  <c r="W164" i="1"/>
  <c r="X164" i="1"/>
  <c r="Y164" i="1"/>
  <c r="Z164" i="1"/>
  <c r="T165" i="1"/>
  <c r="U165" i="1"/>
  <c r="V165" i="1"/>
  <c r="W165" i="1"/>
  <c r="X165" i="1"/>
  <c r="Y165" i="1"/>
  <c r="Z165" i="1"/>
  <c r="T166" i="1"/>
  <c r="U166" i="1"/>
  <c r="V166" i="1"/>
  <c r="W166" i="1"/>
  <c r="X166" i="1"/>
  <c r="Y166" i="1"/>
  <c r="Z166" i="1"/>
  <c r="T167" i="1"/>
  <c r="U167" i="1"/>
  <c r="V167" i="1"/>
  <c r="W167" i="1"/>
  <c r="X167" i="1"/>
  <c r="Y167" i="1"/>
  <c r="Z167" i="1"/>
  <c r="T168" i="1"/>
  <c r="U168" i="1"/>
  <c r="V168" i="1"/>
  <c r="W168" i="1"/>
  <c r="X168" i="1"/>
  <c r="Y168" i="1"/>
  <c r="Z168" i="1"/>
  <c r="T169" i="1"/>
  <c r="U169" i="1"/>
  <c r="V169" i="1"/>
  <c r="W169" i="1"/>
  <c r="X169" i="1"/>
  <c r="Y169" i="1"/>
  <c r="Z169" i="1"/>
  <c r="T170" i="1"/>
  <c r="U170" i="1"/>
  <c r="V170" i="1"/>
  <c r="W170" i="1"/>
  <c r="X170" i="1"/>
  <c r="Y170" i="1"/>
  <c r="Z170" i="1"/>
  <c r="T171" i="1"/>
  <c r="U171" i="1"/>
  <c r="V171" i="1"/>
  <c r="W171" i="1"/>
  <c r="X171" i="1"/>
  <c r="Y171" i="1"/>
  <c r="Z171" i="1"/>
  <c r="T172" i="1"/>
  <c r="U172" i="1"/>
  <c r="V172" i="1"/>
  <c r="W172" i="1"/>
  <c r="X172" i="1"/>
  <c r="Y172" i="1"/>
  <c r="Z172" i="1"/>
  <c r="T173" i="1"/>
  <c r="U173" i="1"/>
  <c r="V173" i="1"/>
  <c r="W173" i="1"/>
  <c r="X173" i="1"/>
  <c r="Y173" i="1"/>
  <c r="Z173" i="1"/>
  <c r="T174" i="1"/>
  <c r="U174" i="1"/>
  <c r="V174" i="1"/>
  <c r="W174" i="1"/>
  <c r="X174" i="1"/>
  <c r="Y174" i="1"/>
  <c r="Z174" i="1"/>
  <c r="T175" i="1"/>
  <c r="U175" i="1"/>
  <c r="V175" i="1"/>
  <c r="W175" i="1"/>
  <c r="X175" i="1"/>
  <c r="Y175" i="1"/>
  <c r="Z175" i="1"/>
  <c r="T176" i="1"/>
  <c r="U176" i="1"/>
  <c r="V176" i="1"/>
  <c r="W176" i="1"/>
  <c r="X176" i="1"/>
  <c r="Y176" i="1"/>
  <c r="Z176" i="1"/>
  <c r="T177" i="1"/>
  <c r="U177" i="1"/>
  <c r="V177" i="1"/>
  <c r="W177" i="1"/>
  <c r="X177" i="1"/>
  <c r="Y177" i="1"/>
  <c r="Z177" i="1"/>
  <c r="T178" i="1"/>
  <c r="U178" i="1"/>
  <c r="V178" i="1"/>
  <c r="W178" i="1"/>
  <c r="X178" i="1"/>
  <c r="Y178" i="1"/>
  <c r="Z178" i="1"/>
  <c r="T179" i="1"/>
  <c r="U179" i="1"/>
  <c r="V179" i="1"/>
  <c r="W179" i="1"/>
  <c r="X179" i="1"/>
  <c r="Y179" i="1"/>
  <c r="Z179" i="1"/>
  <c r="T180" i="1"/>
  <c r="U180" i="1"/>
  <c r="V180" i="1"/>
  <c r="W180" i="1"/>
  <c r="X180" i="1"/>
  <c r="Y180" i="1"/>
  <c r="Z180" i="1"/>
  <c r="T181" i="1"/>
  <c r="U181" i="1"/>
  <c r="V181" i="1"/>
  <c r="W181" i="1"/>
  <c r="X181" i="1"/>
  <c r="Y181" i="1"/>
  <c r="Z181" i="1"/>
  <c r="T182" i="1"/>
  <c r="U182" i="1"/>
  <c r="V182" i="1"/>
  <c r="W182" i="1"/>
  <c r="X182" i="1"/>
  <c r="Y182" i="1"/>
  <c r="Z182" i="1"/>
  <c r="T183" i="1"/>
  <c r="U183" i="1"/>
  <c r="V183" i="1"/>
  <c r="W183" i="1"/>
  <c r="X183" i="1"/>
  <c r="Y183" i="1"/>
  <c r="Z183" i="1"/>
  <c r="T184" i="1"/>
  <c r="U184" i="1"/>
  <c r="V184" i="1"/>
  <c r="W184" i="1"/>
  <c r="X184" i="1"/>
  <c r="Y184" i="1"/>
  <c r="Z184" i="1"/>
  <c r="T185" i="1"/>
  <c r="U185" i="1"/>
  <c r="V185" i="1"/>
  <c r="W185" i="1"/>
  <c r="X185" i="1"/>
  <c r="Y185" i="1"/>
  <c r="Z185" i="1"/>
  <c r="T186" i="1"/>
  <c r="U186" i="1"/>
  <c r="V186" i="1"/>
  <c r="W186" i="1"/>
  <c r="X186" i="1"/>
  <c r="Y186" i="1"/>
  <c r="Z186" i="1"/>
  <c r="T187" i="1"/>
  <c r="U187" i="1"/>
  <c r="V187" i="1"/>
  <c r="W187" i="1"/>
  <c r="X187" i="1"/>
  <c r="Y187" i="1"/>
  <c r="Z187" i="1"/>
  <c r="T188" i="1"/>
  <c r="U188" i="1"/>
  <c r="V188" i="1"/>
  <c r="W188" i="1"/>
  <c r="X188" i="1"/>
  <c r="Y188" i="1"/>
  <c r="Z188" i="1"/>
  <c r="T189" i="1"/>
  <c r="U189" i="1"/>
  <c r="V189" i="1"/>
  <c r="W189" i="1"/>
  <c r="X189" i="1"/>
  <c r="Y189" i="1"/>
  <c r="Z189" i="1"/>
  <c r="T190" i="1"/>
  <c r="U190" i="1"/>
  <c r="V190" i="1"/>
  <c r="W190" i="1"/>
  <c r="X190" i="1"/>
  <c r="Y190" i="1"/>
  <c r="Z190" i="1"/>
  <c r="T191" i="1"/>
  <c r="U191" i="1"/>
  <c r="V191" i="1"/>
  <c r="W191" i="1"/>
  <c r="X191" i="1"/>
  <c r="Y191" i="1"/>
  <c r="Z191" i="1"/>
  <c r="T192" i="1"/>
  <c r="U192" i="1"/>
  <c r="V192" i="1"/>
  <c r="W192" i="1"/>
  <c r="X192" i="1"/>
  <c r="Y192" i="1"/>
  <c r="Z192" i="1"/>
  <c r="T193" i="1"/>
  <c r="U193" i="1"/>
  <c r="V193" i="1"/>
  <c r="W193" i="1"/>
  <c r="X193" i="1"/>
  <c r="Y193" i="1"/>
  <c r="Z193" i="1"/>
  <c r="T194" i="1"/>
  <c r="U194" i="1"/>
  <c r="V194" i="1"/>
  <c r="W194" i="1"/>
  <c r="X194" i="1"/>
  <c r="Y194" i="1"/>
  <c r="Z194" i="1"/>
  <c r="T195" i="1"/>
  <c r="U195" i="1"/>
  <c r="V195" i="1"/>
  <c r="W195" i="1"/>
  <c r="X195" i="1"/>
  <c r="Y195" i="1"/>
  <c r="Z195" i="1"/>
  <c r="T196" i="1"/>
  <c r="U196" i="1"/>
  <c r="V196" i="1"/>
  <c r="W196" i="1"/>
  <c r="X196" i="1"/>
  <c r="Y196" i="1"/>
  <c r="Z196" i="1"/>
  <c r="T197" i="1"/>
  <c r="U197" i="1"/>
  <c r="V197" i="1"/>
  <c r="W197" i="1"/>
  <c r="X197" i="1"/>
  <c r="Y197" i="1"/>
  <c r="Z197" i="1"/>
  <c r="T198" i="1"/>
  <c r="U198" i="1"/>
  <c r="V198" i="1"/>
  <c r="W198" i="1"/>
  <c r="X198" i="1"/>
  <c r="Y198" i="1"/>
  <c r="Z198" i="1"/>
  <c r="T199" i="1"/>
  <c r="U199" i="1"/>
  <c r="V199" i="1"/>
  <c r="W199" i="1"/>
  <c r="X199" i="1"/>
  <c r="Y199" i="1"/>
  <c r="Z199" i="1"/>
  <c r="T200" i="1"/>
  <c r="U200" i="1"/>
  <c r="V200" i="1"/>
  <c r="W200" i="1"/>
  <c r="X200" i="1"/>
  <c r="Y200" i="1"/>
  <c r="Z200" i="1"/>
  <c r="T201" i="1"/>
  <c r="U201" i="1"/>
  <c r="V201" i="1"/>
  <c r="W201" i="1"/>
  <c r="X201" i="1"/>
  <c r="Y201" i="1"/>
  <c r="Z201" i="1"/>
  <c r="T202" i="1"/>
  <c r="U202" i="1"/>
  <c r="V202" i="1"/>
  <c r="W202" i="1"/>
  <c r="X202" i="1"/>
  <c r="Y202" i="1"/>
  <c r="Z202" i="1"/>
  <c r="T203" i="1"/>
  <c r="U203" i="1"/>
  <c r="V203" i="1"/>
  <c r="W203" i="1"/>
  <c r="X203" i="1"/>
  <c r="Y203" i="1"/>
  <c r="Z203" i="1"/>
  <c r="T204" i="1"/>
  <c r="U204" i="1"/>
  <c r="V204" i="1"/>
  <c r="W204" i="1"/>
  <c r="X204" i="1"/>
  <c r="Y204" i="1"/>
  <c r="Z204" i="1"/>
  <c r="T205" i="1"/>
  <c r="U205" i="1"/>
  <c r="V205" i="1"/>
  <c r="W205" i="1"/>
  <c r="X205" i="1"/>
  <c r="Y205" i="1"/>
  <c r="Z205" i="1"/>
  <c r="T206" i="1"/>
  <c r="U206" i="1"/>
  <c r="V206" i="1"/>
  <c r="W206" i="1"/>
  <c r="X206" i="1"/>
  <c r="Y206" i="1"/>
  <c r="Z206" i="1"/>
  <c r="T207" i="1"/>
  <c r="U207" i="1"/>
  <c r="V207" i="1"/>
  <c r="W207" i="1"/>
  <c r="X207" i="1"/>
  <c r="Y207" i="1"/>
  <c r="Z207" i="1"/>
  <c r="T208" i="1"/>
  <c r="U208" i="1"/>
  <c r="V208" i="1"/>
  <c r="W208" i="1"/>
  <c r="X208" i="1"/>
  <c r="Y208" i="1"/>
  <c r="Z208" i="1"/>
  <c r="T209" i="1"/>
  <c r="U209" i="1"/>
  <c r="V209" i="1"/>
  <c r="W209" i="1"/>
  <c r="X209" i="1"/>
  <c r="Y209" i="1"/>
  <c r="Z209" i="1"/>
  <c r="T210" i="1"/>
  <c r="U210" i="1"/>
  <c r="V210" i="1"/>
  <c r="W210" i="1"/>
  <c r="X210" i="1"/>
  <c r="Y210" i="1"/>
  <c r="Z210" i="1"/>
  <c r="T211" i="1"/>
  <c r="U211" i="1"/>
  <c r="V211" i="1"/>
  <c r="W211" i="1"/>
  <c r="X211" i="1"/>
  <c r="Y211" i="1"/>
  <c r="Z211" i="1"/>
  <c r="T212" i="1"/>
  <c r="U212" i="1"/>
  <c r="V212" i="1"/>
  <c r="W212" i="1"/>
  <c r="X212" i="1"/>
  <c r="Y212" i="1"/>
  <c r="Z212" i="1"/>
  <c r="T213" i="1"/>
  <c r="U213" i="1"/>
  <c r="V213" i="1"/>
  <c r="W213" i="1"/>
  <c r="X213" i="1"/>
  <c r="Y213" i="1"/>
  <c r="Z213" i="1"/>
  <c r="T214" i="1"/>
  <c r="U214" i="1"/>
  <c r="V214" i="1"/>
  <c r="W214" i="1"/>
  <c r="X214" i="1"/>
  <c r="Y214" i="1"/>
  <c r="Z214" i="1"/>
  <c r="T215" i="1"/>
  <c r="U215" i="1"/>
  <c r="V215" i="1"/>
  <c r="W215" i="1"/>
  <c r="X215" i="1"/>
  <c r="Y215" i="1"/>
  <c r="Z215" i="1"/>
  <c r="T216" i="1"/>
  <c r="U216" i="1"/>
  <c r="V216" i="1"/>
  <c r="W216" i="1"/>
  <c r="X216" i="1"/>
  <c r="Y216" i="1"/>
  <c r="Z216" i="1"/>
  <c r="T217" i="1"/>
  <c r="U217" i="1"/>
  <c r="V217" i="1"/>
  <c r="W217" i="1"/>
  <c r="X217" i="1"/>
  <c r="Y217" i="1"/>
  <c r="Z217" i="1"/>
  <c r="T218" i="1"/>
  <c r="U218" i="1"/>
  <c r="V218" i="1"/>
  <c r="W218" i="1"/>
  <c r="X218" i="1"/>
  <c r="Y218" i="1"/>
  <c r="Z218" i="1"/>
  <c r="T219" i="1"/>
  <c r="U219" i="1"/>
  <c r="V219" i="1"/>
  <c r="W219" i="1"/>
  <c r="X219" i="1"/>
  <c r="Y219" i="1"/>
  <c r="Z219" i="1"/>
  <c r="T220" i="1"/>
  <c r="U220" i="1"/>
  <c r="V220" i="1"/>
  <c r="W220" i="1"/>
  <c r="X220" i="1"/>
  <c r="Y220" i="1"/>
  <c r="Z220" i="1"/>
  <c r="T221" i="1"/>
  <c r="U221" i="1"/>
  <c r="V221" i="1"/>
  <c r="W221" i="1"/>
  <c r="X221" i="1"/>
  <c r="Y221" i="1"/>
  <c r="Z221" i="1"/>
  <c r="T222" i="1"/>
  <c r="U222" i="1"/>
  <c r="V222" i="1"/>
  <c r="W222" i="1"/>
  <c r="X222" i="1"/>
  <c r="Y222" i="1"/>
  <c r="Z222" i="1"/>
  <c r="T223" i="1"/>
  <c r="U223" i="1"/>
  <c r="V223" i="1"/>
  <c r="W223" i="1"/>
  <c r="X223" i="1"/>
  <c r="Y223" i="1"/>
  <c r="Z223" i="1"/>
  <c r="T224" i="1"/>
  <c r="U224" i="1"/>
  <c r="V224" i="1"/>
  <c r="W224" i="1"/>
  <c r="X224" i="1"/>
  <c r="Y224" i="1"/>
  <c r="Z224" i="1"/>
  <c r="T225" i="1"/>
  <c r="U225" i="1"/>
  <c r="V225" i="1"/>
  <c r="W225" i="1"/>
  <c r="X225" i="1"/>
  <c r="Y225" i="1"/>
  <c r="Z225" i="1"/>
  <c r="T226" i="1"/>
  <c r="U226" i="1"/>
  <c r="V226" i="1"/>
  <c r="W226" i="1"/>
  <c r="X226" i="1"/>
  <c r="Y226" i="1"/>
  <c r="Z226" i="1"/>
  <c r="T227" i="1"/>
  <c r="U227" i="1"/>
  <c r="V227" i="1"/>
  <c r="W227" i="1"/>
  <c r="X227" i="1"/>
  <c r="Y227" i="1"/>
  <c r="Z227" i="1"/>
  <c r="T228" i="1"/>
  <c r="U228" i="1"/>
  <c r="V228" i="1"/>
  <c r="W228" i="1"/>
  <c r="X228" i="1"/>
  <c r="Y228" i="1"/>
  <c r="Z228" i="1"/>
  <c r="T229" i="1"/>
  <c r="U229" i="1"/>
  <c r="V229" i="1"/>
  <c r="W229" i="1"/>
  <c r="X229" i="1"/>
  <c r="Y229" i="1"/>
  <c r="Z229" i="1"/>
  <c r="T230" i="1"/>
  <c r="U230" i="1"/>
  <c r="V230" i="1"/>
  <c r="W230" i="1"/>
  <c r="X230" i="1"/>
  <c r="Y230" i="1"/>
  <c r="Z230" i="1"/>
  <c r="T231" i="1"/>
  <c r="U231" i="1"/>
  <c r="V231" i="1"/>
  <c r="W231" i="1"/>
  <c r="X231" i="1"/>
  <c r="Y231" i="1"/>
  <c r="Z231" i="1"/>
  <c r="T232" i="1"/>
  <c r="U232" i="1"/>
  <c r="V232" i="1"/>
  <c r="W232" i="1"/>
  <c r="X232" i="1"/>
  <c r="Y232" i="1"/>
  <c r="Z232" i="1"/>
  <c r="T233" i="1"/>
  <c r="U233" i="1"/>
  <c r="V233" i="1"/>
  <c r="W233" i="1"/>
  <c r="X233" i="1"/>
  <c r="Y233" i="1"/>
  <c r="Z233" i="1"/>
  <c r="T234" i="1"/>
  <c r="U234" i="1"/>
  <c r="V234" i="1"/>
  <c r="W234" i="1"/>
  <c r="X234" i="1"/>
  <c r="Y234" i="1"/>
  <c r="Z234" i="1"/>
  <c r="T235" i="1"/>
  <c r="U235" i="1"/>
  <c r="V235" i="1"/>
  <c r="W235" i="1"/>
  <c r="X235" i="1"/>
  <c r="Y235" i="1"/>
  <c r="Z235" i="1"/>
  <c r="T236" i="1"/>
  <c r="U236" i="1"/>
  <c r="V236" i="1"/>
  <c r="W236" i="1"/>
  <c r="X236" i="1"/>
  <c r="Y236" i="1"/>
  <c r="Z236" i="1"/>
  <c r="T237" i="1"/>
  <c r="U237" i="1"/>
  <c r="V237" i="1"/>
  <c r="W237" i="1"/>
  <c r="X237" i="1"/>
  <c r="Y237" i="1"/>
  <c r="Z237" i="1"/>
  <c r="T238" i="1"/>
  <c r="U238" i="1"/>
  <c r="V238" i="1"/>
  <c r="W238" i="1"/>
  <c r="X238" i="1"/>
  <c r="Y238" i="1"/>
  <c r="Z238" i="1"/>
  <c r="T239" i="1"/>
  <c r="U239" i="1"/>
  <c r="V239" i="1"/>
  <c r="W239" i="1"/>
  <c r="X239" i="1"/>
  <c r="Y239" i="1"/>
  <c r="Z239" i="1"/>
  <c r="T240" i="1"/>
  <c r="U240" i="1"/>
  <c r="V240" i="1"/>
  <c r="W240" i="1"/>
  <c r="X240" i="1"/>
  <c r="Y240" i="1"/>
  <c r="Z240" i="1"/>
  <c r="T241" i="1"/>
  <c r="U241" i="1"/>
  <c r="V241" i="1"/>
  <c r="W241" i="1"/>
  <c r="X241" i="1"/>
  <c r="Y241" i="1"/>
  <c r="Z241" i="1"/>
  <c r="T242" i="1"/>
  <c r="U242" i="1"/>
  <c r="V242" i="1"/>
  <c r="W242" i="1"/>
  <c r="X242" i="1"/>
  <c r="Y242" i="1"/>
  <c r="Z242" i="1"/>
  <c r="T243" i="1"/>
  <c r="U243" i="1"/>
  <c r="V243" i="1"/>
  <c r="W243" i="1"/>
  <c r="X243" i="1"/>
  <c r="Y243" i="1"/>
  <c r="Z243" i="1"/>
  <c r="T244" i="1"/>
  <c r="U244" i="1"/>
  <c r="V244" i="1"/>
  <c r="W244" i="1"/>
  <c r="X244" i="1"/>
  <c r="Y244" i="1"/>
  <c r="Z244" i="1"/>
  <c r="T245" i="1"/>
  <c r="U245" i="1"/>
  <c r="V245" i="1"/>
  <c r="W245" i="1"/>
  <c r="X245" i="1"/>
  <c r="Y245" i="1"/>
  <c r="Z245" i="1"/>
  <c r="T246" i="1"/>
  <c r="U246" i="1"/>
  <c r="V246" i="1"/>
  <c r="W246" i="1"/>
  <c r="X246" i="1"/>
  <c r="Y246" i="1"/>
  <c r="Z246" i="1"/>
  <c r="T247" i="1"/>
  <c r="U247" i="1"/>
  <c r="V247" i="1"/>
  <c r="W247" i="1"/>
  <c r="X247" i="1"/>
  <c r="Y247" i="1"/>
  <c r="Z247" i="1"/>
  <c r="T248" i="1"/>
  <c r="U248" i="1"/>
  <c r="V248" i="1"/>
  <c r="W248" i="1"/>
  <c r="X248" i="1"/>
  <c r="Y248" i="1"/>
  <c r="Z248" i="1"/>
  <c r="T249" i="1"/>
  <c r="U249" i="1"/>
  <c r="V249" i="1"/>
  <c r="W249" i="1"/>
  <c r="X249" i="1"/>
  <c r="Y249" i="1"/>
  <c r="Z249" i="1"/>
  <c r="Z5" i="1"/>
  <c r="Y5" i="1"/>
  <c r="X5" i="1"/>
  <c r="W5" i="1"/>
  <c r="V5" i="1"/>
  <c r="U5" i="1"/>
  <c r="T5" i="1"/>
  <c r="T255" i="1" l="1"/>
  <c r="T254" i="1"/>
  <c r="U254" i="1"/>
  <c r="U255" i="1"/>
  <c r="V254" i="1"/>
  <c r="V255" i="1"/>
  <c r="W254" i="1"/>
  <c r="W255" i="1"/>
  <c r="X254" i="1"/>
  <c r="X255" i="1"/>
  <c r="Y255" i="1"/>
  <c r="Y254" i="1"/>
  <c r="Z255" i="1"/>
  <c r="Z254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J20" i="1"/>
  <c r="K20" i="1"/>
  <c r="L20" i="1"/>
  <c r="M20" i="1"/>
  <c r="N20" i="1"/>
  <c r="O20" i="1"/>
  <c r="P20" i="1"/>
  <c r="J21" i="1"/>
  <c r="K21" i="1"/>
  <c r="L21" i="1"/>
  <c r="M21" i="1"/>
  <c r="N21" i="1"/>
  <c r="O21" i="1"/>
  <c r="P21" i="1"/>
  <c r="J22" i="1"/>
  <c r="K22" i="1"/>
  <c r="L22" i="1"/>
  <c r="M22" i="1"/>
  <c r="N22" i="1"/>
  <c r="O22" i="1"/>
  <c r="P22" i="1"/>
  <c r="J23" i="1"/>
  <c r="K23" i="1"/>
  <c r="L23" i="1"/>
  <c r="M23" i="1"/>
  <c r="N23" i="1"/>
  <c r="O23" i="1"/>
  <c r="P23" i="1"/>
  <c r="J24" i="1"/>
  <c r="K24" i="1"/>
  <c r="L24" i="1"/>
  <c r="M24" i="1"/>
  <c r="N24" i="1"/>
  <c r="O24" i="1"/>
  <c r="P24" i="1"/>
  <c r="J25" i="1"/>
  <c r="K25" i="1"/>
  <c r="L25" i="1"/>
  <c r="M25" i="1"/>
  <c r="N25" i="1"/>
  <c r="O25" i="1"/>
  <c r="P25" i="1"/>
  <c r="J26" i="1"/>
  <c r="K26" i="1"/>
  <c r="L26" i="1"/>
  <c r="M26" i="1"/>
  <c r="N26" i="1"/>
  <c r="O26" i="1"/>
  <c r="P26" i="1"/>
  <c r="J27" i="1"/>
  <c r="K27" i="1"/>
  <c r="L27" i="1"/>
  <c r="M27" i="1"/>
  <c r="N27" i="1"/>
  <c r="O27" i="1"/>
  <c r="P27" i="1"/>
  <c r="J28" i="1"/>
  <c r="K28" i="1"/>
  <c r="L28" i="1"/>
  <c r="M28" i="1"/>
  <c r="N28" i="1"/>
  <c r="O28" i="1"/>
  <c r="P28" i="1"/>
  <c r="J29" i="1"/>
  <c r="K29" i="1"/>
  <c r="L29" i="1"/>
  <c r="M29" i="1"/>
  <c r="N29" i="1"/>
  <c r="O29" i="1"/>
  <c r="P29" i="1"/>
  <c r="J30" i="1"/>
  <c r="K30" i="1"/>
  <c r="L30" i="1"/>
  <c r="M30" i="1"/>
  <c r="N30" i="1"/>
  <c r="O30" i="1"/>
  <c r="P30" i="1"/>
  <c r="J31" i="1"/>
  <c r="K31" i="1"/>
  <c r="L31" i="1"/>
  <c r="M31" i="1"/>
  <c r="N31" i="1"/>
  <c r="O31" i="1"/>
  <c r="P31" i="1"/>
  <c r="J32" i="1"/>
  <c r="K32" i="1"/>
  <c r="L32" i="1"/>
  <c r="M32" i="1"/>
  <c r="N32" i="1"/>
  <c r="O32" i="1"/>
  <c r="P32" i="1"/>
  <c r="J33" i="1"/>
  <c r="K33" i="1"/>
  <c r="L33" i="1"/>
  <c r="M33" i="1"/>
  <c r="N33" i="1"/>
  <c r="O33" i="1"/>
  <c r="P33" i="1"/>
  <c r="J34" i="1"/>
  <c r="K34" i="1"/>
  <c r="L34" i="1"/>
  <c r="M34" i="1"/>
  <c r="N34" i="1"/>
  <c r="O34" i="1"/>
  <c r="P34" i="1"/>
  <c r="J35" i="1"/>
  <c r="K35" i="1"/>
  <c r="L35" i="1"/>
  <c r="M35" i="1"/>
  <c r="N35" i="1"/>
  <c r="O35" i="1"/>
  <c r="P35" i="1"/>
  <c r="J36" i="1"/>
  <c r="K36" i="1"/>
  <c r="L36" i="1"/>
  <c r="M36" i="1"/>
  <c r="N36" i="1"/>
  <c r="O36" i="1"/>
  <c r="P36" i="1"/>
  <c r="J37" i="1"/>
  <c r="K37" i="1"/>
  <c r="L37" i="1"/>
  <c r="M37" i="1"/>
  <c r="N37" i="1"/>
  <c r="O37" i="1"/>
  <c r="P37" i="1"/>
  <c r="J38" i="1"/>
  <c r="K38" i="1"/>
  <c r="L38" i="1"/>
  <c r="M38" i="1"/>
  <c r="N38" i="1"/>
  <c r="O38" i="1"/>
  <c r="P38" i="1"/>
  <c r="J39" i="1"/>
  <c r="K39" i="1"/>
  <c r="L39" i="1"/>
  <c r="M39" i="1"/>
  <c r="N39" i="1"/>
  <c r="O39" i="1"/>
  <c r="P39" i="1"/>
  <c r="J40" i="1"/>
  <c r="K40" i="1"/>
  <c r="L40" i="1"/>
  <c r="M40" i="1"/>
  <c r="N40" i="1"/>
  <c r="O40" i="1"/>
  <c r="P40" i="1"/>
  <c r="J41" i="1"/>
  <c r="K41" i="1"/>
  <c r="L41" i="1"/>
  <c r="M41" i="1"/>
  <c r="N41" i="1"/>
  <c r="O41" i="1"/>
  <c r="P41" i="1"/>
  <c r="J42" i="1"/>
  <c r="K42" i="1"/>
  <c r="L42" i="1"/>
  <c r="M42" i="1"/>
  <c r="N42" i="1"/>
  <c r="O42" i="1"/>
  <c r="P42" i="1"/>
  <c r="J43" i="1"/>
  <c r="K43" i="1"/>
  <c r="L43" i="1"/>
  <c r="M43" i="1"/>
  <c r="N43" i="1"/>
  <c r="O43" i="1"/>
  <c r="P43" i="1"/>
  <c r="J44" i="1"/>
  <c r="K44" i="1"/>
  <c r="L44" i="1"/>
  <c r="M44" i="1"/>
  <c r="N44" i="1"/>
  <c r="O44" i="1"/>
  <c r="P44" i="1"/>
  <c r="J45" i="1"/>
  <c r="K45" i="1"/>
  <c r="L45" i="1"/>
  <c r="M45" i="1"/>
  <c r="N45" i="1"/>
  <c r="O45" i="1"/>
  <c r="P45" i="1"/>
  <c r="J46" i="1"/>
  <c r="K46" i="1"/>
  <c r="L46" i="1"/>
  <c r="M46" i="1"/>
  <c r="N46" i="1"/>
  <c r="O46" i="1"/>
  <c r="P46" i="1"/>
  <c r="J47" i="1"/>
  <c r="K47" i="1"/>
  <c r="L47" i="1"/>
  <c r="M47" i="1"/>
  <c r="N47" i="1"/>
  <c r="O47" i="1"/>
  <c r="P47" i="1"/>
  <c r="J48" i="1"/>
  <c r="K48" i="1"/>
  <c r="L48" i="1"/>
  <c r="M48" i="1"/>
  <c r="N48" i="1"/>
  <c r="O48" i="1"/>
  <c r="P48" i="1"/>
  <c r="J49" i="1"/>
  <c r="K49" i="1"/>
  <c r="L49" i="1"/>
  <c r="M49" i="1"/>
  <c r="N49" i="1"/>
  <c r="O49" i="1"/>
  <c r="P49" i="1"/>
  <c r="J50" i="1"/>
  <c r="K50" i="1"/>
  <c r="L50" i="1"/>
  <c r="M50" i="1"/>
  <c r="N50" i="1"/>
  <c r="O50" i="1"/>
  <c r="P50" i="1"/>
  <c r="J51" i="1"/>
  <c r="K51" i="1"/>
  <c r="L51" i="1"/>
  <c r="M51" i="1"/>
  <c r="N51" i="1"/>
  <c r="O51" i="1"/>
  <c r="P51" i="1"/>
  <c r="J52" i="1"/>
  <c r="K52" i="1"/>
  <c r="L52" i="1"/>
  <c r="M52" i="1"/>
  <c r="N52" i="1"/>
  <c r="O52" i="1"/>
  <c r="P52" i="1"/>
  <c r="J53" i="1"/>
  <c r="K53" i="1"/>
  <c r="L53" i="1"/>
  <c r="M53" i="1"/>
  <c r="N53" i="1"/>
  <c r="O53" i="1"/>
  <c r="P53" i="1"/>
  <c r="J54" i="1"/>
  <c r="K54" i="1"/>
  <c r="L54" i="1"/>
  <c r="M54" i="1"/>
  <c r="N54" i="1"/>
  <c r="O54" i="1"/>
  <c r="P54" i="1"/>
  <c r="J55" i="1"/>
  <c r="K55" i="1"/>
  <c r="L55" i="1"/>
  <c r="M55" i="1"/>
  <c r="N55" i="1"/>
  <c r="O55" i="1"/>
  <c r="P55" i="1"/>
  <c r="J56" i="1"/>
  <c r="K56" i="1"/>
  <c r="L56" i="1"/>
  <c r="M56" i="1"/>
  <c r="N56" i="1"/>
  <c r="O56" i="1"/>
  <c r="P56" i="1"/>
  <c r="J57" i="1"/>
  <c r="K57" i="1"/>
  <c r="L57" i="1"/>
  <c r="M57" i="1"/>
  <c r="N57" i="1"/>
  <c r="O57" i="1"/>
  <c r="P57" i="1"/>
  <c r="J58" i="1"/>
  <c r="K58" i="1"/>
  <c r="L58" i="1"/>
  <c r="M58" i="1"/>
  <c r="N58" i="1"/>
  <c r="O58" i="1"/>
  <c r="P58" i="1"/>
  <c r="J59" i="1"/>
  <c r="K59" i="1"/>
  <c r="L59" i="1"/>
  <c r="M59" i="1"/>
  <c r="N59" i="1"/>
  <c r="O59" i="1"/>
  <c r="P59" i="1"/>
  <c r="J60" i="1"/>
  <c r="K60" i="1"/>
  <c r="L60" i="1"/>
  <c r="M60" i="1"/>
  <c r="N60" i="1"/>
  <c r="O60" i="1"/>
  <c r="P60" i="1"/>
  <c r="J61" i="1"/>
  <c r="K61" i="1"/>
  <c r="L61" i="1"/>
  <c r="M61" i="1"/>
  <c r="N61" i="1"/>
  <c r="O61" i="1"/>
  <c r="P61" i="1"/>
  <c r="J62" i="1"/>
  <c r="K62" i="1"/>
  <c r="L62" i="1"/>
  <c r="M62" i="1"/>
  <c r="N62" i="1"/>
  <c r="O62" i="1"/>
  <c r="P62" i="1"/>
  <c r="J63" i="1"/>
  <c r="K63" i="1"/>
  <c r="L63" i="1"/>
  <c r="M63" i="1"/>
  <c r="N63" i="1"/>
  <c r="O63" i="1"/>
  <c r="P63" i="1"/>
  <c r="J64" i="1"/>
  <c r="K64" i="1"/>
  <c r="L64" i="1"/>
  <c r="M64" i="1"/>
  <c r="N64" i="1"/>
  <c r="O64" i="1"/>
  <c r="P64" i="1"/>
  <c r="J65" i="1"/>
  <c r="K65" i="1"/>
  <c r="L65" i="1"/>
  <c r="M65" i="1"/>
  <c r="N65" i="1"/>
  <c r="O65" i="1"/>
  <c r="P65" i="1"/>
  <c r="J66" i="1"/>
  <c r="K66" i="1"/>
  <c r="L66" i="1"/>
  <c r="M66" i="1"/>
  <c r="N66" i="1"/>
  <c r="O66" i="1"/>
  <c r="P66" i="1"/>
  <c r="J67" i="1"/>
  <c r="K67" i="1"/>
  <c r="L67" i="1"/>
  <c r="M67" i="1"/>
  <c r="N67" i="1"/>
  <c r="O67" i="1"/>
  <c r="P67" i="1"/>
  <c r="J68" i="1"/>
  <c r="K68" i="1"/>
  <c r="L68" i="1"/>
  <c r="M68" i="1"/>
  <c r="N68" i="1"/>
  <c r="O68" i="1"/>
  <c r="P68" i="1"/>
  <c r="J69" i="1"/>
  <c r="K69" i="1"/>
  <c r="L69" i="1"/>
  <c r="M69" i="1"/>
  <c r="N69" i="1"/>
  <c r="O69" i="1"/>
  <c r="P69" i="1"/>
  <c r="J70" i="1"/>
  <c r="K70" i="1"/>
  <c r="L70" i="1"/>
  <c r="M70" i="1"/>
  <c r="N70" i="1"/>
  <c r="O70" i="1"/>
  <c r="P70" i="1"/>
  <c r="J71" i="1"/>
  <c r="K71" i="1"/>
  <c r="L71" i="1"/>
  <c r="M71" i="1"/>
  <c r="N71" i="1"/>
  <c r="O71" i="1"/>
  <c r="P71" i="1"/>
  <c r="J72" i="1"/>
  <c r="K72" i="1"/>
  <c r="L72" i="1"/>
  <c r="M72" i="1"/>
  <c r="N72" i="1"/>
  <c r="O72" i="1"/>
  <c r="P72" i="1"/>
  <c r="J73" i="1"/>
  <c r="K73" i="1"/>
  <c r="L73" i="1"/>
  <c r="M73" i="1"/>
  <c r="N73" i="1"/>
  <c r="O73" i="1"/>
  <c r="P73" i="1"/>
  <c r="J74" i="1"/>
  <c r="K74" i="1"/>
  <c r="L74" i="1"/>
  <c r="M74" i="1"/>
  <c r="N74" i="1"/>
  <c r="O74" i="1"/>
  <c r="P74" i="1"/>
  <c r="J75" i="1"/>
  <c r="K75" i="1"/>
  <c r="L75" i="1"/>
  <c r="M75" i="1"/>
  <c r="N75" i="1"/>
  <c r="O75" i="1"/>
  <c r="P75" i="1"/>
  <c r="J76" i="1"/>
  <c r="K76" i="1"/>
  <c r="L76" i="1"/>
  <c r="M76" i="1"/>
  <c r="N76" i="1"/>
  <c r="O76" i="1"/>
  <c r="P76" i="1"/>
  <c r="J77" i="1"/>
  <c r="K77" i="1"/>
  <c r="L77" i="1"/>
  <c r="M77" i="1"/>
  <c r="N77" i="1"/>
  <c r="O77" i="1"/>
  <c r="P77" i="1"/>
  <c r="J78" i="1"/>
  <c r="K78" i="1"/>
  <c r="L78" i="1"/>
  <c r="M78" i="1"/>
  <c r="N78" i="1"/>
  <c r="O78" i="1"/>
  <c r="P78" i="1"/>
  <c r="J79" i="1"/>
  <c r="K79" i="1"/>
  <c r="L79" i="1"/>
  <c r="M79" i="1"/>
  <c r="N79" i="1"/>
  <c r="O79" i="1"/>
  <c r="P79" i="1"/>
  <c r="J80" i="1"/>
  <c r="K80" i="1"/>
  <c r="L80" i="1"/>
  <c r="M80" i="1"/>
  <c r="N80" i="1"/>
  <c r="O80" i="1"/>
  <c r="P80" i="1"/>
  <c r="J81" i="1"/>
  <c r="K81" i="1"/>
  <c r="L81" i="1"/>
  <c r="M81" i="1"/>
  <c r="N81" i="1"/>
  <c r="O81" i="1"/>
  <c r="P81" i="1"/>
  <c r="J82" i="1"/>
  <c r="K82" i="1"/>
  <c r="L82" i="1"/>
  <c r="M82" i="1"/>
  <c r="N82" i="1"/>
  <c r="O82" i="1"/>
  <c r="P82" i="1"/>
  <c r="J83" i="1"/>
  <c r="K83" i="1"/>
  <c r="L83" i="1"/>
  <c r="M83" i="1"/>
  <c r="N83" i="1"/>
  <c r="O83" i="1"/>
  <c r="P83" i="1"/>
  <c r="J84" i="1"/>
  <c r="K84" i="1"/>
  <c r="L84" i="1"/>
  <c r="M84" i="1"/>
  <c r="N84" i="1"/>
  <c r="O84" i="1"/>
  <c r="P84" i="1"/>
  <c r="J85" i="1"/>
  <c r="K85" i="1"/>
  <c r="L85" i="1"/>
  <c r="M85" i="1"/>
  <c r="N85" i="1"/>
  <c r="O85" i="1"/>
  <c r="P85" i="1"/>
  <c r="J86" i="1"/>
  <c r="K86" i="1"/>
  <c r="L86" i="1"/>
  <c r="M86" i="1"/>
  <c r="N86" i="1"/>
  <c r="O86" i="1"/>
  <c r="P86" i="1"/>
  <c r="J87" i="1"/>
  <c r="K87" i="1"/>
  <c r="L87" i="1"/>
  <c r="M87" i="1"/>
  <c r="N87" i="1"/>
  <c r="O87" i="1"/>
  <c r="P87" i="1"/>
  <c r="J88" i="1"/>
  <c r="K88" i="1"/>
  <c r="L88" i="1"/>
  <c r="M88" i="1"/>
  <c r="N88" i="1"/>
  <c r="O88" i="1"/>
  <c r="P88" i="1"/>
  <c r="J89" i="1"/>
  <c r="K89" i="1"/>
  <c r="L89" i="1"/>
  <c r="M89" i="1"/>
  <c r="N89" i="1"/>
  <c r="O89" i="1"/>
  <c r="P89" i="1"/>
  <c r="J90" i="1"/>
  <c r="K90" i="1"/>
  <c r="L90" i="1"/>
  <c r="M90" i="1"/>
  <c r="N90" i="1"/>
  <c r="O90" i="1"/>
  <c r="P90" i="1"/>
  <c r="J91" i="1"/>
  <c r="K91" i="1"/>
  <c r="L91" i="1"/>
  <c r="M91" i="1"/>
  <c r="N91" i="1"/>
  <c r="O91" i="1"/>
  <c r="P91" i="1"/>
  <c r="J92" i="1"/>
  <c r="K92" i="1"/>
  <c r="L92" i="1"/>
  <c r="M92" i="1"/>
  <c r="N92" i="1"/>
  <c r="O92" i="1"/>
  <c r="P92" i="1"/>
  <c r="J93" i="1"/>
  <c r="K93" i="1"/>
  <c r="L93" i="1"/>
  <c r="M93" i="1"/>
  <c r="N93" i="1"/>
  <c r="O93" i="1"/>
  <c r="P93" i="1"/>
  <c r="J94" i="1"/>
  <c r="K94" i="1"/>
  <c r="L94" i="1"/>
  <c r="M94" i="1"/>
  <c r="N94" i="1"/>
  <c r="O94" i="1"/>
  <c r="P94" i="1"/>
  <c r="J95" i="1"/>
  <c r="K95" i="1"/>
  <c r="L95" i="1"/>
  <c r="M95" i="1"/>
  <c r="N95" i="1"/>
  <c r="O95" i="1"/>
  <c r="P95" i="1"/>
  <c r="J96" i="1"/>
  <c r="K96" i="1"/>
  <c r="L96" i="1"/>
  <c r="M96" i="1"/>
  <c r="N96" i="1"/>
  <c r="O96" i="1"/>
  <c r="P96" i="1"/>
  <c r="J97" i="1"/>
  <c r="K97" i="1"/>
  <c r="L97" i="1"/>
  <c r="M97" i="1"/>
  <c r="N97" i="1"/>
  <c r="O97" i="1"/>
  <c r="P97" i="1"/>
  <c r="J98" i="1"/>
  <c r="K98" i="1"/>
  <c r="L98" i="1"/>
  <c r="M98" i="1"/>
  <c r="N98" i="1"/>
  <c r="O98" i="1"/>
  <c r="P98" i="1"/>
  <c r="J99" i="1"/>
  <c r="K99" i="1"/>
  <c r="L99" i="1"/>
  <c r="M99" i="1"/>
  <c r="N99" i="1"/>
  <c r="O99" i="1"/>
  <c r="P99" i="1"/>
  <c r="J100" i="1"/>
  <c r="K100" i="1"/>
  <c r="L100" i="1"/>
  <c r="M100" i="1"/>
  <c r="N100" i="1"/>
  <c r="O100" i="1"/>
  <c r="P100" i="1"/>
  <c r="J101" i="1"/>
  <c r="K101" i="1"/>
  <c r="L101" i="1"/>
  <c r="M101" i="1"/>
  <c r="N101" i="1"/>
  <c r="O101" i="1"/>
  <c r="P101" i="1"/>
  <c r="J102" i="1"/>
  <c r="K102" i="1"/>
  <c r="L102" i="1"/>
  <c r="M102" i="1"/>
  <c r="N102" i="1"/>
  <c r="O102" i="1"/>
  <c r="P102" i="1"/>
  <c r="J103" i="1"/>
  <c r="K103" i="1"/>
  <c r="L103" i="1"/>
  <c r="M103" i="1"/>
  <c r="N103" i="1"/>
  <c r="O103" i="1"/>
  <c r="P103" i="1"/>
  <c r="J104" i="1"/>
  <c r="K104" i="1"/>
  <c r="L104" i="1"/>
  <c r="M104" i="1"/>
  <c r="N104" i="1"/>
  <c r="O104" i="1"/>
  <c r="P104" i="1"/>
  <c r="J105" i="1"/>
  <c r="K105" i="1"/>
  <c r="L105" i="1"/>
  <c r="M105" i="1"/>
  <c r="N105" i="1"/>
  <c r="O105" i="1"/>
  <c r="P105" i="1"/>
  <c r="J106" i="1"/>
  <c r="K106" i="1"/>
  <c r="L106" i="1"/>
  <c r="M106" i="1"/>
  <c r="N106" i="1"/>
  <c r="O106" i="1"/>
  <c r="P106" i="1"/>
  <c r="J107" i="1"/>
  <c r="K107" i="1"/>
  <c r="L107" i="1"/>
  <c r="M107" i="1"/>
  <c r="N107" i="1"/>
  <c r="O107" i="1"/>
  <c r="P107" i="1"/>
  <c r="J108" i="1"/>
  <c r="K108" i="1"/>
  <c r="L108" i="1"/>
  <c r="M108" i="1"/>
  <c r="N108" i="1"/>
  <c r="O108" i="1"/>
  <c r="P108" i="1"/>
  <c r="J109" i="1"/>
  <c r="K109" i="1"/>
  <c r="L109" i="1"/>
  <c r="M109" i="1"/>
  <c r="N109" i="1"/>
  <c r="O109" i="1"/>
  <c r="P109" i="1"/>
  <c r="J110" i="1"/>
  <c r="K110" i="1"/>
  <c r="L110" i="1"/>
  <c r="M110" i="1"/>
  <c r="N110" i="1"/>
  <c r="O110" i="1"/>
  <c r="P110" i="1"/>
  <c r="J111" i="1"/>
  <c r="K111" i="1"/>
  <c r="L111" i="1"/>
  <c r="M111" i="1"/>
  <c r="N111" i="1"/>
  <c r="O111" i="1"/>
  <c r="P111" i="1"/>
  <c r="J112" i="1"/>
  <c r="K112" i="1"/>
  <c r="L112" i="1"/>
  <c r="M112" i="1"/>
  <c r="N112" i="1"/>
  <c r="O112" i="1"/>
  <c r="P112" i="1"/>
  <c r="J113" i="1"/>
  <c r="K113" i="1"/>
  <c r="L113" i="1"/>
  <c r="M113" i="1"/>
  <c r="N113" i="1"/>
  <c r="O113" i="1"/>
  <c r="P113" i="1"/>
  <c r="J114" i="1"/>
  <c r="K114" i="1"/>
  <c r="L114" i="1"/>
  <c r="M114" i="1"/>
  <c r="N114" i="1"/>
  <c r="O114" i="1"/>
  <c r="P114" i="1"/>
  <c r="J115" i="1"/>
  <c r="K115" i="1"/>
  <c r="L115" i="1"/>
  <c r="M115" i="1"/>
  <c r="N115" i="1"/>
  <c r="O115" i="1"/>
  <c r="P115" i="1"/>
  <c r="J116" i="1"/>
  <c r="K116" i="1"/>
  <c r="L116" i="1"/>
  <c r="M116" i="1"/>
  <c r="N116" i="1"/>
  <c r="O116" i="1"/>
  <c r="P116" i="1"/>
  <c r="J117" i="1"/>
  <c r="K117" i="1"/>
  <c r="L117" i="1"/>
  <c r="M117" i="1"/>
  <c r="N117" i="1"/>
  <c r="O117" i="1"/>
  <c r="P117" i="1"/>
  <c r="J118" i="1"/>
  <c r="K118" i="1"/>
  <c r="L118" i="1"/>
  <c r="M118" i="1"/>
  <c r="N118" i="1"/>
  <c r="O118" i="1"/>
  <c r="P118" i="1"/>
  <c r="J119" i="1"/>
  <c r="K119" i="1"/>
  <c r="L119" i="1"/>
  <c r="M119" i="1"/>
  <c r="N119" i="1"/>
  <c r="O119" i="1"/>
  <c r="P119" i="1"/>
  <c r="J120" i="1"/>
  <c r="K120" i="1"/>
  <c r="L120" i="1"/>
  <c r="M120" i="1"/>
  <c r="N120" i="1"/>
  <c r="O120" i="1"/>
  <c r="P120" i="1"/>
  <c r="J121" i="1"/>
  <c r="K121" i="1"/>
  <c r="L121" i="1"/>
  <c r="M121" i="1"/>
  <c r="N121" i="1"/>
  <c r="O121" i="1"/>
  <c r="P121" i="1"/>
  <c r="J122" i="1"/>
  <c r="K122" i="1"/>
  <c r="L122" i="1"/>
  <c r="M122" i="1"/>
  <c r="N122" i="1"/>
  <c r="O122" i="1"/>
  <c r="P122" i="1"/>
  <c r="J123" i="1"/>
  <c r="K123" i="1"/>
  <c r="L123" i="1"/>
  <c r="M123" i="1"/>
  <c r="N123" i="1"/>
  <c r="O123" i="1"/>
  <c r="P123" i="1"/>
  <c r="J124" i="1"/>
  <c r="K124" i="1"/>
  <c r="L124" i="1"/>
  <c r="M124" i="1"/>
  <c r="N124" i="1"/>
  <c r="O124" i="1"/>
  <c r="P124" i="1"/>
  <c r="J125" i="1"/>
  <c r="K125" i="1"/>
  <c r="L125" i="1"/>
  <c r="M125" i="1"/>
  <c r="N125" i="1"/>
  <c r="O125" i="1"/>
  <c r="P125" i="1"/>
  <c r="J126" i="1"/>
  <c r="K126" i="1"/>
  <c r="L126" i="1"/>
  <c r="M126" i="1"/>
  <c r="N126" i="1"/>
  <c r="O126" i="1"/>
  <c r="P126" i="1"/>
  <c r="J127" i="1"/>
  <c r="K127" i="1"/>
  <c r="L127" i="1"/>
  <c r="M127" i="1"/>
  <c r="N127" i="1"/>
  <c r="O127" i="1"/>
  <c r="P127" i="1"/>
  <c r="J128" i="1"/>
  <c r="K128" i="1"/>
  <c r="L128" i="1"/>
  <c r="M128" i="1"/>
  <c r="N128" i="1"/>
  <c r="O128" i="1"/>
  <c r="P128" i="1"/>
  <c r="J129" i="1"/>
  <c r="K129" i="1"/>
  <c r="L129" i="1"/>
  <c r="M129" i="1"/>
  <c r="N129" i="1"/>
  <c r="O129" i="1"/>
  <c r="P129" i="1"/>
  <c r="J130" i="1"/>
  <c r="K130" i="1"/>
  <c r="L130" i="1"/>
  <c r="M130" i="1"/>
  <c r="N130" i="1"/>
  <c r="O130" i="1"/>
  <c r="P130" i="1"/>
  <c r="J131" i="1"/>
  <c r="K131" i="1"/>
  <c r="L131" i="1"/>
  <c r="M131" i="1"/>
  <c r="N131" i="1"/>
  <c r="O131" i="1"/>
  <c r="P131" i="1"/>
  <c r="J132" i="1"/>
  <c r="K132" i="1"/>
  <c r="L132" i="1"/>
  <c r="M132" i="1"/>
  <c r="N132" i="1"/>
  <c r="O132" i="1"/>
  <c r="P132" i="1"/>
  <c r="J133" i="1"/>
  <c r="K133" i="1"/>
  <c r="L133" i="1"/>
  <c r="M133" i="1"/>
  <c r="N133" i="1"/>
  <c r="O133" i="1"/>
  <c r="P133" i="1"/>
  <c r="J134" i="1"/>
  <c r="K134" i="1"/>
  <c r="L134" i="1"/>
  <c r="M134" i="1"/>
  <c r="N134" i="1"/>
  <c r="O134" i="1"/>
  <c r="P134" i="1"/>
  <c r="J135" i="1"/>
  <c r="K135" i="1"/>
  <c r="L135" i="1"/>
  <c r="M135" i="1"/>
  <c r="N135" i="1"/>
  <c r="O135" i="1"/>
  <c r="P135" i="1"/>
  <c r="J136" i="1"/>
  <c r="K136" i="1"/>
  <c r="L136" i="1"/>
  <c r="M136" i="1"/>
  <c r="N136" i="1"/>
  <c r="O136" i="1"/>
  <c r="P136" i="1"/>
  <c r="J137" i="1"/>
  <c r="K137" i="1"/>
  <c r="L137" i="1"/>
  <c r="M137" i="1"/>
  <c r="N137" i="1"/>
  <c r="O137" i="1"/>
  <c r="P137" i="1"/>
  <c r="J138" i="1"/>
  <c r="K138" i="1"/>
  <c r="L138" i="1"/>
  <c r="M138" i="1"/>
  <c r="N138" i="1"/>
  <c r="O138" i="1"/>
  <c r="P138" i="1"/>
  <c r="J139" i="1"/>
  <c r="K139" i="1"/>
  <c r="L139" i="1"/>
  <c r="M139" i="1"/>
  <c r="N139" i="1"/>
  <c r="O139" i="1"/>
  <c r="P139" i="1"/>
  <c r="J140" i="1"/>
  <c r="K140" i="1"/>
  <c r="L140" i="1"/>
  <c r="M140" i="1"/>
  <c r="N140" i="1"/>
  <c r="O140" i="1"/>
  <c r="P140" i="1"/>
  <c r="J141" i="1"/>
  <c r="K141" i="1"/>
  <c r="L141" i="1"/>
  <c r="M141" i="1"/>
  <c r="N141" i="1"/>
  <c r="O141" i="1"/>
  <c r="P141" i="1"/>
  <c r="J142" i="1"/>
  <c r="K142" i="1"/>
  <c r="L142" i="1"/>
  <c r="M142" i="1"/>
  <c r="N142" i="1"/>
  <c r="O142" i="1"/>
  <c r="P142" i="1"/>
  <c r="J143" i="1"/>
  <c r="K143" i="1"/>
  <c r="L143" i="1"/>
  <c r="M143" i="1"/>
  <c r="N143" i="1"/>
  <c r="O143" i="1"/>
  <c r="P143" i="1"/>
  <c r="J144" i="1"/>
  <c r="K144" i="1"/>
  <c r="L144" i="1"/>
  <c r="M144" i="1"/>
  <c r="N144" i="1"/>
  <c r="O144" i="1"/>
  <c r="P144" i="1"/>
  <c r="J145" i="1"/>
  <c r="K145" i="1"/>
  <c r="L145" i="1"/>
  <c r="M145" i="1"/>
  <c r="N145" i="1"/>
  <c r="O145" i="1"/>
  <c r="P145" i="1"/>
  <c r="J146" i="1"/>
  <c r="K146" i="1"/>
  <c r="L146" i="1"/>
  <c r="M146" i="1"/>
  <c r="N146" i="1"/>
  <c r="O146" i="1"/>
  <c r="P146" i="1"/>
  <c r="J147" i="1"/>
  <c r="K147" i="1"/>
  <c r="L147" i="1"/>
  <c r="M147" i="1"/>
  <c r="N147" i="1"/>
  <c r="O147" i="1"/>
  <c r="P147" i="1"/>
  <c r="J148" i="1"/>
  <c r="K148" i="1"/>
  <c r="L148" i="1"/>
  <c r="M148" i="1"/>
  <c r="N148" i="1"/>
  <c r="O148" i="1"/>
  <c r="P148" i="1"/>
  <c r="J149" i="1"/>
  <c r="K149" i="1"/>
  <c r="L149" i="1"/>
  <c r="M149" i="1"/>
  <c r="N149" i="1"/>
  <c r="O149" i="1"/>
  <c r="P149" i="1"/>
  <c r="J150" i="1"/>
  <c r="K150" i="1"/>
  <c r="L150" i="1"/>
  <c r="M150" i="1"/>
  <c r="N150" i="1"/>
  <c r="O150" i="1"/>
  <c r="P150" i="1"/>
  <c r="J151" i="1"/>
  <c r="K151" i="1"/>
  <c r="L151" i="1"/>
  <c r="M151" i="1"/>
  <c r="N151" i="1"/>
  <c r="O151" i="1"/>
  <c r="P151" i="1"/>
  <c r="J152" i="1"/>
  <c r="K152" i="1"/>
  <c r="L152" i="1"/>
  <c r="M152" i="1"/>
  <c r="N152" i="1"/>
  <c r="O152" i="1"/>
  <c r="P152" i="1"/>
  <c r="J153" i="1"/>
  <c r="K153" i="1"/>
  <c r="L153" i="1"/>
  <c r="M153" i="1"/>
  <c r="N153" i="1"/>
  <c r="O153" i="1"/>
  <c r="P153" i="1"/>
  <c r="J154" i="1"/>
  <c r="K154" i="1"/>
  <c r="L154" i="1"/>
  <c r="M154" i="1"/>
  <c r="N154" i="1"/>
  <c r="O154" i="1"/>
  <c r="P154" i="1"/>
  <c r="J155" i="1"/>
  <c r="K155" i="1"/>
  <c r="L155" i="1"/>
  <c r="M155" i="1"/>
  <c r="N155" i="1"/>
  <c r="O155" i="1"/>
  <c r="P155" i="1"/>
  <c r="J156" i="1"/>
  <c r="K156" i="1"/>
  <c r="L156" i="1"/>
  <c r="M156" i="1"/>
  <c r="N156" i="1"/>
  <c r="O156" i="1"/>
  <c r="P156" i="1"/>
  <c r="J157" i="1"/>
  <c r="K157" i="1"/>
  <c r="L157" i="1"/>
  <c r="M157" i="1"/>
  <c r="N157" i="1"/>
  <c r="O157" i="1"/>
  <c r="P157" i="1"/>
  <c r="J158" i="1"/>
  <c r="K158" i="1"/>
  <c r="L158" i="1"/>
  <c r="M158" i="1"/>
  <c r="N158" i="1"/>
  <c r="O158" i="1"/>
  <c r="P158" i="1"/>
  <c r="J159" i="1"/>
  <c r="K159" i="1"/>
  <c r="L159" i="1"/>
  <c r="M159" i="1"/>
  <c r="N159" i="1"/>
  <c r="O159" i="1"/>
  <c r="P159" i="1"/>
  <c r="J160" i="1"/>
  <c r="K160" i="1"/>
  <c r="L160" i="1"/>
  <c r="M160" i="1"/>
  <c r="N160" i="1"/>
  <c r="O160" i="1"/>
  <c r="P160" i="1"/>
  <c r="J161" i="1"/>
  <c r="K161" i="1"/>
  <c r="L161" i="1"/>
  <c r="M161" i="1"/>
  <c r="N161" i="1"/>
  <c r="O161" i="1"/>
  <c r="P161" i="1"/>
  <c r="J162" i="1"/>
  <c r="K162" i="1"/>
  <c r="L162" i="1"/>
  <c r="M162" i="1"/>
  <c r="N162" i="1"/>
  <c r="O162" i="1"/>
  <c r="P162" i="1"/>
  <c r="J163" i="1"/>
  <c r="K163" i="1"/>
  <c r="L163" i="1"/>
  <c r="M163" i="1"/>
  <c r="N163" i="1"/>
  <c r="O163" i="1"/>
  <c r="P163" i="1"/>
  <c r="J164" i="1"/>
  <c r="K164" i="1"/>
  <c r="L164" i="1"/>
  <c r="M164" i="1"/>
  <c r="N164" i="1"/>
  <c r="O164" i="1"/>
  <c r="P164" i="1"/>
  <c r="J165" i="1"/>
  <c r="K165" i="1"/>
  <c r="L165" i="1"/>
  <c r="M165" i="1"/>
  <c r="N165" i="1"/>
  <c r="O165" i="1"/>
  <c r="P165" i="1"/>
  <c r="J166" i="1"/>
  <c r="K166" i="1"/>
  <c r="L166" i="1"/>
  <c r="M166" i="1"/>
  <c r="N166" i="1"/>
  <c r="O166" i="1"/>
  <c r="P166" i="1"/>
  <c r="J167" i="1"/>
  <c r="K167" i="1"/>
  <c r="L167" i="1"/>
  <c r="M167" i="1"/>
  <c r="N167" i="1"/>
  <c r="O167" i="1"/>
  <c r="P167" i="1"/>
  <c r="J168" i="1"/>
  <c r="K168" i="1"/>
  <c r="L168" i="1"/>
  <c r="M168" i="1"/>
  <c r="N168" i="1"/>
  <c r="O168" i="1"/>
  <c r="P168" i="1"/>
  <c r="J169" i="1"/>
  <c r="K169" i="1"/>
  <c r="L169" i="1"/>
  <c r="M169" i="1"/>
  <c r="N169" i="1"/>
  <c r="O169" i="1"/>
  <c r="P169" i="1"/>
  <c r="J170" i="1"/>
  <c r="K170" i="1"/>
  <c r="L170" i="1"/>
  <c r="M170" i="1"/>
  <c r="N170" i="1"/>
  <c r="O170" i="1"/>
  <c r="P170" i="1"/>
  <c r="J171" i="1"/>
  <c r="K171" i="1"/>
  <c r="L171" i="1"/>
  <c r="M171" i="1"/>
  <c r="N171" i="1"/>
  <c r="O171" i="1"/>
  <c r="P171" i="1"/>
  <c r="J172" i="1"/>
  <c r="K172" i="1"/>
  <c r="L172" i="1"/>
  <c r="M172" i="1"/>
  <c r="N172" i="1"/>
  <c r="O172" i="1"/>
  <c r="P172" i="1"/>
  <c r="J173" i="1"/>
  <c r="K173" i="1"/>
  <c r="L173" i="1"/>
  <c r="M173" i="1"/>
  <c r="N173" i="1"/>
  <c r="O173" i="1"/>
  <c r="P173" i="1"/>
  <c r="J174" i="1"/>
  <c r="K174" i="1"/>
  <c r="L174" i="1"/>
  <c r="M174" i="1"/>
  <c r="N174" i="1"/>
  <c r="O174" i="1"/>
  <c r="P174" i="1"/>
  <c r="J175" i="1"/>
  <c r="K175" i="1"/>
  <c r="L175" i="1"/>
  <c r="M175" i="1"/>
  <c r="N175" i="1"/>
  <c r="O175" i="1"/>
  <c r="P175" i="1"/>
  <c r="J176" i="1"/>
  <c r="K176" i="1"/>
  <c r="L176" i="1"/>
  <c r="M176" i="1"/>
  <c r="N176" i="1"/>
  <c r="O176" i="1"/>
  <c r="P176" i="1"/>
  <c r="J177" i="1"/>
  <c r="K177" i="1"/>
  <c r="L177" i="1"/>
  <c r="M177" i="1"/>
  <c r="N177" i="1"/>
  <c r="O177" i="1"/>
  <c r="P177" i="1"/>
  <c r="J178" i="1"/>
  <c r="K178" i="1"/>
  <c r="L178" i="1"/>
  <c r="M178" i="1"/>
  <c r="N178" i="1"/>
  <c r="O178" i="1"/>
  <c r="P178" i="1"/>
  <c r="J179" i="1"/>
  <c r="K179" i="1"/>
  <c r="L179" i="1"/>
  <c r="M179" i="1"/>
  <c r="N179" i="1"/>
  <c r="O179" i="1"/>
  <c r="P179" i="1"/>
  <c r="J180" i="1"/>
  <c r="K180" i="1"/>
  <c r="L180" i="1"/>
  <c r="M180" i="1"/>
  <c r="N180" i="1"/>
  <c r="O180" i="1"/>
  <c r="P180" i="1"/>
  <c r="J181" i="1"/>
  <c r="K181" i="1"/>
  <c r="L181" i="1"/>
  <c r="M181" i="1"/>
  <c r="N181" i="1"/>
  <c r="O181" i="1"/>
  <c r="P181" i="1"/>
  <c r="J182" i="1"/>
  <c r="K182" i="1"/>
  <c r="L182" i="1"/>
  <c r="M182" i="1"/>
  <c r="N182" i="1"/>
  <c r="O182" i="1"/>
  <c r="P182" i="1"/>
  <c r="J183" i="1"/>
  <c r="K183" i="1"/>
  <c r="L183" i="1"/>
  <c r="M183" i="1"/>
  <c r="N183" i="1"/>
  <c r="O183" i="1"/>
  <c r="P183" i="1"/>
  <c r="J184" i="1"/>
  <c r="K184" i="1"/>
  <c r="L184" i="1"/>
  <c r="M184" i="1"/>
  <c r="N184" i="1"/>
  <c r="O184" i="1"/>
  <c r="P184" i="1"/>
  <c r="J185" i="1"/>
  <c r="K185" i="1"/>
  <c r="L185" i="1"/>
  <c r="M185" i="1"/>
  <c r="N185" i="1"/>
  <c r="O185" i="1"/>
  <c r="P185" i="1"/>
  <c r="J186" i="1"/>
  <c r="K186" i="1"/>
  <c r="L186" i="1"/>
  <c r="M186" i="1"/>
  <c r="N186" i="1"/>
  <c r="O186" i="1"/>
  <c r="P186" i="1"/>
  <c r="J187" i="1"/>
  <c r="K187" i="1"/>
  <c r="L187" i="1"/>
  <c r="M187" i="1"/>
  <c r="N187" i="1"/>
  <c r="O187" i="1"/>
  <c r="P187" i="1"/>
  <c r="J188" i="1"/>
  <c r="K188" i="1"/>
  <c r="L188" i="1"/>
  <c r="M188" i="1"/>
  <c r="N188" i="1"/>
  <c r="O188" i="1"/>
  <c r="P188" i="1"/>
  <c r="J189" i="1"/>
  <c r="K189" i="1"/>
  <c r="L189" i="1"/>
  <c r="M189" i="1"/>
  <c r="N189" i="1"/>
  <c r="O189" i="1"/>
  <c r="P189" i="1"/>
  <c r="J190" i="1"/>
  <c r="K190" i="1"/>
  <c r="L190" i="1"/>
  <c r="M190" i="1"/>
  <c r="N190" i="1"/>
  <c r="O190" i="1"/>
  <c r="P190" i="1"/>
  <c r="J191" i="1"/>
  <c r="K191" i="1"/>
  <c r="L191" i="1"/>
  <c r="M191" i="1"/>
  <c r="N191" i="1"/>
  <c r="O191" i="1"/>
  <c r="P191" i="1"/>
  <c r="J192" i="1"/>
  <c r="K192" i="1"/>
  <c r="L192" i="1"/>
  <c r="M192" i="1"/>
  <c r="N192" i="1"/>
  <c r="O192" i="1"/>
  <c r="P192" i="1"/>
  <c r="J193" i="1"/>
  <c r="K193" i="1"/>
  <c r="L193" i="1"/>
  <c r="M193" i="1"/>
  <c r="N193" i="1"/>
  <c r="O193" i="1"/>
  <c r="P193" i="1"/>
  <c r="J194" i="1"/>
  <c r="K194" i="1"/>
  <c r="L194" i="1"/>
  <c r="M194" i="1"/>
  <c r="N194" i="1"/>
  <c r="O194" i="1"/>
  <c r="P194" i="1"/>
  <c r="J195" i="1"/>
  <c r="K195" i="1"/>
  <c r="L195" i="1"/>
  <c r="M195" i="1"/>
  <c r="N195" i="1"/>
  <c r="O195" i="1"/>
  <c r="P195" i="1"/>
  <c r="J196" i="1"/>
  <c r="K196" i="1"/>
  <c r="L196" i="1"/>
  <c r="M196" i="1"/>
  <c r="N196" i="1"/>
  <c r="O196" i="1"/>
  <c r="P196" i="1"/>
  <c r="J197" i="1"/>
  <c r="K197" i="1"/>
  <c r="L197" i="1"/>
  <c r="M197" i="1"/>
  <c r="N197" i="1"/>
  <c r="O197" i="1"/>
  <c r="P197" i="1"/>
  <c r="J198" i="1"/>
  <c r="K198" i="1"/>
  <c r="L198" i="1"/>
  <c r="M198" i="1"/>
  <c r="N198" i="1"/>
  <c r="O198" i="1"/>
  <c r="P198" i="1"/>
  <c r="J199" i="1"/>
  <c r="K199" i="1"/>
  <c r="L199" i="1"/>
  <c r="M199" i="1"/>
  <c r="N199" i="1"/>
  <c r="O199" i="1"/>
  <c r="P199" i="1"/>
  <c r="J200" i="1"/>
  <c r="K200" i="1"/>
  <c r="L200" i="1"/>
  <c r="M200" i="1"/>
  <c r="N200" i="1"/>
  <c r="O200" i="1"/>
  <c r="P200" i="1"/>
  <c r="J201" i="1"/>
  <c r="K201" i="1"/>
  <c r="L201" i="1"/>
  <c r="M201" i="1"/>
  <c r="N201" i="1"/>
  <c r="O201" i="1"/>
  <c r="P201" i="1"/>
  <c r="J202" i="1"/>
  <c r="K202" i="1"/>
  <c r="L202" i="1"/>
  <c r="M202" i="1"/>
  <c r="N202" i="1"/>
  <c r="O202" i="1"/>
  <c r="P202" i="1"/>
  <c r="J203" i="1"/>
  <c r="K203" i="1"/>
  <c r="L203" i="1"/>
  <c r="M203" i="1"/>
  <c r="N203" i="1"/>
  <c r="O203" i="1"/>
  <c r="P203" i="1"/>
  <c r="J204" i="1"/>
  <c r="K204" i="1"/>
  <c r="L204" i="1"/>
  <c r="M204" i="1"/>
  <c r="N204" i="1"/>
  <c r="O204" i="1"/>
  <c r="P204" i="1"/>
  <c r="J205" i="1"/>
  <c r="K205" i="1"/>
  <c r="L205" i="1"/>
  <c r="M205" i="1"/>
  <c r="N205" i="1"/>
  <c r="O205" i="1"/>
  <c r="P205" i="1"/>
  <c r="J206" i="1"/>
  <c r="K206" i="1"/>
  <c r="L206" i="1"/>
  <c r="M206" i="1"/>
  <c r="N206" i="1"/>
  <c r="O206" i="1"/>
  <c r="P206" i="1"/>
  <c r="J207" i="1"/>
  <c r="K207" i="1"/>
  <c r="L207" i="1"/>
  <c r="M207" i="1"/>
  <c r="N207" i="1"/>
  <c r="O207" i="1"/>
  <c r="P207" i="1"/>
  <c r="J208" i="1"/>
  <c r="K208" i="1"/>
  <c r="L208" i="1"/>
  <c r="M208" i="1"/>
  <c r="N208" i="1"/>
  <c r="O208" i="1"/>
  <c r="P208" i="1"/>
  <c r="J209" i="1"/>
  <c r="K209" i="1"/>
  <c r="L209" i="1"/>
  <c r="M209" i="1"/>
  <c r="N209" i="1"/>
  <c r="O209" i="1"/>
  <c r="P209" i="1"/>
  <c r="J210" i="1"/>
  <c r="K210" i="1"/>
  <c r="L210" i="1"/>
  <c r="M210" i="1"/>
  <c r="N210" i="1"/>
  <c r="O210" i="1"/>
  <c r="P210" i="1"/>
  <c r="J211" i="1"/>
  <c r="K211" i="1"/>
  <c r="L211" i="1"/>
  <c r="M211" i="1"/>
  <c r="N211" i="1"/>
  <c r="O211" i="1"/>
  <c r="P211" i="1"/>
  <c r="J212" i="1"/>
  <c r="K212" i="1"/>
  <c r="L212" i="1"/>
  <c r="M212" i="1"/>
  <c r="N212" i="1"/>
  <c r="O212" i="1"/>
  <c r="P212" i="1"/>
  <c r="J213" i="1"/>
  <c r="K213" i="1"/>
  <c r="L213" i="1"/>
  <c r="M213" i="1"/>
  <c r="N213" i="1"/>
  <c r="O213" i="1"/>
  <c r="P213" i="1"/>
  <c r="J214" i="1"/>
  <c r="K214" i="1"/>
  <c r="L214" i="1"/>
  <c r="M214" i="1"/>
  <c r="N214" i="1"/>
  <c r="O214" i="1"/>
  <c r="P214" i="1"/>
  <c r="J215" i="1"/>
  <c r="K215" i="1"/>
  <c r="L215" i="1"/>
  <c r="M215" i="1"/>
  <c r="N215" i="1"/>
  <c r="O215" i="1"/>
  <c r="P215" i="1"/>
  <c r="J216" i="1"/>
  <c r="K216" i="1"/>
  <c r="L216" i="1"/>
  <c r="M216" i="1"/>
  <c r="N216" i="1"/>
  <c r="O216" i="1"/>
  <c r="P216" i="1"/>
  <c r="J217" i="1"/>
  <c r="K217" i="1"/>
  <c r="L217" i="1"/>
  <c r="M217" i="1"/>
  <c r="N217" i="1"/>
  <c r="O217" i="1"/>
  <c r="P217" i="1"/>
  <c r="J218" i="1"/>
  <c r="K218" i="1"/>
  <c r="L218" i="1"/>
  <c r="M218" i="1"/>
  <c r="N218" i="1"/>
  <c r="O218" i="1"/>
  <c r="P218" i="1"/>
  <c r="J219" i="1"/>
  <c r="K219" i="1"/>
  <c r="L219" i="1"/>
  <c r="M219" i="1"/>
  <c r="N219" i="1"/>
  <c r="O219" i="1"/>
  <c r="P219" i="1"/>
  <c r="J220" i="1"/>
  <c r="K220" i="1"/>
  <c r="L220" i="1"/>
  <c r="M220" i="1"/>
  <c r="N220" i="1"/>
  <c r="O220" i="1"/>
  <c r="P220" i="1"/>
  <c r="J221" i="1"/>
  <c r="K221" i="1"/>
  <c r="L221" i="1"/>
  <c r="M221" i="1"/>
  <c r="N221" i="1"/>
  <c r="O221" i="1"/>
  <c r="P221" i="1"/>
  <c r="J222" i="1"/>
  <c r="K222" i="1"/>
  <c r="L222" i="1"/>
  <c r="M222" i="1"/>
  <c r="N222" i="1"/>
  <c r="O222" i="1"/>
  <c r="P222" i="1"/>
  <c r="J223" i="1"/>
  <c r="K223" i="1"/>
  <c r="L223" i="1"/>
  <c r="M223" i="1"/>
  <c r="N223" i="1"/>
  <c r="O223" i="1"/>
  <c r="P223" i="1"/>
  <c r="J224" i="1"/>
  <c r="K224" i="1"/>
  <c r="L224" i="1"/>
  <c r="M224" i="1"/>
  <c r="N224" i="1"/>
  <c r="O224" i="1"/>
  <c r="P224" i="1"/>
  <c r="J225" i="1"/>
  <c r="K225" i="1"/>
  <c r="L225" i="1"/>
  <c r="M225" i="1"/>
  <c r="N225" i="1"/>
  <c r="O225" i="1"/>
  <c r="P225" i="1"/>
  <c r="J226" i="1"/>
  <c r="K226" i="1"/>
  <c r="L226" i="1"/>
  <c r="M226" i="1"/>
  <c r="N226" i="1"/>
  <c r="O226" i="1"/>
  <c r="P226" i="1"/>
  <c r="J227" i="1"/>
  <c r="K227" i="1"/>
  <c r="L227" i="1"/>
  <c r="M227" i="1"/>
  <c r="N227" i="1"/>
  <c r="O227" i="1"/>
  <c r="P227" i="1"/>
  <c r="J228" i="1"/>
  <c r="K228" i="1"/>
  <c r="L228" i="1"/>
  <c r="M228" i="1"/>
  <c r="N228" i="1"/>
  <c r="O228" i="1"/>
  <c r="P228" i="1"/>
  <c r="J229" i="1"/>
  <c r="K229" i="1"/>
  <c r="L229" i="1"/>
  <c r="M229" i="1"/>
  <c r="N229" i="1"/>
  <c r="O229" i="1"/>
  <c r="P229" i="1"/>
  <c r="J230" i="1"/>
  <c r="K230" i="1"/>
  <c r="L230" i="1"/>
  <c r="M230" i="1"/>
  <c r="N230" i="1"/>
  <c r="O230" i="1"/>
  <c r="P230" i="1"/>
  <c r="J231" i="1"/>
  <c r="K231" i="1"/>
  <c r="L231" i="1"/>
  <c r="M231" i="1"/>
  <c r="N231" i="1"/>
  <c r="O231" i="1"/>
  <c r="P231" i="1"/>
  <c r="J232" i="1"/>
  <c r="K232" i="1"/>
  <c r="L232" i="1"/>
  <c r="M232" i="1"/>
  <c r="N232" i="1"/>
  <c r="O232" i="1"/>
  <c r="P232" i="1"/>
  <c r="J233" i="1"/>
  <c r="K233" i="1"/>
  <c r="L233" i="1"/>
  <c r="M233" i="1"/>
  <c r="N233" i="1"/>
  <c r="O233" i="1"/>
  <c r="P233" i="1"/>
  <c r="J234" i="1"/>
  <c r="K234" i="1"/>
  <c r="L234" i="1"/>
  <c r="M234" i="1"/>
  <c r="N234" i="1"/>
  <c r="O234" i="1"/>
  <c r="P234" i="1"/>
  <c r="J235" i="1"/>
  <c r="K235" i="1"/>
  <c r="L235" i="1"/>
  <c r="M235" i="1"/>
  <c r="N235" i="1"/>
  <c r="O235" i="1"/>
  <c r="P235" i="1"/>
  <c r="J236" i="1"/>
  <c r="K236" i="1"/>
  <c r="L236" i="1"/>
  <c r="M236" i="1"/>
  <c r="N236" i="1"/>
  <c r="O236" i="1"/>
  <c r="P236" i="1"/>
  <c r="J237" i="1"/>
  <c r="K237" i="1"/>
  <c r="L237" i="1"/>
  <c r="M237" i="1"/>
  <c r="N237" i="1"/>
  <c r="O237" i="1"/>
  <c r="P237" i="1"/>
  <c r="J238" i="1"/>
  <c r="K238" i="1"/>
  <c r="L238" i="1"/>
  <c r="M238" i="1"/>
  <c r="N238" i="1"/>
  <c r="O238" i="1"/>
  <c r="P238" i="1"/>
  <c r="J239" i="1"/>
  <c r="K239" i="1"/>
  <c r="L239" i="1"/>
  <c r="M239" i="1"/>
  <c r="N239" i="1"/>
  <c r="O239" i="1"/>
  <c r="P239" i="1"/>
  <c r="J240" i="1"/>
  <c r="K240" i="1"/>
  <c r="L240" i="1"/>
  <c r="M240" i="1"/>
  <c r="N240" i="1"/>
  <c r="O240" i="1"/>
  <c r="P240" i="1"/>
  <c r="J241" i="1"/>
  <c r="K241" i="1"/>
  <c r="L241" i="1"/>
  <c r="M241" i="1"/>
  <c r="N241" i="1"/>
  <c r="O241" i="1"/>
  <c r="P241" i="1"/>
  <c r="J242" i="1"/>
  <c r="K242" i="1"/>
  <c r="L242" i="1"/>
  <c r="M242" i="1"/>
  <c r="N242" i="1"/>
  <c r="O242" i="1"/>
  <c r="P242" i="1"/>
  <c r="J243" i="1"/>
  <c r="K243" i="1"/>
  <c r="L243" i="1"/>
  <c r="M243" i="1"/>
  <c r="N243" i="1"/>
  <c r="O243" i="1"/>
  <c r="P243" i="1"/>
  <c r="J244" i="1"/>
  <c r="K244" i="1"/>
  <c r="L244" i="1"/>
  <c r="M244" i="1"/>
  <c r="N244" i="1"/>
  <c r="O244" i="1"/>
  <c r="P244" i="1"/>
  <c r="J245" i="1"/>
  <c r="K245" i="1"/>
  <c r="L245" i="1"/>
  <c r="M245" i="1"/>
  <c r="N245" i="1"/>
  <c r="O245" i="1"/>
  <c r="P245" i="1"/>
  <c r="J246" i="1"/>
  <c r="K246" i="1"/>
  <c r="L246" i="1"/>
  <c r="M246" i="1"/>
  <c r="N246" i="1"/>
  <c r="O246" i="1"/>
  <c r="P246" i="1"/>
  <c r="J247" i="1"/>
  <c r="K247" i="1"/>
  <c r="L247" i="1"/>
  <c r="M247" i="1"/>
  <c r="N247" i="1"/>
  <c r="O247" i="1"/>
  <c r="P247" i="1"/>
  <c r="J248" i="1"/>
  <c r="K248" i="1"/>
  <c r="L248" i="1"/>
  <c r="M248" i="1"/>
  <c r="N248" i="1"/>
  <c r="O248" i="1"/>
  <c r="P248" i="1"/>
  <c r="J249" i="1"/>
  <c r="K249" i="1"/>
  <c r="L249" i="1"/>
  <c r="M249" i="1"/>
  <c r="N249" i="1"/>
  <c r="O249" i="1"/>
  <c r="P249" i="1"/>
  <c r="K5" i="1"/>
  <c r="L5" i="1"/>
  <c r="M5" i="1"/>
  <c r="N5" i="1"/>
  <c r="O5" i="1"/>
  <c r="P5" i="1"/>
  <c r="J5" i="1"/>
</calcChain>
</file>

<file path=xl/sharedStrings.xml><?xml version="1.0" encoding="utf-8"?>
<sst xmlns="http://schemas.openxmlformats.org/spreadsheetml/2006/main" count="486" uniqueCount="108">
  <si>
    <t>Date</t>
  </si>
  <si>
    <t>APOLLOHOSP</t>
  </si>
  <si>
    <t>GODREJPROP</t>
  </si>
  <si>
    <t>WELSPUNIND</t>
  </si>
  <si>
    <t>FEDERALBNK</t>
  </si>
  <si>
    <t>BHARATFORG</t>
  </si>
  <si>
    <t>COLPAL</t>
  </si>
  <si>
    <t>Adj Close</t>
  </si>
  <si>
    <t>SIEMENS</t>
  </si>
  <si>
    <t>EXCESS RETURNS</t>
  </si>
  <si>
    <t>NIFTY</t>
  </si>
  <si>
    <t>rM</t>
  </si>
  <si>
    <t>variance</t>
  </si>
  <si>
    <t>Daily T-Bill Return</t>
  </si>
  <si>
    <t>NIFTY 50</t>
  </si>
  <si>
    <t xml:space="preserve">Mean </t>
  </si>
  <si>
    <t>Var</t>
  </si>
  <si>
    <t>Stdev</t>
  </si>
  <si>
    <t>Ann. Mean</t>
  </si>
  <si>
    <t>Ann. Stdev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</si>
  <si>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</si>
  <si>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</si>
  <si>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</si>
  <si>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</si>
  <si>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</si>
  <si>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</si>
  <si>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</si>
  <si>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</si>
  <si>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</si>
  <si>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</si>
  <si>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</si>
  <si>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</si>
  <si>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</si>
  <si>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</si>
  <si>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</si>
  <si>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</si>
  <si>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</si>
  <si>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</si>
  <si>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</si>
  <si>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</si>
  <si>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</si>
  <si>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</si>
  <si>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</si>
  <si>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</si>
  <si>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</si>
  <si>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</si>
  <si>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</si>
  <si>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</si>
  <si>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</si>
  <si>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EXPECTED RETURN</t>
  </si>
  <si>
    <t>stdv</t>
  </si>
  <si>
    <t>market variance</t>
  </si>
  <si>
    <t>alpha</t>
  </si>
  <si>
    <t>beta</t>
  </si>
  <si>
    <t>VARIANCE- COVARIANCE MATRIX</t>
  </si>
  <si>
    <t>Ann. Variance</t>
  </si>
  <si>
    <t>EXPECTED EXCESS_RETURN</t>
  </si>
  <si>
    <t>EXPECTED EXCESS RETURN</t>
  </si>
  <si>
    <t>Weight Matrix</t>
  </si>
  <si>
    <t>Constraint</t>
  </si>
  <si>
    <t>Mu</t>
  </si>
  <si>
    <t xml:space="preserve">Unit </t>
  </si>
  <si>
    <t>Portfoli_Ret.</t>
  </si>
  <si>
    <t>Portfolio_Var</t>
  </si>
  <si>
    <t>Portfolio_Risk</t>
  </si>
  <si>
    <t>Risk free rate</t>
  </si>
  <si>
    <t>Minimum Variance Portfolio [M]</t>
  </si>
  <si>
    <t>Sharpe Ratio</t>
  </si>
  <si>
    <t>Optimal Risky Portfolio with riskfree rate = 6.8067% [O](with short selling)</t>
  </si>
  <si>
    <t>Optimal Risky Portfolio with riskfree rate = 6.8067% [O](without short selling)</t>
  </si>
  <si>
    <t>OPTIMAL ASSET ALLOCATION FOR 30 AND 50 YEARS AGE</t>
  </si>
  <si>
    <t>Types of Assets</t>
  </si>
  <si>
    <t>Fraction</t>
  </si>
  <si>
    <t>Variance</t>
  </si>
  <si>
    <t>Risky Assets</t>
  </si>
  <si>
    <t>Risk Free Assets</t>
  </si>
  <si>
    <t>COMPLETE PORTFOLIO (AGE= 30 yrs., Rf= 6.8067%)</t>
  </si>
  <si>
    <t>SHORT SELLING IS ALLOWED</t>
  </si>
  <si>
    <t>Complete Portfolio Risk</t>
  </si>
  <si>
    <t>Complete Portfolio Return</t>
  </si>
  <si>
    <t>Complete Portfolio Variance</t>
  </si>
  <si>
    <t>COMPLETE PORTFOLIO (AGE= 50 yrs., Rf= 6.8067%)</t>
  </si>
  <si>
    <t>SHORT SELLING IS NOT ALLOWED</t>
  </si>
  <si>
    <t xml:space="preserve">  SPOT PRICES</t>
  </si>
  <si>
    <t xml:space="preserve">     RETURNS</t>
  </si>
  <si>
    <t xml:space="preserve">    Daily Returns</t>
  </si>
  <si>
    <t>Excess Returns(market index)</t>
  </si>
  <si>
    <t>Mean Returns</t>
  </si>
  <si>
    <t>Standard Deviation</t>
  </si>
  <si>
    <t>Annualized Mean Returns</t>
  </si>
  <si>
    <t>Annualized Standard Deviation</t>
  </si>
  <si>
    <t>Annualized Variance</t>
  </si>
  <si>
    <t>APOLLO HOSP</t>
  </si>
  <si>
    <t>BHARAT FORGE</t>
  </si>
  <si>
    <t>GODREJ PROP</t>
  </si>
  <si>
    <t>WELSPUN IND</t>
  </si>
  <si>
    <t>FEDERAL BANK</t>
  </si>
  <si>
    <t>Market Variance</t>
  </si>
  <si>
    <t>BHARAT FORG</t>
  </si>
  <si>
    <t>Risk</t>
  </si>
  <si>
    <t>Target Return</t>
  </si>
  <si>
    <t>μ</t>
  </si>
  <si>
    <t>FEDERALBANK</t>
  </si>
  <si>
    <t>BHARATFORGE</t>
  </si>
  <si>
    <t>Efficient Frontier(Z)= alpha*M+(1-alpha)*E</t>
  </si>
  <si>
    <t xml:space="preserve">                                         Efficient Portfolio target Return 15% Short Selling allowed</t>
  </si>
  <si>
    <t xml:space="preserve">Efficient Portfolio  </t>
  </si>
  <si>
    <r>
      <t xml:space="preserve">                                        </t>
    </r>
    <r>
      <rPr>
        <b/>
        <sz val="14"/>
        <color theme="1"/>
        <rFont val="Calibri"/>
        <family val="2"/>
        <scheme val="minor"/>
      </rPr>
      <t xml:space="preserve"> Efficient Portfolio target Return 8% (Short selling not allowed)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</si>
</sst>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"/>
    <numFmt numFmtId="167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</cellStyleXfs>
  <cellXfs count="76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0" fillId="2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 applyAlignment="1">
      <alignment horizontal="center"/>
    </xf>
    <xf numFmtId="166" fontId="0" fillId="0" borderId="0" xfId="0" applyNumberFormat="1"/>
    <xf numFmtId="0" fontId="6" fillId="5" borderId="0" xfId="0" applyNumberFormat="1" applyFont="1" applyFill="1" applyBorder="1" applyAlignment="1" applyProtection="1">
      <alignment horizontal="center" vertical="center" wrapText="1"/>
    </xf>
    <xf numFmtId="0" fontId="7" fillId="11" borderId="0" xfId="2"/>
    <xf numFmtId="0" fontId="1" fillId="0" borderId="0" xfId="0" applyFont="1"/>
    <xf numFmtId="0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/>
    <xf numFmtId="0" fontId="0" fillId="2" borderId="4" xfId="0" applyFill="1" applyBorder="1"/>
    <xf numFmtId="0" fontId="1" fillId="14" borderId="4" xfId="0" applyFont="1" applyFill="1" applyBorder="1"/>
    <xf numFmtId="0" fontId="1" fillId="13" borderId="0" xfId="4" applyFont="1"/>
    <xf numFmtId="0" fontId="1" fillId="11" borderId="0" xfId="2" applyFont="1"/>
    <xf numFmtId="0" fontId="6" fillId="2" borderId="0" xfId="0" applyNumberFormat="1" applyFont="1" applyFill="1" applyBorder="1" applyAlignment="1" applyProtection="1"/>
    <xf numFmtId="0" fontId="0" fillId="0" borderId="0" xfId="0" applyFont="1"/>
    <xf numFmtId="0" fontId="10" fillId="0" borderId="0" xfId="0" applyFont="1"/>
    <xf numFmtId="0" fontId="13" fillId="0" borderId="0" xfId="0" applyFont="1"/>
    <xf numFmtId="0" fontId="8" fillId="9" borderId="0" xfId="0" applyFont="1" applyFill="1" applyAlignment="1">
      <alignment horizontal="center" vertical="center"/>
    </xf>
    <xf numFmtId="164" fontId="13" fillId="0" borderId="0" xfId="0" applyNumberFormat="1" applyFont="1"/>
    <xf numFmtId="165" fontId="13" fillId="0" borderId="0" xfId="0" applyNumberFormat="1" applyFont="1"/>
    <xf numFmtId="0" fontId="13" fillId="2" borderId="0" xfId="0" applyFont="1" applyFill="1"/>
    <xf numFmtId="0" fontId="13" fillId="0" borderId="0" xfId="0" applyFont="1" applyFill="1" applyAlignment="1">
      <alignment horizontal="center"/>
    </xf>
    <xf numFmtId="166" fontId="13" fillId="0" borderId="0" xfId="0" applyNumberFormat="1" applyFont="1"/>
    <xf numFmtId="0" fontId="13" fillId="0" borderId="0" xfId="0" applyFont="1" applyFill="1"/>
    <xf numFmtId="0" fontId="9" fillId="2" borderId="0" xfId="0" applyFont="1" applyFill="1" applyAlignment="1">
      <alignment horizontal="center"/>
    </xf>
    <xf numFmtId="0" fontId="13" fillId="15" borderId="4" xfId="0" applyFont="1" applyFill="1" applyBorder="1"/>
    <xf numFmtId="0" fontId="13" fillId="0" borderId="4" xfId="0" applyFont="1" applyBorder="1"/>
    <xf numFmtId="0" fontId="9" fillId="9" borderId="4" xfId="0" applyFont="1" applyFill="1" applyBorder="1"/>
    <xf numFmtId="0" fontId="12" fillId="0" borderId="4" xfId="0" applyNumberFormat="1" applyFont="1" applyFill="1" applyBorder="1" applyAlignment="1" applyProtection="1"/>
    <xf numFmtId="0" fontId="12" fillId="8" borderId="4" xfId="0" applyNumberFormat="1" applyFont="1" applyFill="1" applyBorder="1" applyAlignment="1" applyProtection="1"/>
    <xf numFmtId="10" fontId="12" fillId="0" borderId="4" xfId="0" applyNumberFormat="1" applyFont="1" applyFill="1" applyBorder="1" applyAlignment="1" applyProtection="1"/>
    <xf numFmtId="0" fontId="15" fillId="0" borderId="4" xfId="0" applyNumberFormat="1" applyFont="1" applyFill="1" applyBorder="1" applyAlignment="1" applyProtection="1"/>
    <xf numFmtId="0" fontId="10" fillId="0" borderId="4" xfId="0" applyFont="1" applyBorder="1"/>
    <xf numFmtId="0" fontId="12" fillId="2" borderId="4" xfId="0" applyNumberFormat="1" applyFont="1" applyFill="1" applyBorder="1" applyAlignment="1" applyProtection="1"/>
    <xf numFmtId="10" fontId="10" fillId="0" borderId="4" xfId="1" applyNumberFormat="1" applyFont="1" applyBorder="1"/>
    <xf numFmtId="9" fontId="10" fillId="0" borderId="0" xfId="1" applyFont="1"/>
    <xf numFmtId="9" fontId="10" fillId="0" borderId="4" xfId="1" applyFont="1" applyBorder="1"/>
    <xf numFmtId="10" fontId="10" fillId="0" borderId="0" xfId="0" applyNumberFormat="1" applyFont="1"/>
    <xf numFmtId="0" fontId="14" fillId="10" borderId="0" xfId="0" applyNumberFormat="1" applyFont="1" applyFill="1" applyBorder="1" applyAlignment="1" applyProtection="1">
      <alignment horizontal="center"/>
    </xf>
    <xf numFmtId="0" fontId="1" fillId="11" borderId="0" xfId="2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3" fillId="0" borderId="0" xfId="0" applyFont="1" applyFill="1" applyBorder="1"/>
    <xf numFmtId="0" fontId="9" fillId="0" borderId="0" xfId="0" applyFont="1" applyFill="1" applyBorder="1"/>
    <xf numFmtId="166" fontId="13" fillId="0" borderId="0" xfId="0" applyNumberFormat="1" applyFont="1" applyFill="1" applyBorder="1"/>
    <xf numFmtId="0" fontId="9" fillId="2" borderId="4" xfId="0" applyFont="1" applyFill="1" applyBorder="1"/>
    <xf numFmtId="0" fontId="9" fillId="2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167" fontId="18" fillId="0" borderId="4" xfId="0" applyNumberFormat="1" applyFont="1" applyBorder="1"/>
    <xf numFmtId="0" fontId="9" fillId="16" borderId="4" xfId="0" applyFont="1" applyFill="1" applyBorder="1"/>
    <xf numFmtId="166" fontId="10" fillId="0" borderId="0" xfId="0" applyNumberFormat="1" applyFont="1" applyAlignment="1">
      <alignment horizontal="center"/>
    </xf>
    <xf numFmtId="0" fontId="13" fillId="0" borderId="4" xfId="0" applyFont="1" applyFill="1" applyBorder="1"/>
    <xf numFmtId="0" fontId="13" fillId="2" borderId="4" xfId="0" applyFont="1" applyFill="1" applyBorder="1"/>
    <xf numFmtId="0" fontId="13" fillId="2" borderId="4" xfId="0" applyFont="1" applyFill="1" applyBorder="1" applyAlignment="1">
      <alignment horizontal="center"/>
    </xf>
    <xf numFmtId="0" fontId="5" fillId="3" borderId="0" xfId="0" applyNumberFormat="1" applyFont="1" applyFill="1" applyBorder="1" applyAlignment="1" applyProtection="1">
      <alignment horizontal="center"/>
    </xf>
    <xf numFmtId="0" fontId="13" fillId="0" borderId="0" xfId="0" applyFont="1" applyFill="1" applyAlignment="1">
      <alignment horizontal="center"/>
    </xf>
    <xf numFmtId="0" fontId="17" fillId="12" borderId="0" xfId="3" applyFont="1" applyAlignment="1">
      <alignment horizontal="center" vertical="center"/>
    </xf>
    <xf numFmtId="0" fontId="7" fillId="12" borderId="0" xfId="3" applyAlignment="1">
      <alignment horizontal="center" vertical="center"/>
    </xf>
    <xf numFmtId="0" fontId="5" fillId="4" borderId="0" xfId="0" applyNumberFormat="1" applyFont="1" applyFill="1" applyBorder="1" applyAlignment="1" applyProtection="1">
      <alignment horizontal="center"/>
    </xf>
    <xf numFmtId="0" fontId="5" fillId="4" borderId="0" xfId="0" applyNumberFormat="1" applyFont="1" applyFill="1" applyBorder="1" applyAlignment="1" applyProtection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5" fillId="7" borderId="4" xfId="0" applyNumberFormat="1" applyFont="1" applyFill="1" applyBorder="1" applyAlignment="1" applyProtection="1">
      <alignment horizontal="center"/>
    </xf>
    <xf numFmtId="0" fontId="19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5" fillId="0" borderId="4" xfId="0" applyNumberFormat="1" applyFont="1" applyFill="1" applyBorder="1" applyAlignment="1" applyProtection="1">
      <alignment horizontal="center"/>
    </xf>
  </cellXfs>
  <cellStyles count="5">
    <cellStyle name="40% - Accent2" xfId="3" builtinId="35"/>
    <cellStyle name="60% - Accent1" xfId="2" builtinId="32"/>
    <cellStyle name="60% - Accent4" xfId="4" builtinId="4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 Short Selling is Allowed </a:t>
            </a:r>
          </a:p>
          <a:p>
            <a:pPr>
              <a:defRPr/>
            </a:pPr>
            <a:r>
              <a:rPr lang="en-US"/>
              <a:t>(Target return is 15%)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'Efficient Portfolio'!$B$16</c:f>
              <c:strCache>
                <c:ptCount val="1"/>
                <c:pt idx="0">
                  <c:v>Target Return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'Efficient Portfolio'!$A$17:$A$23</c:f>
              <c:numCache>
                <c:formatCode>0.0000</c:formatCode>
                <c:ptCount val="7"/>
                <c:pt idx="0">
                  <c:v>0.34887195374237567</c:v>
                </c:pt>
                <c:pt idx="1">
                  <c:v>0.38688753577213819</c:v>
                </c:pt>
                <c:pt idx="2">
                  <c:v>0.42562753201454678</c:v>
                </c:pt>
                <c:pt idx="3">
                  <c:v>0.46491088521362472</c:v>
                </c:pt>
                <c:pt idx="4">
                  <c:v>0.50461071254252787</c:v>
                </c:pt>
                <c:pt idx="5">
                  <c:v>0.54500000000000004</c:v>
                </c:pt>
                <c:pt idx="6">
                  <c:v>0.58499999999999996</c:v>
                </c:pt>
              </c:numCache>
            </c:numRef>
          </c:xVal>
          <c:yVal>
            <c:numRef>
              <c:f>'Efficient Portfolio'!$B$17:$B$23</c:f>
              <c:numCache>
                <c:formatCode>0.0000</c:formatCode>
                <c:ptCount val="7"/>
                <c:pt idx="0">
                  <c:v>0.14999999960193688</c:v>
                </c:pt>
                <c:pt idx="1">
                  <c:v>0.15999999976049573</c:v>
                </c:pt>
                <c:pt idx="2">
                  <c:v>0.16999999992025167</c:v>
                </c:pt>
                <c:pt idx="3">
                  <c:v>0.17999999992032154</c:v>
                </c:pt>
                <c:pt idx="4">
                  <c:v>0.18999999992032429</c:v>
                </c:pt>
                <c:pt idx="5">
                  <c:v>0.2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9-465C-BFD7-B7A62DED0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035440"/>
        <c:axId val="166896960"/>
      </c:scatterChart>
      <c:valAx>
        <c:axId val="24303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96960"/>
        <c:crosses val="autoZero"/>
        <c:crossBetween val="midCat"/>
      </c:valAx>
      <c:valAx>
        <c:axId val="1668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3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Efficient Frontier Short selling not</a:t>
            </a:r>
            <a:r>
              <a:rPr lang="en-IN" baseline="0"/>
              <a:t> allowed</a:t>
            </a:r>
          </a:p>
          <a:p>
            <a:pPr>
              <a:defRPr/>
            </a:pPr>
            <a:r>
              <a:rPr lang="en-IN" baseline="0"/>
              <a:t> ( Target Return is 8%)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'Efficient Portfolio'!$A$32:$A$37</c:f>
              <c:numCache>
                <c:formatCode>0.0000</c:formatCode>
                <c:ptCount val="6"/>
                <c:pt idx="0">
                  <c:v>0.15524656889138877</c:v>
                </c:pt>
                <c:pt idx="1">
                  <c:v>0.1592971437397849</c:v>
                </c:pt>
                <c:pt idx="2">
                  <c:v>0.16591048458747543</c:v>
                </c:pt>
                <c:pt idx="3">
                  <c:v>0.17479594957086125</c:v>
                </c:pt>
                <c:pt idx="4">
                  <c:v>0.17891342776668426</c:v>
                </c:pt>
                <c:pt idx="5">
                  <c:v>0.18562754453434926</c:v>
                </c:pt>
              </c:numCache>
            </c:numRef>
          </c:xVal>
          <c:yVal>
            <c:numRef>
              <c:f>'Efficient Portfolio'!$B$32:$B$37</c:f>
              <c:numCache>
                <c:formatCode>0.0000</c:formatCode>
                <c:ptCount val="6"/>
                <c:pt idx="0">
                  <c:v>7.9999998874452374E-2</c:v>
                </c:pt>
                <c:pt idx="1">
                  <c:v>8.4999999984037455E-2</c:v>
                </c:pt>
                <c:pt idx="2">
                  <c:v>8.9999999960127822E-2</c:v>
                </c:pt>
                <c:pt idx="3">
                  <c:v>9.499999996013897E-2</c:v>
                </c:pt>
                <c:pt idx="4">
                  <c:v>9.7000001418612161E-2</c:v>
                </c:pt>
                <c:pt idx="5">
                  <c:v>9.9999999960138655E-2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85-4A4B-A149-437CF16E5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765280"/>
        <c:axId val="1322630864"/>
      </c:scatterChart>
      <c:valAx>
        <c:axId val="146076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30864"/>
        <c:crosses val="autoZero"/>
        <c:crossBetween val="midCat"/>
      </c:valAx>
      <c:valAx>
        <c:axId val="132263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6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'Min Variance &amp; Optimal Risky'!$C$4:$C$5</c:f>
              <c:strCache>
                <c:ptCount val="2"/>
                <c:pt idx="0">
                  <c:v>Weight Matrix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16E-47DF-80EA-2653899376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16E-47DF-80EA-2653899376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16E-47DF-80EA-2653899376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16E-47DF-80EA-2653899376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16E-47DF-80EA-2653899376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16E-47DF-80EA-26538993761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16E-47DF-80EA-26538993761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116E-47DF-80EA-26538993761D}"/>
                </c:ext>
              </c:extLst>
            </c:dLbl>
            <c:dLbl>
              <c:idx val="1"/>
              <c:layout>
                <c:manualLayout>
                  <c:x val="0.25508460378622883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 APOLLO HOSP
</a:t>
                    </a:r>
                    <a:fld id="{47647123-4E76-4D81-A946-52219D48983C}" type="PERCENTAGE">
                      <a:rPr lang="en-US"/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464539007092197"/>
                      <c:h val="0.1528358000388840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16E-47DF-80EA-26538993761D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BHARAT FORGE
</a:t>
                    </a:r>
                    <a:fld id="{694BE124-3602-46C9-8806-897A9A79E9C9}" type="PERCENTAGE">
                      <a:rPr lang="en-US"/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16E-47DF-80EA-26538993761D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GODREJ PRO
</a:t>
                    </a:r>
                    <a:fld id="{146F78C6-5817-4809-8C1B-9428B4387B65}" type="PERCENTAGE">
                      <a:rPr lang="en-US"/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116E-47DF-80EA-26538993761D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WELSPUN IND
</a:t>
                    </a:r>
                    <a:fld id="{A55BC377-A55F-465A-B308-ED790A3593B5}" type="PERCENTAGE">
                      <a:rPr lang="en-US"/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116E-47DF-80EA-26538993761D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FEDERAL BANK
</a:t>
                    </a:r>
                    <a:fld id="{448D6162-57D6-4C31-BC0D-9390D6DCF163}" type="PERCENTAGE">
                      <a:rPr lang="en-US"/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116E-47DF-80EA-26538993761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116E-47DF-80EA-26538993761D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'Min Variance &amp; Optimal Risky'!$B$6:$B$12</c:f>
              <c:strCache>
                <c:ptCount val="7"/>
                <c:pt idx="0">
                  <c:v>COLPAL</c:v>
                </c:pt>
                <c:pt idx="1">
                  <c:v>APOLLOHOSP</c:v>
                </c:pt>
                <c:pt idx="2">
                  <c:v>BHARATFORG</c:v>
                </c:pt>
                <c:pt idx="3">
                  <c:v>GODREJPROP</c:v>
                </c:pt>
                <c:pt idx="4">
                  <c:v>WELSPUNIND</c:v>
                </c:pt>
                <c:pt idx="5">
                  <c:v>FEDERALBNK</c:v>
                </c:pt>
                <c:pt idx="6">
                  <c:v>SIEMENS</c:v>
                </c:pt>
              </c:strCache>
            </c:strRef>
          </c:cat>
          <c:val>
            <c:numRef>
              <c:f>'Min Variance &amp; Optimal Risky'!$C$6:$C$12</c:f>
              <c:numCache>
                <c:formatCode>0.0000</c:formatCode>
                <c:ptCount val="7"/>
                <c:pt idx="0">
                  <c:v>0.42323265980269048</c:v>
                </c:pt>
                <c:pt idx="1">
                  <c:v>0.11917190865780776</c:v>
                </c:pt>
                <c:pt idx="2">
                  <c:v>0.11794933687754666</c:v>
                </c:pt>
                <c:pt idx="3">
                  <c:v>6.4947356985567389E-2</c:v>
                </c:pt>
                <c:pt idx="4">
                  <c:v>5.9706038484421874E-2</c:v>
                </c:pt>
                <c:pt idx="5">
                  <c:v>6.3721347143254337E-2</c:v>
                </c:pt>
                <c:pt idx="6">
                  <c:v>0.15127135204871148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E-47DF-80EA-26538993761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314420</xdr:colOff>
      <xdr:row>13</xdr:row>
      <xdr:rowOff>10446</xdr:rowOff>
    </xdr:from>
    <xdr:to>
      <xdr:col>6</xdr:col>
      <xdr:colOff>1039090</xdr:colOff>
      <xdr:row>27</xdr:row>
      <xdr:rowOff>119244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A67079-68EC-46C5-80CA-35FF3BDB9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422790</xdr:colOff>
      <xdr:row>29</xdr:row>
      <xdr:rowOff>92976</xdr:rowOff>
    </xdr:from>
    <xdr:to>
      <xdr:col>6</xdr:col>
      <xdr:colOff>1019299</xdr:colOff>
      <xdr:row>45</xdr:row>
      <xdr:rowOff>118753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97C87-1E8A-43DB-A804-2A182C8FA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320040</xdr:colOff>
      <xdr:row>1</xdr:row>
      <xdr:rowOff>0</xdr:rowOff>
    </xdr:from>
    <xdr:to>
      <xdr:col>16</xdr:col>
      <xdr:colOff>487680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0F9D99-D714-4686-95CF-F5D1E0A02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C6ED-E438-418D-9B45-2BD280A7D642}">
  <dimension ref="A1:AD259"/>
  <sheetViews>
    <sheetView workbookViewId="0">
      <selection activeCell="B256" sqref="B256"/>
    </sheetView>
  </sheetViews>
  <sheetFormatPr defaultRowHeight="14.4" x14ac:dyDescent="0.3"/>
  <cols>
    <col min="1" max="1" width="12.5546875" customWidth="1"/>
    <col min="3" max="3" width="13.44140625" customWidth="1"/>
    <col min="4" max="4" width="13.21875" customWidth="1"/>
    <col min="5" max="6" width="14.21875" customWidth="1"/>
    <col min="7" max="7" width="14.109375" customWidth="1"/>
    <col min="8" max="8" width="12.6640625" customWidth="1"/>
    <col min="9" max="9" width="12.33203125" customWidth="1"/>
    <col min="11" max="11" width="13.33203125" customWidth="1"/>
    <col min="12" max="12" width="18.109375" customWidth="1"/>
    <col min="13" max="13" width="15.21875" customWidth="1"/>
    <col min="14" max="14" width="16.44140625" customWidth="1"/>
    <col min="15" max="15" width="14.5546875" customWidth="1"/>
    <col min="16" max="16" width="13.109375" customWidth="1"/>
    <col min="18" max="18" width="16.6640625" customWidth="1"/>
    <col min="19" max="19" width="28.109375" customWidth="1"/>
    <col min="20" max="20" width="13.21875" customWidth="1"/>
    <col min="21" max="21" width="12.77734375" customWidth="1"/>
    <col min="22" max="22" width="15.21875" customWidth="1"/>
    <col min="23" max="23" width="15.5546875" customWidth="1"/>
    <col min="24" max="24" width="14.21875" customWidth="1"/>
    <col min="25" max="25" width="16.88671875" customWidth="1"/>
    <col min="26" max="26" width="12.88671875" customWidth="1"/>
    <col min="28" max="29" width="8.88671875" style="4"/>
    <col min="30" max="30" width="24.6640625" customWidth="1"/>
  </cols>
  <sheetData>
    <row r="1" spans="1:30" x14ac:dyDescent="0.3">
      <c r="E1" s="23" t="s">
        <v>83</v>
      </c>
      <c r="M1" s="23" t="s">
        <v>84</v>
      </c>
      <c r="R1" s="51" t="s">
        <v>13</v>
      </c>
      <c r="W1" s="23" t="s">
        <v>9</v>
      </c>
      <c r="AB1"/>
      <c r="AC1"/>
    </row>
    <row r="2" spans="1:30" x14ac:dyDescent="0.3">
      <c r="A2" s="7"/>
      <c r="B2" s="7" t="s">
        <v>6</v>
      </c>
      <c r="C2" s="20" t="s">
        <v>1</v>
      </c>
      <c r="D2" s="20" t="s">
        <v>5</v>
      </c>
      <c r="E2" s="20" t="s">
        <v>2</v>
      </c>
      <c r="F2" s="20" t="s">
        <v>3</v>
      </c>
      <c r="G2" s="20" t="s">
        <v>4</v>
      </c>
      <c r="H2" s="20" t="s">
        <v>8</v>
      </c>
      <c r="J2" s="20" t="s">
        <v>6</v>
      </c>
      <c r="K2" s="20" t="s">
        <v>1</v>
      </c>
      <c r="L2" s="20" t="s">
        <v>5</v>
      </c>
      <c r="M2" s="20" t="s">
        <v>2</v>
      </c>
      <c r="N2" s="20" t="s">
        <v>3</v>
      </c>
      <c r="O2" s="20" t="s">
        <v>4</v>
      </c>
      <c r="P2" s="20" t="s">
        <v>8</v>
      </c>
      <c r="R2" s="3"/>
      <c r="T2" s="20" t="s">
        <v>6</v>
      </c>
      <c r="U2" s="20" t="s">
        <v>1</v>
      </c>
      <c r="V2" s="20" t="s">
        <v>5</v>
      </c>
      <c r="W2" s="20" t="s">
        <v>2</v>
      </c>
      <c r="X2" s="20" t="s">
        <v>3</v>
      </c>
      <c r="Y2" s="20" t="s">
        <v>4</v>
      </c>
      <c r="Z2" s="20" t="s">
        <v>8</v>
      </c>
      <c r="AB2"/>
      <c r="AC2"/>
    </row>
    <row r="3" spans="1:30" x14ac:dyDescent="0.3">
      <c r="A3" t="s">
        <v>0</v>
      </c>
      <c r="B3" s="17" t="s">
        <v>7</v>
      </c>
      <c r="C3" s="24" t="s">
        <v>7</v>
      </c>
      <c r="D3" s="24" t="s">
        <v>7</v>
      </c>
      <c r="E3" s="24" t="s">
        <v>7</v>
      </c>
      <c r="F3" s="24" t="s">
        <v>7</v>
      </c>
      <c r="G3" s="24" t="s">
        <v>7</v>
      </c>
      <c r="H3" s="24" t="s">
        <v>7</v>
      </c>
      <c r="L3" s="18"/>
      <c r="M3" s="24" t="s">
        <v>85</v>
      </c>
      <c r="R3" s="3"/>
      <c r="AB3" s="19" t="s">
        <v>10</v>
      </c>
      <c r="AC3" s="19" t="s">
        <v>11</v>
      </c>
      <c r="AD3" s="20" t="s">
        <v>86</v>
      </c>
    </row>
    <row r="4" spans="1:30" x14ac:dyDescent="0.3">
      <c r="A4" s="1">
        <v>43192</v>
      </c>
      <c r="B4">
        <v>1007.80304</v>
      </c>
      <c r="C4">
        <v>1085.1263429999999</v>
      </c>
      <c r="D4">
        <v>702.55664100000001</v>
      </c>
      <c r="E4">
        <v>727.65002400000003</v>
      </c>
      <c r="F4">
        <v>54.444313000000001</v>
      </c>
      <c r="G4">
        <v>88.005775</v>
      </c>
      <c r="H4">
        <v>1083.9486079999999</v>
      </c>
      <c r="R4" s="3"/>
      <c r="AB4" s="5">
        <v>10211.799999999999</v>
      </c>
    </row>
    <row r="5" spans="1:30" x14ac:dyDescent="0.3">
      <c r="A5" s="1">
        <v>43193</v>
      </c>
      <c r="B5">
        <v>1034.3041989999999</v>
      </c>
      <c r="C5">
        <v>1082.8043210000001</v>
      </c>
      <c r="D5">
        <v>699.14617899999996</v>
      </c>
      <c r="E5">
        <v>731.09997599999997</v>
      </c>
      <c r="F5">
        <v>54.72739</v>
      </c>
      <c r="G5">
        <v>89.322952000000001</v>
      </c>
      <c r="H5">
        <v>1106.181274</v>
      </c>
      <c r="J5">
        <f>(B5-B4)/B4</f>
        <v>2.6295970490424314E-2</v>
      </c>
      <c r="K5">
        <f t="shared" ref="K5:P5" si="0">(C5-C4)/C4</f>
        <v>-2.1398632656730496E-3</v>
      </c>
      <c r="L5">
        <f t="shared" si="0"/>
        <v>-4.8543587818708732E-3</v>
      </c>
      <c r="M5">
        <f t="shared" si="0"/>
        <v>4.7412243334165535E-3</v>
      </c>
      <c r="N5">
        <f t="shared" si="0"/>
        <v>5.1993860221911277E-3</v>
      </c>
      <c r="O5">
        <f t="shared" si="0"/>
        <v>1.496693824922286E-2</v>
      </c>
      <c r="P5">
        <f t="shared" si="0"/>
        <v>2.0510811892661344E-2</v>
      </c>
      <c r="R5" s="5">
        <v>1.6799999999999999E-4</v>
      </c>
      <c r="T5">
        <f>J5-R5</f>
        <v>2.6127970490424313E-2</v>
      </c>
      <c r="U5">
        <f>K5-R5</f>
        <v>-2.3078632656730498E-3</v>
      </c>
      <c r="V5">
        <f>L5-R5</f>
        <v>-5.0223587818708729E-3</v>
      </c>
      <c r="W5">
        <f>M5-R5</f>
        <v>4.5732243334165538E-3</v>
      </c>
      <c r="X5">
        <f>N5-R5</f>
        <v>5.0313860221911279E-3</v>
      </c>
      <c r="Y5">
        <f>O5-R5</f>
        <v>1.479893824922286E-2</v>
      </c>
      <c r="Z5">
        <f>P5-R5</f>
        <v>2.0342811892661343E-2</v>
      </c>
      <c r="AB5" s="5">
        <v>10245</v>
      </c>
      <c r="AC5" s="5">
        <f t="shared" ref="AC5:AC68" si="1">(AB5-AB4)/AB4</f>
        <v>3.2511408370709113E-3</v>
      </c>
      <c r="AD5">
        <f>AC5-R5</f>
        <v>3.0831408370709111E-3</v>
      </c>
    </row>
    <row r="6" spans="1:30" x14ac:dyDescent="0.3">
      <c r="A6" s="1">
        <v>43194</v>
      </c>
      <c r="B6">
        <v>1040.4051509999999</v>
      </c>
      <c r="C6">
        <v>1054.2482910000001</v>
      </c>
      <c r="D6">
        <v>698.12304700000004</v>
      </c>
      <c r="E6">
        <v>716.15002400000003</v>
      </c>
      <c r="F6">
        <v>54.538673000000003</v>
      </c>
      <c r="G6">
        <v>89.176590000000004</v>
      </c>
      <c r="H6">
        <v>1098.4097899999999</v>
      </c>
      <c r="J6">
        <f t="shared" ref="J6:J69" si="2">(B6-B5)/B5</f>
        <v>5.8986050775957522E-3</v>
      </c>
      <c r="K6">
        <f t="shared" ref="K6:K69" si="3">(C6-C5)/C5</f>
        <v>-2.6372290400196844E-2</v>
      </c>
      <c r="L6">
        <f t="shared" ref="L6:L69" si="4">(D6-D5)/D5</f>
        <v>-1.4634021192296593E-3</v>
      </c>
      <c r="M6">
        <f t="shared" ref="M6:M69" si="5">(E6-E5)/E5</f>
        <v>-2.0448574053844506E-2</v>
      </c>
      <c r="N6">
        <f t="shared" ref="N6:N69" si="6">(F6-F5)/F5</f>
        <v>-3.4483098865119807E-3</v>
      </c>
      <c r="O6">
        <f t="shared" ref="O6:O69" si="7">(G6-G5)/G5</f>
        <v>-1.6385710136404396E-3</v>
      </c>
      <c r="P6">
        <f t="shared" ref="P6:P69" si="8">(H6-H5)/H5</f>
        <v>-7.0255067434816295E-3</v>
      </c>
      <c r="R6" s="5">
        <v>1.66E-4</v>
      </c>
      <c r="T6" s="2">
        <f t="shared" ref="T6:T69" si="9">J6-R6</f>
        <v>5.7326050775957519E-3</v>
      </c>
      <c r="U6" s="2">
        <f t="shared" ref="U6:U69" si="10">K6-R6</f>
        <v>-2.6538290400196844E-2</v>
      </c>
      <c r="V6" s="2">
        <f t="shared" ref="V6:V69" si="11">L6-R6</f>
        <v>-1.6294021192296592E-3</v>
      </c>
      <c r="W6" s="2">
        <f t="shared" ref="W6:W69" si="12">M6-R6</f>
        <v>-2.0614574053844505E-2</v>
      </c>
      <c r="X6" s="2">
        <f t="shared" ref="X6:X69" si="13">N6-R6</f>
        <v>-3.6143098865119806E-3</v>
      </c>
      <c r="Y6" s="2">
        <f t="shared" ref="Y6:Y69" si="14">O6-R6</f>
        <v>-1.8045710136404395E-3</v>
      </c>
      <c r="Z6" s="2">
        <f t="shared" ref="Z6:Z69" si="15">P6-R6</f>
        <v>-7.1915067434816298E-3</v>
      </c>
      <c r="AB6" s="5">
        <v>10128.4</v>
      </c>
      <c r="AC6" s="5">
        <f t="shared" si="1"/>
        <v>-1.138116154221575E-2</v>
      </c>
      <c r="AD6" s="2">
        <f t="shared" ref="AD6:AD69" si="16">AC6-R6</f>
        <v>-1.154716154221575E-2</v>
      </c>
    </row>
    <row r="7" spans="1:30" x14ac:dyDescent="0.3">
      <c r="A7" s="1">
        <v>43195</v>
      </c>
      <c r="B7">
        <v>1040.357422</v>
      </c>
      <c r="C7">
        <v>1070.799072</v>
      </c>
      <c r="D7">
        <v>708.30578600000001</v>
      </c>
      <c r="E7">
        <v>724.79998799999998</v>
      </c>
      <c r="F7">
        <v>55.340713999999998</v>
      </c>
      <c r="G7">
        <v>91.22551</v>
      </c>
      <c r="H7">
        <v>1106.5748289999999</v>
      </c>
      <c r="J7">
        <f t="shared" si="2"/>
        <v>-4.5875397631408137E-5</v>
      </c>
      <c r="K7">
        <f t="shared" si="3"/>
        <v>1.5699130025907639E-2</v>
      </c>
      <c r="L7">
        <f t="shared" si="4"/>
        <v>1.4585880016076835E-2</v>
      </c>
      <c r="M7">
        <f t="shared" si="5"/>
        <v>1.207842450620368E-2</v>
      </c>
      <c r="N7">
        <f t="shared" si="6"/>
        <v>1.4705913361698322E-2</v>
      </c>
      <c r="O7">
        <f t="shared" si="7"/>
        <v>2.297598506513868E-2</v>
      </c>
      <c r="P7">
        <f t="shared" si="8"/>
        <v>7.43350894569137E-3</v>
      </c>
      <c r="R7" s="5">
        <v>1.6699999999999999E-4</v>
      </c>
      <c r="T7" s="2">
        <f t="shared" si="9"/>
        <v>-2.1287539763140812E-4</v>
      </c>
      <c r="U7" s="2">
        <f t="shared" si="10"/>
        <v>1.5532130025907639E-2</v>
      </c>
      <c r="V7" s="2">
        <f t="shared" si="11"/>
        <v>1.4418880016076835E-2</v>
      </c>
      <c r="W7" s="2">
        <f t="shared" si="12"/>
        <v>1.191142450620368E-2</v>
      </c>
      <c r="X7" s="2">
        <f t="shared" si="13"/>
        <v>1.4538913361698321E-2</v>
      </c>
      <c r="Y7" s="2">
        <f t="shared" si="14"/>
        <v>2.280898506513868E-2</v>
      </c>
      <c r="Z7" s="2">
        <f t="shared" si="15"/>
        <v>7.2665089456913703E-3</v>
      </c>
      <c r="AB7" s="5">
        <v>10325.15</v>
      </c>
      <c r="AC7" s="5">
        <f t="shared" si="1"/>
        <v>1.9425575609178153E-2</v>
      </c>
      <c r="AD7" s="2">
        <f t="shared" si="16"/>
        <v>1.9258575609178152E-2</v>
      </c>
    </row>
    <row r="8" spans="1:30" x14ac:dyDescent="0.3">
      <c r="A8" s="1">
        <v>43196</v>
      </c>
      <c r="B8">
        <v>1045.171509</v>
      </c>
      <c r="C8">
        <v>1063.486938</v>
      </c>
      <c r="D8">
        <v>710.49816899999996</v>
      </c>
      <c r="E8">
        <v>729.45001200000002</v>
      </c>
      <c r="F8">
        <v>55.482250000000001</v>
      </c>
      <c r="G8">
        <v>94.884285000000006</v>
      </c>
      <c r="H8">
        <v>1105.1485600000001</v>
      </c>
      <c r="J8">
        <f t="shared" si="2"/>
        <v>4.627339506787286E-3</v>
      </c>
      <c r="K8">
        <f t="shared" si="3"/>
        <v>-6.8286704678802842E-3</v>
      </c>
      <c r="L8">
        <f t="shared" si="4"/>
        <v>3.0952493165147597E-3</v>
      </c>
      <c r="M8">
        <f t="shared" si="5"/>
        <v>6.4155961327085871E-3</v>
      </c>
      <c r="N8">
        <f t="shared" si="6"/>
        <v>2.5575383794289698E-3</v>
      </c>
      <c r="O8">
        <f t="shared" si="7"/>
        <v>4.0106928423858698E-2</v>
      </c>
      <c r="P8">
        <f t="shared" si="8"/>
        <v>-1.2889042499626749E-3</v>
      </c>
      <c r="R8" s="5">
        <v>1.6699999999999999E-4</v>
      </c>
      <c r="T8" s="2">
        <f t="shared" si="9"/>
        <v>4.4603395067872864E-3</v>
      </c>
      <c r="U8" s="2">
        <f t="shared" si="10"/>
        <v>-6.9956704678802838E-3</v>
      </c>
      <c r="V8" s="2">
        <f t="shared" si="11"/>
        <v>2.9282493165147597E-3</v>
      </c>
      <c r="W8" s="2">
        <f t="shared" si="12"/>
        <v>6.2485961327085875E-3</v>
      </c>
      <c r="X8" s="2">
        <f t="shared" si="13"/>
        <v>2.3905383794289698E-3</v>
      </c>
      <c r="Y8" s="2">
        <f t="shared" si="14"/>
        <v>3.9939928423858698E-2</v>
      </c>
      <c r="Z8" s="2">
        <f t="shared" si="15"/>
        <v>-1.455904249962675E-3</v>
      </c>
      <c r="AB8" s="5">
        <v>10331.6</v>
      </c>
      <c r="AC8" s="5">
        <f t="shared" si="1"/>
        <v>6.246882611875593E-4</v>
      </c>
      <c r="AD8" s="2">
        <f t="shared" si="16"/>
        <v>4.5768826118755931E-4</v>
      </c>
    </row>
    <row r="9" spans="1:30" x14ac:dyDescent="0.3">
      <c r="A9" s="1">
        <v>43199</v>
      </c>
      <c r="B9">
        <v>1044.1229249999999</v>
      </c>
      <c r="C9">
        <v>1048.4678960000001</v>
      </c>
      <c r="D9">
        <v>705.28509499999996</v>
      </c>
      <c r="E9">
        <v>719.34997599999997</v>
      </c>
      <c r="F9">
        <v>55.623787</v>
      </c>
      <c r="G9">
        <v>96.103874000000005</v>
      </c>
      <c r="H9">
        <v>1098.2128909999999</v>
      </c>
      <c r="J9">
        <f t="shared" si="2"/>
        <v>-1.0032650057629144E-3</v>
      </c>
      <c r="K9">
        <f t="shared" si="3"/>
        <v>-1.4122450839165737E-2</v>
      </c>
      <c r="L9">
        <f t="shared" si="4"/>
        <v>-7.3372096191848266E-3</v>
      </c>
      <c r="M9">
        <f t="shared" si="5"/>
        <v>-1.3846097517097642E-2</v>
      </c>
      <c r="N9">
        <f t="shared" si="6"/>
        <v>2.5510320868385758E-3</v>
      </c>
      <c r="O9">
        <f t="shared" si="7"/>
        <v>1.2853435107826328E-2</v>
      </c>
      <c r="P9">
        <f t="shared" si="8"/>
        <v>-6.2757797919948321E-3</v>
      </c>
      <c r="R9" s="5">
        <v>1.6699999999999999E-4</v>
      </c>
      <c r="S9" s="18"/>
      <c r="T9" s="2">
        <f t="shared" si="9"/>
        <v>-1.1702650057629144E-3</v>
      </c>
      <c r="U9" s="2">
        <f t="shared" si="10"/>
        <v>-1.4289450839165737E-2</v>
      </c>
      <c r="V9" s="2">
        <f t="shared" si="11"/>
        <v>-7.5042096191848262E-3</v>
      </c>
      <c r="W9" s="2">
        <f t="shared" si="12"/>
        <v>-1.4013097517097643E-2</v>
      </c>
      <c r="X9" s="2">
        <f t="shared" si="13"/>
        <v>2.3840320868385757E-3</v>
      </c>
      <c r="Y9" s="2">
        <f t="shared" si="14"/>
        <v>1.2686435107826327E-2</v>
      </c>
      <c r="Z9" s="2">
        <f t="shared" si="15"/>
        <v>-6.4427797919948317E-3</v>
      </c>
      <c r="AB9" s="5">
        <v>10379.35</v>
      </c>
      <c r="AC9" s="5">
        <f t="shared" si="1"/>
        <v>4.6217430020519569E-3</v>
      </c>
      <c r="AD9" s="2">
        <f t="shared" si="16"/>
        <v>4.4547430020519573E-3</v>
      </c>
    </row>
    <row r="10" spans="1:30" x14ac:dyDescent="0.3">
      <c r="A10" s="1">
        <v>43200</v>
      </c>
      <c r="B10">
        <v>1040.4051509999999</v>
      </c>
      <c r="C10">
        <v>1073.3680420000001</v>
      </c>
      <c r="D10">
        <v>712.30090299999995</v>
      </c>
      <c r="E10">
        <v>717.29998799999998</v>
      </c>
      <c r="F10">
        <v>54.774566999999998</v>
      </c>
      <c r="G10">
        <v>94.396445999999997</v>
      </c>
      <c r="H10">
        <v>1096.1469729999999</v>
      </c>
      <c r="J10">
        <f t="shared" si="2"/>
        <v>-3.5606669588257181E-3</v>
      </c>
      <c r="K10">
        <f t="shared" si="3"/>
        <v>2.3749078150123872E-2</v>
      </c>
      <c r="L10">
        <f t="shared" si="4"/>
        <v>9.9474780478665762E-3</v>
      </c>
      <c r="M10">
        <f t="shared" si="5"/>
        <v>-2.8497783671295831E-3</v>
      </c>
      <c r="N10">
        <f t="shared" si="6"/>
        <v>-1.5267209332582885E-2</v>
      </c>
      <c r="O10">
        <f t="shared" si="7"/>
        <v>-1.7766484626832078E-2</v>
      </c>
      <c r="P10">
        <f t="shared" si="8"/>
        <v>-1.8811634947381169E-3</v>
      </c>
      <c r="R10" s="5">
        <v>1.6699999999999999E-4</v>
      </c>
      <c r="T10" s="2">
        <f t="shared" si="9"/>
        <v>-3.7276669588257182E-3</v>
      </c>
      <c r="U10" s="2">
        <f t="shared" si="10"/>
        <v>2.3582078150123871E-2</v>
      </c>
      <c r="V10" s="2">
        <f t="shared" si="11"/>
        <v>9.7804780478665757E-3</v>
      </c>
      <c r="W10" s="2">
        <f t="shared" si="12"/>
        <v>-3.0167783671295832E-3</v>
      </c>
      <c r="X10" s="2">
        <f t="shared" si="13"/>
        <v>-1.5434209332582886E-2</v>
      </c>
      <c r="Y10" s="2">
        <f t="shared" si="14"/>
        <v>-1.7933484626832079E-2</v>
      </c>
      <c r="Z10" s="2">
        <f t="shared" si="15"/>
        <v>-2.0481634947381168E-3</v>
      </c>
      <c r="AB10" s="5">
        <v>10402.25</v>
      </c>
      <c r="AC10" s="5">
        <f t="shared" si="1"/>
        <v>2.2063038629586279E-3</v>
      </c>
      <c r="AD10" s="2">
        <f t="shared" si="16"/>
        <v>2.0393038629586279E-3</v>
      </c>
    </row>
    <row r="11" spans="1:30" x14ac:dyDescent="0.3">
      <c r="A11" s="1">
        <v>43201</v>
      </c>
      <c r="B11">
        <v>1044.4564210000001</v>
      </c>
      <c r="C11">
        <v>1096.3414310000001</v>
      </c>
      <c r="D11">
        <v>711.95989999999995</v>
      </c>
      <c r="E11">
        <v>726.40002400000003</v>
      </c>
      <c r="F11">
        <v>54.585853999999998</v>
      </c>
      <c r="G11">
        <v>96.689278000000002</v>
      </c>
      <c r="H11">
        <v>1087.0473629999999</v>
      </c>
      <c r="J11">
        <f t="shared" si="2"/>
        <v>3.8939349695704833E-3</v>
      </c>
      <c r="K11">
        <f t="shared" si="3"/>
        <v>2.140308645410555E-2</v>
      </c>
      <c r="L11">
        <f t="shared" si="4"/>
        <v>-4.7873447662890391E-4</v>
      </c>
      <c r="M11">
        <f t="shared" si="5"/>
        <v>1.2686513526053544E-2</v>
      </c>
      <c r="N11">
        <f t="shared" si="6"/>
        <v>-3.4452668516758867E-3</v>
      </c>
      <c r="O11">
        <f t="shared" si="7"/>
        <v>2.4289389030599778E-2</v>
      </c>
      <c r="P11">
        <f t="shared" si="8"/>
        <v>-8.3014506486257349E-3</v>
      </c>
      <c r="R11" s="5">
        <v>1.6699999999999999E-4</v>
      </c>
      <c r="T11" s="2">
        <f t="shared" si="9"/>
        <v>3.7269349695704833E-3</v>
      </c>
      <c r="U11" s="2">
        <f t="shared" si="10"/>
        <v>2.123608645410555E-2</v>
      </c>
      <c r="V11" s="2">
        <f t="shared" si="11"/>
        <v>-6.457344766289039E-4</v>
      </c>
      <c r="W11" s="2">
        <f t="shared" si="12"/>
        <v>1.2519513526053544E-2</v>
      </c>
      <c r="X11" s="2">
        <f t="shared" si="13"/>
        <v>-3.6122668516758868E-3</v>
      </c>
      <c r="Y11" s="2">
        <f t="shared" si="14"/>
        <v>2.4122389030599777E-2</v>
      </c>
      <c r="Z11" s="2">
        <f t="shared" si="15"/>
        <v>-8.4684506486257353E-3</v>
      </c>
      <c r="AB11" s="5">
        <v>10417.15</v>
      </c>
      <c r="AC11" s="5">
        <f t="shared" si="1"/>
        <v>1.4323824172654605E-3</v>
      </c>
      <c r="AD11" s="2">
        <f t="shared" si="16"/>
        <v>1.2653824172654605E-3</v>
      </c>
    </row>
    <row r="12" spans="1:30" x14ac:dyDescent="0.3">
      <c r="A12" s="1">
        <v>43202</v>
      </c>
      <c r="B12">
        <v>1051.367798</v>
      </c>
      <c r="C12">
        <v>1063.1904300000001</v>
      </c>
      <c r="D12">
        <v>712.05725099999995</v>
      </c>
      <c r="E12">
        <v>721.20001200000002</v>
      </c>
      <c r="F12">
        <v>54.349957000000003</v>
      </c>
      <c r="G12">
        <v>96.250229000000004</v>
      </c>
      <c r="H12">
        <v>1081.980957</v>
      </c>
      <c r="J12">
        <f t="shared" si="2"/>
        <v>6.6171999721948201E-3</v>
      </c>
      <c r="K12">
        <f t="shared" si="3"/>
        <v>-3.0237843852860789E-2</v>
      </c>
      <c r="L12">
        <f t="shared" si="4"/>
        <v>1.3673663362220723E-4</v>
      </c>
      <c r="M12">
        <f t="shared" si="5"/>
        <v>-7.1586065916760143E-3</v>
      </c>
      <c r="N12">
        <f t="shared" si="6"/>
        <v>-4.3215775281265044E-3</v>
      </c>
      <c r="O12">
        <f t="shared" si="7"/>
        <v>-4.5408240611745712E-3</v>
      </c>
      <c r="P12">
        <f t="shared" si="8"/>
        <v>-4.6607040065097111E-3</v>
      </c>
      <c r="R12" s="5">
        <v>1.65E-4</v>
      </c>
      <c r="T12" s="2">
        <f t="shared" si="9"/>
        <v>6.4521999721948199E-3</v>
      </c>
      <c r="U12" s="2">
        <f t="shared" si="10"/>
        <v>-3.0402843852860788E-2</v>
      </c>
      <c r="V12" s="2">
        <f t="shared" si="11"/>
        <v>-2.8263366377792766E-5</v>
      </c>
      <c r="W12" s="2">
        <f t="shared" si="12"/>
        <v>-7.3236065916760145E-3</v>
      </c>
      <c r="X12" s="2">
        <f t="shared" si="13"/>
        <v>-4.4865775281265046E-3</v>
      </c>
      <c r="Y12" s="2">
        <f t="shared" si="14"/>
        <v>-4.7058240611745714E-3</v>
      </c>
      <c r="Z12" s="2">
        <f t="shared" si="15"/>
        <v>-4.8257040065097113E-3</v>
      </c>
      <c r="AB12" s="5">
        <v>10458.65</v>
      </c>
      <c r="AC12" s="5">
        <f t="shared" si="1"/>
        <v>3.9838151509769947E-3</v>
      </c>
      <c r="AD12" s="2">
        <f t="shared" si="16"/>
        <v>3.8188151509769945E-3</v>
      </c>
    </row>
    <row r="13" spans="1:30" x14ac:dyDescent="0.3">
      <c r="A13" s="1">
        <v>43203</v>
      </c>
      <c r="B13">
        <v>1045.886475</v>
      </c>
      <c r="C13">
        <v>1069.464966</v>
      </c>
      <c r="D13">
        <v>715.41888400000005</v>
      </c>
      <c r="E13">
        <v>723.90002400000003</v>
      </c>
      <c r="F13">
        <v>53.925353999999999</v>
      </c>
      <c r="G13">
        <v>96.250229000000004</v>
      </c>
      <c r="H13">
        <v>1058.666138</v>
      </c>
      <c r="J13">
        <f t="shared" si="2"/>
        <v>-5.2135161552665085E-3</v>
      </c>
      <c r="K13">
        <f t="shared" si="3"/>
        <v>5.9016106832337619E-3</v>
      </c>
      <c r="L13">
        <f t="shared" si="4"/>
        <v>4.7210150522013251E-3</v>
      </c>
      <c r="M13">
        <f t="shared" si="5"/>
        <v>3.7437769759771098E-3</v>
      </c>
      <c r="N13">
        <f t="shared" si="6"/>
        <v>-7.8123888856067485E-3</v>
      </c>
      <c r="O13">
        <f t="shared" si="7"/>
        <v>0</v>
      </c>
      <c r="P13">
        <f t="shared" si="8"/>
        <v>-2.1548271112501606E-2</v>
      </c>
      <c r="R13" s="5">
        <v>1.6699999999999999E-4</v>
      </c>
      <c r="T13" s="2">
        <f t="shared" si="9"/>
        <v>-5.3805161552665081E-3</v>
      </c>
      <c r="U13" s="2">
        <f t="shared" si="10"/>
        <v>5.7346106832337623E-3</v>
      </c>
      <c r="V13" s="2">
        <f t="shared" si="11"/>
        <v>4.5540150522013255E-3</v>
      </c>
      <c r="W13" s="2">
        <f t="shared" si="12"/>
        <v>3.5767769759771097E-3</v>
      </c>
      <c r="X13" s="2">
        <f t="shared" si="13"/>
        <v>-7.9793888856067481E-3</v>
      </c>
      <c r="Y13" s="2">
        <f t="shared" si="14"/>
        <v>-1.6699999999999999E-4</v>
      </c>
      <c r="Z13" s="2">
        <f t="shared" si="15"/>
        <v>-2.1715271112501607E-2</v>
      </c>
      <c r="AB13" s="5">
        <v>10480.6</v>
      </c>
      <c r="AC13" s="5">
        <f t="shared" si="1"/>
        <v>2.0987412333332437E-3</v>
      </c>
      <c r="AD13" s="2">
        <f t="shared" si="16"/>
        <v>1.9317412333332436E-3</v>
      </c>
    </row>
    <row r="14" spans="1:30" x14ac:dyDescent="0.3">
      <c r="A14" s="1">
        <v>43206</v>
      </c>
      <c r="B14">
        <v>1047.888428</v>
      </c>
      <c r="C14">
        <v>1080.7788089999999</v>
      </c>
      <c r="D14">
        <v>717.31921399999999</v>
      </c>
      <c r="E14">
        <v>725.59997599999997</v>
      </c>
      <c r="F14">
        <v>52.085372999999997</v>
      </c>
      <c r="G14">
        <v>96.006309999999999</v>
      </c>
      <c r="H14">
        <v>1060.338501</v>
      </c>
      <c r="J14">
        <f t="shared" si="2"/>
        <v>1.9141207462310453E-3</v>
      </c>
      <c r="K14">
        <f t="shared" si="3"/>
        <v>1.0578974870318385E-2</v>
      </c>
      <c r="L14">
        <f t="shared" si="4"/>
        <v>2.6562480282529694E-3</v>
      </c>
      <c r="M14">
        <f t="shared" si="5"/>
        <v>2.3483242763367267E-3</v>
      </c>
      <c r="N14">
        <f t="shared" si="6"/>
        <v>-3.4120888663985438E-2</v>
      </c>
      <c r="O14">
        <f t="shared" si="7"/>
        <v>-2.5342173471608605E-3</v>
      </c>
      <c r="P14">
        <f t="shared" si="8"/>
        <v>1.5796887611417157E-3</v>
      </c>
      <c r="R14" s="5">
        <v>1.6699999999999999E-4</v>
      </c>
      <c r="T14" s="2">
        <f t="shared" si="9"/>
        <v>1.7471207462310453E-3</v>
      </c>
      <c r="U14" s="2">
        <f t="shared" si="10"/>
        <v>1.0411974870318384E-2</v>
      </c>
      <c r="V14" s="2">
        <f t="shared" si="11"/>
        <v>2.4892480282529693E-3</v>
      </c>
      <c r="W14" s="2">
        <f t="shared" si="12"/>
        <v>2.1813242763367266E-3</v>
      </c>
      <c r="X14" s="2">
        <f t="shared" si="13"/>
        <v>-3.4287888663985439E-2</v>
      </c>
      <c r="Y14" s="2">
        <f t="shared" si="14"/>
        <v>-2.7012173471608605E-3</v>
      </c>
      <c r="Z14" s="2">
        <f t="shared" si="15"/>
        <v>1.4126887611417157E-3</v>
      </c>
      <c r="AB14" s="5">
        <v>10528.35</v>
      </c>
      <c r="AC14" s="5">
        <f t="shared" si="1"/>
        <v>4.5560368681182373E-3</v>
      </c>
      <c r="AD14" s="2">
        <f t="shared" si="16"/>
        <v>4.3890368681182377E-3</v>
      </c>
    </row>
    <row r="15" spans="1:30" x14ac:dyDescent="0.3">
      <c r="A15" s="1">
        <v>43207</v>
      </c>
      <c r="B15">
        <v>1047.6499020000001</v>
      </c>
      <c r="C15">
        <v>1070.55188</v>
      </c>
      <c r="D15">
        <v>719.26794400000006</v>
      </c>
      <c r="E15">
        <v>764.20001200000002</v>
      </c>
      <c r="F15">
        <v>49.537726999999997</v>
      </c>
      <c r="G15">
        <v>96.933197000000007</v>
      </c>
      <c r="H15">
        <v>1061.715698</v>
      </c>
      <c r="J15">
        <f t="shared" si="2"/>
        <v>-2.2762537845285303E-4</v>
      </c>
      <c r="K15">
        <f t="shared" si="3"/>
        <v>-9.4625550712476338E-3</v>
      </c>
      <c r="L15">
        <f t="shared" si="4"/>
        <v>2.7166845136258524E-3</v>
      </c>
      <c r="M15">
        <f t="shared" si="5"/>
        <v>5.3197405287676094E-2</v>
      </c>
      <c r="N15">
        <f t="shared" si="6"/>
        <v>-4.8912887693057329E-2</v>
      </c>
      <c r="O15">
        <f t="shared" si="7"/>
        <v>9.6544383384801254E-3</v>
      </c>
      <c r="P15">
        <f t="shared" si="8"/>
        <v>1.2988276844622694E-3</v>
      </c>
      <c r="R15" s="5">
        <v>1.6699999999999999E-4</v>
      </c>
      <c r="T15" s="2">
        <f t="shared" si="9"/>
        <v>-3.9462537845285305E-4</v>
      </c>
      <c r="U15" s="2">
        <f t="shared" si="10"/>
        <v>-9.6295550712476342E-3</v>
      </c>
      <c r="V15" s="2">
        <f t="shared" si="11"/>
        <v>2.5496845136258523E-3</v>
      </c>
      <c r="W15" s="2">
        <f t="shared" si="12"/>
        <v>5.3030405287676094E-2</v>
      </c>
      <c r="X15" s="2">
        <f t="shared" si="13"/>
        <v>-4.9079887693057329E-2</v>
      </c>
      <c r="Y15" s="2">
        <f t="shared" si="14"/>
        <v>9.487438338480125E-3</v>
      </c>
      <c r="Z15" s="2">
        <f t="shared" si="15"/>
        <v>1.1318276844622694E-3</v>
      </c>
      <c r="AB15" s="5">
        <v>10548.7</v>
      </c>
      <c r="AC15" s="5">
        <f t="shared" si="1"/>
        <v>1.9328764716218935E-3</v>
      </c>
      <c r="AD15" s="2">
        <f t="shared" si="16"/>
        <v>1.7658764716218934E-3</v>
      </c>
    </row>
    <row r="16" spans="1:30" x14ac:dyDescent="0.3">
      <c r="A16" s="1">
        <v>43208</v>
      </c>
      <c r="B16">
        <v>1053.6079099999999</v>
      </c>
      <c r="C16">
        <v>1063.2894289999999</v>
      </c>
      <c r="D16">
        <v>717.80633499999999</v>
      </c>
      <c r="E16">
        <v>789.04998799999998</v>
      </c>
      <c r="F16">
        <v>48.830044000000001</v>
      </c>
      <c r="G16">
        <v>96.786850000000001</v>
      </c>
      <c r="H16">
        <v>1062.650269</v>
      </c>
      <c r="J16">
        <f t="shared" si="2"/>
        <v>5.6870219608915074E-3</v>
      </c>
      <c r="K16">
        <f t="shared" si="3"/>
        <v>-6.7838384441490642E-3</v>
      </c>
      <c r="L16">
        <f t="shared" si="4"/>
        <v>-2.0320786046320264E-3</v>
      </c>
      <c r="M16">
        <f t="shared" si="5"/>
        <v>3.2517633616577293E-2</v>
      </c>
      <c r="N16">
        <f t="shared" si="6"/>
        <v>-1.4285738221295375E-2</v>
      </c>
      <c r="O16">
        <f t="shared" si="7"/>
        <v>-1.5097717245414464E-3</v>
      </c>
      <c r="P16">
        <f t="shared" si="8"/>
        <v>8.8024600348332171E-4</v>
      </c>
      <c r="R16" s="5">
        <v>1.66E-4</v>
      </c>
      <c r="T16" s="2">
        <f t="shared" si="9"/>
        <v>5.5210219608915071E-3</v>
      </c>
      <c r="U16" s="2">
        <f t="shared" si="10"/>
        <v>-6.9498384441490646E-3</v>
      </c>
      <c r="V16" s="2">
        <f t="shared" si="11"/>
        <v>-2.1980786046320263E-3</v>
      </c>
      <c r="W16" s="2">
        <f t="shared" si="12"/>
        <v>3.2351633616577294E-2</v>
      </c>
      <c r="X16" s="2">
        <f t="shared" si="13"/>
        <v>-1.4451738221295375E-2</v>
      </c>
      <c r="Y16" s="2">
        <f t="shared" si="14"/>
        <v>-1.6757717245414463E-3</v>
      </c>
      <c r="Z16" s="2">
        <f t="shared" si="15"/>
        <v>7.1424600348332168E-4</v>
      </c>
      <c r="AB16" s="5">
        <v>10526.2</v>
      </c>
      <c r="AC16" s="5">
        <f t="shared" si="1"/>
        <v>-2.1329642515191443E-3</v>
      </c>
      <c r="AD16" s="2">
        <f t="shared" si="16"/>
        <v>-2.2989642515191442E-3</v>
      </c>
    </row>
    <row r="17" spans="1:30" x14ac:dyDescent="0.3">
      <c r="A17" s="1">
        <v>43209</v>
      </c>
      <c r="B17">
        <v>1059.4229740000001</v>
      </c>
      <c r="C17">
        <v>1108.6429439999999</v>
      </c>
      <c r="D17">
        <v>731.59429899999998</v>
      </c>
      <c r="E17">
        <v>789.59997599999997</v>
      </c>
      <c r="F17">
        <v>49.113109999999999</v>
      </c>
      <c r="G17">
        <v>95.811165000000003</v>
      </c>
      <c r="H17">
        <v>1047.2054439999999</v>
      </c>
      <c r="J17">
        <f t="shared" si="2"/>
        <v>5.5191916696981907E-3</v>
      </c>
      <c r="K17">
        <f t="shared" si="3"/>
        <v>4.2653969618275986E-2</v>
      </c>
      <c r="L17">
        <f t="shared" si="4"/>
        <v>1.9208473550181175E-2</v>
      </c>
      <c r="M17">
        <f t="shared" si="5"/>
        <v>6.9702554763866856E-4</v>
      </c>
      <c r="N17">
        <f t="shared" si="6"/>
        <v>5.7969638528279441E-3</v>
      </c>
      <c r="O17">
        <f t="shared" si="7"/>
        <v>-1.0080759937946101E-2</v>
      </c>
      <c r="P17">
        <f t="shared" si="8"/>
        <v>-1.4534250308461586E-2</v>
      </c>
      <c r="R17" s="5">
        <v>1.66E-4</v>
      </c>
      <c r="T17" s="2">
        <f t="shared" si="9"/>
        <v>5.3531916696981903E-3</v>
      </c>
      <c r="U17" s="2">
        <f t="shared" si="10"/>
        <v>4.2487969618275986E-2</v>
      </c>
      <c r="V17" s="2">
        <f t="shared" si="11"/>
        <v>1.9042473550181176E-2</v>
      </c>
      <c r="W17" s="2">
        <f t="shared" si="12"/>
        <v>5.3102554763866854E-4</v>
      </c>
      <c r="X17" s="2">
        <f t="shared" si="13"/>
        <v>5.6309638528279438E-3</v>
      </c>
      <c r="Y17" s="2">
        <f t="shared" si="14"/>
        <v>-1.02467599379461E-2</v>
      </c>
      <c r="Z17" s="2">
        <f t="shared" si="15"/>
        <v>-1.4700250308461586E-2</v>
      </c>
      <c r="AB17" s="5">
        <v>10565.3</v>
      </c>
      <c r="AC17" s="5">
        <f t="shared" si="1"/>
        <v>3.7145408599493211E-3</v>
      </c>
      <c r="AD17" s="2">
        <f t="shared" si="16"/>
        <v>3.5485408599493212E-3</v>
      </c>
    </row>
    <row r="18" spans="1:30" x14ac:dyDescent="0.3">
      <c r="A18" s="1">
        <v>43210</v>
      </c>
      <c r="B18">
        <v>1050.700439</v>
      </c>
      <c r="C18">
        <v>1120.5001219999999</v>
      </c>
      <c r="D18">
        <v>743.43359399999997</v>
      </c>
      <c r="E18">
        <v>779.59997599999997</v>
      </c>
      <c r="F18">
        <v>54.774566999999998</v>
      </c>
      <c r="G18">
        <v>94.445235999999994</v>
      </c>
      <c r="H18">
        <v>1054.6328129999999</v>
      </c>
      <c r="J18">
        <f t="shared" si="2"/>
        <v>-8.2332885108833843E-3</v>
      </c>
      <c r="K18">
        <f t="shared" si="3"/>
        <v>1.0695218026841992E-2</v>
      </c>
      <c r="L18">
        <f t="shared" si="4"/>
        <v>1.6182869407515697E-2</v>
      </c>
      <c r="M18">
        <f t="shared" si="5"/>
        <v>-1.2664640709158279E-2</v>
      </c>
      <c r="N18">
        <f t="shared" si="6"/>
        <v>0.1152738443971477</v>
      </c>
      <c r="O18">
        <f t="shared" si="7"/>
        <v>-1.4256470005348628E-2</v>
      </c>
      <c r="P18">
        <f t="shared" si="8"/>
        <v>7.0925614859580497E-3</v>
      </c>
      <c r="R18" s="5">
        <v>1.66E-4</v>
      </c>
      <c r="T18" s="2">
        <f t="shared" si="9"/>
        <v>-8.3992885108833838E-3</v>
      </c>
      <c r="U18" s="2">
        <f t="shared" si="10"/>
        <v>1.0529218026841992E-2</v>
      </c>
      <c r="V18" s="2">
        <f t="shared" si="11"/>
        <v>1.6016869407515698E-2</v>
      </c>
      <c r="W18" s="2">
        <f t="shared" si="12"/>
        <v>-1.2830640709158278E-2</v>
      </c>
      <c r="X18" s="2">
        <f t="shared" si="13"/>
        <v>0.1151078443971477</v>
      </c>
      <c r="Y18" s="2">
        <f t="shared" si="14"/>
        <v>-1.4422470005348628E-2</v>
      </c>
      <c r="Z18" s="2">
        <f t="shared" si="15"/>
        <v>6.9265614859580493E-3</v>
      </c>
      <c r="AB18" s="5">
        <v>10564.05</v>
      </c>
      <c r="AC18" s="5">
        <f t="shared" si="1"/>
        <v>-1.1831183212970764E-4</v>
      </c>
      <c r="AD18" s="2">
        <f t="shared" si="16"/>
        <v>-2.8431183212970762E-4</v>
      </c>
    </row>
    <row r="19" spans="1:30" x14ac:dyDescent="0.3">
      <c r="A19" s="1">
        <v>43213</v>
      </c>
      <c r="B19">
        <v>1053.560303</v>
      </c>
      <c r="C19">
        <v>1118.721558</v>
      </c>
      <c r="D19">
        <v>740.46154799999999</v>
      </c>
      <c r="E19">
        <v>812</v>
      </c>
      <c r="F19">
        <v>56.803257000000002</v>
      </c>
      <c r="G19">
        <v>94.786720000000003</v>
      </c>
      <c r="H19">
        <v>1071.0614009999999</v>
      </c>
      <c r="J19">
        <f t="shared" si="2"/>
        <v>2.7218642858109778E-3</v>
      </c>
      <c r="K19">
        <f t="shared" si="3"/>
        <v>-1.5872947847835757E-3</v>
      </c>
      <c r="L19">
        <f t="shared" si="4"/>
        <v>-3.9977289484714592E-3</v>
      </c>
      <c r="M19">
        <f t="shared" si="5"/>
        <v>4.1559806307639023E-2</v>
      </c>
      <c r="N19">
        <f t="shared" si="6"/>
        <v>3.7037079635882923E-2</v>
      </c>
      <c r="O19">
        <f t="shared" si="7"/>
        <v>3.6156826375023125E-3</v>
      </c>
      <c r="P19">
        <f t="shared" si="8"/>
        <v>1.5577543005956132E-2</v>
      </c>
      <c r="R19" s="5">
        <v>1.6799999999999999E-4</v>
      </c>
      <c r="T19" s="2">
        <f t="shared" si="9"/>
        <v>2.5538642858109776E-3</v>
      </c>
      <c r="U19" s="2">
        <f t="shared" si="10"/>
        <v>-1.7552947847835757E-3</v>
      </c>
      <c r="V19" s="2">
        <f t="shared" si="11"/>
        <v>-4.165728948471459E-3</v>
      </c>
      <c r="W19" s="2">
        <f t="shared" si="12"/>
        <v>4.1391806307639022E-2</v>
      </c>
      <c r="X19" s="2">
        <f t="shared" si="13"/>
        <v>3.6869079635882922E-2</v>
      </c>
      <c r="Y19" s="2">
        <f t="shared" si="14"/>
        <v>3.4476826375023123E-3</v>
      </c>
      <c r="Z19" s="2">
        <f t="shared" si="15"/>
        <v>1.5409543005956133E-2</v>
      </c>
      <c r="AB19" s="5">
        <v>10584.7</v>
      </c>
      <c r="AC19" s="5">
        <f t="shared" si="1"/>
        <v>1.9547427359773435E-3</v>
      </c>
      <c r="AD19" s="2">
        <f t="shared" si="16"/>
        <v>1.7867427359773435E-3</v>
      </c>
    </row>
    <row r="20" spans="1:30" x14ac:dyDescent="0.3">
      <c r="A20" s="1">
        <v>43214</v>
      </c>
      <c r="B20">
        <v>1048.603394</v>
      </c>
      <c r="C20">
        <v>1093.6732179999999</v>
      </c>
      <c r="D20">
        <v>733.104736</v>
      </c>
      <c r="E20">
        <v>815.09997599999997</v>
      </c>
      <c r="F20">
        <v>56.756073000000001</v>
      </c>
      <c r="G20">
        <v>95.079414</v>
      </c>
      <c r="H20">
        <v>1070.5203859999999</v>
      </c>
      <c r="J20">
        <f t="shared" si="2"/>
        <v>-4.7049124628986676E-3</v>
      </c>
      <c r="K20">
        <f t="shared" si="3"/>
        <v>-2.2390146878710684E-2</v>
      </c>
      <c r="L20">
        <f t="shared" si="4"/>
        <v>-9.9354409690427178E-3</v>
      </c>
      <c r="M20">
        <f t="shared" si="5"/>
        <v>3.8177044334974995E-3</v>
      </c>
      <c r="N20">
        <f t="shared" si="6"/>
        <v>-8.3065659421609303E-4</v>
      </c>
      <c r="O20">
        <f t="shared" si="7"/>
        <v>3.0879220211438622E-3</v>
      </c>
      <c r="P20">
        <f t="shared" si="8"/>
        <v>-5.0512043426725623E-4</v>
      </c>
      <c r="R20" s="5">
        <v>1.6799999999999999E-4</v>
      </c>
      <c r="T20" s="2">
        <f t="shared" si="9"/>
        <v>-4.8729124628986674E-3</v>
      </c>
      <c r="U20" s="2">
        <f t="shared" si="10"/>
        <v>-2.2558146878710685E-2</v>
      </c>
      <c r="V20" s="2">
        <f t="shared" si="11"/>
        <v>-1.0103440969042718E-2</v>
      </c>
      <c r="W20" s="2">
        <f t="shared" si="12"/>
        <v>3.6497044334974993E-3</v>
      </c>
      <c r="X20" s="2">
        <f t="shared" si="13"/>
        <v>-9.9865659421609311E-4</v>
      </c>
      <c r="Y20" s="2">
        <f t="shared" si="14"/>
        <v>2.919922021143862E-3</v>
      </c>
      <c r="Z20" s="2">
        <f t="shared" si="15"/>
        <v>-6.7312043426725619E-4</v>
      </c>
      <c r="AB20" s="5">
        <v>10614.35</v>
      </c>
      <c r="AC20" s="5">
        <f t="shared" si="1"/>
        <v>2.8012130716977934E-3</v>
      </c>
      <c r="AD20" s="2">
        <f t="shared" si="16"/>
        <v>2.6332130716977932E-3</v>
      </c>
    </row>
    <row r="21" spans="1:30" x14ac:dyDescent="0.3">
      <c r="A21" s="1">
        <v>43215</v>
      </c>
      <c r="B21">
        <v>1057.9929199999999</v>
      </c>
      <c r="C21">
        <v>1075.2947999999999</v>
      </c>
      <c r="D21">
        <v>743.43359399999997</v>
      </c>
      <c r="E21">
        <v>798.59997599999997</v>
      </c>
      <c r="F21">
        <v>55.010463999999999</v>
      </c>
      <c r="G21">
        <v>93.615905999999995</v>
      </c>
      <c r="H21">
        <v>1076.718018</v>
      </c>
      <c r="J21">
        <f t="shared" si="2"/>
        <v>8.9543158583367446E-3</v>
      </c>
      <c r="K21">
        <f t="shared" si="3"/>
        <v>-1.6804304702284494E-2</v>
      </c>
      <c r="L21">
        <f t="shared" si="4"/>
        <v>1.4089198299763772E-2</v>
      </c>
      <c r="M21">
        <f t="shared" si="5"/>
        <v>-2.024291557579435E-2</v>
      </c>
      <c r="N21">
        <f t="shared" si="6"/>
        <v>-3.0756338621243259E-2</v>
      </c>
      <c r="O21">
        <f t="shared" si="7"/>
        <v>-1.5392480227107883E-2</v>
      </c>
      <c r="P21">
        <f t="shared" si="8"/>
        <v>5.7893638281448969E-3</v>
      </c>
      <c r="R21" s="5">
        <v>1.6799999999999999E-4</v>
      </c>
      <c r="T21" s="2">
        <f t="shared" si="9"/>
        <v>8.7863158583367448E-3</v>
      </c>
      <c r="U21" s="2">
        <f t="shared" si="10"/>
        <v>-1.6972304702284495E-2</v>
      </c>
      <c r="V21" s="2">
        <f t="shared" si="11"/>
        <v>1.3921198299763772E-2</v>
      </c>
      <c r="W21" s="2">
        <f t="shared" si="12"/>
        <v>-2.0410915575794351E-2</v>
      </c>
      <c r="X21" s="2">
        <f t="shared" si="13"/>
        <v>-3.0924338621243261E-2</v>
      </c>
      <c r="Y21" s="2">
        <f t="shared" si="14"/>
        <v>-1.5560480227107883E-2</v>
      </c>
      <c r="Z21" s="2">
        <f t="shared" si="15"/>
        <v>5.6213638281448972E-3</v>
      </c>
      <c r="AB21" s="5">
        <v>10570.55</v>
      </c>
      <c r="AC21" s="5">
        <f t="shared" si="1"/>
        <v>-4.1264891397024871E-3</v>
      </c>
      <c r="AD21" s="2">
        <f t="shared" si="16"/>
        <v>-4.2944891397024869E-3</v>
      </c>
    </row>
    <row r="22" spans="1:30" x14ac:dyDescent="0.3">
      <c r="A22" s="1">
        <v>43216</v>
      </c>
      <c r="B22">
        <v>1051.463135</v>
      </c>
      <c r="C22">
        <v>1064.0798339999999</v>
      </c>
      <c r="D22">
        <v>751.76483199999996</v>
      </c>
      <c r="E22">
        <v>799.70001200000002</v>
      </c>
      <c r="F22">
        <v>53.453560000000003</v>
      </c>
      <c r="G22">
        <v>94.737930000000006</v>
      </c>
      <c r="H22">
        <v>1071.012207</v>
      </c>
      <c r="J22">
        <f t="shared" si="2"/>
        <v>-6.1718607719983111E-3</v>
      </c>
      <c r="K22">
        <f t="shared" si="3"/>
        <v>-1.0429666357542141E-2</v>
      </c>
      <c r="L22">
        <f t="shared" si="4"/>
        <v>1.1206431976222998E-2</v>
      </c>
      <c r="M22">
        <f t="shared" si="5"/>
        <v>1.3774555886037813E-3</v>
      </c>
      <c r="N22">
        <f t="shared" si="6"/>
        <v>-2.8301960877843094E-2</v>
      </c>
      <c r="O22">
        <f t="shared" si="7"/>
        <v>1.1985399147875686E-2</v>
      </c>
      <c r="P22">
        <f t="shared" si="8"/>
        <v>-5.299262113769178E-3</v>
      </c>
      <c r="R22" s="5">
        <v>1.6899999999999999E-4</v>
      </c>
      <c r="T22" s="2">
        <f t="shared" si="9"/>
        <v>-6.340860771998311E-3</v>
      </c>
      <c r="U22" s="2">
        <f t="shared" si="10"/>
        <v>-1.0598666357542141E-2</v>
      </c>
      <c r="V22" s="2">
        <f t="shared" si="11"/>
        <v>1.1037431976222997E-2</v>
      </c>
      <c r="W22" s="2">
        <f t="shared" si="12"/>
        <v>1.2084555886037814E-3</v>
      </c>
      <c r="X22" s="2">
        <f t="shared" si="13"/>
        <v>-2.8470960877843093E-2</v>
      </c>
      <c r="Y22" s="2">
        <f t="shared" si="14"/>
        <v>1.1816399147875686E-2</v>
      </c>
      <c r="Z22" s="2">
        <f t="shared" si="15"/>
        <v>-5.4682621137691779E-3</v>
      </c>
      <c r="AB22" s="5">
        <v>10617.8</v>
      </c>
      <c r="AC22" s="5">
        <f t="shared" si="1"/>
        <v>4.4699660850192283E-3</v>
      </c>
      <c r="AD22" s="2">
        <f t="shared" si="16"/>
        <v>4.3009660850192285E-3</v>
      </c>
    </row>
    <row r="23" spans="1:30" x14ac:dyDescent="0.3">
      <c r="A23" s="1">
        <v>43217</v>
      </c>
      <c r="B23">
        <v>1050.843384</v>
      </c>
      <c r="C23">
        <v>1059.633423</v>
      </c>
      <c r="D23">
        <v>752.44702099999995</v>
      </c>
      <c r="E23">
        <v>800.95001200000002</v>
      </c>
      <c r="F23">
        <v>53.878169999999997</v>
      </c>
      <c r="G23">
        <v>95.859961999999996</v>
      </c>
      <c r="H23">
        <v>1077.652466</v>
      </c>
      <c r="J23">
        <f t="shared" si="2"/>
        <v>-5.8941771648508736E-4</v>
      </c>
      <c r="K23">
        <f t="shared" si="3"/>
        <v>-4.1786441749255996E-3</v>
      </c>
      <c r="L23">
        <f t="shared" si="4"/>
        <v>9.074500042587706E-4</v>
      </c>
      <c r="M23">
        <f t="shared" si="5"/>
        <v>1.5630861338539032E-3</v>
      </c>
      <c r="N23">
        <f t="shared" si="6"/>
        <v>7.9435307957036756E-3</v>
      </c>
      <c r="O23">
        <f t="shared" si="7"/>
        <v>1.1843535107849518E-2</v>
      </c>
      <c r="P23">
        <f t="shared" si="8"/>
        <v>6.1999844227732638E-3</v>
      </c>
      <c r="R23" s="5">
        <v>1.6899999999999999E-4</v>
      </c>
      <c r="T23" s="2">
        <f t="shared" si="9"/>
        <v>-7.5841771648508735E-4</v>
      </c>
      <c r="U23" s="2">
        <f t="shared" si="10"/>
        <v>-4.3476441749255995E-3</v>
      </c>
      <c r="V23" s="2">
        <f t="shared" si="11"/>
        <v>7.3845000425877062E-4</v>
      </c>
      <c r="W23" s="2">
        <f t="shared" si="12"/>
        <v>1.3940861338539033E-3</v>
      </c>
      <c r="X23" s="2">
        <f t="shared" si="13"/>
        <v>7.7745307957036757E-3</v>
      </c>
      <c r="Y23" s="2">
        <f t="shared" si="14"/>
        <v>1.1674535107849517E-2</v>
      </c>
      <c r="Z23" s="2">
        <f t="shared" si="15"/>
        <v>6.030984422773264E-3</v>
      </c>
      <c r="AB23" s="5">
        <v>10692.3</v>
      </c>
      <c r="AC23" s="5">
        <f t="shared" si="1"/>
        <v>7.0165194296370253E-3</v>
      </c>
      <c r="AD23" s="2">
        <f t="shared" si="16"/>
        <v>6.8475194296370254E-3</v>
      </c>
    </row>
    <row r="24" spans="1:30" x14ac:dyDescent="0.3">
      <c r="A24" s="1">
        <v>43220</v>
      </c>
      <c r="B24">
        <v>1070.7192379999999</v>
      </c>
      <c r="C24">
        <v>1078.0120850000001</v>
      </c>
      <c r="D24">
        <v>754.88293499999997</v>
      </c>
      <c r="E24">
        <v>805.25</v>
      </c>
      <c r="F24">
        <v>54.019706999999997</v>
      </c>
      <c r="G24">
        <v>95.908744999999996</v>
      </c>
      <c r="H24">
        <v>1104.164673</v>
      </c>
      <c r="J24">
        <f t="shared" si="2"/>
        <v>1.8914192450204256E-2</v>
      </c>
      <c r="K24">
        <f t="shared" si="3"/>
        <v>1.7344358531054069E-2</v>
      </c>
      <c r="L24">
        <f t="shared" si="4"/>
        <v>3.2373229370523688E-3</v>
      </c>
      <c r="M24">
        <f t="shared" si="5"/>
        <v>5.3686096954574797E-3</v>
      </c>
      <c r="N24">
        <f t="shared" si="6"/>
        <v>2.6269823195553895E-3</v>
      </c>
      <c r="O24">
        <f t="shared" si="7"/>
        <v>5.0889859522373112E-4</v>
      </c>
      <c r="P24">
        <f t="shared" si="8"/>
        <v>2.4601815368554995E-2</v>
      </c>
      <c r="R24" s="5">
        <v>1.7000000000000001E-4</v>
      </c>
      <c r="T24" s="2">
        <f t="shared" si="9"/>
        <v>1.8744192450204256E-2</v>
      </c>
      <c r="U24" s="2">
        <f t="shared" si="10"/>
        <v>1.7174358531054069E-2</v>
      </c>
      <c r="V24" s="2">
        <f t="shared" si="11"/>
        <v>3.0673229370523688E-3</v>
      </c>
      <c r="W24" s="2">
        <f t="shared" si="12"/>
        <v>5.1986096954574797E-3</v>
      </c>
      <c r="X24" s="2">
        <f t="shared" si="13"/>
        <v>2.4569823195553894E-3</v>
      </c>
      <c r="Y24" s="2">
        <f t="shared" si="14"/>
        <v>3.3889859522373111E-4</v>
      </c>
      <c r="Z24" s="2">
        <f t="shared" si="15"/>
        <v>2.4431815368554995E-2</v>
      </c>
      <c r="AB24" s="5">
        <v>10739.35</v>
      </c>
      <c r="AC24" s="5">
        <f t="shared" si="1"/>
        <v>4.4003628779590073E-3</v>
      </c>
      <c r="AD24" s="2">
        <f t="shared" si="16"/>
        <v>4.2303628779590072E-3</v>
      </c>
    </row>
    <row r="25" spans="1:30" x14ac:dyDescent="0.3">
      <c r="A25" s="1">
        <v>43222</v>
      </c>
      <c r="B25">
        <v>1076.8680420000001</v>
      </c>
      <c r="C25">
        <v>1067.192505</v>
      </c>
      <c r="D25">
        <v>749.08520499999997</v>
      </c>
      <c r="E25">
        <v>795.79998799999998</v>
      </c>
      <c r="F25">
        <v>56.661720000000003</v>
      </c>
      <c r="G25">
        <v>96.591712999999999</v>
      </c>
      <c r="H25">
        <v>1110.509888</v>
      </c>
      <c r="J25">
        <f t="shared" si="2"/>
        <v>5.742685646972708E-3</v>
      </c>
      <c r="K25">
        <f t="shared" si="3"/>
        <v>-1.0036603624902857E-2</v>
      </c>
      <c r="L25">
        <f t="shared" si="4"/>
        <v>-7.6803034367176433E-3</v>
      </c>
      <c r="M25">
        <f t="shared" si="5"/>
        <v>-1.1735500776156493E-2</v>
      </c>
      <c r="N25">
        <f t="shared" si="6"/>
        <v>4.8908317847781102E-2</v>
      </c>
      <c r="O25">
        <f t="shared" si="7"/>
        <v>7.1210190478459756E-3</v>
      </c>
      <c r="P25">
        <f t="shared" si="8"/>
        <v>5.7466201873314715E-3</v>
      </c>
      <c r="R25" s="5">
        <v>1.7000000000000001E-4</v>
      </c>
      <c r="T25" s="2">
        <f t="shared" si="9"/>
        <v>5.572685646972708E-3</v>
      </c>
      <c r="U25" s="2">
        <f t="shared" si="10"/>
        <v>-1.0206603624902857E-2</v>
      </c>
      <c r="V25" s="2">
        <f t="shared" si="11"/>
        <v>-7.8503034367176441E-3</v>
      </c>
      <c r="W25" s="2">
        <f t="shared" si="12"/>
        <v>-1.1905500776156493E-2</v>
      </c>
      <c r="X25" s="2">
        <f t="shared" si="13"/>
        <v>4.8738317847781099E-2</v>
      </c>
      <c r="Y25" s="2">
        <f t="shared" si="14"/>
        <v>6.9510190478459756E-3</v>
      </c>
      <c r="Z25" s="2">
        <f t="shared" si="15"/>
        <v>5.5766201873314715E-3</v>
      </c>
      <c r="AB25" s="5">
        <v>10718.05</v>
      </c>
      <c r="AC25" s="5">
        <f t="shared" si="1"/>
        <v>-1.9833602592336679E-3</v>
      </c>
      <c r="AD25" s="2">
        <f t="shared" si="16"/>
        <v>-2.1533602592336679E-3</v>
      </c>
    </row>
    <row r="26" spans="1:30" x14ac:dyDescent="0.3">
      <c r="A26" s="1">
        <v>43223</v>
      </c>
      <c r="B26">
        <v>1050.7482910000001</v>
      </c>
      <c r="C26">
        <v>1056.5704350000001</v>
      </c>
      <c r="D26">
        <v>731.00970500000005</v>
      </c>
      <c r="E26">
        <v>785.40002400000003</v>
      </c>
      <c r="F26">
        <v>56.897613999999997</v>
      </c>
      <c r="G26">
        <v>95.176986999999997</v>
      </c>
      <c r="H26">
        <v>1043.2210689999999</v>
      </c>
      <c r="J26">
        <f t="shared" si="2"/>
        <v>-2.4255294039081485E-2</v>
      </c>
      <c r="K26">
        <f t="shared" si="3"/>
        <v>-9.9532839204112423E-3</v>
      </c>
      <c r="L26">
        <f t="shared" si="4"/>
        <v>-2.4130098791632016E-2</v>
      </c>
      <c r="M26">
        <f t="shared" si="5"/>
        <v>-1.306856516313488E-2</v>
      </c>
      <c r="N26">
        <f t="shared" si="6"/>
        <v>4.163198716876133E-3</v>
      </c>
      <c r="O26">
        <f t="shared" si="7"/>
        <v>-1.4646453158978574E-2</v>
      </c>
      <c r="P26">
        <f t="shared" si="8"/>
        <v>-6.0592723871361061E-2</v>
      </c>
      <c r="R26" s="5">
        <v>1.7000000000000001E-4</v>
      </c>
      <c r="T26" s="2">
        <f t="shared" si="9"/>
        <v>-2.4425294039081485E-2</v>
      </c>
      <c r="U26" s="2">
        <f t="shared" si="10"/>
        <v>-1.0123283920411242E-2</v>
      </c>
      <c r="V26" s="2">
        <f t="shared" si="11"/>
        <v>-2.4300098791632016E-2</v>
      </c>
      <c r="W26" s="2">
        <f t="shared" si="12"/>
        <v>-1.323856516313488E-2</v>
      </c>
      <c r="X26" s="2">
        <f t="shared" si="13"/>
        <v>3.993198716876133E-3</v>
      </c>
      <c r="Y26" s="2">
        <f t="shared" si="14"/>
        <v>-1.4816453158978574E-2</v>
      </c>
      <c r="Z26" s="2">
        <f t="shared" si="15"/>
        <v>-6.0762723871361057E-2</v>
      </c>
      <c r="AB26" s="5">
        <v>10679.65</v>
      </c>
      <c r="AC26" s="5">
        <f t="shared" si="1"/>
        <v>-3.5827412635693655E-3</v>
      </c>
      <c r="AD26" s="2">
        <f t="shared" si="16"/>
        <v>-3.7527412635693655E-3</v>
      </c>
    </row>
    <row r="27" spans="1:30" x14ac:dyDescent="0.3">
      <c r="A27" s="1">
        <v>43224</v>
      </c>
      <c r="B27">
        <v>1047.0780030000001</v>
      </c>
      <c r="C27">
        <v>1088.2882079999999</v>
      </c>
      <c r="D27">
        <v>714.34716800000001</v>
      </c>
      <c r="E27">
        <v>809.90002400000003</v>
      </c>
      <c r="F27">
        <v>56.237110000000001</v>
      </c>
      <c r="G27">
        <v>97.616173000000003</v>
      </c>
      <c r="H27">
        <v>1008.3471070000001</v>
      </c>
      <c r="J27">
        <f t="shared" si="2"/>
        <v>-3.4930230497991145E-3</v>
      </c>
      <c r="K27">
        <f t="shared" si="3"/>
        <v>3.0019553783936656E-2</v>
      </c>
      <c r="L27">
        <f t="shared" si="4"/>
        <v>-2.279386564368532E-2</v>
      </c>
      <c r="M27">
        <f t="shared" si="5"/>
        <v>3.1194294946953045E-2</v>
      </c>
      <c r="N27">
        <f t="shared" si="6"/>
        <v>-1.1608641444964565E-2</v>
      </c>
      <c r="O27">
        <f t="shared" si="7"/>
        <v>2.5627896794001334E-2</v>
      </c>
      <c r="P27">
        <f t="shared" si="8"/>
        <v>-3.3429119710387957E-2</v>
      </c>
      <c r="R27" s="5">
        <v>1.7100000000000001E-4</v>
      </c>
      <c r="T27" s="2">
        <f t="shared" si="9"/>
        <v>-3.6640230497991147E-3</v>
      </c>
      <c r="U27" s="2">
        <f t="shared" si="10"/>
        <v>2.9848553783936655E-2</v>
      </c>
      <c r="V27" s="2">
        <f t="shared" si="11"/>
        <v>-2.2964865643685321E-2</v>
      </c>
      <c r="W27" s="2">
        <f t="shared" si="12"/>
        <v>3.1023294946953044E-2</v>
      </c>
      <c r="X27" s="2">
        <f t="shared" si="13"/>
        <v>-1.1779641444964564E-2</v>
      </c>
      <c r="Y27" s="2">
        <f t="shared" si="14"/>
        <v>2.5456896794001333E-2</v>
      </c>
      <c r="Z27" s="2">
        <f t="shared" si="15"/>
        <v>-3.3600119710387955E-2</v>
      </c>
      <c r="AB27" s="5">
        <v>10618.25</v>
      </c>
      <c r="AC27" s="5">
        <f t="shared" si="1"/>
        <v>-5.7492520822311254E-3</v>
      </c>
      <c r="AD27" s="2">
        <f t="shared" si="16"/>
        <v>-5.9202520822311255E-3</v>
      </c>
    </row>
    <row r="28" spans="1:30" x14ac:dyDescent="0.3">
      <c r="A28" s="1">
        <v>43227</v>
      </c>
      <c r="B28">
        <v>1051.1293949999999</v>
      </c>
      <c r="C28">
        <v>1068.0323490000001</v>
      </c>
      <c r="D28">
        <v>722.72711200000003</v>
      </c>
      <c r="E28">
        <v>849.84997599999997</v>
      </c>
      <c r="F28">
        <v>55.765320000000003</v>
      </c>
      <c r="G28">
        <v>98.738190000000003</v>
      </c>
      <c r="H28">
        <v>1023.05426</v>
      </c>
      <c r="J28">
        <f t="shared" si="2"/>
        <v>3.8692360916685693E-3</v>
      </c>
      <c r="K28">
        <f t="shared" si="3"/>
        <v>-1.8612587043670213E-2</v>
      </c>
      <c r="L28">
        <f t="shared" si="4"/>
        <v>1.1730912328611658E-2</v>
      </c>
      <c r="M28">
        <f t="shared" si="5"/>
        <v>4.9327016688667166E-2</v>
      </c>
      <c r="N28">
        <f t="shared" si="6"/>
        <v>-8.3893002325332606E-3</v>
      </c>
      <c r="O28">
        <f t="shared" si="7"/>
        <v>1.1494171155429332E-2</v>
      </c>
      <c r="P28">
        <f t="shared" si="8"/>
        <v>1.4585407046742237E-2</v>
      </c>
      <c r="R28" s="5">
        <v>1.7100000000000001E-4</v>
      </c>
      <c r="T28" s="2">
        <f t="shared" si="9"/>
        <v>3.6982360916685691E-3</v>
      </c>
      <c r="U28" s="2">
        <f t="shared" si="10"/>
        <v>-1.8783587043670214E-2</v>
      </c>
      <c r="V28" s="2">
        <f t="shared" si="11"/>
        <v>1.1559912328611659E-2</v>
      </c>
      <c r="W28" s="2">
        <f t="shared" si="12"/>
        <v>4.9156016688667169E-2</v>
      </c>
      <c r="X28" s="2">
        <f t="shared" si="13"/>
        <v>-8.5603002325332599E-3</v>
      </c>
      <c r="Y28" s="2">
        <f t="shared" si="14"/>
        <v>1.1323171155429333E-2</v>
      </c>
      <c r="Z28" s="2">
        <f t="shared" si="15"/>
        <v>1.4414407046742237E-2</v>
      </c>
      <c r="AB28" s="5">
        <v>10715.5</v>
      </c>
      <c r="AC28" s="5">
        <f t="shared" si="1"/>
        <v>9.1587596826219007E-3</v>
      </c>
      <c r="AD28" s="2">
        <f t="shared" si="16"/>
        <v>8.9877596826219014E-3</v>
      </c>
    </row>
    <row r="29" spans="1:30" x14ac:dyDescent="0.3">
      <c r="A29" s="1">
        <v>43228</v>
      </c>
      <c r="B29">
        <v>1044.6948239999999</v>
      </c>
      <c r="C29">
        <v>1058.843018</v>
      </c>
      <c r="D29">
        <v>721.46044900000004</v>
      </c>
      <c r="E29">
        <v>880.70001200000002</v>
      </c>
      <c r="F29">
        <v>55.246357000000003</v>
      </c>
      <c r="G29">
        <v>100.933464</v>
      </c>
      <c r="H29">
        <v>1024.185547</v>
      </c>
      <c r="J29">
        <f t="shared" si="2"/>
        <v>-6.1215783999647409E-3</v>
      </c>
      <c r="K29">
        <f t="shared" si="3"/>
        <v>-8.6039819005520012E-3</v>
      </c>
      <c r="L29">
        <f t="shared" si="4"/>
        <v>-1.7526158614622361E-3</v>
      </c>
      <c r="M29">
        <f t="shared" si="5"/>
        <v>3.6300567007370305E-2</v>
      </c>
      <c r="N29">
        <f t="shared" si="6"/>
        <v>-9.3061960372503808E-3</v>
      </c>
      <c r="O29">
        <f t="shared" si="7"/>
        <v>2.2233281772736542E-2</v>
      </c>
      <c r="P29">
        <f t="shared" si="8"/>
        <v>1.1057937435303216E-3</v>
      </c>
      <c r="R29" s="5">
        <v>1.7100000000000001E-4</v>
      </c>
      <c r="T29" s="2">
        <f t="shared" si="9"/>
        <v>-6.2925783999647411E-3</v>
      </c>
      <c r="U29" s="2">
        <f t="shared" si="10"/>
        <v>-8.7749819005520004E-3</v>
      </c>
      <c r="V29" s="2">
        <f t="shared" si="11"/>
        <v>-1.923615861462236E-3</v>
      </c>
      <c r="W29" s="2">
        <f t="shared" si="12"/>
        <v>3.6129567007370307E-2</v>
      </c>
      <c r="X29" s="2">
        <f t="shared" si="13"/>
        <v>-9.4771960372503801E-3</v>
      </c>
      <c r="Y29" s="2">
        <f t="shared" si="14"/>
        <v>2.2062281772736541E-2</v>
      </c>
      <c r="Z29" s="2">
        <f t="shared" si="15"/>
        <v>9.3479374353032157E-4</v>
      </c>
      <c r="AB29" s="5">
        <v>10717.8</v>
      </c>
      <c r="AC29" s="5">
        <f t="shared" si="1"/>
        <v>2.146423405346715E-4</v>
      </c>
      <c r="AD29" s="2">
        <f t="shared" si="16"/>
        <v>4.3642340534671493E-5</v>
      </c>
    </row>
    <row r="30" spans="1:30" x14ac:dyDescent="0.3">
      <c r="A30" s="1">
        <v>43229</v>
      </c>
      <c r="B30">
        <v>1042.3116460000001</v>
      </c>
      <c r="C30">
        <v>1033.053711</v>
      </c>
      <c r="D30">
        <v>710.30334500000004</v>
      </c>
      <c r="E30">
        <v>879</v>
      </c>
      <c r="F30">
        <v>54.066887000000001</v>
      </c>
      <c r="G30">
        <v>98.689414999999997</v>
      </c>
      <c r="H30">
        <v>1026.8416749999999</v>
      </c>
      <c r="J30">
        <f t="shared" si="2"/>
        <v>-2.2812193046720945E-3</v>
      </c>
      <c r="K30">
        <f t="shared" si="3"/>
        <v>-2.4356119426194305E-2</v>
      </c>
      <c r="L30">
        <f t="shared" si="4"/>
        <v>-1.5464609342708409E-2</v>
      </c>
      <c r="M30">
        <f t="shared" si="5"/>
        <v>-1.9302963288707383E-3</v>
      </c>
      <c r="N30">
        <f t="shared" si="6"/>
        <v>-2.1349281003270531E-2</v>
      </c>
      <c r="O30">
        <f t="shared" si="7"/>
        <v>-2.22329533840234E-2</v>
      </c>
      <c r="P30">
        <f t="shared" si="8"/>
        <v>2.5934050795581604E-3</v>
      </c>
      <c r="R30" s="5">
        <v>1.7100000000000001E-4</v>
      </c>
      <c r="T30" s="2">
        <f t="shared" si="9"/>
        <v>-2.4522193046720947E-3</v>
      </c>
      <c r="U30" s="2">
        <f t="shared" si="10"/>
        <v>-2.4527119426194306E-2</v>
      </c>
      <c r="V30" s="2">
        <f t="shared" si="11"/>
        <v>-1.5635609342708408E-2</v>
      </c>
      <c r="W30" s="2">
        <f t="shared" si="12"/>
        <v>-2.1012963288707383E-3</v>
      </c>
      <c r="X30" s="2">
        <f t="shared" si="13"/>
        <v>-2.1520281003270532E-2</v>
      </c>
      <c r="Y30" s="2">
        <f t="shared" si="14"/>
        <v>-2.2403953384023401E-2</v>
      </c>
      <c r="Z30" s="2">
        <f t="shared" si="15"/>
        <v>2.4224050795581603E-3</v>
      </c>
      <c r="AB30" s="5">
        <v>10741.7</v>
      </c>
      <c r="AC30" s="5">
        <f t="shared" si="1"/>
        <v>2.2299352479054897E-3</v>
      </c>
      <c r="AD30" s="2">
        <f t="shared" si="16"/>
        <v>2.0589352479054896E-3</v>
      </c>
    </row>
    <row r="31" spans="1:30" x14ac:dyDescent="0.3">
      <c r="A31" s="1">
        <v>43230</v>
      </c>
      <c r="B31">
        <v>1044.7426760000001</v>
      </c>
      <c r="C31">
        <v>1011.957825</v>
      </c>
      <c r="D31">
        <v>705.723389</v>
      </c>
      <c r="E31">
        <v>865.75</v>
      </c>
      <c r="F31">
        <v>57.416575999999999</v>
      </c>
      <c r="G31">
        <v>87.225243000000006</v>
      </c>
      <c r="H31">
        <v>1023.201721</v>
      </c>
      <c r="J31">
        <f t="shared" si="2"/>
        <v>2.3323446584611641E-3</v>
      </c>
      <c r="K31">
        <f t="shared" si="3"/>
        <v>-2.0420899489900834E-2</v>
      </c>
      <c r="L31">
        <f t="shared" si="4"/>
        <v>-6.4478874163263842E-3</v>
      </c>
      <c r="M31">
        <f t="shared" si="5"/>
        <v>-1.5073947667804323E-2</v>
      </c>
      <c r="N31">
        <f t="shared" si="6"/>
        <v>6.1954537904133411E-2</v>
      </c>
      <c r="O31">
        <f t="shared" si="7"/>
        <v>-0.1161641499242851</v>
      </c>
      <c r="P31">
        <f t="shared" si="8"/>
        <v>-3.5448054832794701E-3</v>
      </c>
      <c r="R31" s="5">
        <v>1.7100000000000001E-4</v>
      </c>
      <c r="T31" s="2">
        <f t="shared" si="9"/>
        <v>2.161344658461164E-3</v>
      </c>
      <c r="U31" s="2">
        <f t="shared" si="10"/>
        <v>-2.0591899489900835E-2</v>
      </c>
      <c r="V31" s="2">
        <f t="shared" si="11"/>
        <v>-6.6188874163263843E-3</v>
      </c>
      <c r="W31" s="2">
        <f t="shared" si="12"/>
        <v>-1.5244947667804322E-2</v>
      </c>
      <c r="X31" s="2">
        <f t="shared" si="13"/>
        <v>6.1783537904133413E-2</v>
      </c>
      <c r="Y31" s="2">
        <f t="shared" si="14"/>
        <v>-0.11633514992428511</v>
      </c>
      <c r="Z31" s="2">
        <f t="shared" si="15"/>
        <v>-3.7158054832794702E-3</v>
      </c>
      <c r="AB31" s="5">
        <v>10716.55</v>
      </c>
      <c r="AC31" s="5">
        <f t="shared" si="1"/>
        <v>-2.3413426180214914E-3</v>
      </c>
      <c r="AD31" s="2">
        <f t="shared" si="16"/>
        <v>-2.5123426180214915E-3</v>
      </c>
    </row>
    <row r="32" spans="1:30" x14ac:dyDescent="0.3">
      <c r="A32" s="1">
        <v>43231</v>
      </c>
      <c r="B32">
        <v>1057.1827390000001</v>
      </c>
      <c r="C32">
        <v>1032.4609379999999</v>
      </c>
      <c r="D32">
        <v>707.03900099999998</v>
      </c>
      <c r="E32">
        <v>834.29998799999998</v>
      </c>
      <c r="F32">
        <v>62.181643999999999</v>
      </c>
      <c r="G32">
        <v>87.859436000000002</v>
      </c>
      <c r="H32">
        <v>1020.742432</v>
      </c>
      <c r="J32">
        <f t="shared" si="2"/>
        <v>1.1907298596846069E-2</v>
      </c>
      <c r="K32">
        <f t="shared" si="3"/>
        <v>2.0260837451402666E-2</v>
      </c>
      <c r="L32">
        <f t="shared" si="4"/>
        <v>1.8642034832715277E-3</v>
      </c>
      <c r="M32">
        <f t="shared" si="5"/>
        <v>-3.6326898065261348E-2</v>
      </c>
      <c r="N32">
        <f t="shared" si="6"/>
        <v>8.2991155724785812E-2</v>
      </c>
      <c r="O32">
        <f t="shared" si="7"/>
        <v>7.2707507389804136E-3</v>
      </c>
      <c r="P32">
        <f t="shared" si="8"/>
        <v>-2.4035231269905308E-3</v>
      </c>
      <c r="R32" s="5">
        <v>1.7100000000000001E-4</v>
      </c>
      <c r="T32" s="2">
        <f t="shared" si="9"/>
        <v>1.173629859684607E-2</v>
      </c>
      <c r="U32" s="2">
        <f t="shared" si="10"/>
        <v>2.0089837451402665E-2</v>
      </c>
      <c r="V32" s="2">
        <f t="shared" si="11"/>
        <v>1.6932034832715277E-3</v>
      </c>
      <c r="W32" s="2">
        <f t="shared" si="12"/>
        <v>-3.6497898065261346E-2</v>
      </c>
      <c r="X32" s="2">
        <f t="shared" si="13"/>
        <v>8.2820155724785807E-2</v>
      </c>
      <c r="Y32" s="2">
        <f t="shared" si="14"/>
        <v>7.0997507389804135E-3</v>
      </c>
      <c r="Z32" s="2">
        <f t="shared" si="15"/>
        <v>-2.5745231269905309E-3</v>
      </c>
      <c r="AB32" s="5">
        <v>10806.5</v>
      </c>
      <c r="AC32" s="5">
        <f t="shared" si="1"/>
        <v>8.3935594944269127E-3</v>
      </c>
      <c r="AD32" s="2">
        <f t="shared" si="16"/>
        <v>8.2225594944269134E-3</v>
      </c>
    </row>
    <row r="33" spans="1:30" x14ac:dyDescent="0.3">
      <c r="A33" s="1">
        <v>43234</v>
      </c>
      <c r="B33">
        <v>1059.3276370000001</v>
      </c>
      <c r="C33">
        <v>1011.513245</v>
      </c>
      <c r="D33">
        <v>716.10107400000004</v>
      </c>
      <c r="E33">
        <v>812.25</v>
      </c>
      <c r="F33">
        <v>62.653427000000001</v>
      </c>
      <c r="G33">
        <v>87.713081000000003</v>
      </c>
      <c r="H33">
        <v>1004.756348</v>
      </c>
      <c r="J33">
        <f t="shared" si="2"/>
        <v>2.0288810258374942E-3</v>
      </c>
      <c r="K33">
        <f t="shared" si="3"/>
        <v>-2.0289090104055791E-2</v>
      </c>
      <c r="L33">
        <f t="shared" si="4"/>
        <v>1.2816935115577953E-2</v>
      </c>
      <c r="M33">
        <f t="shared" si="5"/>
        <v>-2.6429327960148533E-2</v>
      </c>
      <c r="N33">
        <f t="shared" si="6"/>
        <v>7.5871747617351848E-3</v>
      </c>
      <c r="O33">
        <f t="shared" si="7"/>
        <v>-1.665785789929266E-3</v>
      </c>
      <c r="P33">
        <f t="shared" si="8"/>
        <v>-1.5661231961012476E-2</v>
      </c>
      <c r="R33" s="5">
        <v>1.7200000000000001E-4</v>
      </c>
      <c r="T33" s="2">
        <f t="shared" si="9"/>
        <v>1.8568810258374941E-3</v>
      </c>
      <c r="U33" s="2">
        <f t="shared" si="10"/>
        <v>-2.046109010405579E-2</v>
      </c>
      <c r="V33" s="2">
        <f t="shared" si="11"/>
        <v>1.2644935115577953E-2</v>
      </c>
      <c r="W33" s="2">
        <f t="shared" si="12"/>
        <v>-2.6601327960148531E-2</v>
      </c>
      <c r="X33" s="2">
        <f t="shared" si="13"/>
        <v>7.4151747617351845E-3</v>
      </c>
      <c r="Y33" s="2">
        <f t="shared" si="14"/>
        <v>-1.8377857899292661E-3</v>
      </c>
      <c r="Z33" s="2">
        <f t="shared" si="15"/>
        <v>-1.5833231961012474E-2</v>
      </c>
      <c r="AB33" s="5">
        <v>10806.6</v>
      </c>
      <c r="AC33" s="5">
        <f t="shared" si="1"/>
        <v>9.2536899088848185E-6</v>
      </c>
      <c r="AD33" s="2">
        <f t="shared" si="16"/>
        <v>-1.6274631009111518E-4</v>
      </c>
    </row>
    <row r="34" spans="1:30" x14ac:dyDescent="0.3">
      <c r="A34" s="1">
        <v>43235</v>
      </c>
      <c r="B34">
        <v>1097.696899</v>
      </c>
      <c r="C34">
        <v>1029.397827</v>
      </c>
      <c r="D34">
        <v>709.37756300000001</v>
      </c>
      <c r="E34">
        <v>798.29998799999998</v>
      </c>
      <c r="F34">
        <v>61.143711000000003</v>
      </c>
      <c r="G34">
        <v>84.298225000000002</v>
      </c>
      <c r="H34">
        <v>1038.3023679999999</v>
      </c>
      <c r="J34">
        <f t="shared" si="2"/>
        <v>3.6220391746467698E-2</v>
      </c>
      <c r="K34">
        <f t="shared" si="3"/>
        <v>1.7681016129452682E-2</v>
      </c>
      <c r="L34">
        <f t="shared" si="4"/>
        <v>-9.3890530877768653E-3</v>
      </c>
      <c r="M34">
        <f t="shared" si="5"/>
        <v>-1.7174530009233628E-2</v>
      </c>
      <c r="N34">
        <f t="shared" si="6"/>
        <v>-2.4096303622785028E-2</v>
      </c>
      <c r="O34">
        <f t="shared" si="7"/>
        <v>-3.8932117776138774E-2</v>
      </c>
      <c r="P34">
        <f t="shared" si="8"/>
        <v>3.3387218768783422E-2</v>
      </c>
      <c r="R34" s="5">
        <v>1.7200000000000001E-4</v>
      </c>
      <c r="T34" s="2">
        <f t="shared" si="9"/>
        <v>3.6048391746467699E-2</v>
      </c>
      <c r="U34" s="2">
        <f t="shared" si="10"/>
        <v>1.7509016129452683E-2</v>
      </c>
      <c r="V34" s="2">
        <f t="shared" si="11"/>
        <v>-9.5610530877768655E-3</v>
      </c>
      <c r="W34" s="2">
        <f t="shared" si="12"/>
        <v>-1.7346530009233627E-2</v>
      </c>
      <c r="X34" s="2">
        <f t="shared" si="13"/>
        <v>-2.4268303622785026E-2</v>
      </c>
      <c r="Y34" s="2">
        <f t="shared" si="14"/>
        <v>-3.9104117776138772E-2</v>
      </c>
      <c r="Z34" s="2">
        <f t="shared" si="15"/>
        <v>3.3215218768783424E-2</v>
      </c>
      <c r="AB34" s="5">
        <v>10801.85</v>
      </c>
      <c r="AC34" s="5">
        <f t="shared" si="1"/>
        <v>-4.3954620324616439E-4</v>
      </c>
      <c r="AD34" s="2">
        <f t="shared" si="16"/>
        <v>-6.1154620324616439E-4</v>
      </c>
    </row>
    <row r="35" spans="1:30" x14ac:dyDescent="0.3">
      <c r="A35" s="1">
        <v>43236</v>
      </c>
      <c r="B35">
        <v>1123.1492920000001</v>
      </c>
      <c r="C35">
        <v>1017.194763</v>
      </c>
      <c r="D35">
        <v>709.57244900000001</v>
      </c>
      <c r="E35">
        <v>800.15002400000003</v>
      </c>
      <c r="F35">
        <v>61.285232999999998</v>
      </c>
      <c r="G35">
        <v>81.615120000000005</v>
      </c>
      <c r="H35">
        <v>1038.3515629999999</v>
      </c>
      <c r="J35">
        <f t="shared" si="2"/>
        <v>2.3187086547467806E-2</v>
      </c>
      <c r="K35">
        <f t="shared" si="3"/>
        <v>-1.1854565533292154E-2</v>
      </c>
      <c r="L35">
        <f t="shared" si="4"/>
        <v>2.7472817039181824E-4</v>
      </c>
      <c r="M35">
        <f t="shared" si="5"/>
        <v>2.3174696577848946E-3</v>
      </c>
      <c r="N35">
        <f t="shared" si="6"/>
        <v>2.3145798265335059E-3</v>
      </c>
      <c r="O35">
        <f t="shared" si="7"/>
        <v>-3.1828724744797386E-2</v>
      </c>
      <c r="P35">
        <f t="shared" si="8"/>
        <v>4.7380225179313357E-5</v>
      </c>
      <c r="R35" s="5">
        <v>1.73E-4</v>
      </c>
      <c r="T35" s="2">
        <f t="shared" si="9"/>
        <v>2.3014086547467807E-2</v>
      </c>
      <c r="U35" s="2">
        <f t="shared" si="10"/>
        <v>-1.2027565533292154E-2</v>
      </c>
      <c r="V35" s="2">
        <f t="shared" si="11"/>
        <v>1.0172817039181823E-4</v>
      </c>
      <c r="W35" s="2">
        <f t="shared" si="12"/>
        <v>2.1444696577848947E-3</v>
      </c>
      <c r="X35" s="2">
        <f t="shared" si="13"/>
        <v>2.1415798265335059E-3</v>
      </c>
      <c r="Y35" s="2">
        <f t="shared" si="14"/>
        <v>-3.2001724744797386E-2</v>
      </c>
      <c r="Z35" s="2">
        <f t="shared" si="15"/>
        <v>-1.2561977482068666E-4</v>
      </c>
      <c r="AB35" s="5">
        <v>10741.1</v>
      </c>
      <c r="AC35" s="5">
        <f t="shared" si="1"/>
        <v>-5.6240366233561842E-3</v>
      </c>
      <c r="AD35" s="2">
        <f t="shared" si="16"/>
        <v>-5.7970366233561846E-3</v>
      </c>
    </row>
    <row r="36" spans="1:30" x14ac:dyDescent="0.3">
      <c r="A36" s="1">
        <v>43237</v>
      </c>
      <c r="B36">
        <v>1121.147461</v>
      </c>
      <c r="C36">
        <v>1005.6834720000001</v>
      </c>
      <c r="D36">
        <v>706.74658199999999</v>
      </c>
      <c r="E36">
        <v>798.04998799999998</v>
      </c>
      <c r="F36">
        <v>61.426780999999998</v>
      </c>
      <c r="G36">
        <v>80.59066</v>
      </c>
      <c r="H36">
        <v>1031.7113039999999</v>
      </c>
      <c r="J36">
        <f t="shared" si="2"/>
        <v>-1.7823374098694959E-3</v>
      </c>
      <c r="K36">
        <f t="shared" si="3"/>
        <v>-1.131670297441348E-2</v>
      </c>
      <c r="L36">
        <f t="shared" si="4"/>
        <v>-3.9824925615171633E-3</v>
      </c>
      <c r="M36">
        <f t="shared" si="5"/>
        <v>-2.6245528176101706E-3</v>
      </c>
      <c r="N36">
        <f t="shared" si="6"/>
        <v>2.3096591637336229E-3</v>
      </c>
      <c r="O36">
        <f t="shared" si="7"/>
        <v>-1.2552330989650015E-2</v>
      </c>
      <c r="P36">
        <f t="shared" si="8"/>
        <v>-6.3950007267432746E-3</v>
      </c>
      <c r="R36" s="5">
        <v>1.7200000000000001E-4</v>
      </c>
      <c r="T36" s="2">
        <f t="shared" si="9"/>
        <v>-1.954337409869496E-3</v>
      </c>
      <c r="U36" s="2">
        <f t="shared" si="10"/>
        <v>-1.148870297441348E-2</v>
      </c>
      <c r="V36" s="2">
        <f t="shared" si="11"/>
        <v>-4.1544925615171636E-3</v>
      </c>
      <c r="W36" s="2">
        <f t="shared" si="12"/>
        <v>-2.7965528176101704E-3</v>
      </c>
      <c r="X36" s="2">
        <f t="shared" si="13"/>
        <v>2.1376591637336231E-3</v>
      </c>
      <c r="Y36" s="2">
        <f t="shared" si="14"/>
        <v>-1.2724330989650015E-2</v>
      </c>
      <c r="Z36" s="2">
        <f t="shared" si="15"/>
        <v>-6.5670007267432749E-3</v>
      </c>
      <c r="AB36" s="5">
        <v>10682.7</v>
      </c>
      <c r="AC36" s="5">
        <f t="shared" si="1"/>
        <v>-5.437059519043639E-3</v>
      </c>
      <c r="AD36" s="2">
        <f t="shared" si="16"/>
        <v>-5.6090595190436392E-3</v>
      </c>
    </row>
    <row r="37" spans="1:30" x14ac:dyDescent="0.3">
      <c r="A37" s="1">
        <v>43238</v>
      </c>
      <c r="B37">
        <v>1165.0935059999999</v>
      </c>
      <c r="C37">
        <v>1004.54718</v>
      </c>
      <c r="D37">
        <v>704.40808100000004</v>
      </c>
      <c r="E37">
        <v>776.90002400000003</v>
      </c>
      <c r="F37">
        <v>59.303730000000002</v>
      </c>
      <c r="G37">
        <v>80.493094999999997</v>
      </c>
      <c r="H37">
        <v>1019.856934</v>
      </c>
      <c r="J37">
        <f t="shared" si="2"/>
        <v>3.9197381726042112E-2</v>
      </c>
      <c r="K37">
        <f t="shared" si="3"/>
        <v>-1.1298704131432974E-3</v>
      </c>
      <c r="L37">
        <f t="shared" si="4"/>
        <v>-3.308825340735714E-3</v>
      </c>
      <c r="M37">
        <f t="shared" si="5"/>
        <v>-2.6502054154532429E-2</v>
      </c>
      <c r="N37">
        <f t="shared" si="6"/>
        <v>-3.4562302719395255E-2</v>
      </c>
      <c r="O37">
        <f t="shared" si="7"/>
        <v>-1.2106241591767956E-3</v>
      </c>
      <c r="P37">
        <f t="shared" si="8"/>
        <v>-1.1490006898286251E-2</v>
      </c>
      <c r="R37" s="5">
        <v>1.73E-4</v>
      </c>
      <c r="T37" s="2">
        <f t="shared" si="9"/>
        <v>3.9024381726042112E-2</v>
      </c>
      <c r="U37" s="2">
        <f t="shared" si="10"/>
        <v>-1.3028704131432974E-3</v>
      </c>
      <c r="V37" s="2">
        <f t="shared" si="11"/>
        <v>-3.481825340735714E-3</v>
      </c>
      <c r="W37" s="2">
        <f t="shared" si="12"/>
        <v>-2.6675054154532429E-2</v>
      </c>
      <c r="X37" s="2">
        <f t="shared" si="13"/>
        <v>-3.4735302719395254E-2</v>
      </c>
      <c r="Y37" s="2">
        <f t="shared" si="14"/>
        <v>-1.3836241591767956E-3</v>
      </c>
      <c r="Z37" s="2">
        <f t="shared" si="15"/>
        <v>-1.1663006898286251E-2</v>
      </c>
      <c r="AB37" s="5">
        <v>10596.4</v>
      </c>
      <c r="AC37" s="5">
        <f t="shared" si="1"/>
        <v>-8.0784820316962078E-3</v>
      </c>
      <c r="AD37" s="2">
        <f t="shared" si="16"/>
        <v>-8.2514820316962074E-3</v>
      </c>
    </row>
    <row r="38" spans="1:30" x14ac:dyDescent="0.3">
      <c r="A38" s="1">
        <v>43241</v>
      </c>
      <c r="B38">
        <v>1151.985962</v>
      </c>
      <c r="C38">
        <v>971.79168700000002</v>
      </c>
      <c r="D38">
        <v>676.49084500000004</v>
      </c>
      <c r="E38">
        <v>747.54998799999998</v>
      </c>
      <c r="F38">
        <v>58.831947</v>
      </c>
      <c r="G38">
        <v>78.932022000000003</v>
      </c>
      <c r="H38">
        <v>1018.28302</v>
      </c>
      <c r="J38">
        <f t="shared" si="2"/>
        <v>-1.1250207758002869E-2</v>
      </c>
      <c r="K38">
        <f t="shared" si="3"/>
        <v>-3.2607222091848388E-2</v>
      </c>
      <c r="L38">
        <f t="shared" si="4"/>
        <v>-3.9632191556303285E-2</v>
      </c>
      <c r="M38">
        <f t="shared" si="5"/>
        <v>-3.7778395022935465E-2</v>
      </c>
      <c r="N38">
        <f t="shared" si="6"/>
        <v>-7.9553680687538889E-3</v>
      </c>
      <c r="O38">
        <f t="shared" si="7"/>
        <v>-1.9393874716831218E-2</v>
      </c>
      <c r="P38">
        <f t="shared" si="8"/>
        <v>-1.5432694013531693E-3</v>
      </c>
      <c r="R38" s="5">
        <v>1.74E-4</v>
      </c>
      <c r="T38" s="2">
        <f t="shared" si="9"/>
        <v>-1.1424207758002869E-2</v>
      </c>
      <c r="U38" s="2">
        <f t="shared" si="10"/>
        <v>-3.2781222091848389E-2</v>
      </c>
      <c r="V38" s="2">
        <f t="shared" si="11"/>
        <v>-3.9806191556303286E-2</v>
      </c>
      <c r="W38" s="2">
        <f t="shared" si="12"/>
        <v>-3.7952395022935466E-2</v>
      </c>
      <c r="X38" s="2">
        <f t="shared" si="13"/>
        <v>-8.1293680687538894E-3</v>
      </c>
      <c r="Y38" s="2">
        <f t="shared" si="14"/>
        <v>-1.9567874716831218E-2</v>
      </c>
      <c r="Z38" s="2">
        <f t="shared" si="15"/>
        <v>-1.7172694013531694E-3</v>
      </c>
      <c r="AB38" s="5">
        <v>10516.7</v>
      </c>
      <c r="AC38" s="5">
        <f t="shared" si="1"/>
        <v>-7.5214223698613593E-3</v>
      </c>
      <c r="AD38" s="2">
        <f t="shared" si="16"/>
        <v>-7.6954223698613589E-3</v>
      </c>
    </row>
    <row r="39" spans="1:30" x14ac:dyDescent="0.3">
      <c r="A39" s="1">
        <v>43242</v>
      </c>
      <c r="B39">
        <v>1173.1008300000001</v>
      </c>
      <c r="C39">
        <v>956.77276600000005</v>
      </c>
      <c r="D39">
        <v>663.53112799999997</v>
      </c>
      <c r="E39">
        <v>762.59997599999997</v>
      </c>
      <c r="F39">
        <v>60.436024000000003</v>
      </c>
      <c r="G39">
        <v>80.297957999999994</v>
      </c>
      <c r="H39">
        <v>1006.674744</v>
      </c>
      <c r="J39">
        <f t="shared" si="2"/>
        <v>1.8329101826329474E-2</v>
      </c>
      <c r="K39">
        <f t="shared" si="3"/>
        <v>-1.5454877008018671E-2</v>
      </c>
      <c r="L39">
        <f t="shared" si="4"/>
        <v>-1.9157268861487796E-2</v>
      </c>
      <c r="M39">
        <f t="shared" si="5"/>
        <v>2.0132416883939519E-2</v>
      </c>
      <c r="N39">
        <f t="shared" si="6"/>
        <v>2.7265407347474048E-2</v>
      </c>
      <c r="O39">
        <f t="shared" si="7"/>
        <v>1.7305219927091067E-2</v>
      </c>
      <c r="P39">
        <f t="shared" si="8"/>
        <v>-1.1399852272897502E-2</v>
      </c>
      <c r="R39" s="5">
        <v>1.75E-4</v>
      </c>
      <c r="T39" s="2">
        <f t="shared" si="9"/>
        <v>1.8154101826329472E-2</v>
      </c>
      <c r="U39" s="2">
        <f t="shared" si="10"/>
        <v>-1.5629877008018673E-2</v>
      </c>
      <c r="V39" s="2">
        <f t="shared" si="11"/>
        <v>-1.9332268861487797E-2</v>
      </c>
      <c r="W39" s="2">
        <f t="shared" si="12"/>
        <v>1.9957416883939517E-2</v>
      </c>
      <c r="X39" s="2">
        <f t="shared" si="13"/>
        <v>2.7090407347474046E-2</v>
      </c>
      <c r="Y39" s="2">
        <f t="shared" si="14"/>
        <v>1.7130219927091066E-2</v>
      </c>
      <c r="Z39" s="2">
        <f t="shared" si="15"/>
        <v>-1.1574852272897502E-2</v>
      </c>
      <c r="AB39" s="5">
        <v>10536.7</v>
      </c>
      <c r="AC39" s="5">
        <f t="shared" si="1"/>
        <v>1.9017372369659682E-3</v>
      </c>
      <c r="AD39" s="2">
        <f t="shared" si="16"/>
        <v>1.7267372369659682E-3</v>
      </c>
    </row>
    <row r="40" spans="1:30" x14ac:dyDescent="0.3">
      <c r="A40" s="1">
        <v>43243</v>
      </c>
      <c r="B40">
        <v>1177.1525879999999</v>
      </c>
      <c r="C40">
        <v>952.47454800000003</v>
      </c>
      <c r="D40">
        <v>668.54937700000005</v>
      </c>
      <c r="E40">
        <v>741.84997599999997</v>
      </c>
      <c r="F40">
        <v>58.501694000000001</v>
      </c>
      <c r="G40">
        <v>80.249176000000006</v>
      </c>
      <c r="H40">
        <v>1006.920654</v>
      </c>
      <c r="J40">
        <f t="shared" si="2"/>
        <v>3.4538872502543842E-3</v>
      </c>
      <c r="K40">
        <f t="shared" si="3"/>
        <v>-4.4924125693602988E-3</v>
      </c>
      <c r="L40">
        <f t="shared" si="4"/>
        <v>7.5629443566965302E-3</v>
      </c>
      <c r="M40">
        <f t="shared" si="5"/>
        <v>-2.7209547145330623E-2</v>
      </c>
      <c r="N40">
        <f t="shared" si="6"/>
        <v>-3.2006241840131684E-2</v>
      </c>
      <c r="O40">
        <f t="shared" si="7"/>
        <v>-6.0751233549411756E-4</v>
      </c>
      <c r="P40">
        <f t="shared" si="8"/>
        <v>2.4427949689376607E-4</v>
      </c>
      <c r="R40" s="5">
        <v>1.75E-4</v>
      </c>
      <c r="T40" s="2">
        <f t="shared" si="9"/>
        <v>3.2788872502543844E-3</v>
      </c>
      <c r="U40" s="2">
        <f t="shared" si="10"/>
        <v>-4.6674125693602986E-3</v>
      </c>
      <c r="V40" s="2">
        <f t="shared" si="11"/>
        <v>7.3879443566965304E-3</v>
      </c>
      <c r="W40" s="2">
        <f t="shared" si="12"/>
        <v>-2.7384547145330625E-2</v>
      </c>
      <c r="X40" s="2">
        <f t="shared" si="13"/>
        <v>-3.2181241840131686E-2</v>
      </c>
      <c r="Y40" s="2">
        <f t="shared" si="14"/>
        <v>-7.8251233549411759E-4</v>
      </c>
      <c r="Z40" s="2">
        <f t="shared" si="15"/>
        <v>6.9279496893766068E-5</v>
      </c>
      <c r="AB40" s="5">
        <v>10430.35</v>
      </c>
      <c r="AC40" s="5">
        <f t="shared" si="1"/>
        <v>-1.0093292966488593E-2</v>
      </c>
      <c r="AD40" s="2">
        <f t="shared" si="16"/>
        <v>-1.0268292966488592E-2</v>
      </c>
    </row>
    <row r="41" spans="1:30" x14ac:dyDescent="0.3">
      <c r="A41" s="1">
        <v>43244</v>
      </c>
      <c r="B41">
        <v>1192.881592</v>
      </c>
      <c r="C41">
        <v>955.04357900000002</v>
      </c>
      <c r="D41">
        <v>626.06475799999998</v>
      </c>
      <c r="E41">
        <v>729.75</v>
      </c>
      <c r="F41">
        <v>58.077080000000002</v>
      </c>
      <c r="G41">
        <v>80.883362000000005</v>
      </c>
      <c r="H41">
        <v>1013.118286</v>
      </c>
      <c r="J41">
        <f t="shared" si="2"/>
        <v>1.3361907504891824E-2</v>
      </c>
      <c r="K41">
        <f t="shared" si="3"/>
        <v>2.6972174798732735E-3</v>
      </c>
      <c r="L41">
        <f t="shared" si="4"/>
        <v>-6.3547466292830104E-2</v>
      </c>
      <c r="M41">
        <f t="shared" si="5"/>
        <v>-1.6310543090184006E-2</v>
      </c>
      <c r="N41">
        <f t="shared" si="6"/>
        <v>-7.258148798221095E-3</v>
      </c>
      <c r="O41">
        <f t="shared" si="7"/>
        <v>7.9027104278304328E-3</v>
      </c>
      <c r="P41">
        <f t="shared" si="8"/>
        <v>6.1550351314970629E-3</v>
      </c>
      <c r="R41" s="5">
        <v>1.74E-4</v>
      </c>
      <c r="T41" s="2">
        <f t="shared" si="9"/>
        <v>1.3187907504891823E-2</v>
      </c>
      <c r="U41" s="2">
        <f t="shared" si="10"/>
        <v>2.5232174798732734E-3</v>
      </c>
      <c r="V41" s="2">
        <f t="shared" si="11"/>
        <v>-6.3721466292830098E-2</v>
      </c>
      <c r="W41" s="2">
        <f t="shared" si="12"/>
        <v>-1.6484543090184007E-2</v>
      </c>
      <c r="X41" s="2">
        <f t="shared" si="13"/>
        <v>-7.4321487982210947E-3</v>
      </c>
      <c r="Y41" s="2">
        <f t="shared" si="14"/>
        <v>7.7287104278304332E-3</v>
      </c>
      <c r="Z41" s="2">
        <f t="shared" si="15"/>
        <v>5.9810351314970632E-3</v>
      </c>
      <c r="AB41" s="5">
        <v>10513.85</v>
      </c>
      <c r="AC41" s="5">
        <f t="shared" si="1"/>
        <v>8.0054839962225618E-3</v>
      </c>
      <c r="AD41" s="2">
        <f t="shared" si="16"/>
        <v>7.8314839962225612E-3</v>
      </c>
    </row>
    <row r="42" spans="1:30" x14ac:dyDescent="0.3">
      <c r="A42" s="1">
        <v>43245</v>
      </c>
      <c r="B42">
        <v>1198.6488039999999</v>
      </c>
      <c r="C42">
        <v>982.067993</v>
      </c>
      <c r="D42">
        <v>649.59686299999998</v>
      </c>
      <c r="E42">
        <v>731.84997599999997</v>
      </c>
      <c r="F42">
        <v>58.12426</v>
      </c>
      <c r="G42">
        <v>82.346878000000004</v>
      </c>
      <c r="H42">
        <v>1032.2523189999999</v>
      </c>
      <c r="J42">
        <f t="shared" si="2"/>
        <v>4.834689409810234E-3</v>
      </c>
      <c r="K42">
        <f t="shared" si="3"/>
        <v>2.8296524466764651E-2</v>
      </c>
      <c r="L42">
        <f t="shared" si="4"/>
        <v>3.7587333737127561E-2</v>
      </c>
      <c r="M42">
        <f t="shared" si="5"/>
        <v>2.8776649537512432E-3</v>
      </c>
      <c r="N42">
        <f t="shared" si="6"/>
        <v>8.1236866591773095E-4</v>
      </c>
      <c r="O42">
        <f t="shared" si="7"/>
        <v>1.8094153900279249E-2</v>
      </c>
      <c r="P42">
        <f t="shared" si="8"/>
        <v>1.8886277411441305E-2</v>
      </c>
      <c r="R42" s="5">
        <v>1.73E-4</v>
      </c>
      <c r="T42" s="2">
        <f t="shared" si="9"/>
        <v>4.6616894098102336E-3</v>
      </c>
      <c r="U42" s="2">
        <f t="shared" si="10"/>
        <v>2.8123524466764652E-2</v>
      </c>
      <c r="V42" s="2">
        <f t="shared" si="11"/>
        <v>3.7414333737127561E-2</v>
      </c>
      <c r="W42" s="2">
        <f t="shared" si="12"/>
        <v>2.7046649537512432E-3</v>
      </c>
      <c r="X42" s="2">
        <f t="shared" si="13"/>
        <v>6.3936866591773097E-4</v>
      </c>
      <c r="Y42" s="2">
        <f t="shared" si="14"/>
        <v>1.7921153900279249E-2</v>
      </c>
      <c r="Z42" s="2">
        <f t="shared" si="15"/>
        <v>1.8713277411441305E-2</v>
      </c>
      <c r="AB42" s="5">
        <v>10605.15</v>
      </c>
      <c r="AC42" s="5">
        <f t="shared" si="1"/>
        <v>8.6837837709306549E-3</v>
      </c>
      <c r="AD42" s="2">
        <f t="shared" si="16"/>
        <v>8.5107837709306553E-3</v>
      </c>
    </row>
    <row r="43" spans="1:30" x14ac:dyDescent="0.3">
      <c r="A43" s="1">
        <v>43248</v>
      </c>
      <c r="B43">
        <v>1196.980591</v>
      </c>
      <c r="C43">
        <v>973.42218000000003</v>
      </c>
      <c r="D43">
        <v>646.478882</v>
      </c>
      <c r="E43">
        <v>735.65002400000003</v>
      </c>
      <c r="F43">
        <v>58.879123999999997</v>
      </c>
      <c r="G43">
        <v>84.590926999999994</v>
      </c>
      <c r="H43">
        <v>1069.7332759999999</v>
      </c>
      <c r="J43">
        <f t="shared" si="2"/>
        <v>-1.3917445997801399E-3</v>
      </c>
      <c r="K43">
        <f t="shared" si="3"/>
        <v>-8.803680663279672E-3</v>
      </c>
      <c r="L43">
        <f t="shared" si="4"/>
        <v>-4.7998707777010714E-3</v>
      </c>
      <c r="M43">
        <f t="shared" si="5"/>
        <v>5.192386588258986E-3</v>
      </c>
      <c r="N43">
        <f t="shared" si="6"/>
        <v>1.2987072867680341E-2</v>
      </c>
      <c r="O43">
        <f t="shared" si="7"/>
        <v>2.7251172776701863E-2</v>
      </c>
      <c r="P43">
        <f t="shared" si="8"/>
        <v>3.6309879193402901E-2</v>
      </c>
      <c r="R43" s="5">
        <v>1.73E-4</v>
      </c>
      <c r="T43" s="2">
        <f t="shared" si="9"/>
        <v>-1.5647445997801399E-3</v>
      </c>
      <c r="U43" s="2">
        <f t="shared" si="10"/>
        <v>-8.9766806632796715E-3</v>
      </c>
      <c r="V43" s="2">
        <f t="shared" si="11"/>
        <v>-4.9728707777010718E-3</v>
      </c>
      <c r="W43" s="2">
        <f t="shared" si="12"/>
        <v>5.0193865882589856E-3</v>
      </c>
      <c r="X43" s="2">
        <f t="shared" si="13"/>
        <v>1.2814072867680342E-2</v>
      </c>
      <c r="Y43" s="2">
        <f t="shared" si="14"/>
        <v>2.7078172776701864E-2</v>
      </c>
      <c r="Z43" s="2">
        <f t="shared" si="15"/>
        <v>3.6136879193402902E-2</v>
      </c>
      <c r="AB43" s="5">
        <v>10688.65</v>
      </c>
      <c r="AC43" s="5">
        <f t="shared" si="1"/>
        <v>7.8735331419168986E-3</v>
      </c>
      <c r="AD43" s="2">
        <f t="shared" si="16"/>
        <v>7.7005331419168982E-3</v>
      </c>
    </row>
    <row r="44" spans="1:30" x14ac:dyDescent="0.3">
      <c r="A44" s="1">
        <v>43249</v>
      </c>
      <c r="B44">
        <v>1194.143433</v>
      </c>
      <c r="C44">
        <v>992.93707300000005</v>
      </c>
      <c r="D44">
        <v>642.28881799999999</v>
      </c>
      <c r="E44">
        <v>738.54998799999998</v>
      </c>
      <c r="F44">
        <v>57.982723</v>
      </c>
      <c r="G44">
        <v>84.688491999999997</v>
      </c>
      <c r="H44">
        <v>1031.9571530000001</v>
      </c>
      <c r="J44">
        <f t="shared" si="2"/>
        <v>-2.3702623261666945E-3</v>
      </c>
      <c r="K44">
        <f t="shared" si="3"/>
        <v>2.0047717630596859E-2</v>
      </c>
      <c r="L44">
        <f t="shared" si="4"/>
        <v>-6.4813625265488671E-3</v>
      </c>
      <c r="M44">
        <f t="shared" si="5"/>
        <v>3.9420429625377871E-3</v>
      </c>
      <c r="N44">
        <f t="shared" si="6"/>
        <v>-1.5224428271045564E-2</v>
      </c>
      <c r="O44">
        <f t="shared" si="7"/>
        <v>1.1533742856370756E-3</v>
      </c>
      <c r="P44">
        <f t="shared" si="8"/>
        <v>-3.5313590637522499E-2</v>
      </c>
      <c r="R44" s="5">
        <v>1.75E-4</v>
      </c>
      <c r="T44" s="2">
        <f t="shared" si="9"/>
        <v>-2.5452623261666943E-3</v>
      </c>
      <c r="U44" s="2">
        <f t="shared" si="10"/>
        <v>1.9872717630596858E-2</v>
      </c>
      <c r="V44" s="2">
        <f t="shared" si="11"/>
        <v>-6.6563625265488669E-3</v>
      </c>
      <c r="W44" s="2">
        <f t="shared" si="12"/>
        <v>3.7670429625377873E-3</v>
      </c>
      <c r="X44" s="2">
        <f t="shared" si="13"/>
        <v>-1.5399428271045564E-2</v>
      </c>
      <c r="Y44" s="2">
        <f t="shared" si="14"/>
        <v>9.7837428563707558E-4</v>
      </c>
      <c r="Z44" s="2">
        <f t="shared" si="15"/>
        <v>-3.54885906375225E-2</v>
      </c>
      <c r="AB44" s="5">
        <v>10633.3</v>
      </c>
      <c r="AC44" s="5">
        <f t="shared" si="1"/>
        <v>-5.1783901615265132E-3</v>
      </c>
      <c r="AD44" s="2">
        <f t="shared" si="16"/>
        <v>-5.3533901615265131E-3</v>
      </c>
    </row>
    <row r="45" spans="1:30" x14ac:dyDescent="0.3">
      <c r="A45" s="1">
        <v>43250</v>
      </c>
      <c r="B45">
        <v>1202.606567</v>
      </c>
      <c r="C45">
        <v>975.89245600000004</v>
      </c>
      <c r="D45">
        <v>648.71997099999999</v>
      </c>
      <c r="E45">
        <v>743.04998799999998</v>
      </c>
      <c r="F45">
        <v>58.643227000000003</v>
      </c>
      <c r="G45">
        <v>84.005523999999994</v>
      </c>
      <c r="H45">
        <v>1023.939636</v>
      </c>
      <c r="J45">
        <f t="shared" si="2"/>
        <v>7.0872005540728727E-3</v>
      </c>
      <c r="K45">
        <f t="shared" si="3"/>
        <v>-1.7165858203382858E-2</v>
      </c>
      <c r="L45">
        <f t="shared" si="4"/>
        <v>1.0012867762552259E-2</v>
      </c>
      <c r="M45">
        <f t="shared" si="5"/>
        <v>6.0930202059660725E-3</v>
      </c>
      <c r="N45">
        <f t="shared" si="6"/>
        <v>1.1391393260368319E-2</v>
      </c>
      <c r="O45">
        <f t="shared" si="7"/>
        <v>-8.0644723252363791E-3</v>
      </c>
      <c r="P45">
        <f t="shared" si="8"/>
        <v>-7.7692343879708645E-3</v>
      </c>
      <c r="R45" s="5">
        <v>1.75E-4</v>
      </c>
      <c r="T45" s="2">
        <f t="shared" si="9"/>
        <v>6.9122005540728729E-3</v>
      </c>
      <c r="U45" s="2">
        <f t="shared" si="10"/>
        <v>-1.734085820338286E-2</v>
      </c>
      <c r="V45" s="2">
        <f t="shared" si="11"/>
        <v>9.8378677625522593E-3</v>
      </c>
      <c r="W45" s="2">
        <f t="shared" si="12"/>
        <v>5.9180202059660727E-3</v>
      </c>
      <c r="X45" s="2">
        <f t="shared" si="13"/>
        <v>1.1216393260368319E-2</v>
      </c>
      <c r="Y45" s="2">
        <f t="shared" si="14"/>
        <v>-8.2394723252363789E-3</v>
      </c>
      <c r="Z45" s="2">
        <f t="shared" si="15"/>
        <v>-7.9442343879708652E-3</v>
      </c>
      <c r="AB45" s="5">
        <v>10614.35</v>
      </c>
      <c r="AC45" s="5">
        <f t="shared" si="1"/>
        <v>-1.782137248079045E-3</v>
      </c>
      <c r="AD45" s="2">
        <f t="shared" si="16"/>
        <v>-1.957137248079045E-3</v>
      </c>
    </row>
    <row r="46" spans="1:30" x14ac:dyDescent="0.3">
      <c r="A46" s="1">
        <v>43251</v>
      </c>
      <c r="B46">
        <v>1211.4542240000001</v>
      </c>
      <c r="C46">
        <v>939.03637700000002</v>
      </c>
      <c r="D46">
        <v>634.05493200000001</v>
      </c>
      <c r="E46">
        <v>731.04998799999998</v>
      </c>
      <c r="F46">
        <v>59.162201000000003</v>
      </c>
      <c r="G46">
        <v>82.737144000000001</v>
      </c>
      <c r="H46">
        <v>1028.415649</v>
      </c>
      <c r="J46">
        <f t="shared" si="2"/>
        <v>7.3570669267765823E-3</v>
      </c>
      <c r="K46">
        <f t="shared" si="3"/>
        <v>-3.7766537463632184E-2</v>
      </c>
      <c r="L46">
        <f t="shared" si="4"/>
        <v>-2.2606116129574156E-2</v>
      </c>
      <c r="M46">
        <f t="shared" si="5"/>
        <v>-1.6149653716164249E-2</v>
      </c>
      <c r="N46">
        <f t="shared" si="6"/>
        <v>8.8496835278181404E-3</v>
      </c>
      <c r="O46">
        <f t="shared" si="7"/>
        <v>-1.509876898095408E-2</v>
      </c>
      <c r="P46">
        <f t="shared" si="8"/>
        <v>4.3713641338131385E-3</v>
      </c>
      <c r="R46" s="5">
        <v>1.74E-4</v>
      </c>
      <c r="T46" s="2">
        <f t="shared" si="9"/>
        <v>7.1830669267765827E-3</v>
      </c>
      <c r="U46" s="2">
        <f t="shared" si="10"/>
        <v>-3.7940537463632185E-2</v>
      </c>
      <c r="V46" s="2">
        <f t="shared" si="11"/>
        <v>-2.2780116129574157E-2</v>
      </c>
      <c r="W46" s="2">
        <f t="shared" si="12"/>
        <v>-1.632365371616425E-2</v>
      </c>
      <c r="X46" s="2">
        <f t="shared" si="13"/>
        <v>8.6756835278181399E-3</v>
      </c>
      <c r="Y46" s="2">
        <f t="shared" si="14"/>
        <v>-1.5272768980954081E-2</v>
      </c>
      <c r="Z46" s="2">
        <f t="shared" si="15"/>
        <v>4.1973641338131388E-3</v>
      </c>
      <c r="AB46" s="5">
        <v>10736.15</v>
      </c>
      <c r="AC46" s="5">
        <f t="shared" si="1"/>
        <v>1.1475031443281903E-2</v>
      </c>
      <c r="AD46" s="2">
        <f t="shared" si="16"/>
        <v>1.1301031443281902E-2</v>
      </c>
    </row>
    <row r="47" spans="1:30" x14ac:dyDescent="0.3">
      <c r="A47" s="1">
        <v>43252</v>
      </c>
      <c r="B47">
        <v>1199.3366699999999</v>
      </c>
      <c r="C47">
        <v>916.06317100000001</v>
      </c>
      <c r="D47">
        <v>626.16216999999995</v>
      </c>
      <c r="E47">
        <v>730.09997599999997</v>
      </c>
      <c r="F47">
        <v>58.265796999999999</v>
      </c>
      <c r="G47">
        <v>80.980926999999994</v>
      </c>
      <c r="H47">
        <v>1008.740662</v>
      </c>
      <c r="J47">
        <f t="shared" si="2"/>
        <v>-1.0002486069997932E-2</v>
      </c>
      <c r="K47">
        <f t="shared" si="3"/>
        <v>-2.4464660329128019E-2</v>
      </c>
      <c r="L47">
        <f t="shared" si="4"/>
        <v>-1.2448072874544034E-2</v>
      </c>
      <c r="M47">
        <f t="shared" si="5"/>
        <v>-1.2995171542223118E-3</v>
      </c>
      <c r="N47">
        <f t="shared" si="6"/>
        <v>-1.5151633726405885E-2</v>
      </c>
      <c r="O47">
        <f t="shared" si="7"/>
        <v>-2.1226463896312477E-2</v>
      </c>
      <c r="P47">
        <f t="shared" si="8"/>
        <v>-1.9131357072533214E-2</v>
      </c>
      <c r="R47" s="5">
        <v>1.75E-4</v>
      </c>
      <c r="T47" s="2">
        <f t="shared" si="9"/>
        <v>-1.0177486069997932E-2</v>
      </c>
      <c r="U47" s="2">
        <f t="shared" si="10"/>
        <v>-2.4639660329128021E-2</v>
      </c>
      <c r="V47" s="2">
        <f t="shared" si="11"/>
        <v>-1.2623072874544033E-2</v>
      </c>
      <c r="W47" s="2">
        <f t="shared" si="12"/>
        <v>-1.4745171542223118E-3</v>
      </c>
      <c r="X47" s="2">
        <f t="shared" si="13"/>
        <v>-1.5326633726405884E-2</v>
      </c>
      <c r="Y47" s="2">
        <f t="shared" si="14"/>
        <v>-2.1401463896312478E-2</v>
      </c>
      <c r="Z47" s="2">
        <f t="shared" si="15"/>
        <v>-1.9306357072533215E-2</v>
      </c>
      <c r="AB47" s="5">
        <v>10696.2</v>
      </c>
      <c r="AC47" s="5">
        <f t="shared" si="1"/>
        <v>-3.7210731966299754E-3</v>
      </c>
      <c r="AD47" s="2">
        <f t="shared" si="16"/>
        <v>-3.8960731966299752E-3</v>
      </c>
    </row>
    <row r="48" spans="1:30" x14ac:dyDescent="0.3">
      <c r="A48" s="1">
        <v>43255</v>
      </c>
      <c r="B48">
        <v>1186.498169</v>
      </c>
      <c r="C48">
        <v>929.94598399999995</v>
      </c>
      <c r="D48">
        <v>620.41314699999998</v>
      </c>
      <c r="E48">
        <v>712.34997599999997</v>
      </c>
      <c r="F48">
        <v>55.340713999999998</v>
      </c>
      <c r="G48">
        <v>79.224716000000001</v>
      </c>
      <c r="H48">
        <v>977.26055899999994</v>
      </c>
      <c r="J48">
        <f t="shared" si="2"/>
        <v>-1.0704668106245723E-2</v>
      </c>
      <c r="K48">
        <f t="shared" si="3"/>
        <v>1.5154864248985229E-2</v>
      </c>
      <c r="L48">
        <f t="shared" si="4"/>
        <v>-9.1813643101434344E-3</v>
      </c>
      <c r="M48">
        <f t="shared" si="5"/>
        <v>-2.4311738917246591E-2</v>
      </c>
      <c r="N48">
        <f t="shared" si="6"/>
        <v>-5.020240262052883E-2</v>
      </c>
      <c r="O48">
        <f t="shared" si="7"/>
        <v>-2.1686723838071072E-2</v>
      </c>
      <c r="P48">
        <f t="shared" si="8"/>
        <v>-3.1207330274151374E-2</v>
      </c>
      <c r="R48" s="5">
        <v>1.75E-4</v>
      </c>
      <c r="T48" s="2">
        <f t="shared" si="9"/>
        <v>-1.0879668106245723E-2</v>
      </c>
      <c r="U48" s="2">
        <f t="shared" si="10"/>
        <v>1.4979864248985229E-2</v>
      </c>
      <c r="V48" s="2">
        <f t="shared" si="11"/>
        <v>-9.3563643101434342E-3</v>
      </c>
      <c r="W48" s="2">
        <f t="shared" si="12"/>
        <v>-2.4486738917246592E-2</v>
      </c>
      <c r="X48" s="2">
        <f t="shared" si="13"/>
        <v>-5.0377402620528831E-2</v>
      </c>
      <c r="Y48" s="2">
        <f t="shared" si="14"/>
        <v>-2.1861723838071074E-2</v>
      </c>
      <c r="Z48" s="2">
        <f t="shared" si="15"/>
        <v>-3.1382330274151375E-2</v>
      </c>
      <c r="AB48" s="5">
        <v>10628.5</v>
      </c>
      <c r="AC48" s="5">
        <f t="shared" si="1"/>
        <v>-6.3293506104972535E-3</v>
      </c>
      <c r="AD48" s="2">
        <f t="shared" si="16"/>
        <v>-6.5043506104972533E-3</v>
      </c>
    </row>
    <row r="49" spans="1:30" x14ac:dyDescent="0.3">
      <c r="A49" s="1">
        <v>43256</v>
      </c>
      <c r="B49">
        <v>1187.604126</v>
      </c>
      <c r="C49">
        <v>928.61199999999997</v>
      </c>
      <c r="D49">
        <v>621.92334000000005</v>
      </c>
      <c r="E49">
        <v>706.34997599999997</v>
      </c>
      <c r="F49">
        <v>53.453560000000003</v>
      </c>
      <c r="G49">
        <v>80.249176000000006</v>
      </c>
      <c r="H49">
        <v>952.51910399999997</v>
      </c>
      <c r="J49">
        <f t="shared" si="2"/>
        <v>9.3211858972534951E-4</v>
      </c>
      <c r="K49">
        <f t="shared" si="3"/>
        <v>-1.4344747146087862E-3</v>
      </c>
      <c r="L49">
        <f t="shared" si="4"/>
        <v>2.4341731107772159E-3</v>
      </c>
      <c r="M49">
        <f t="shared" si="5"/>
        <v>-8.4228261418513757E-3</v>
      </c>
      <c r="N49">
        <f t="shared" si="6"/>
        <v>-3.4100644238164245E-2</v>
      </c>
      <c r="O49">
        <f t="shared" si="7"/>
        <v>1.2931065603315067E-2</v>
      </c>
      <c r="P49">
        <f t="shared" si="8"/>
        <v>-2.5317152904765876E-2</v>
      </c>
      <c r="R49" s="5">
        <v>1.76E-4</v>
      </c>
      <c r="T49" s="2">
        <f t="shared" si="9"/>
        <v>7.5611858972534957E-4</v>
      </c>
      <c r="U49" s="2">
        <f t="shared" si="10"/>
        <v>-1.6104747146087862E-3</v>
      </c>
      <c r="V49" s="2">
        <f t="shared" si="11"/>
        <v>2.258173110777216E-3</v>
      </c>
      <c r="W49" s="2">
        <f t="shared" si="12"/>
        <v>-8.5988261418513765E-3</v>
      </c>
      <c r="X49" s="2">
        <f t="shared" si="13"/>
        <v>-3.4276644238164247E-2</v>
      </c>
      <c r="Y49" s="2">
        <f t="shared" si="14"/>
        <v>1.2755065603315066E-2</v>
      </c>
      <c r="Z49" s="2">
        <f t="shared" si="15"/>
        <v>-2.5493152904765875E-2</v>
      </c>
      <c r="AB49" s="5">
        <v>10593.15</v>
      </c>
      <c r="AC49" s="5">
        <f t="shared" si="1"/>
        <v>-3.3259632121183953E-3</v>
      </c>
      <c r="AD49" s="2">
        <f t="shared" si="16"/>
        <v>-3.5019632121183952E-3</v>
      </c>
    </row>
    <row r="50" spans="1:30" x14ac:dyDescent="0.3">
      <c r="A50" s="1">
        <v>43257</v>
      </c>
      <c r="B50">
        <v>1183.3244629999999</v>
      </c>
      <c r="C50">
        <v>919.027466</v>
      </c>
      <c r="D50">
        <v>633.51904300000001</v>
      </c>
      <c r="E50">
        <v>726.20001200000002</v>
      </c>
      <c r="F50">
        <v>53.170490000000001</v>
      </c>
      <c r="G50">
        <v>81.224845999999999</v>
      </c>
      <c r="H50">
        <v>972.68603499999995</v>
      </c>
      <c r="J50">
        <f t="shared" si="2"/>
        <v>-3.6036107540434966E-3</v>
      </c>
      <c r="K50">
        <f t="shared" si="3"/>
        <v>-1.0321354882340485E-2</v>
      </c>
      <c r="L50">
        <f t="shared" si="4"/>
        <v>1.8644907264615533E-2</v>
      </c>
      <c r="M50">
        <f t="shared" si="5"/>
        <v>2.810226753656752E-2</v>
      </c>
      <c r="N50">
        <f t="shared" si="6"/>
        <v>-5.2956248377096331E-3</v>
      </c>
      <c r="O50">
        <f t="shared" si="7"/>
        <v>1.2158006457287408E-2</v>
      </c>
      <c r="P50">
        <f t="shared" si="8"/>
        <v>2.1172206326687992E-2</v>
      </c>
      <c r="R50" s="5">
        <v>1.7699999999999999E-4</v>
      </c>
      <c r="T50" s="2">
        <f t="shared" si="9"/>
        <v>-3.7806107540434967E-3</v>
      </c>
      <c r="U50" s="2">
        <f t="shared" si="10"/>
        <v>-1.0498354882340485E-2</v>
      </c>
      <c r="V50" s="2">
        <f t="shared" si="11"/>
        <v>1.8467907264615533E-2</v>
      </c>
      <c r="W50" s="2">
        <f t="shared" si="12"/>
        <v>2.792526753656752E-2</v>
      </c>
      <c r="X50" s="2">
        <f t="shared" si="13"/>
        <v>-5.4726248377096331E-3</v>
      </c>
      <c r="Y50" s="2">
        <f t="shared" si="14"/>
        <v>1.1981006457287408E-2</v>
      </c>
      <c r="Z50" s="2">
        <f t="shared" si="15"/>
        <v>2.0995206326687992E-2</v>
      </c>
      <c r="AB50" s="5">
        <v>10684.65</v>
      </c>
      <c r="AC50" s="5">
        <f t="shared" si="1"/>
        <v>8.6376573540448316E-3</v>
      </c>
      <c r="AD50" s="2">
        <f t="shared" si="16"/>
        <v>8.4606573540448315E-3</v>
      </c>
    </row>
    <row r="51" spans="1:30" x14ac:dyDescent="0.3">
      <c r="A51" s="1">
        <v>43258</v>
      </c>
      <c r="B51">
        <v>1187.0269780000001</v>
      </c>
      <c r="C51">
        <v>959.19360400000005</v>
      </c>
      <c r="D51">
        <v>638.34234600000002</v>
      </c>
      <c r="E51">
        <v>787.59997599999997</v>
      </c>
      <c r="F51">
        <v>52.179737000000003</v>
      </c>
      <c r="G51">
        <v>84.005523999999994</v>
      </c>
      <c r="H51">
        <v>983.85168499999997</v>
      </c>
      <c r="J51">
        <f t="shared" si="2"/>
        <v>3.1289093699740206E-3</v>
      </c>
      <c r="K51">
        <f t="shared" si="3"/>
        <v>4.3705046351683298E-2</v>
      </c>
      <c r="L51">
        <f t="shared" si="4"/>
        <v>7.6135091017303638E-3</v>
      </c>
      <c r="M51">
        <f t="shared" si="5"/>
        <v>8.454965985321404E-2</v>
      </c>
      <c r="N51">
        <f t="shared" si="6"/>
        <v>-1.863351268720672E-2</v>
      </c>
      <c r="O51">
        <f t="shared" si="7"/>
        <v>3.4234327757297255E-2</v>
      </c>
      <c r="P51">
        <f t="shared" si="8"/>
        <v>1.1479192255494887E-2</v>
      </c>
      <c r="R51" s="5">
        <v>1.7799999999999999E-4</v>
      </c>
      <c r="T51" s="2">
        <f t="shared" si="9"/>
        <v>2.9509093699740209E-3</v>
      </c>
      <c r="U51" s="2">
        <f t="shared" si="10"/>
        <v>4.35270463516833E-2</v>
      </c>
      <c r="V51" s="2">
        <f t="shared" si="11"/>
        <v>7.4355091017303636E-3</v>
      </c>
      <c r="W51" s="2">
        <f t="shared" si="12"/>
        <v>8.4371659853214043E-2</v>
      </c>
      <c r="X51" s="2">
        <f t="shared" si="13"/>
        <v>-1.8811512687206721E-2</v>
      </c>
      <c r="Y51" s="2">
        <f t="shared" si="14"/>
        <v>3.4056327757297257E-2</v>
      </c>
      <c r="Z51" s="2">
        <f t="shared" si="15"/>
        <v>1.1301192255494887E-2</v>
      </c>
      <c r="AB51" s="5">
        <v>10768.35</v>
      </c>
      <c r="AC51" s="5">
        <f t="shared" si="1"/>
        <v>7.8336679254819505E-3</v>
      </c>
      <c r="AD51" s="2">
        <f t="shared" si="16"/>
        <v>7.6556679254819503E-3</v>
      </c>
    </row>
    <row r="52" spans="1:30" x14ac:dyDescent="0.3">
      <c r="A52" s="1">
        <v>43259</v>
      </c>
      <c r="B52">
        <v>1182.8435059999999</v>
      </c>
      <c r="C52">
        <v>1006.276306</v>
      </c>
      <c r="D52">
        <v>635.76025400000003</v>
      </c>
      <c r="E52">
        <v>789.90002400000003</v>
      </c>
      <c r="F52">
        <v>52.981777000000001</v>
      </c>
      <c r="G52">
        <v>84.493354999999994</v>
      </c>
      <c r="H52">
        <v>993.29571499999997</v>
      </c>
      <c r="J52">
        <f t="shared" si="2"/>
        <v>-3.5243276501169506E-3</v>
      </c>
      <c r="K52">
        <f t="shared" si="3"/>
        <v>4.9085713044433439E-2</v>
      </c>
      <c r="L52">
        <f t="shared" si="4"/>
        <v>-4.0449956299781322E-3</v>
      </c>
      <c r="M52">
        <f t="shared" si="5"/>
        <v>2.9203251270795631E-3</v>
      </c>
      <c r="N52">
        <f t="shared" si="6"/>
        <v>1.5370717564176264E-2</v>
      </c>
      <c r="O52">
        <f t="shared" si="7"/>
        <v>5.8071300168307969E-3</v>
      </c>
      <c r="P52">
        <f t="shared" si="8"/>
        <v>9.5990382940696981E-3</v>
      </c>
      <c r="R52" s="5">
        <v>1.7799999999999999E-4</v>
      </c>
      <c r="T52" s="2">
        <f t="shared" si="9"/>
        <v>-3.7023276501169508E-3</v>
      </c>
      <c r="U52" s="2">
        <f t="shared" si="10"/>
        <v>4.8907713044433442E-2</v>
      </c>
      <c r="V52" s="2">
        <f t="shared" si="11"/>
        <v>-4.2229956299781324E-3</v>
      </c>
      <c r="W52" s="2">
        <f t="shared" si="12"/>
        <v>2.7423251270795633E-3</v>
      </c>
      <c r="X52" s="2">
        <f t="shared" si="13"/>
        <v>1.5192717564176264E-2</v>
      </c>
      <c r="Y52" s="2">
        <f t="shared" si="14"/>
        <v>5.6291300168307967E-3</v>
      </c>
      <c r="Z52" s="2">
        <f t="shared" si="15"/>
        <v>9.4210382940696988E-3</v>
      </c>
      <c r="AB52" s="5">
        <v>10767.65</v>
      </c>
      <c r="AC52" s="5">
        <f t="shared" si="1"/>
        <v>-6.5005316506310396E-5</v>
      </c>
      <c r="AD52" s="2">
        <f t="shared" si="16"/>
        <v>-2.4300531650631039E-4</v>
      </c>
    </row>
    <row r="53" spans="1:30" x14ac:dyDescent="0.3">
      <c r="A53" s="1">
        <v>43262</v>
      </c>
      <c r="B53">
        <v>1182.7475589999999</v>
      </c>
      <c r="C53">
        <v>987.50250200000005</v>
      </c>
      <c r="D53">
        <v>630.93682899999999</v>
      </c>
      <c r="E53">
        <v>778.95001200000002</v>
      </c>
      <c r="F53">
        <v>53.642277</v>
      </c>
      <c r="G53">
        <v>85.517814999999999</v>
      </c>
      <c r="H53">
        <v>1016.364624</v>
      </c>
      <c r="J53">
        <f t="shared" si="2"/>
        <v>-8.1115548686982241E-5</v>
      </c>
      <c r="K53">
        <f t="shared" si="3"/>
        <v>-1.8656708786701698E-2</v>
      </c>
      <c r="L53">
        <f t="shared" si="4"/>
        <v>-7.5868615089612736E-3</v>
      </c>
      <c r="M53">
        <f t="shared" si="5"/>
        <v>-1.3862529012912165E-2</v>
      </c>
      <c r="N53">
        <f t="shared" si="6"/>
        <v>1.2466550527363379E-2</v>
      </c>
      <c r="O53">
        <f t="shared" si="7"/>
        <v>1.2124740460359338E-2</v>
      </c>
      <c r="P53">
        <f t="shared" si="8"/>
        <v>2.3224613427432411E-2</v>
      </c>
      <c r="R53" s="5">
        <v>1.7799999999999999E-4</v>
      </c>
      <c r="T53" s="2">
        <f t="shared" si="9"/>
        <v>-2.5911554868698222E-4</v>
      </c>
      <c r="U53" s="2">
        <f t="shared" si="10"/>
        <v>-1.8834708786701699E-2</v>
      </c>
      <c r="V53" s="2">
        <f t="shared" si="11"/>
        <v>-7.7648615089612738E-3</v>
      </c>
      <c r="W53" s="2">
        <f t="shared" si="12"/>
        <v>-1.4040529012912164E-2</v>
      </c>
      <c r="X53" s="2">
        <f t="shared" si="13"/>
        <v>1.2288550527363379E-2</v>
      </c>
      <c r="Y53" s="2">
        <f t="shared" si="14"/>
        <v>1.1946740460359338E-2</v>
      </c>
      <c r="Z53" s="2">
        <f t="shared" si="15"/>
        <v>2.3046613427432409E-2</v>
      </c>
      <c r="AB53" s="5">
        <v>10786.95</v>
      </c>
      <c r="AC53" s="5">
        <f t="shared" si="1"/>
        <v>1.7924059567316073E-3</v>
      </c>
      <c r="AD53" s="2">
        <f t="shared" si="16"/>
        <v>1.6144059567316073E-3</v>
      </c>
    </row>
    <row r="54" spans="1:30" x14ac:dyDescent="0.3">
      <c r="A54" s="1">
        <v>43263</v>
      </c>
      <c r="B54">
        <v>1178.612061</v>
      </c>
      <c r="C54">
        <v>970.70495600000004</v>
      </c>
      <c r="D54">
        <v>635.27294900000004</v>
      </c>
      <c r="E54">
        <v>769.45001200000002</v>
      </c>
      <c r="F54">
        <v>53.642277</v>
      </c>
      <c r="G54">
        <v>86.298347000000007</v>
      </c>
      <c r="H54">
        <v>1026.1038820000001</v>
      </c>
      <c r="J54">
        <f t="shared" si="2"/>
        <v>-3.4965178905094411E-3</v>
      </c>
      <c r="K54">
        <f t="shared" si="3"/>
        <v>-1.7010130066485656E-2</v>
      </c>
      <c r="L54">
        <f t="shared" si="4"/>
        <v>6.8725105283084544E-3</v>
      </c>
      <c r="M54">
        <f t="shared" si="5"/>
        <v>-1.2195904555682835E-2</v>
      </c>
      <c r="N54">
        <f t="shared" si="6"/>
        <v>0</v>
      </c>
      <c r="O54">
        <f t="shared" si="7"/>
        <v>9.1271274879977694E-3</v>
      </c>
      <c r="P54">
        <f t="shared" si="8"/>
        <v>9.5824448923362594E-3</v>
      </c>
      <c r="R54" s="5">
        <v>1.7799999999999999E-4</v>
      </c>
      <c r="T54" s="2">
        <f t="shared" si="9"/>
        <v>-3.6745178905094409E-3</v>
      </c>
      <c r="U54" s="2">
        <f t="shared" si="10"/>
        <v>-1.7188130066485657E-2</v>
      </c>
      <c r="V54" s="2">
        <f t="shared" si="11"/>
        <v>6.6945105283084541E-3</v>
      </c>
      <c r="W54" s="2">
        <f t="shared" si="12"/>
        <v>-1.2373904555682835E-2</v>
      </c>
      <c r="X54" s="2">
        <f t="shared" si="13"/>
        <v>-1.7799999999999999E-4</v>
      </c>
      <c r="Y54" s="2">
        <f t="shared" si="14"/>
        <v>8.9491274879977701E-3</v>
      </c>
      <c r="Z54" s="2">
        <f t="shared" si="15"/>
        <v>9.4044448923362601E-3</v>
      </c>
      <c r="AB54" s="5">
        <v>10842.85</v>
      </c>
      <c r="AC54" s="5">
        <f t="shared" si="1"/>
        <v>5.1821877361070212E-3</v>
      </c>
      <c r="AD54" s="2">
        <f t="shared" si="16"/>
        <v>5.004187736107021E-3</v>
      </c>
    </row>
    <row r="55" spans="1:30" x14ac:dyDescent="0.3">
      <c r="A55" s="1">
        <v>43264</v>
      </c>
      <c r="B55">
        <v>1191.5469969999999</v>
      </c>
      <c r="C55">
        <v>963.59063700000002</v>
      </c>
      <c r="D55">
        <v>639.75531000000001</v>
      </c>
      <c r="E55">
        <v>767.09997599999997</v>
      </c>
      <c r="F55">
        <v>54.633034000000002</v>
      </c>
      <c r="G55">
        <v>84.639708999999996</v>
      </c>
      <c r="H55">
        <v>1006.379578</v>
      </c>
      <c r="J55">
        <f t="shared" si="2"/>
        <v>1.0974718847714116E-2</v>
      </c>
      <c r="K55">
        <f t="shared" si="3"/>
        <v>-7.3290230528090788E-3</v>
      </c>
      <c r="L55">
        <f t="shared" si="4"/>
        <v>7.0558033472946898E-3</v>
      </c>
      <c r="M55">
        <f t="shared" si="5"/>
        <v>-3.0541763121059583E-3</v>
      </c>
      <c r="N55">
        <f t="shared" si="6"/>
        <v>1.8469704408707373E-2</v>
      </c>
      <c r="O55">
        <f t="shared" si="7"/>
        <v>-1.9219811939155802E-2</v>
      </c>
      <c r="P55">
        <f t="shared" si="8"/>
        <v>-1.9222521565316592E-2</v>
      </c>
      <c r="R55" s="5">
        <v>1.7799999999999999E-4</v>
      </c>
      <c r="T55" s="2">
        <f t="shared" si="9"/>
        <v>1.0796718847714116E-2</v>
      </c>
      <c r="U55" s="2">
        <f t="shared" si="10"/>
        <v>-7.507023052809079E-3</v>
      </c>
      <c r="V55" s="2">
        <f t="shared" si="11"/>
        <v>6.8778033472946896E-3</v>
      </c>
      <c r="W55" s="2">
        <f t="shared" si="12"/>
        <v>-3.2321763121059581E-3</v>
      </c>
      <c r="X55" s="2">
        <f t="shared" si="13"/>
        <v>1.8291704408707372E-2</v>
      </c>
      <c r="Y55" s="2">
        <f t="shared" si="14"/>
        <v>-1.9397811939155803E-2</v>
      </c>
      <c r="Z55" s="2">
        <f t="shared" si="15"/>
        <v>-1.9400521565316593E-2</v>
      </c>
      <c r="AB55" s="5">
        <v>10856.7</v>
      </c>
      <c r="AC55" s="5">
        <f t="shared" si="1"/>
        <v>1.2773394448876783E-3</v>
      </c>
      <c r="AD55" s="2">
        <f t="shared" si="16"/>
        <v>1.0993394448876783E-3</v>
      </c>
    </row>
    <row r="56" spans="1:30" x14ac:dyDescent="0.3">
      <c r="A56" s="1">
        <v>43265</v>
      </c>
      <c r="B56">
        <v>1184.7189940000001</v>
      </c>
      <c r="C56">
        <v>958.35363800000005</v>
      </c>
      <c r="D56">
        <v>629.67010500000004</v>
      </c>
      <c r="E56">
        <v>768.59997599999997</v>
      </c>
      <c r="F56">
        <v>55.576611</v>
      </c>
      <c r="G56">
        <v>83.664032000000006</v>
      </c>
      <c r="H56">
        <v>993.00061000000005</v>
      </c>
      <c r="J56">
        <f t="shared" si="2"/>
        <v>-5.7303681828672799E-3</v>
      </c>
      <c r="K56">
        <f t="shared" si="3"/>
        <v>-5.4348795005985193E-3</v>
      </c>
      <c r="L56">
        <f t="shared" si="4"/>
        <v>-1.5764159894194506E-2</v>
      </c>
      <c r="M56">
        <f t="shared" si="5"/>
        <v>1.9554165648937526E-3</v>
      </c>
      <c r="N56">
        <f t="shared" si="6"/>
        <v>1.7271180656011118E-2</v>
      </c>
      <c r="O56">
        <f t="shared" si="7"/>
        <v>-1.152741439600165E-2</v>
      </c>
      <c r="P56">
        <f t="shared" si="8"/>
        <v>-1.3294156889181216E-2</v>
      </c>
      <c r="R56" s="5">
        <v>1.8000000000000001E-4</v>
      </c>
      <c r="T56" s="2">
        <f t="shared" si="9"/>
        <v>-5.9103681828672795E-3</v>
      </c>
      <c r="U56" s="2">
        <f t="shared" si="10"/>
        <v>-5.6148795005985189E-3</v>
      </c>
      <c r="V56" s="2">
        <f t="shared" si="11"/>
        <v>-1.5944159894194506E-2</v>
      </c>
      <c r="W56" s="2">
        <f t="shared" si="12"/>
        <v>1.7754165648937526E-3</v>
      </c>
      <c r="X56" s="2">
        <f t="shared" si="13"/>
        <v>1.7091180656011118E-2</v>
      </c>
      <c r="Y56" s="2">
        <f t="shared" si="14"/>
        <v>-1.1707414396001649E-2</v>
      </c>
      <c r="Z56" s="2">
        <f t="shared" si="15"/>
        <v>-1.3474156889181216E-2</v>
      </c>
      <c r="AB56" s="5">
        <v>10808.05</v>
      </c>
      <c r="AC56" s="5">
        <f t="shared" si="1"/>
        <v>-4.4811038344986466E-3</v>
      </c>
      <c r="AD56" s="2">
        <f t="shared" si="16"/>
        <v>-4.6611038344986462E-3</v>
      </c>
    </row>
    <row r="57" spans="1:30" x14ac:dyDescent="0.3">
      <c r="A57" s="1">
        <v>43266</v>
      </c>
      <c r="B57">
        <v>1172.7456050000001</v>
      </c>
      <c r="C57">
        <v>1020.949524</v>
      </c>
      <c r="D57">
        <v>626.69805899999994</v>
      </c>
      <c r="E57">
        <v>764.70001200000002</v>
      </c>
      <c r="F57">
        <v>55.340713999999998</v>
      </c>
      <c r="G57">
        <v>81.859038999999996</v>
      </c>
      <c r="H57">
        <v>982.22845500000005</v>
      </c>
      <c r="J57">
        <f t="shared" si="2"/>
        <v>-1.0106522357317753E-2</v>
      </c>
      <c r="K57">
        <f t="shared" si="3"/>
        <v>6.5316062378217785E-2</v>
      </c>
      <c r="L57">
        <f t="shared" si="4"/>
        <v>-4.7200049302008563E-3</v>
      </c>
      <c r="M57">
        <f t="shared" si="5"/>
        <v>-5.0741141319004604E-3</v>
      </c>
      <c r="N57">
        <f t="shared" si="6"/>
        <v>-4.2445373288414684E-3</v>
      </c>
      <c r="O57">
        <f t="shared" si="7"/>
        <v>-2.1574300889538892E-2</v>
      </c>
      <c r="P57">
        <f t="shared" si="8"/>
        <v>-1.0848084977510736E-2</v>
      </c>
      <c r="R57" s="5">
        <v>1.7899999999999999E-4</v>
      </c>
      <c r="T57" s="2">
        <f t="shared" si="9"/>
        <v>-1.0285522357317754E-2</v>
      </c>
      <c r="U57" s="2">
        <f t="shared" si="10"/>
        <v>6.5137062378217786E-2</v>
      </c>
      <c r="V57" s="2">
        <f t="shared" si="11"/>
        <v>-4.8990049302008567E-3</v>
      </c>
      <c r="W57" s="2">
        <f t="shared" si="12"/>
        <v>-5.2531141319004607E-3</v>
      </c>
      <c r="X57" s="2">
        <f t="shared" si="13"/>
        <v>-4.4235373288414688E-3</v>
      </c>
      <c r="Y57" s="2">
        <f t="shared" si="14"/>
        <v>-2.175330088953889E-2</v>
      </c>
      <c r="Z57" s="2">
        <f t="shared" si="15"/>
        <v>-1.1027084977510737E-2</v>
      </c>
      <c r="AB57" s="5">
        <v>10817.7</v>
      </c>
      <c r="AC57" s="5">
        <f t="shared" si="1"/>
        <v>8.9285301233816053E-4</v>
      </c>
      <c r="AD57" s="2">
        <f t="shared" si="16"/>
        <v>7.1385301233816052E-4</v>
      </c>
    </row>
    <row r="58" spans="1:30" x14ac:dyDescent="0.3">
      <c r="A58" s="1">
        <v>43269</v>
      </c>
      <c r="B58">
        <v>1158.753052</v>
      </c>
      <c r="C58">
        <v>1040.4149170000001</v>
      </c>
      <c r="D58">
        <v>622.21569799999997</v>
      </c>
      <c r="E58">
        <v>758.65002400000003</v>
      </c>
      <c r="F58">
        <v>55.057639999999999</v>
      </c>
      <c r="G58">
        <v>81.956603999999999</v>
      </c>
      <c r="H58">
        <v>995.70593299999996</v>
      </c>
      <c r="J58">
        <f t="shared" si="2"/>
        <v>-1.1931447826658061E-2</v>
      </c>
      <c r="K58">
        <f t="shared" si="3"/>
        <v>1.9065970003821719E-2</v>
      </c>
      <c r="L58">
        <f t="shared" si="4"/>
        <v>-7.1523454327468558E-3</v>
      </c>
      <c r="M58">
        <f t="shared" si="5"/>
        <v>-7.9115835034143881E-3</v>
      </c>
      <c r="N58">
        <f t="shared" si="6"/>
        <v>-5.1151128986156409E-3</v>
      </c>
      <c r="O58">
        <f t="shared" si="7"/>
        <v>1.1918659343167102E-3</v>
      </c>
      <c r="P58">
        <f t="shared" si="8"/>
        <v>1.372132718350122E-2</v>
      </c>
      <c r="R58" s="5">
        <v>1.7899999999999999E-4</v>
      </c>
      <c r="T58" s="2">
        <f t="shared" si="9"/>
        <v>-1.2110447826658061E-2</v>
      </c>
      <c r="U58" s="2">
        <f t="shared" si="10"/>
        <v>1.888697000382172E-2</v>
      </c>
      <c r="V58" s="2">
        <f t="shared" si="11"/>
        <v>-7.3313454327468561E-3</v>
      </c>
      <c r="W58" s="2">
        <f t="shared" si="12"/>
        <v>-8.0905835034143884E-3</v>
      </c>
      <c r="X58" s="2">
        <f t="shared" si="13"/>
        <v>-5.2941128986156412E-3</v>
      </c>
      <c r="Y58" s="2">
        <f t="shared" si="14"/>
        <v>1.0128659343167103E-3</v>
      </c>
      <c r="Z58" s="2">
        <f t="shared" si="15"/>
        <v>1.3542327183501219E-2</v>
      </c>
      <c r="AB58" s="5">
        <v>10799.85</v>
      </c>
      <c r="AC58" s="5">
        <f t="shared" si="1"/>
        <v>-1.6500734906681053E-3</v>
      </c>
      <c r="AD58" s="2">
        <f t="shared" si="16"/>
        <v>-1.8290734906681052E-3</v>
      </c>
    </row>
    <row r="59" spans="1:30" x14ac:dyDescent="0.3">
      <c r="A59" s="1">
        <v>43270</v>
      </c>
      <c r="B59">
        <v>1146.731567</v>
      </c>
      <c r="C59">
        <v>1047.5786129999999</v>
      </c>
      <c r="D59">
        <v>616.95385699999997</v>
      </c>
      <c r="E59">
        <v>734.84997599999997</v>
      </c>
      <c r="F59">
        <v>54.114063000000002</v>
      </c>
      <c r="G59">
        <v>80.785797000000002</v>
      </c>
      <c r="H59">
        <v>980.50695800000005</v>
      </c>
      <c r="J59">
        <f t="shared" si="2"/>
        <v>-1.0374501261723524E-2</v>
      </c>
      <c r="K59">
        <f t="shared" si="3"/>
        <v>6.8854222319842465E-3</v>
      </c>
      <c r="L59">
        <f t="shared" si="4"/>
        <v>-8.45661884924029E-3</v>
      </c>
      <c r="M59">
        <f t="shared" si="5"/>
        <v>-3.1371577469297043E-2</v>
      </c>
      <c r="N59">
        <f t="shared" si="6"/>
        <v>-1.7137984846426358E-2</v>
      </c>
      <c r="O59">
        <f t="shared" si="7"/>
        <v>-1.4285694414570867E-2</v>
      </c>
      <c r="P59">
        <f t="shared" si="8"/>
        <v>-1.5264521879674193E-2</v>
      </c>
      <c r="R59" s="5">
        <v>1.7899999999999999E-4</v>
      </c>
      <c r="T59" s="2">
        <f t="shared" si="9"/>
        <v>-1.0553501261723525E-2</v>
      </c>
      <c r="U59" s="2">
        <f t="shared" si="10"/>
        <v>6.7064222319842461E-3</v>
      </c>
      <c r="V59" s="2">
        <f t="shared" si="11"/>
        <v>-8.6356188492402904E-3</v>
      </c>
      <c r="W59" s="2">
        <f t="shared" si="12"/>
        <v>-3.1550577469297042E-2</v>
      </c>
      <c r="X59" s="2">
        <f t="shared" si="13"/>
        <v>-1.7316984846426357E-2</v>
      </c>
      <c r="Y59" s="2">
        <f t="shared" si="14"/>
        <v>-1.4464694414570867E-2</v>
      </c>
      <c r="Z59" s="2">
        <f t="shared" si="15"/>
        <v>-1.5443521879674193E-2</v>
      </c>
      <c r="AB59" s="5">
        <v>10710.45</v>
      </c>
      <c r="AC59" s="5">
        <f t="shared" si="1"/>
        <v>-8.2778927485103616E-3</v>
      </c>
      <c r="AD59" s="2">
        <f t="shared" si="16"/>
        <v>-8.4568927485103619E-3</v>
      </c>
    </row>
    <row r="60" spans="1:30" x14ac:dyDescent="0.3">
      <c r="A60" s="1">
        <v>43271</v>
      </c>
      <c r="B60">
        <v>1147.020264</v>
      </c>
      <c r="C60">
        <v>1035.672241</v>
      </c>
      <c r="D60">
        <v>614.71270800000002</v>
      </c>
      <c r="E60">
        <v>740.84997599999997</v>
      </c>
      <c r="F60">
        <v>55.152003999999998</v>
      </c>
      <c r="G60">
        <v>81.468765000000005</v>
      </c>
      <c r="H60">
        <v>983.26141399999995</v>
      </c>
      <c r="J60">
        <f t="shared" si="2"/>
        <v>2.5175639034270733E-4</v>
      </c>
      <c r="K60">
        <f t="shared" si="3"/>
        <v>-1.1365611947635209E-2</v>
      </c>
      <c r="L60">
        <f t="shared" si="4"/>
        <v>-3.6326039209767847E-3</v>
      </c>
      <c r="M60">
        <f t="shared" si="5"/>
        <v>8.1649318853621363E-3</v>
      </c>
      <c r="N60">
        <f t="shared" si="6"/>
        <v>1.9180614843132299E-2</v>
      </c>
      <c r="O60">
        <f t="shared" si="7"/>
        <v>8.4540603096358944E-3</v>
      </c>
      <c r="P60">
        <f t="shared" si="8"/>
        <v>2.8092161687647004E-3</v>
      </c>
      <c r="R60" s="5">
        <v>1.7899999999999999E-4</v>
      </c>
      <c r="T60" s="2">
        <f t="shared" si="9"/>
        <v>7.2756390342707341E-5</v>
      </c>
      <c r="U60" s="2">
        <f t="shared" si="10"/>
        <v>-1.154461194763521E-2</v>
      </c>
      <c r="V60" s="2">
        <f t="shared" si="11"/>
        <v>-3.8116039209767846E-3</v>
      </c>
      <c r="W60" s="2">
        <f t="shared" si="12"/>
        <v>7.985931885362136E-3</v>
      </c>
      <c r="X60" s="2">
        <f t="shared" si="13"/>
        <v>1.90016148431323E-2</v>
      </c>
      <c r="Y60" s="2">
        <f t="shared" si="14"/>
        <v>8.2750603096358941E-3</v>
      </c>
      <c r="Z60" s="2">
        <f t="shared" si="15"/>
        <v>2.6302161687647005E-3</v>
      </c>
      <c r="AB60" s="5">
        <v>10772.05</v>
      </c>
      <c r="AC60" s="5">
        <f t="shared" si="1"/>
        <v>5.7513923317879774E-3</v>
      </c>
      <c r="AD60" s="2">
        <f t="shared" si="16"/>
        <v>5.5723923317879771E-3</v>
      </c>
    </row>
    <row r="61" spans="1:30" x14ac:dyDescent="0.3">
      <c r="A61" s="1">
        <v>43272</v>
      </c>
      <c r="B61">
        <v>1132.6427000000001</v>
      </c>
      <c r="C61">
        <v>1011.710876</v>
      </c>
      <c r="D61">
        <v>591.91131600000006</v>
      </c>
      <c r="E61">
        <v>743.79998799999998</v>
      </c>
      <c r="F61">
        <v>54.585853999999998</v>
      </c>
      <c r="G61">
        <v>80.297957999999994</v>
      </c>
      <c r="H61">
        <v>975.19464100000005</v>
      </c>
      <c r="J61">
        <f t="shared" si="2"/>
        <v>-1.2534707930844274E-2</v>
      </c>
      <c r="K61">
        <f t="shared" si="3"/>
        <v>-2.3136050240048871E-2</v>
      </c>
      <c r="L61">
        <f t="shared" si="4"/>
        <v>-3.7092761713330258E-2</v>
      </c>
      <c r="M61">
        <f t="shared" si="5"/>
        <v>3.9819289944878333E-3</v>
      </c>
      <c r="N61">
        <f t="shared" si="6"/>
        <v>-1.0265266154245282E-2</v>
      </c>
      <c r="O61">
        <f t="shared" si="7"/>
        <v>-1.4371237860301559E-2</v>
      </c>
      <c r="P61">
        <f t="shared" si="8"/>
        <v>-8.2040979999240555E-3</v>
      </c>
      <c r="R61" s="5">
        <v>1.7799999999999999E-4</v>
      </c>
      <c r="T61" s="2">
        <f t="shared" si="9"/>
        <v>-1.2712707930844273E-2</v>
      </c>
      <c r="U61" s="2">
        <f t="shared" si="10"/>
        <v>-2.3314050240048872E-2</v>
      </c>
      <c r="V61" s="2">
        <f t="shared" si="11"/>
        <v>-3.7270761713330255E-2</v>
      </c>
      <c r="W61" s="2">
        <f t="shared" si="12"/>
        <v>3.8039289944878331E-3</v>
      </c>
      <c r="X61" s="2">
        <f t="shared" si="13"/>
        <v>-1.0443266154245281E-2</v>
      </c>
      <c r="Y61" s="2">
        <f t="shared" si="14"/>
        <v>-1.4549237860301559E-2</v>
      </c>
      <c r="Z61" s="2">
        <f t="shared" si="15"/>
        <v>-8.3820979999240548E-3</v>
      </c>
      <c r="AB61" s="5">
        <v>10741.1</v>
      </c>
      <c r="AC61" s="5">
        <f t="shared" si="1"/>
        <v>-2.8731764148884299E-3</v>
      </c>
      <c r="AD61" s="2">
        <f t="shared" si="16"/>
        <v>-3.0511764148884301E-3</v>
      </c>
    </row>
    <row r="62" spans="1:30" x14ac:dyDescent="0.3">
      <c r="A62" s="1">
        <v>43273</v>
      </c>
      <c r="B62">
        <v>1134.7585449999999</v>
      </c>
      <c r="C62">
        <v>1009.290039</v>
      </c>
      <c r="D62">
        <v>597.41674799999998</v>
      </c>
      <c r="E62">
        <v>744.15002400000003</v>
      </c>
      <c r="F62">
        <v>54.444313000000001</v>
      </c>
      <c r="G62">
        <v>80.883362000000005</v>
      </c>
      <c r="H62">
        <v>977.60479699999996</v>
      </c>
      <c r="J62">
        <f t="shared" si="2"/>
        <v>1.8680604218786808E-3</v>
      </c>
      <c r="K62">
        <f t="shared" si="3"/>
        <v>-2.392815039778228E-3</v>
      </c>
      <c r="L62">
        <f t="shared" si="4"/>
        <v>9.3011095601354035E-3</v>
      </c>
      <c r="M62">
        <f t="shared" si="5"/>
        <v>4.7060500893695298E-4</v>
      </c>
      <c r="N62">
        <f t="shared" si="6"/>
        <v>-2.5929978122170004E-3</v>
      </c>
      <c r="O62">
        <f t="shared" si="7"/>
        <v>7.29039709826757E-3</v>
      </c>
      <c r="P62">
        <f t="shared" si="8"/>
        <v>2.4714614895016791E-3</v>
      </c>
      <c r="R62" s="5">
        <v>1.7699999999999999E-4</v>
      </c>
      <c r="T62" s="2">
        <f t="shared" si="9"/>
        <v>1.6910604218786807E-3</v>
      </c>
      <c r="U62" s="2">
        <f t="shared" si="10"/>
        <v>-2.5698150397782281E-3</v>
      </c>
      <c r="V62" s="2">
        <f t="shared" si="11"/>
        <v>9.1241095601354034E-3</v>
      </c>
      <c r="W62" s="2">
        <f t="shared" si="12"/>
        <v>2.9360500893695302E-4</v>
      </c>
      <c r="X62" s="2">
        <f t="shared" si="13"/>
        <v>-2.7699978122170004E-3</v>
      </c>
      <c r="Y62" s="2">
        <f t="shared" si="14"/>
        <v>7.1133970982675699E-3</v>
      </c>
      <c r="Z62" s="2">
        <f t="shared" si="15"/>
        <v>2.294461489501679E-3</v>
      </c>
      <c r="AB62" s="5">
        <v>10821.85</v>
      </c>
      <c r="AC62" s="5">
        <f t="shared" si="1"/>
        <v>7.5178519890886407E-3</v>
      </c>
      <c r="AD62" s="2">
        <f t="shared" si="16"/>
        <v>7.3408519890886407E-3</v>
      </c>
    </row>
    <row r="63" spans="1:30" x14ac:dyDescent="0.3">
      <c r="A63" s="1">
        <v>43276</v>
      </c>
      <c r="B63">
        <v>1135.2392580000001</v>
      </c>
      <c r="C63">
        <v>1019.319153</v>
      </c>
      <c r="D63">
        <v>589.91369599999996</v>
      </c>
      <c r="E63">
        <v>739.75</v>
      </c>
      <c r="F63">
        <v>54.205734</v>
      </c>
      <c r="G63">
        <v>80.737015</v>
      </c>
      <c r="H63">
        <v>970.96447799999999</v>
      </c>
      <c r="J63">
        <f t="shared" si="2"/>
        <v>4.2362580314400785E-4</v>
      </c>
      <c r="K63">
        <f t="shared" si="3"/>
        <v>9.9368007336492203E-3</v>
      </c>
      <c r="L63">
        <f t="shared" si="4"/>
        <v>-1.2559159121531735E-2</v>
      </c>
      <c r="M63">
        <f t="shared" si="5"/>
        <v>-5.912818461455872E-3</v>
      </c>
      <c r="N63">
        <f t="shared" si="6"/>
        <v>-4.3820738448844309E-3</v>
      </c>
      <c r="O63">
        <f t="shared" si="7"/>
        <v>-1.80935851801024E-3</v>
      </c>
      <c r="P63">
        <f t="shared" si="8"/>
        <v>-6.7924370056052178E-3</v>
      </c>
      <c r="R63" s="5">
        <v>1.7699999999999999E-4</v>
      </c>
      <c r="T63" s="2">
        <f t="shared" si="9"/>
        <v>2.4662580314400789E-4</v>
      </c>
      <c r="U63" s="2">
        <f t="shared" si="10"/>
        <v>9.7598007336492203E-3</v>
      </c>
      <c r="V63" s="2">
        <f t="shared" si="11"/>
        <v>-1.2736159121531735E-2</v>
      </c>
      <c r="W63" s="2">
        <f t="shared" si="12"/>
        <v>-6.0898184614558721E-3</v>
      </c>
      <c r="X63" s="2">
        <f t="shared" si="13"/>
        <v>-4.5590738448844309E-3</v>
      </c>
      <c r="Y63" s="2">
        <f t="shared" si="14"/>
        <v>-1.9863585180102399E-3</v>
      </c>
      <c r="Z63" s="2">
        <f t="shared" si="15"/>
        <v>-6.9694370056052179E-3</v>
      </c>
      <c r="AB63" s="5">
        <v>10762.45</v>
      </c>
      <c r="AC63" s="5">
        <f t="shared" si="1"/>
        <v>-5.4888951519379437E-3</v>
      </c>
      <c r="AD63" s="2">
        <f t="shared" si="16"/>
        <v>-5.6658951519379438E-3</v>
      </c>
    </row>
    <row r="64" spans="1:30" x14ac:dyDescent="0.3">
      <c r="A64" s="1">
        <v>43277</v>
      </c>
      <c r="B64">
        <v>1143.798462</v>
      </c>
      <c r="C64">
        <v>1010.22876</v>
      </c>
      <c r="D64">
        <v>593.90881300000001</v>
      </c>
      <c r="E64">
        <v>739</v>
      </c>
      <c r="F64">
        <v>52.726528000000002</v>
      </c>
      <c r="G64">
        <v>81.468765000000005</v>
      </c>
      <c r="H64">
        <v>969.882385</v>
      </c>
      <c r="J64">
        <f t="shared" si="2"/>
        <v>7.539559559523186E-3</v>
      </c>
      <c r="K64">
        <f t="shared" si="3"/>
        <v>-8.9181028073942823E-3</v>
      </c>
      <c r="L64">
        <f t="shared" si="4"/>
        <v>6.7723753950612638E-3</v>
      </c>
      <c r="M64">
        <f t="shared" si="5"/>
        <v>-1.0138560324433931E-3</v>
      </c>
      <c r="N64">
        <f t="shared" si="6"/>
        <v>-2.7288736649152243E-2</v>
      </c>
      <c r="O64">
        <f t="shared" si="7"/>
        <v>9.0633769405520526E-3</v>
      </c>
      <c r="P64">
        <f t="shared" si="8"/>
        <v>-1.1144516864601366E-3</v>
      </c>
      <c r="R64" s="5">
        <v>1.76E-4</v>
      </c>
      <c r="T64" s="2">
        <f t="shared" si="9"/>
        <v>7.363559559523186E-3</v>
      </c>
      <c r="U64" s="2">
        <f t="shared" si="10"/>
        <v>-9.0941028073942831E-3</v>
      </c>
      <c r="V64" s="2">
        <f t="shared" si="11"/>
        <v>6.5963753950612639E-3</v>
      </c>
      <c r="W64" s="2">
        <f t="shared" si="12"/>
        <v>-1.189856032443393E-3</v>
      </c>
      <c r="X64" s="2">
        <f t="shared" si="13"/>
        <v>-2.7464736649152242E-2</v>
      </c>
      <c r="Y64" s="2">
        <f t="shared" si="14"/>
        <v>8.8873769405520518E-3</v>
      </c>
      <c r="Z64" s="2">
        <f t="shared" si="15"/>
        <v>-1.2904516864601365E-3</v>
      </c>
      <c r="AB64" s="5">
        <v>10769.15</v>
      </c>
      <c r="AC64" s="5">
        <f t="shared" si="1"/>
        <v>6.225348317528916E-4</v>
      </c>
      <c r="AD64" s="2">
        <f t="shared" si="16"/>
        <v>4.4653483175289161E-4</v>
      </c>
    </row>
    <row r="65" spans="1:30" x14ac:dyDescent="0.3">
      <c r="A65" s="1">
        <v>43278</v>
      </c>
      <c r="B65">
        <v>1136.2010499999999</v>
      </c>
      <c r="C65">
        <v>1008.30188</v>
      </c>
      <c r="D65">
        <v>588.89050299999997</v>
      </c>
      <c r="E65">
        <v>727.15002400000003</v>
      </c>
      <c r="F65">
        <v>51.533619000000002</v>
      </c>
      <c r="G65">
        <v>80.737015</v>
      </c>
      <c r="H65">
        <v>952.71588099999997</v>
      </c>
      <c r="J65">
        <f t="shared" si="2"/>
        <v>-6.642264570556904E-3</v>
      </c>
      <c r="K65">
        <f t="shared" si="3"/>
        <v>-1.9073699703421459E-3</v>
      </c>
      <c r="L65">
        <f t="shared" si="4"/>
        <v>-8.449630465409582E-3</v>
      </c>
      <c r="M65">
        <f t="shared" si="5"/>
        <v>-1.6035150202976956E-2</v>
      </c>
      <c r="N65">
        <f t="shared" si="6"/>
        <v>-2.2624455757830293E-2</v>
      </c>
      <c r="O65">
        <f t="shared" si="7"/>
        <v>-8.9819699611256559E-3</v>
      </c>
      <c r="P65">
        <f t="shared" si="8"/>
        <v>-1.7699572922958109E-2</v>
      </c>
      <c r="R65" s="5">
        <v>1.7699999999999999E-4</v>
      </c>
      <c r="T65" s="2">
        <f t="shared" si="9"/>
        <v>-6.819264570556904E-3</v>
      </c>
      <c r="U65" s="2">
        <f t="shared" si="10"/>
        <v>-2.084369970342146E-3</v>
      </c>
      <c r="V65" s="2">
        <f t="shared" si="11"/>
        <v>-8.6266304654095821E-3</v>
      </c>
      <c r="W65" s="2">
        <f t="shared" si="12"/>
        <v>-1.6212150202976956E-2</v>
      </c>
      <c r="X65" s="2">
        <f t="shared" si="13"/>
        <v>-2.2801455757830293E-2</v>
      </c>
      <c r="Y65" s="2">
        <f t="shared" si="14"/>
        <v>-9.1589699611256559E-3</v>
      </c>
      <c r="Z65" s="2">
        <f t="shared" si="15"/>
        <v>-1.787657292295811E-2</v>
      </c>
      <c r="AB65" s="5">
        <v>10671.4</v>
      </c>
      <c r="AC65" s="5">
        <f t="shared" si="1"/>
        <v>-9.0768537906891454E-3</v>
      </c>
      <c r="AD65" s="2">
        <f t="shared" si="16"/>
        <v>-9.2538537906891455E-3</v>
      </c>
    </row>
    <row r="66" spans="1:30" x14ac:dyDescent="0.3">
      <c r="A66" s="1">
        <v>43279</v>
      </c>
      <c r="B66">
        <v>1111.2932129999999</v>
      </c>
      <c r="C66">
        <v>1000.347717</v>
      </c>
      <c r="D66">
        <v>588.93933100000004</v>
      </c>
      <c r="E66">
        <v>711.40002400000003</v>
      </c>
      <c r="F66">
        <v>50.102131</v>
      </c>
      <c r="G66">
        <v>76.687965000000005</v>
      </c>
      <c r="H66">
        <v>939.681152</v>
      </c>
      <c r="J66">
        <f t="shared" si="2"/>
        <v>-2.1922033076804473E-2</v>
      </c>
      <c r="K66">
        <f t="shared" si="3"/>
        <v>-7.8886721901182955E-3</v>
      </c>
      <c r="L66">
        <f t="shared" si="4"/>
        <v>8.2915244432242731E-5</v>
      </c>
      <c r="M66">
        <f t="shared" si="5"/>
        <v>-2.1659904394089657E-2</v>
      </c>
      <c r="N66">
        <f t="shared" si="6"/>
        <v>-2.7777750287632654E-2</v>
      </c>
      <c r="O66">
        <f t="shared" si="7"/>
        <v>-5.0151098600808984E-2</v>
      </c>
      <c r="P66">
        <f t="shared" si="8"/>
        <v>-1.3681653953661733E-2</v>
      </c>
      <c r="R66" s="5">
        <v>1.7699999999999999E-4</v>
      </c>
      <c r="T66" s="2">
        <f t="shared" si="9"/>
        <v>-2.2099033076804473E-2</v>
      </c>
      <c r="U66" s="2">
        <f t="shared" si="10"/>
        <v>-8.0656721901182955E-3</v>
      </c>
      <c r="V66" s="2">
        <f t="shared" si="11"/>
        <v>-9.4084755567757261E-5</v>
      </c>
      <c r="W66" s="2">
        <f t="shared" si="12"/>
        <v>-2.1836904394089657E-2</v>
      </c>
      <c r="X66" s="2">
        <f t="shared" si="13"/>
        <v>-2.7954750287632654E-2</v>
      </c>
      <c r="Y66" s="2">
        <f t="shared" si="14"/>
        <v>-5.0328098600808981E-2</v>
      </c>
      <c r="Z66" s="2">
        <f t="shared" si="15"/>
        <v>-1.3858653953661733E-2</v>
      </c>
      <c r="AB66" s="5">
        <v>10589.1</v>
      </c>
      <c r="AC66" s="5">
        <f t="shared" si="1"/>
        <v>-7.7122027100473486E-3</v>
      </c>
      <c r="AD66" s="2">
        <f t="shared" si="16"/>
        <v>-7.8892027100473487E-3</v>
      </c>
    </row>
    <row r="67" spans="1:30" x14ac:dyDescent="0.3">
      <c r="A67" s="1">
        <v>43280</v>
      </c>
      <c r="B67">
        <v>1139.4708250000001</v>
      </c>
      <c r="C67">
        <v>1034.9803469999999</v>
      </c>
      <c r="D67">
        <v>597.02697799999999</v>
      </c>
      <c r="E67">
        <v>719.04998799999998</v>
      </c>
      <c r="F67">
        <v>51.676772999999997</v>
      </c>
      <c r="G67">
        <v>79.858909999999995</v>
      </c>
      <c r="H67">
        <v>964.42254600000001</v>
      </c>
      <c r="J67">
        <f t="shared" si="2"/>
        <v>2.5355695212007187E-2</v>
      </c>
      <c r="K67">
        <f t="shared" si="3"/>
        <v>3.4620591831670017E-2</v>
      </c>
      <c r="L67">
        <f t="shared" si="4"/>
        <v>1.3732563906484871E-2</v>
      </c>
      <c r="M67">
        <f t="shared" si="5"/>
        <v>1.0753392946188534E-2</v>
      </c>
      <c r="N67">
        <f t="shared" si="6"/>
        <v>3.1428643224776155E-2</v>
      </c>
      <c r="O67">
        <f t="shared" si="7"/>
        <v>4.1348665334906054E-2</v>
      </c>
      <c r="P67">
        <f t="shared" si="8"/>
        <v>2.6329562902630204E-2</v>
      </c>
      <c r="R67" s="5">
        <v>1.7699999999999999E-4</v>
      </c>
      <c r="T67" s="2">
        <f t="shared" si="9"/>
        <v>2.5178695212007187E-2</v>
      </c>
      <c r="U67" s="2">
        <f t="shared" si="10"/>
        <v>3.444359183167002E-2</v>
      </c>
      <c r="V67" s="2">
        <f t="shared" si="11"/>
        <v>1.3555563906484871E-2</v>
      </c>
      <c r="W67" s="2">
        <f t="shared" si="12"/>
        <v>1.0576392946188534E-2</v>
      </c>
      <c r="X67" s="2">
        <f t="shared" si="13"/>
        <v>3.1251643224776159E-2</v>
      </c>
      <c r="Y67" s="2">
        <f t="shared" si="14"/>
        <v>4.1171665334906057E-2</v>
      </c>
      <c r="Z67" s="2">
        <f t="shared" si="15"/>
        <v>2.6152562902630204E-2</v>
      </c>
      <c r="AB67" s="5">
        <v>10714.3</v>
      </c>
      <c r="AC67" s="5">
        <f t="shared" si="1"/>
        <v>1.1823478860337414E-2</v>
      </c>
      <c r="AD67" s="2">
        <f t="shared" si="16"/>
        <v>1.1646478860337414E-2</v>
      </c>
    </row>
    <row r="68" spans="1:30" x14ac:dyDescent="0.3">
      <c r="A68" s="1">
        <v>43283</v>
      </c>
      <c r="B68">
        <v>1123.025879</v>
      </c>
      <c r="C68">
        <v>1051.827393</v>
      </c>
      <c r="D68">
        <v>595.41918899999996</v>
      </c>
      <c r="E68">
        <v>715.29998799999998</v>
      </c>
      <c r="F68">
        <v>50.149849000000003</v>
      </c>
      <c r="G68">
        <v>79.322288999999998</v>
      </c>
      <c r="H68">
        <v>963.53716999999995</v>
      </c>
      <c r="J68">
        <f t="shared" si="2"/>
        <v>-1.4432090439875958E-2</v>
      </c>
      <c r="K68">
        <f t="shared" si="3"/>
        <v>1.627764821702464E-2</v>
      </c>
      <c r="L68">
        <f t="shared" si="4"/>
        <v>-2.6929922084693888E-3</v>
      </c>
      <c r="M68">
        <f t="shared" si="5"/>
        <v>-5.2152146061923031E-3</v>
      </c>
      <c r="N68">
        <f t="shared" si="6"/>
        <v>-2.9547588043084543E-2</v>
      </c>
      <c r="O68">
        <f t="shared" si="7"/>
        <v>-6.7196133781439885E-3</v>
      </c>
      <c r="P68">
        <f t="shared" si="8"/>
        <v>-9.1803743459981774E-4</v>
      </c>
      <c r="R68" s="5">
        <v>1.7799999999999999E-4</v>
      </c>
      <c r="T68" s="2">
        <f t="shared" si="9"/>
        <v>-1.4610090439875958E-2</v>
      </c>
      <c r="U68" s="2">
        <f t="shared" si="10"/>
        <v>1.6099648217024639E-2</v>
      </c>
      <c r="V68" s="2">
        <f t="shared" si="11"/>
        <v>-2.8709922084693886E-3</v>
      </c>
      <c r="W68" s="2">
        <f t="shared" si="12"/>
        <v>-5.3932146061923033E-3</v>
      </c>
      <c r="X68" s="2">
        <f t="shared" si="13"/>
        <v>-2.9725588043084544E-2</v>
      </c>
      <c r="Y68" s="2">
        <f t="shared" si="14"/>
        <v>-6.8976133781439887E-3</v>
      </c>
      <c r="Z68" s="2">
        <f t="shared" si="15"/>
        <v>-1.0960374345998177E-3</v>
      </c>
      <c r="AB68" s="5">
        <v>10657.3</v>
      </c>
      <c r="AC68" s="5">
        <f t="shared" si="1"/>
        <v>-5.3199929066761248E-3</v>
      </c>
      <c r="AD68" s="2">
        <f t="shared" si="16"/>
        <v>-5.497992906676125E-3</v>
      </c>
    </row>
    <row r="69" spans="1:30" x14ac:dyDescent="0.3">
      <c r="A69" s="1">
        <v>43284</v>
      </c>
      <c r="B69">
        <v>1106.4366460000001</v>
      </c>
      <c r="C69">
        <v>1051.1358640000001</v>
      </c>
      <c r="D69">
        <v>604.53008999999997</v>
      </c>
      <c r="E69">
        <v>714.29998799999998</v>
      </c>
      <c r="F69">
        <v>49.863548000000002</v>
      </c>
      <c r="G69">
        <v>81.273635999999996</v>
      </c>
      <c r="H69">
        <v>959.35620100000006</v>
      </c>
      <c r="J69">
        <f t="shared" si="2"/>
        <v>-1.4771906249187977E-2</v>
      </c>
      <c r="K69">
        <f t="shared" si="3"/>
        <v>-6.5745483013860415E-4</v>
      </c>
      <c r="L69">
        <f t="shared" si="4"/>
        <v>1.5301658341414342E-2</v>
      </c>
      <c r="M69">
        <f t="shared" si="5"/>
        <v>-1.3980148424104265E-3</v>
      </c>
      <c r="N69">
        <f t="shared" si="6"/>
        <v>-5.7089105093816274E-3</v>
      </c>
      <c r="O69">
        <f t="shared" si="7"/>
        <v>2.4600235628601166E-2</v>
      </c>
      <c r="P69">
        <f t="shared" si="8"/>
        <v>-4.3391880771967428E-3</v>
      </c>
      <c r="R69" s="5">
        <v>1.7699999999999999E-4</v>
      </c>
      <c r="T69" s="2">
        <f t="shared" si="9"/>
        <v>-1.4948906249187977E-2</v>
      </c>
      <c r="U69" s="2">
        <f t="shared" si="10"/>
        <v>-8.3445483013860411E-4</v>
      </c>
      <c r="V69" s="2">
        <f t="shared" si="11"/>
        <v>1.5124658341414342E-2</v>
      </c>
      <c r="W69" s="2">
        <f t="shared" si="12"/>
        <v>-1.5750148424104266E-3</v>
      </c>
      <c r="X69" s="2">
        <f t="shared" si="13"/>
        <v>-5.8859105093816274E-3</v>
      </c>
      <c r="Y69" s="2">
        <f t="shared" si="14"/>
        <v>2.4423235628601166E-2</v>
      </c>
      <c r="Z69" s="2">
        <f t="shared" si="15"/>
        <v>-4.5161880771967429E-3</v>
      </c>
      <c r="AB69" s="5">
        <v>10699.9</v>
      </c>
      <c r="AC69" s="5">
        <f t="shared" ref="AC69:AC132" si="17">(AB69-AB68)/AB68</f>
        <v>3.9972600940200954E-3</v>
      </c>
      <c r="AD69" s="2">
        <f t="shared" si="16"/>
        <v>3.8202600940200953E-3</v>
      </c>
    </row>
    <row r="70" spans="1:30" x14ac:dyDescent="0.3">
      <c r="A70" s="1">
        <v>43285</v>
      </c>
      <c r="B70">
        <v>1121.5351559999999</v>
      </c>
      <c r="C70">
        <v>1069.020264</v>
      </c>
      <c r="D70">
        <v>620.46179199999995</v>
      </c>
      <c r="E70">
        <v>714.45001200000002</v>
      </c>
      <c r="F70">
        <v>48.956940000000003</v>
      </c>
      <c r="G70">
        <v>81.468765000000005</v>
      </c>
      <c r="H70">
        <v>955.17523200000005</v>
      </c>
      <c r="J70">
        <f t="shared" ref="J70:J133" si="18">(B70-B69)/B69</f>
        <v>1.364606826299913E-2</v>
      </c>
      <c r="K70">
        <f t="shared" ref="K70:K133" si="19">(C70-C69)/C69</f>
        <v>1.7014356195537358E-2</v>
      </c>
      <c r="L70">
        <f t="shared" ref="L70:L133" si="20">(D70-D69)/D69</f>
        <v>2.6353861062565098E-2</v>
      </c>
      <c r="M70">
        <f t="shared" ref="M70:M133" si="21">(E70-E69)/E69</f>
        <v>2.1002940294047767E-4</v>
      </c>
      <c r="N70">
        <f t="shared" ref="N70:N133" si="22">(F70-F69)/F69</f>
        <v>-1.8181778801620745E-2</v>
      </c>
      <c r="O70">
        <f t="shared" ref="O70:O133" si="23">(G70-G69)/G69</f>
        <v>2.4008892625402975E-3</v>
      </c>
      <c r="P70">
        <f t="shared" ref="P70:P133" si="24">(H70-H69)/H69</f>
        <v>-4.3580986870589943E-3</v>
      </c>
      <c r="R70" s="5">
        <v>1.7799999999999999E-4</v>
      </c>
      <c r="T70" s="2">
        <f t="shared" ref="T70:T133" si="25">J70-R70</f>
        <v>1.3468068262999131E-2</v>
      </c>
      <c r="U70" s="2">
        <f t="shared" ref="U70:U133" si="26">K70-R70</f>
        <v>1.6836356195537357E-2</v>
      </c>
      <c r="V70" s="2">
        <f t="shared" ref="V70:V133" si="27">L70-R70</f>
        <v>2.6175861062565097E-2</v>
      </c>
      <c r="W70" s="2">
        <f t="shared" ref="W70:W133" si="28">M70-R70</f>
        <v>3.2029402940477684E-5</v>
      </c>
      <c r="X70" s="2">
        <f t="shared" ref="X70:X133" si="29">N70-R70</f>
        <v>-1.8359778801620746E-2</v>
      </c>
      <c r="Y70" s="2">
        <f t="shared" ref="Y70:Y133" si="30">O70-R70</f>
        <v>2.2228892625402973E-3</v>
      </c>
      <c r="Z70" s="2">
        <f t="shared" ref="Z70:Z133" si="31">P70-R70</f>
        <v>-4.5360986870589945E-3</v>
      </c>
      <c r="AB70" s="5">
        <v>10769.9</v>
      </c>
      <c r="AC70" s="5">
        <f t="shared" si="17"/>
        <v>6.5421172160487484E-3</v>
      </c>
      <c r="AD70" s="2">
        <f t="shared" ref="AD70:AD133" si="32">AC70-R70</f>
        <v>6.3641172160487482E-3</v>
      </c>
    </row>
    <row r="71" spans="1:30" x14ac:dyDescent="0.3">
      <c r="A71" s="1">
        <v>43286</v>
      </c>
      <c r="B71">
        <v>1105.4266359999999</v>
      </c>
      <c r="C71">
        <v>1035.672241</v>
      </c>
      <c r="D71">
        <v>599.46307400000001</v>
      </c>
      <c r="E71">
        <v>705.75</v>
      </c>
      <c r="F71">
        <v>48.766075000000001</v>
      </c>
      <c r="G71">
        <v>80.151611000000003</v>
      </c>
      <c r="H71">
        <v>955.91302499999995</v>
      </c>
      <c r="J71">
        <f t="shared" si="18"/>
        <v>-1.4362920247147384E-2</v>
      </c>
      <c r="K71">
        <f t="shared" si="19"/>
        <v>-3.1194940005365521E-2</v>
      </c>
      <c r="L71">
        <f t="shared" si="20"/>
        <v>-3.3843692344556073E-2</v>
      </c>
      <c r="M71">
        <f t="shared" si="21"/>
        <v>-1.2177215835780566E-2</v>
      </c>
      <c r="N71">
        <f t="shared" si="22"/>
        <v>-3.8986301022899362E-3</v>
      </c>
      <c r="O71">
        <f t="shared" si="23"/>
        <v>-1.6167595028597794E-2</v>
      </c>
      <c r="P71">
        <f t="shared" si="24"/>
        <v>7.7241638526897736E-4</v>
      </c>
      <c r="R71" s="5">
        <v>1.76E-4</v>
      </c>
      <c r="T71" s="2">
        <f t="shared" si="25"/>
        <v>-1.4538920247147384E-2</v>
      </c>
      <c r="U71" s="2">
        <f t="shared" si="26"/>
        <v>-3.137094000536552E-2</v>
      </c>
      <c r="V71" s="2">
        <f t="shared" si="27"/>
        <v>-3.4019692344556075E-2</v>
      </c>
      <c r="W71" s="2">
        <f t="shared" si="28"/>
        <v>-1.2353215835780567E-2</v>
      </c>
      <c r="X71" s="2">
        <f t="shared" si="29"/>
        <v>-4.0746301022899362E-3</v>
      </c>
      <c r="Y71" s="2">
        <f t="shared" si="30"/>
        <v>-1.6343595028597793E-2</v>
      </c>
      <c r="Z71" s="2">
        <f t="shared" si="31"/>
        <v>5.9641638526897731E-4</v>
      </c>
      <c r="AB71" s="5">
        <v>10749.75</v>
      </c>
      <c r="AC71" s="5">
        <f t="shared" si="17"/>
        <v>-1.8709551620720375E-3</v>
      </c>
      <c r="AD71" s="2">
        <f t="shared" si="32"/>
        <v>-2.0469551620720377E-3</v>
      </c>
    </row>
    <row r="72" spans="1:30" x14ac:dyDescent="0.3">
      <c r="A72" s="1">
        <v>43287</v>
      </c>
      <c r="B72">
        <v>1100.66626</v>
      </c>
      <c r="C72">
        <v>1004.645935</v>
      </c>
      <c r="D72">
        <v>616.17425500000002</v>
      </c>
      <c r="E72">
        <v>707.65002400000003</v>
      </c>
      <c r="F72">
        <v>49.529536999999998</v>
      </c>
      <c r="G72">
        <v>79.517426</v>
      </c>
      <c r="H72">
        <v>960.438354</v>
      </c>
      <c r="J72">
        <f t="shared" si="18"/>
        <v>-4.3063699073015204E-3</v>
      </c>
      <c r="K72">
        <f t="shared" si="19"/>
        <v>-2.9957649506992992E-2</v>
      </c>
      <c r="L72">
        <f t="shared" si="20"/>
        <v>2.7876914733867345E-2</v>
      </c>
      <c r="M72">
        <f t="shared" si="21"/>
        <v>2.6922054551895575E-3</v>
      </c>
      <c r="N72">
        <f t="shared" si="22"/>
        <v>1.5655596641722693E-2</v>
      </c>
      <c r="O72">
        <f t="shared" si="23"/>
        <v>-7.9123175702607174E-3</v>
      </c>
      <c r="P72">
        <f t="shared" si="24"/>
        <v>4.7340384340929511E-3</v>
      </c>
      <c r="R72" s="5">
        <v>1.76E-4</v>
      </c>
      <c r="T72" s="2">
        <f t="shared" si="25"/>
        <v>-4.4823699073015203E-3</v>
      </c>
      <c r="U72" s="2">
        <f t="shared" si="26"/>
        <v>-3.0133649506992991E-2</v>
      </c>
      <c r="V72" s="2">
        <f t="shared" si="27"/>
        <v>2.7700914733867345E-2</v>
      </c>
      <c r="W72" s="2">
        <f t="shared" si="28"/>
        <v>2.5162054551895576E-3</v>
      </c>
      <c r="X72" s="2">
        <f t="shared" si="29"/>
        <v>1.5479596641722692E-2</v>
      </c>
      <c r="Y72" s="2">
        <f t="shared" si="30"/>
        <v>-8.0883175702607182E-3</v>
      </c>
      <c r="Z72" s="2">
        <f t="shared" si="31"/>
        <v>4.5580384340929512E-3</v>
      </c>
      <c r="AB72" s="5">
        <v>10772.65</v>
      </c>
      <c r="AC72" s="5">
        <f t="shared" si="17"/>
        <v>2.1302820995836775E-3</v>
      </c>
      <c r="AD72" s="2">
        <f t="shared" si="32"/>
        <v>1.9542820995836776E-3</v>
      </c>
    </row>
    <row r="73" spans="1:30" x14ac:dyDescent="0.3">
      <c r="A73" s="1">
        <v>43290</v>
      </c>
      <c r="B73">
        <v>1106.0039059999999</v>
      </c>
      <c r="C73">
        <v>988.14477499999998</v>
      </c>
      <c r="D73">
        <v>634.834473</v>
      </c>
      <c r="E73">
        <v>708.34997599999997</v>
      </c>
      <c r="F73">
        <v>49.481819000000002</v>
      </c>
      <c r="G73">
        <v>82.785927000000001</v>
      </c>
      <c r="H73">
        <v>974.01409899999999</v>
      </c>
      <c r="J73">
        <f t="shared" si="18"/>
        <v>4.8494681757574268E-3</v>
      </c>
      <c r="K73">
        <f t="shared" si="19"/>
        <v>-1.6424851208898812E-2</v>
      </c>
      <c r="L73">
        <f t="shared" si="20"/>
        <v>3.0283994906603141E-2</v>
      </c>
      <c r="M73">
        <f t="shared" si="21"/>
        <v>9.8912170742742646E-4</v>
      </c>
      <c r="N73">
        <f t="shared" si="22"/>
        <v>-9.6342511742026086E-4</v>
      </c>
      <c r="O73">
        <f t="shared" si="23"/>
        <v>4.1104210289704304E-2</v>
      </c>
      <c r="P73">
        <f t="shared" si="24"/>
        <v>1.4134946759945807E-2</v>
      </c>
      <c r="R73" s="5">
        <v>1.75E-4</v>
      </c>
      <c r="T73" s="2">
        <f t="shared" si="25"/>
        <v>4.674468175757427E-3</v>
      </c>
      <c r="U73" s="2">
        <f t="shared" si="26"/>
        <v>-1.6599851208898814E-2</v>
      </c>
      <c r="V73" s="2">
        <f t="shared" si="27"/>
        <v>3.010899490660314E-2</v>
      </c>
      <c r="W73" s="2">
        <f t="shared" si="28"/>
        <v>8.1412170742742643E-4</v>
      </c>
      <c r="X73" s="2">
        <f t="shared" si="29"/>
        <v>-1.1384251174202608E-3</v>
      </c>
      <c r="Y73" s="2">
        <f t="shared" si="30"/>
        <v>4.0929210289704303E-2</v>
      </c>
      <c r="Z73" s="2">
        <f t="shared" si="31"/>
        <v>1.3959946759945807E-2</v>
      </c>
      <c r="AB73" s="5">
        <v>10852.9</v>
      </c>
      <c r="AC73" s="5">
        <f t="shared" si="17"/>
        <v>7.4494205232695761E-3</v>
      </c>
      <c r="AD73" s="2">
        <f t="shared" si="32"/>
        <v>7.2744205232695763E-3</v>
      </c>
    </row>
    <row r="74" spans="1:30" x14ac:dyDescent="0.3">
      <c r="A74" s="1">
        <v>43291</v>
      </c>
      <c r="B74">
        <v>1110.908447</v>
      </c>
      <c r="C74">
        <v>996.54357900000002</v>
      </c>
      <c r="D74">
        <v>627.57501200000002</v>
      </c>
      <c r="E74">
        <v>711.90002400000003</v>
      </c>
      <c r="F74">
        <v>48.718356999999997</v>
      </c>
      <c r="G74">
        <v>81.419983000000002</v>
      </c>
      <c r="H74">
        <v>999.24737500000003</v>
      </c>
      <c r="J74">
        <f t="shared" si="18"/>
        <v>4.4344698724781079E-3</v>
      </c>
      <c r="K74">
        <f t="shared" si="19"/>
        <v>8.4995682945346145E-3</v>
      </c>
      <c r="L74">
        <f t="shared" si="20"/>
        <v>-1.1435202889493979E-2</v>
      </c>
      <c r="M74">
        <f t="shared" si="21"/>
        <v>5.011714717697768E-3</v>
      </c>
      <c r="N74">
        <f t="shared" si="22"/>
        <v>-1.5429141762149125E-2</v>
      </c>
      <c r="O74">
        <f t="shared" si="23"/>
        <v>-1.6499712565880901E-2</v>
      </c>
      <c r="P74">
        <f t="shared" si="24"/>
        <v>2.5906479203849846E-2</v>
      </c>
      <c r="R74" s="5">
        <v>1.7799999999999999E-4</v>
      </c>
      <c r="T74" s="2">
        <f t="shared" si="25"/>
        <v>4.2564698724781077E-3</v>
      </c>
      <c r="U74" s="2">
        <f t="shared" si="26"/>
        <v>8.3215682945346151E-3</v>
      </c>
      <c r="V74" s="2">
        <f t="shared" si="27"/>
        <v>-1.1613202889493978E-2</v>
      </c>
      <c r="W74" s="2">
        <f t="shared" si="28"/>
        <v>4.8337147176977678E-3</v>
      </c>
      <c r="X74" s="2">
        <f t="shared" si="29"/>
        <v>-1.5607141762149125E-2</v>
      </c>
      <c r="Y74" s="2">
        <f t="shared" si="30"/>
        <v>-1.6677712565880902E-2</v>
      </c>
      <c r="Z74" s="2">
        <f t="shared" si="31"/>
        <v>2.5728479203849845E-2</v>
      </c>
      <c r="AB74" s="5">
        <v>10947.25</v>
      </c>
      <c r="AC74" s="5">
        <f t="shared" si="17"/>
        <v>8.6935289185379357E-3</v>
      </c>
      <c r="AD74" s="2">
        <f t="shared" si="32"/>
        <v>8.5155289185379363E-3</v>
      </c>
    </row>
    <row r="75" spans="1:30" x14ac:dyDescent="0.3">
      <c r="A75" s="1">
        <v>43292</v>
      </c>
      <c r="B75">
        <v>1098.7429199999999</v>
      </c>
      <c r="C75">
        <v>987.00848399999995</v>
      </c>
      <c r="D75">
        <v>619.82843000000003</v>
      </c>
      <c r="E75">
        <v>703.40002400000003</v>
      </c>
      <c r="F75">
        <v>50.388432000000002</v>
      </c>
      <c r="G75">
        <v>79.956467000000004</v>
      </c>
      <c r="H75">
        <v>981.34307899999999</v>
      </c>
      <c r="J75">
        <f t="shared" si="18"/>
        <v>-1.0950971732056792E-2</v>
      </c>
      <c r="K75">
        <f t="shared" si="19"/>
        <v>-9.5681666120093177E-3</v>
      </c>
      <c r="L75">
        <f t="shared" si="20"/>
        <v>-1.2343675021911148E-2</v>
      </c>
      <c r="M75">
        <f t="shared" si="21"/>
        <v>-1.1939878793992005E-2</v>
      </c>
      <c r="N75">
        <f t="shared" si="22"/>
        <v>3.4280199555990862E-2</v>
      </c>
      <c r="O75">
        <f t="shared" si="23"/>
        <v>-1.7974899356095399E-2</v>
      </c>
      <c r="P75">
        <f t="shared" si="24"/>
        <v>-1.7917781370203795E-2</v>
      </c>
      <c r="R75" s="5">
        <v>1.7699999999999999E-4</v>
      </c>
      <c r="T75" s="2">
        <f t="shared" si="25"/>
        <v>-1.1127971732056792E-2</v>
      </c>
      <c r="U75" s="2">
        <f t="shared" si="26"/>
        <v>-9.7451666120093178E-3</v>
      </c>
      <c r="V75" s="2">
        <f t="shared" si="27"/>
        <v>-1.2520675021911148E-2</v>
      </c>
      <c r="W75" s="2">
        <f t="shared" si="28"/>
        <v>-1.2116878793992005E-2</v>
      </c>
      <c r="X75" s="2">
        <f t="shared" si="29"/>
        <v>3.4103199555990865E-2</v>
      </c>
      <c r="Y75" s="2">
        <f t="shared" si="30"/>
        <v>-1.8151899356095399E-2</v>
      </c>
      <c r="Z75" s="2">
        <f t="shared" si="31"/>
        <v>-1.8094781370203795E-2</v>
      </c>
      <c r="AB75" s="5">
        <v>10948.3</v>
      </c>
      <c r="AC75" s="5">
        <f t="shared" si="17"/>
        <v>9.5914499075043719E-5</v>
      </c>
      <c r="AD75" s="2">
        <f t="shared" si="32"/>
        <v>-8.1085500924956273E-5</v>
      </c>
    </row>
    <row r="76" spans="1:30" x14ac:dyDescent="0.3">
      <c r="A76" s="1">
        <v>43293</v>
      </c>
      <c r="B76">
        <v>1106.580811</v>
      </c>
      <c r="C76">
        <v>988.73767099999998</v>
      </c>
      <c r="D76">
        <v>605.11468500000001</v>
      </c>
      <c r="E76">
        <v>700.40002400000003</v>
      </c>
      <c r="F76">
        <v>51.104176000000002</v>
      </c>
      <c r="G76">
        <v>77.956344999999999</v>
      </c>
      <c r="H76">
        <v>967.07867399999998</v>
      </c>
      <c r="J76">
        <f t="shared" si="18"/>
        <v>7.1335076270617765E-3</v>
      </c>
      <c r="K76">
        <f t="shared" si="19"/>
        <v>1.7519474533716618E-3</v>
      </c>
      <c r="L76">
        <f t="shared" si="20"/>
        <v>-2.3738415806451498E-2</v>
      </c>
      <c r="M76">
        <f t="shared" si="21"/>
        <v>-4.2649984328121089E-3</v>
      </c>
      <c r="N76">
        <f t="shared" si="22"/>
        <v>1.4204530119135297E-2</v>
      </c>
      <c r="O76">
        <f t="shared" si="23"/>
        <v>-2.5015137299650877E-2</v>
      </c>
      <c r="P76">
        <f t="shared" si="24"/>
        <v>-1.4535594437101045E-2</v>
      </c>
      <c r="R76" s="5">
        <v>1.76E-4</v>
      </c>
      <c r="T76" s="2">
        <f t="shared" si="25"/>
        <v>6.9575076270617766E-3</v>
      </c>
      <c r="U76" s="2">
        <f t="shared" si="26"/>
        <v>1.5759474533716619E-3</v>
      </c>
      <c r="V76" s="2">
        <f t="shared" si="27"/>
        <v>-2.3914415806451497E-2</v>
      </c>
      <c r="W76" s="2">
        <f t="shared" si="28"/>
        <v>-4.4409984328121089E-3</v>
      </c>
      <c r="X76" s="2">
        <f t="shared" si="29"/>
        <v>1.4028530119135296E-2</v>
      </c>
      <c r="Y76" s="2">
        <f t="shared" si="30"/>
        <v>-2.5191137299650876E-2</v>
      </c>
      <c r="Z76" s="2">
        <f t="shared" si="31"/>
        <v>-1.4711594437101046E-2</v>
      </c>
      <c r="AB76" s="5">
        <v>11023.2</v>
      </c>
      <c r="AC76" s="5">
        <f t="shared" si="17"/>
        <v>6.8412447594605064E-3</v>
      </c>
      <c r="AD76" s="2">
        <f t="shared" si="32"/>
        <v>6.6652447594605065E-3</v>
      </c>
    </row>
    <row r="77" spans="1:30" x14ac:dyDescent="0.3">
      <c r="A77" s="1">
        <v>43294</v>
      </c>
      <c r="B77">
        <v>1115.5726320000001</v>
      </c>
      <c r="C77">
        <v>963.24475099999995</v>
      </c>
      <c r="D77">
        <v>590.30346699999996</v>
      </c>
      <c r="E77">
        <v>705.54998799999998</v>
      </c>
      <c r="F77">
        <v>50.006698999999998</v>
      </c>
      <c r="G77">
        <v>76.004997000000003</v>
      </c>
      <c r="H77">
        <v>956.355774</v>
      </c>
      <c r="J77">
        <f t="shared" si="18"/>
        <v>8.1257698584835409E-3</v>
      </c>
      <c r="K77">
        <f t="shared" si="19"/>
        <v>-2.5783300007388942E-2</v>
      </c>
      <c r="L77">
        <f t="shared" si="20"/>
        <v>-2.4476712212000033E-2</v>
      </c>
      <c r="M77">
        <f t="shared" si="21"/>
        <v>7.3528895253149708E-3</v>
      </c>
      <c r="N77">
        <f t="shared" si="22"/>
        <v>-2.147529000369764E-2</v>
      </c>
      <c r="O77">
        <f t="shared" si="23"/>
        <v>-2.5031291551701095E-2</v>
      </c>
      <c r="P77">
        <f t="shared" si="24"/>
        <v>-1.1087929336346818E-2</v>
      </c>
      <c r="R77" s="5">
        <v>1.7799999999999999E-4</v>
      </c>
      <c r="T77" s="2">
        <f t="shared" si="25"/>
        <v>7.9477698584835416E-3</v>
      </c>
      <c r="U77" s="2">
        <f t="shared" si="26"/>
        <v>-2.5961300007388943E-2</v>
      </c>
      <c r="V77" s="2">
        <f t="shared" si="27"/>
        <v>-2.4654712212000034E-2</v>
      </c>
      <c r="W77" s="2">
        <f t="shared" si="28"/>
        <v>7.1748895253149706E-3</v>
      </c>
      <c r="X77" s="2">
        <f t="shared" si="29"/>
        <v>-2.1653290003697642E-2</v>
      </c>
      <c r="Y77" s="2">
        <f t="shared" si="30"/>
        <v>-2.5209291551701096E-2</v>
      </c>
      <c r="Z77" s="2">
        <f t="shared" si="31"/>
        <v>-1.1265929336346818E-2</v>
      </c>
      <c r="AB77" s="5">
        <v>11018.9</v>
      </c>
      <c r="AC77" s="5">
        <f t="shared" si="17"/>
        <v>-3.9008636330657985E-4</v>
      </c>
      <c r="AD77" s="2">
        <f t="shared" si="32"/>
        <v>-5.680863633065799E-4</v>
      </c>
    </row>
    <row r="78" spans="1:30" x14ac:dyDescent="0.3">
      <c r="A78" s="1">
        <v>43297</v>
      </c>
      <c r="B78">
        <v>1098.839111</v>
      </c>
      <c r="C78">
        <v>929.50140399999998</v>
      </c>
      <c r="D78">
        <v>575.78466800000001</v>
      </c>
      <c r="E78">
        <v>670.79998799999998</v>
      </c>
      <c r="F78">
        <v>49.052376000000002</v>
      </c>
      <c r="G78">
        <v>72.346214000000003</v>
      </c>
      <c r="H78">
        <v>937.76281700000004</v>
      </c>
      <c r="J78">
        <f t="shared" si="18"/>
        <v>-1.4999938614485576E-2</v>
      </c>
      <c r="K78">
        <f t="shared" si="19"/>
        <v>-3.5030917079972725E-2</v>
      </c>
      <c r="L78">
        <f t="shared" si="20"/>
        <v>-2.4595483190682235E-2</v>
      </c>
      <c r="M78">
        <f t="shared" si="21"/>
        <v>-4.9252357155450767E-2</v>
      </c>
      <c r="N78">
        <f t="shared" si="22"/>
        <v>-1.9083903138657387E-2</v>
      </c>
      <c r="O78">
        <f t="shared" si="23"/>
        <v>-4.8138716458340225E-2</v>
      </c>
      <c r="P78">
        <f t="shared" si="24"/>
        <v>-1.9441464678185711E-2</v>
      </c>
      <c r="R78" s="5">
        <v>1.7799999999999999E-4</v>
      </c>
      <c r="T78" s="2">
        <f t="shared" si="25"/>
        <v>-1.5177938614485575E-2</v>
      </c>
      <c r="U78" s="2">
        <f t="shared" si="26"/>
        <v>-3.5208917079972722E-2</v>
      </c>
      <c r="V78" s="2">
        <f t="shared" si="27"/>
        <v>-2.4773483190682236E-2</v>
      </c>
      <c r="W78" s="2">
        <f t="shared" si="28"/>
        <v>-4.9430357155450765E-2</v>
      </c>
      <c r="X78" s="2">
        <f t="shared" si="29"/>
        <v>-1.9261903138657388E-2</v>
      </c>
      <c r="Y78" s="2">
        <f t="shared" si="30"/>
        <v>-4.8316716458340223E-2</v>
      </c>
      <c r="Z78" s="2">
        <f t="shared" si="31"/>
        <v>-1.9619464678185712E-2</v>
      </c>
      <c r="AB78" s="5">
        <v>10936.85</v>
      </c>
      <c r="AC78" s="5">
        <f t="shared" si="17"/>
        <v>-7.4462968172865959E-3</v>
      </c>
      <c r="AD78" s="2">
        <f t="shared" si="32"/>
        <v>-7.6242968172865961E-3</v>
      </c>
    </row>
    <row r="79" spans="1:30" x14ac:dyDescent="0.3">
      <c r="A79" s="1">
        <v>43298</v>
      </c>
      <c r="B79">
        <v>1081.6245120000001</v>
      </c>
      <c r="C79">
        <v>965.66558799999996</v>
      </c>
      <c r="D79">
        <v>600.53479000000004</v>
      </c>
      <c r="E79">
        <v>692.25</v>
      </c>
      <c r="F79">
        <v>49.529536999999998</v>
      </c>
      <c r="G79">
        <v>86.152007999999995</v>
      </c>
      <c r="H79">
        <v>946.86261000000002</v>
      </c>
      <c r="J79">
        <f t="shared" si="18"/>
        <v>-1.5666168802759249E-2</v>
      </c>
      <c r="K79">
        <f t="shared" si="19"/>
        <v>3.8907078401787955E-2</v>
      </c>
      <c r="L79">
        <f t="shared" si="20"/>
        <v>4.2985031341612648E-2</v>
      </c>
      <c r="M79">
        <f t="shared" si="21"/>
        <v>3.1976762647169303E-2</v>
      </c>
      <c r="N79">
        <f t="shared" si="22"/>
        <v>9.7275817995033566E-3</v>
      </c>
      <c r="O79">
        <f t="shared" si="23"/>
        <v>0.19082952979405379</v>
      </c>
      <c r="P79">
        <f t="shared" si="24"/>
        <v>9.7037255423617162E-3</v>
      </c>
      <c r="R79" s="5">
        <v>1.7899999999999999E-4</v>
      </c>
      <c r="T79" s="2">
        <f t="shared" si="25"/>
        <v>-1.5845168802759248E-2</v>
      </c>
      <c r="U79" s="2">
        <f t="shared" si="26"/>
        <v>3.8728078401787956E-2</v>
      </c>
      <c r="V79" s="2">
        <f t="shared" si="27"/>
        <v>4.2806031341612649E-2</v>
      </c>
      <c r="W79" s="2">
        <f t="shared" si="28"/>
        <v>3.1797762647169305E-2</v>
      </c>
      <c r="X79" s="2">
        <f t="shared" si="29"/>
        <v>9.5485817995033563E-3</v>
      </c>
      <c r="Y79" s="2">
        <f t="shared" si="30"/>
        <v>0.19065052979405378</v>
      </c>
      <c r="Z79" s="2">
        <f t="shared" si="31"/>
        <v>9.5247255423617158E-3</v>
      </c>
      <c r="AB79" s="5">
        <v>11008.05</v>
      </c>
      <c r="AC79" s="5">
        <f t="shared" si="17"/>
        <v>6.5101011717266771E-3</v>
      </c>
      <c r="AD79" s="2">
        <f t="shared" si="32"/>
        <v>6.3311011717266767E-3</v>
      </c>
    </row>
    <row r="80" spans="1:30" x14ac:dyDescent="0.3">
      <c r="A80" s="1">
        <v>43299</v>
      </c>
      <c r="B80">
        <v>1065.0352780000001</v>
      </c>
      <c r="C80">
        <v>958.15606700000001</v>
      </c>
      <c r="D80">
        <v>580.02331500000003</v>
      </c>
      <c r="E80">
        <v>670.90002400000003</v>
      </c>
      <c r="F80">
        <v>47.764034000000002</v>
      </c>
      <c r="G80">
        <v>83.859161</v>
      </c>
      <c r="H80">
        <v>944.69830300000001</v>
      </c>
      <c r="J80">
        <f t="shared" si="18"/>
        <v>-1.5337331778220676E-2</v>
      </c>
      <c r="K80">
        <f t="shared" si="19"/>
        <v>-7.7765233568620759E-3</v>
      </c>
      <c r="L80">
        <f t="shared" si="20"/>
        <v>-3.4155348435350459E-2</v>
      </c>
      <c r="M80">
        <f t="shared" si="21"/>
        <v>-3.0841424340917255E-2</v>
      </c>
      <c r="N80">
        <f t="shared" si="22"/>
        <v>-3.5645457376272172E-2</v>
      </c>
      <c r="O80">
        <f t="shared" si="23"/>
        <v>-2.6613970506642107E-2</v>
      </c>
      <c r="P80">
        <f t="shared" si="24"/>
        <v>-2.2857666752729923E-3</v>
      </c>
      <c r="R80" s="5">
        <v>1.7899999999999999E-4</v>
      </c>
      <c r="T80" s="2">
        <f t="shared" si="25"/>
        <v>-1.5516331778220677E-2</v>
      </c>
      <c r="U80" s="2">
        <f t="shared" si="26"/>
        <v>-7.9555233568620754E-3</v>
      </c>
      <c r="V80" s="2">
        <f t="shared" si="27"/>
        <v>-3.4334348435350458E-2</v>
      </c>
      <c r="W80" s="2">
        <f t="shared" si="28"/>
        <v>-3.1020424340917254E-2</v>
      </c>
      <c r="X80" s="2">
        <f t="shared" si="29"/>
        <v>-3.582445737627217E-2</v>
      </c>
      <c r="Y80" s="2">
        <f t="shared" si="30"/>
        <v>-2.6792970506642106E-2</v>
      </c>
      <c r="Z80" s="2">
        <f t="shared" si="31"/>
        <v>-2.4647666752729922E-3</v>
      </c>
      <c r="AB80" s="5">
        <v>10980.45</v>
      </c>
      <c r="AC80" s="5">
        <f t="shared" si="17"/>
        <v>-2.5072560535243341E-3</v>
      </c>
      <c r="AD80" s="2">
        <f t="shared" si="32"/>
        <v>-2.686256053524334E-3</v>
      </c>
    </row>
    <row r="81" spans="1:30" x14ac:dyDescent="0.3">
      <c r="A81" s="1">
        <v>43300</v>
      </c>
      <c r="B81">
        <v>1081.576538</v>
      </c>
      <c r="C81">
        <v>942.59356700000001</v>
      </c>
      <c r="D81">
        <v>568.03796399999999</v>
      </c>
      <c r="E81">
        <v>665.75</v>
      </c>
      <c r="F81">
        <v>47.764034000000002</v>
      </c>
      <c r="G81">
        <v>83.761604000000005</v>
      </c>
      <c r="H81">
        <v>928.56475799999998</v>
      </c>
      <c r="J81">
        <f t="shared" si="18"/>
        <v>1.5531185061834134E-2</v>
      </c>
      <c r="K81">
        <f t="shared" si="19"/>
        <v>-1.6242134800363375E-2</v>
      </c>
      <c r="L81">
        <f t="shared" si="20"/>
        <v>-2.0663567636070003E-2</v>
      </c>
      <c r="M81">
        <f t="shared" si="21"/>
        <v>-7.6762912740632573E-3</v>
      </c>
      <c r="N81">
        <f t="shared" si="22"/>
        <v>0</v>
      </c>
      <c r="O81">
        <f t="shared" si="23"/>
        <v>-1.1633433823645669E-3</v>
      </c>
      <c r="P81">
        <f t="shared" si="24"/>
        <v>-1.7077986642683771E-2</v>
      </c>
      <c r="R81" s="5">
        <v>1.7899999999999999E-4</v>
      </c>
      <c r="T81" s="2">
        <f t="shared" si="25"/>
        <v>1.5352185061834134E-2</v>
      </c>
      <c r="U81" s="2">
        <f t="shared" si="26"/>
        <v>-1.6421134800363373E-2</v>
      </c>
      <c r="V81" s="2">
        <f t="shared" si="27"/>
        <v>-2.0842567636070002E-2</v>
      </c>
      <c r="W81" s="2">
        <f t="shared" si="28"/>
        <v>-7.8552912740632568E-3</v>
      </c>
      <c r="X81" s="2">
        <f t="shared" si="29"/>
        <v>-1.7899999999999999E-4</v>
      </c>
      <c r="Y81" s="2">
        <f t="shared" si="30"/>
        <v>-1.3423433823645668E-3</v>
      </c>
      <c r="Z81" s="2">
        <f t="shared" si="31"/>
        <v>-1.7256986642683769E-2</v>
      </c>
      <c r="AB81" s="5">
        <v>10957.1</v>
      </c>
      <c r="AC81" s="5">
        <f t="shared" si="17"/>
        <v>-2.1265066550096184E-3</v>
      </c>
      <c r="AD81" s="2">
        <f t="shared" si="32"/>
        <v>-2.3055066550096183E-3</v>
      </c>
    </row>
    <row r="82" spans="1:30" x14ac:dyDescent="0.3">
      <c r="A82" s="1">
        <v>43301</v>
      </c>
      <c r="B82">
        <v>1081.9613039999999</v>
      </c>
      <c r="C82">
        <v>918.48413100000005</v>
      </c>
      <c r="D82">
        <v>572.13055399999996</v>
      </c>
      <c r="E82">
        <v>658.59997599999997</v>
      </c>
      <c r="F82">
        <v>47.954898999999997</v>
      </c>
      <c r="G82">
        <v>83.664032000000006</v>
      </c>
      <c r="H82">
        <v>949.07598900000005</v>
      </c>
      <c r="J82">
        <f t="shared" si="18"/>
        <v>3.5574551266745355E-4</v>
      </c>
      <c r="K82">
        <f t="shared" si="19"/>
        <v>-2.5577764207253453E-2</v>
      </c>
      <c r="L82">
        <f t="shared" si="20"/>
        <v>7.2047825310492331E-3</v>
      </c>
      <c r="M82">
        <f t="shared" si="21"/>
        <v>-1.0739803229440526E-2</v>
      </c>
      <c r="N82">
        <f t="shared" si="22"/>
        <v>3.9959983279468222E-3</v>
      </c>
      <c r="O82">
        <f t="shared" si="23"/>
        <v>-1.1648774061203454E-3</v>
      </c>
      <c r="P82">
        <f t="shared" si="24"/>
        <v>2.2089176681848684E-2</v>
      </c>
      <c r="R82" s="5">
        <v>1.7899999999999999E-4</v>
      </c>
      <c r="T82" s="2">
        <f t="shared" si="25"/>
        <v>1.7674551266745356E-4</v>
      </c>
      <c r="U82" s="2">
        <f t="shared" si="26"/>
        <v>-2.5756764207253452E-2</v>
      </c>
      <c r="V82" s="2">
        <f t="shared" si="27"/>
        <v>7.0257825310492327E-3</v>
      </c>
      <c r="W82" s="2">
        <f t="shared" si="28"/>
        <v>-1.0918803229440527E-2</v>
      </c>
      <c r="X82" s="2">
        <f t="shared" si="29"/>
        <v>3.8169983279468223E-3</v>
      </c>
      <c r="Y82" s="2">
        <f t="shared" si="30"/>
        <v>-1.3438774061203453E-3</v>
      </c>
      <c r="Z82" s="2">
        <f t="shared" si="31"/>
        <v>2.1910176681848685E-2</v>
      </c>
      <c r="AB82" s="5">
        <v>11010.2</v>
      </c>
      <c r="AC82" s="5">
        <f t="shared" si="17"/>
        <v>4.8461728011974297E-3</v>
      </c>
      <c r="AD82" s="2">
        <f t="shared" si="32"/>
        <v>4.6671728011974294E-3</v>
      </c>
    </row>
    <row r="83" spans="1:30" x14ac:dyDescent="0.3">
      <c r="A83" s="1">
        <v>43304</v>
      </c>
      <c r="B83">
        <v>1069.555298</v>
      </c>
      <c r="C83">
        <v>942.39593500000001</v>
      </c>
      <c r="D83">
        <v>588.11102300000005</v>
      </c>
      <c r="E83">
        <v>657.95001200000002</v>
      </c>
      <c r="F83">
        <v>47.620883999999997</v>
      </c>
      <c r="G83">
        <v>85.712943999999993</v>
      </c>
      <c r="H83">
        <v>954.04394500000001</v>
      </c>
      <c r="J83">
        <f t="shared" si="18"/>
        <v>-1.1466219682843606E-2</v>
      </c>
      <c r="K83">
        <f t="shared" si="19"/>
        <v>2.6033987080392965E-2</v>
      </c>
      <c r="L83">
        <f t="shared" si="20"/>
        <v>2.7931507744646838E-2</v>
      </c>
      <c r="M83">
        <f t="shared" si="21"/>
        <v>-9.86887372738007E-4</v>
      </c>
      <c r="N83">
        <f t="shared" si="22"/>
        <v>-6.9651903552127355E-3</v>
      </c>
      <c r="O83">
        <f t="shared" si="23"/>
        <v>2.4489759231302491E-2</v>
      </c>
      <c r="P83">
        <f t="shared" si="24"/>
        <v>5.2345186872069923E-3</v>
      </c>
      <c r="R83" s="5">
        <v>1.7899999999999999E-4</v>
      </c>
      <c r="T83" s="2">
        <f t="shared" si="25"/>
        <v>-1.1645219682843606E-2</v>
      </c>
      <c r="U83" s="2">
        <f t="shared" si="26"/>
        <v>2.5854987080392966E-2</v>
      </c>
      <c r="V83" s="2">
        <f t="shared" si="27"/>
        <v>2.775250774464684E-2</v>
      </c>
      <c r="W83" s="2">
        <f t="shared" si="28"/>
        <v>-1.1658873727380069E-3</v>
      </c>
      <c r="X83" s="2">
        <f t="shared" si="29"/>
        <v>-7.1441903552127359E-3</v>
      </c>
      <c r="Y83" s="2">
        <f t="shared" si="30"/>
        <v>2.4310759231302492E-2</v>
      </c>
      <c r="Z83" s="2">
        <f t="shared" si="31"/>
        <v>5.055518687206992E-3</v>
      </c>
      <c r="AB83" s="5">
        <v>11084.75</v>
      </c>
      <c r="AC83" s="5">
        <f t="shared" si="17"/>
        <v>6.7709941690431846E-3</v>
      </c>
      <c r="AD83" s="2">
        <f t="shared" si="32"/>
        <v>6.5919941690431843E-3</v>
      </c>
    </row>
    <row r="84" spans="1:30" x14ac:dyDescent="0.3">
      <c r="A84" s="1">
        <v>43305</v>
      </c>
      <c r="B84">
        <v>1074.9888920000001</v>
      </c>
      <c r="C84">
        <v>928.216858</v>
      </c>
      <c r="D84">
        <v>590.83935499999995</v>
      </c>
      <c r="E84">
        <v>686.20001200000002</v>
      </c>
      <c r="F84">
        <v>49.100093999999999</v>
      </c>
      <c r="G84">
        <v>85.566597000000002</v>
      </c>
      <c r="H84">
        <v>947.35443099999998</v>
      </c>
      <c r="J84">
        <f t="shared" si="18"/>
        <v>5.0802366274661608E-3</v>
      </c>
      <c r="K84">
        <f t="shared" si="19"/>
        <v>-1.504577478891609E-2</v>
      </c>
      <c r="L84">
        <f t="shared" si="20"/>
        <v>4.6391444698357731E-3</v>
      </c>
      <c r="M84">
        <f t="shared" si="21"/>
        <v>4.2936392559865172E-2</v>
      </c>
      <c r="N84">
        <f t="shared" si="22"/>
        <v>3.1062212116851968E-2</v>
      </c>
      <c r="O84">
        <f t="shared" si="23"/>
        <v>-1.707408393299285E-3</v>
      </c>
      <c r="P84">
        <f t="shared" si="24"/>
        <v>-7.011746193724893E-3</v>
      </c>
      <c r="R84" s="5">
        <v>1.8000000000000001E-4</v>
      </c>
      <c r="T84" s="2">
        <f t="shared" si="25"/>
        <v>4.9002366274661611E-3</v>
      </c>
      <c r="U84" s="2">
        <f t="shared" si="26"/>
        <v>-1.522577478891609E-2</v>
      </c>
      <c r="V84" s="2">
        <f t="shared" si="27"/>
        <v>4.4591444698357735E-3</v>
      </c>
      <c r="W84" s="2">
        <f t="shared" si="28"/>
        <v>4.2756392559865172E-2</v>
      </c>
      <c r="X84" s="2">
        <f t="shared" si="29"/>
        <v>3.0882212116851968E-2</v>
      </c>
      <c r="Y84" s="2">
        <f t="shared" si="30"/>
        <v>-1.887408393299285E-3</v>
      </c>
      <c r="Z84" s="2">
        <f t="shared" si="31"/>
        <v>-7.1917461937248926E-3</v>
      </c>
      <c r="AB84" s="5">
        <v>11134.3</v>
      </c>
      <c r="AC84" s="5">
        <f t="shared" si="17"/>
        <v>4.4701053248832195E-3</v>
      </c>
      <c r="AD84" s="2">
        <f t="shared" si="32"/>
        <v>4.2901053248832199E-3</v>
      </c>
    </row>
    <row r="85" spans="1:30" x14ac:dyDescent="0.3">
      <c r="A85" s="1">
        <v>43306</v>
      </c>
      <c r="B85">
        <v>1081.4323730000001</v>
      </c>
      <c r="C85">
        <v>928.61199999999997</v>
      </c>
      <c r="D85">
        <v>605.45568800000001</v>
      </c>
      <c r="E85">
        <v>676.54998799999998</v>
      </c>
      <c r="F85">
        <v>49.290958000000003</v>
      </c>
      <c r="G85">
        <v>84.786057</v>
      </c>
      <c r="H85">
        <v>945.63287400000002</v>
      </c>
      <c r="J85">
        <f t="shared" si="18"/>
        <v>5.9939977500716533E-3</v>
      </c>
      <c r="K85">
        <f t="shared" si="19"/>
        <v>4.2570009001060866E-4</v>
      </c>
      <c r="L85">
        <f t="shared" si="20"/>
        <v>2.4738252244554792E-2</v>
      </c>
      <c r="M85">
        <f t="shared" si="21"/>
        <v>-1.4062990135884797E-2</v>
      </c>
      <c r="N85">
        <f t="shared" si="22"/>
        <v>3.8872430671925968E-3</v>
      </c>
      <c r="O85">
        <f t="shared" si="23"/>
        <v>-9.1220175555187973E-3</v>
      </c>
      <c r="P85">
        <f t="shared" si="24"/>
        <v>-1.8172258910350329E-3</v>
      </c>
      <c r="R85" s="5">
        <v>1.8100000000000001E-4</v>
      </c>
      <c r="T85" s="2">
        <f t="shared" si="25"/>
        <v>5.8129977500716535E-3</v>
      </c>
      <c r="U85" s="2">
        <f t="shared" si="26"/>
        <v>2.4470009001060865E-4</v>
      </c>
      <c r="V85" s="2">
        <f t="shared" si="27"/>
        <v>2.4557252244554791E-2</v>
      </c>
      <c r="W85" s="2">
        <f t="shared" si="28"/>
        <v>-1.4243990135884798E-2</v>
      </c>
      <c r="X85" s="2">
        <f t="shared" si="29"/>
        <v>3.7062430671925967E-3</v>
      </c>
      <c r="Y85" s="2">
        <f t="shared" si="30"/>
        <v>-9.3030175555187979E-3</v>
      </c>
      <c r="Z85" s="2">
        <f t="shared" si="31"/>
        <v>-1.9982258910350328E-3</v>
      </c>
      <c r="AB85" s="5">
        <v>11132</v>
      </c>
      <c r="AC85" s="5">
        <f t="shared" si="17"/>
        <v>-2.0656889072499148E-4</v>
      </c>
      <c r="AD85" s="2">
        <f t="shared" si="32"/>
        <v>-3.8756889072499151E-4</v>
      </c>
    </row>
    <row r="86" spans="1:30" x14ac:dyDescent="0.3">
      <c r="A86" s="1">
        <v>43307</v>
      </c>
      <c r="B86">
        <v>1043.493164</v>
      </c>
      <c r="C86">
        <v>926.19116199999996</v>
      </c>
      <c r="D86">
        <v>613.25103799999999</v>
      </c>
      <c r="E86">
        <v>681.79998799999998</v>
      </c>
      <c r="F86">
        <v>49.815834000000002</v>
      </c>
      <c r="G86">
        <v>86.103217999999998</v>
      </c>
      <c r="H86">
        <v>952.02728300000001</v>
      </c>
      <c r="J86">
        <f t="shared" si="18"/>
        <v>-3.5082368483896051E-2</v>
      </c>
      <c r="K86">
        <f t="shared" si="19"/>
        <v>-2.6069424043626437E-3</v>
      </c>
      <c r="L86">
        <f t="shared" si="20"/>
        <v>1.2875178406119764E-2</v>
      </c>
      <c r="M86">
        <f t="shared" si="21"/>
        <v>7.7599587511928241E-3</v>
      </c>
      <c r="N86">
        <f t="shared" si="22"/>
        <v>1.0648525029681893E-2</v>
      </c>
      <c r="O86">
        <f t="shared" si="23"/>
        <v>1.5535113279297783E-2</v>
      </c>
      <c r="P86">
        <f t="shared" si="24"/>
        <v>6.7620417773250931E-3</v>
      </c>
      <c r="R86" s="5">
        <v>1.8100000000000001E-4</v>
      </c>
      <c r="T86" s="2">
        <f t="shared" si="25"/>
        <v>-3.5263368483896051E-2</v>
      </c>
      <c r="U86" s="2">
        <f t="shared" si="26"/>
        <v>-2.7879424043626439E-3</v>
      </c>
      <c r="V86" s="2">
        <f t="shared" si="27"/>
        <v>1.2694178406119763E-2</v>
      </c>
      <c r="W86" s="2">
        <f t="shared" si="28"/>
        <v>7.5789587511928243E-3</v>
      </c>
      <c r="X86" s="2">
        <f t="shared" si="29"/>
        <v>1.0467525029681892E-2</v>
      </c>
      <c r="Y86" s="2">
        <f t="shared" si="30"/>
        <v>1.5354113279297782E-2</v>
      </c>
      <c r="Z86" s="2">
        <f t="shared" si="31"/>
        <v>6.5810417773250933E-3</v>
      </c>
      <c r="AB86" s="5">
        <v>11167.3</v>
      </c>
      <c r="AC86" s="5">
        <f t="shared" si="17"/>
        <v>3.1710384477182242E-3</v>
      </c>
      <c r="AD86" s="2">
        <f t="shared" si="32"/>
        <v>2.990038447718224E-3</v>
      </c>
    </row>
    <row r="87" spans="1:30" x14ac:dyDescent="0.3">
      <c r="A87" s="1">
        <v>43308</v>
      </c>
      <c r="B87">
        <v>1060.27478</v>
      </c>
      <c r="C87">
        <v>922.73284899999999</v>
      </c>
      <c r="D87">
        <v>617.06646699999999</v>
      </c>
      <c r="E87">
        <v>687.09997599999997</v>
      </c>
      <c r="F87">
        <v>53.871723000000003</v>
      </c>
      <c r="G87">
        <v>88.591187000000005</v>
      </c>
      <c r="H87">
        <v>968.21002199999998</v>
      </c>
      <c r="J87">
        <f t="shared" si="18"/>
        <v>1.6082152312020308E-2</v>
      </c>
      <c r="K87">
        <f t="shared" si="19"/>
        <v>-3.7339084434061739E-3</v>
      </c>
      <c r="L87">
        <f t="shared" si="20"/>
        <v>6.2216429546426543E-3</v>
      </c>
      <c r="M87">
        <f t="shared" si="21"/>
        <v>7.7735231640983617E-3</v>
      </c>
      <c r="N87">
        <f t="shared" si="22"/>
        <v>8.1417667322401951E-2</v>
      </c>
      <c r="O87">
        <f t="shared" si="23"/>
        <v>2.8895191815014473E-2</v>
      </c>
      <c r="P87">
        <f t="shared" si="24"/>
        <v>1.6998188275660971E-2</v>
      </c>
      <c r="R87" s="5">
        <v>1.8200000000000001E-4</v>
      </c>
      <c r="T87" s="2">
        <f t="shared" si="25"/>
        <v>1.5900152312020306E-2</v>
      </c>
      <c r="U87" s="2">
        <f t="shared" si="26"/>
        <v>-3.9159084434061738E-3</v>
      </c>
      <c r="V87" s="2">
        <f t="shared" si="27"/>
        <v>6.0396429546426544E-3</v>
      </c>
      <c r="W87" s="2">
        <f t="shared" si="28"/>
        <v>7.5915231640983618E-3</v>
      </c>
      <c r="X87" s="2">
        <f t="shared" si="29"/>
        <v>8.123566732240195E-2</v>
      </c>
      <c r="Y87" s="2">
        <f t="shared" si="30"/>
        <v>2.8713191815014472E-2</v>
      </c>
      <c r="Z87" s="2">
        <f t="shared" si="31"/>
        <v>1.6816188275660969E-2</v>
      </c>
      <c r="AB87" s="5">
        <v>11278.35</v>
      </c>
      <c r="AC87" s="5">
        <f t="shared" si="17"/>
        <v>9.9442121193127342E-3</v>
      </c>
      <c r="AD87" s="2">
        <f t="shared" si="32"/>
        <v>9.7622121193127343E-3</v>
      </c>
    </row>
    <row r="88" spans="1:30" x14ac:dyDescent="0.3">
      <c r="A88" s="1">
        <v>43311</v>
      </c>
      <c r="B88">
        <v>1080.03772</v>
      </c>
      <c r="C88">
        <v>920.36144999999999</v>
      </c>
      <c r="D88">
        <v>615.69134499999996</v>
      </c>
      <c r="E88">
        <v>714.5</v>
      </c>
      <c r="F88">
        <v>53.585422999999999</v>
      </c>
      <c r="G88">
        <v>88.103347999999997</v>
      </c>
      <c r="H88">
        <v>963.34039299999995</v>
      </c>
      <c r="J88">
        <f t="shared" si="18"/>
        <v>1.8639451180759079E-2</v>
      </c>
      <c r="K88">
        <f t="shared" si="19"/>
        <v>-2.5699735330436866E-3</v>
      </c>
      <c r="L88">
        <f t="shared" si="20"/>
        <v>-2.2284827867660372E-3</v>
      </c>
      <c r="M88">
        <f t="shared" si="21"/>
        <v>3.9877783375151847E-2</v>
      </c>
      <c r="N88">
        <f t="shared" si="22"/>
        <v>-5.3144763905176046E-3</v>
      </c>
      <c r="O88">
        <f t="shared" si="23"/>
        <v>-5.5066312634461951E-3</v>
      </c>
      <c r="P88">
        <f t="shared" si="24"/>
        <v>-5.0295172424893904E-3</v>
      </c>
      <c r="R88" s="5">
        <v>1.8200000000000001E-4</v>
      </c>
      <c r="T88" s="2">
        <f t="shared" si="25"/>
        <v>1.8457451180759078E-2</v>
      </c>
      <c r="U88" s="2">
        <f t="shared" si="26"/>
        <v>-2.7519735330436865E-3</v>
      </c>
      <c r="V88" s="2">
        <f t="shared" si="27"/>
        <v>-2.4104827867660371E-3</v>
      </c>
      <c r="W88" s="2">
        <f t="shared" si="28"/>
        <v>3.9695783375151845E-2</v>
      </c>
      <c r="X88" s="2">
        <f t="shared" si="29"/>
        <v>-5.4964763905176045E-3</v>
      </c>
      <c r="Y88" s="2">
        <f t="shared" si="30"/>
        <v>-5.688631263446195E-3</v>
      </c>
      <c r="Z88" s="2">
        <f t="shared" si="31"/>
        <v>-5.2115172424893903E-3</v>
      </c>
      <c r="AB88" s="5">
        <v>11319.55</v>
      </c>
      <c r="AC88" s="5">
        <f t="shared" si="17"/>
        <v>3.6530166203388712E-3</v>
      </c>
      <c r="AD88" s="2">
        <f t="shared" si="32"/>
        <v>3.4710166203388714E-3</v>
      </c>
    </row>
    <row r="89" spans="1:30" x14ac:dyDescent="0.3">
      <c r="A89" s="1">
        <v>43312</v>
      </c>
      <c r="B89">
        <v>1101.387573</v>
      </c>
      <c r="C89">
        <v>940.567993</v>
      </c>
      <c r="D89">
        <v>629.24578899999995</v>
      </c>
      <c r="E89">
        <v>714.75</v>
      </c>
      <c r="F89">
        <v>54.301169999999999</v>
      </c>
      <c r="G89">
        <v>86.834975999999997</v>
      </c>
      <c r="H89">
        <v>972.73516800000004</v>
      </c>
      <c r="J89">
        <f t="shared" si="18"/>
        <v>1.9767692002460747E-2</v>
      </c>
      <c r="K89">
        <f t="shared" si="19"/>
        <v>2.1955008002562483E-2</v>
      </c>
      <c r="L89">
        <f t="shared" si="20"/>
        <v>2.2014998440492924E-2</v>
      </c>
      <c r="M89">
        <f t="shared" si="21"/>
        <v>3.4989503149055281E-4</v>
      </c>
      <c r="N89">
        <f t="shared" si="22"/>
        <v>1.3357121394749471E-2</v>
      </c>
      <c r="O89">
        <f t="shared" si="23"/>
        <v>-1.4396410905973737E-2</v>
      </c>
      <c r="P89">
        <f t="shared" si="24"/>
        <v>9.7522901232691226E-3</v>
      </c>
      <c r="R89" s="5">
        <v>1.84E-4</v>
      </c>
      <c r="T89" s="2">
        <f t="shared" si="25"/>
        <v>1.9583692002460747E-2</v>
      </c>
      <c r="U89" s="2">
        <f t="shared" si="26"/>
        <v>2.1771008002562483E-2</v>
      </c>
      <c r="V89" s="2">
        <f t="shared" si="27"/>
        <v>2.1830998440492924E-2</v>
      </c>
      <c r="W89" s="2">
        <f t="shared" si="28"/>
        <v>1.6589503149055281E-4</v>
      </c>
      <c r="X89" s="2">
        <f t="shared" si="29"/>
        <v>1.317312139474947E-2</v>
      </c>
      <c r="Y89" s="2">
        <f t="shared" si="30"/>
        <v>-1.4580410905973737E-2</v>
      </c>
      <c r="Z89" s="2">
        <f t="shared" si="31"/>
        <v>9.5682901232691225E-3</v>
      </c>
      <c r="AB89" s="5">
        <v>11356.5</v>
      </c>
      <c r="AC89" s="5">
        <f t="shared" si="17"/>
        <v>3.2642640387648566E-3</v>
      </c>
      <c r="AD89" s="2">
        <f t="shared" si="32"/>
        <v>3.0802640387648564E-3</v>
      </c>
    </row>
    <row r="90" spans="1:30" x14ac:dyDescent="0.3">
      <c r="A90" s="1">
        <v>43313</v>
      </c>
      <c r="B90">
        <v>1079.749268</v>
      </c>
      <c r="C90">
        <v>941.556152</v>
      </c>
      <c r="D90">
        <v>632.68341099999998</v>
      </c>
      <c r="E90">
        <v>743.25</v>
      </c>
      <c r="F90">
        <v>54.110306000000001</v>
      </c>
      <c r="G90">
        <v>85.469031999999999</v>
      </c>
      <c r="H90">
        <v>987.29473900000005</v>
      </c>
      <c r="J90">
        <f t="shared" si="18"/>
        <v>-1.9646403800490261E-2</v>
      </c>
      <c r="K90">
        <f t="shared" si="19"/>
        <v>1.0505981570223344E-3</v>
      </c>
      <c r="L90">
        <f t="shared" si="20"/>
        <v>5.4630830433734269E-3</v>
      </c>
      <c r="M90">
        <f t="shared" si="21"/>
        <v>3.9874081846799581E-2</v>
      </c>
      <c r="N90">
        <f t="shared" si="22"/>
        <v>-3.5149150561580478E-3</v>
      </c>
      <c r="O90">
        <f t="shared" si="23"/>
        <v>-1.5730343496611308E-2</v>
      </c>
      <c r="P90">
        <f t="shared" si="24"/>
        <v>1.4967661783972845E-2</v>
      </c>
      <c r="R90" s="5">
        <v>1.84E-4</v>
      </c>
      <c r="T90" s="2">
        <f t="shared" si="25"/>
        <v>-1.9830403800490261E-2</v>
      </c>
      <c r="U90" s="2">
        <f t="shared" si="26"/>
        <v>8.6659815702233437E-4</v>
      </c>
      <c r="V90" s="2">
        <f t="shared" si="27"/>
        <v>5.2790830433734268E-3</v>
      </c>
      <c r="W90" s="2">
        <f t="shared" si="28"/>
        <v>3.9690081846799584E-2</v>
      </c>
      <c r="X90" s="2">
        <f t="shared" si="29"/>
        <v>-3.6989150561580479E-3</v>
      </c>
      <c r="Y90" s="2">
        <f t="shared" si="30"/>
        <v>-1.5914343496611309E-2</v>
      </c>
      <c r="Z90" s="2">
        <f t="shared" si="31"/>
        <v>1.4783661783972845E-2</v>
      </c>
      <c r="AB90" s="5">
        <v>11346.2</v>
      </c>
      <c r="AC90" s="5">
        <f t="shared" si="17"/>
        <v>-9.0696957689422552E-4</v>
      </c>
      <c r="AD90" s="2">
        <f t="shared" si="32"/>
        <v>-1.0909695768942255E-3</v>
      </c>
    </row>
    <row r="91" spans="1:30" x14ac:dyDescent="0.3">
      <c r="A91" s="1">
        <v>43314</v>
      </c>
      <c r="B91">
        <v>1072.584717</v>
      </c>
      <c r="C91">
        <v>949.11499000000003</v>
      </c>
      <c r="D91">
        <v>624.38378899999998</v>
      </c>
      <c r="E91">
        <v>725.5</v>
      </c>
      <c r="F91">
        <v>55.207779000000002</v>
      </c>
      <c r="G91">
        <v>86.110541999999995</v>
      </c>
      <c r="H91">
        <v>980.70361300000002</v>
      </c>
      <c r="J91">
        <f t="shared" si="18"/>
        <v>-6.6353839843492938E-3</v>
      </c>
      <c r="K91">
        <f t="shared" si="19"/>
        <v>8.028026776676021E-3</v>
      </c>
      <c r="L91">
        <f t="shared" si="20"/>
        <v>-1.3118128049037782E-2</v>
      </c>
      <c r="M91">
        <f t="shared" si="21"/>
        <v>-2.3881601076353853E-2</v>
      </c>
      <c r="N91">
        <f t="shared" si="22"/>
        <v>2.0282143664092398E-2</v>
      </c>
      <c r="O91">
        <f t="shared" si="23"/>
        <v>7.5057595129894147E-3</v>
      </c>
      <c r="P91">
        <f t="shared" si="24"/>
        <v>-6.6759456316722362E-3</v>
      </c>
      <c r="R91" s="5">
        <v>1.84E-4</v>
      </c>
      <c r="T91" s="2">
        <f t="shared" si="25"/>
        <v>-6.819383984349294E-3</v>
      </c>
      <c r="U91" s="2">
        <f t="shared" si="26"/>
        <v>7.8440267766760208E-3</v>
      </c>
      <c r="V91" s="2">
        <f t="shared" si="27"/>
        <v>-1.3302128049037782E-2</v>
      </c>
      <c r="W91" s="2">
        <f t="shared" si="28"/>
        <v>-2.4065601076353853E-2</v>
      </c>
      <c r="X91" s="2">
        <f t="shared" si="29"/>
        <v>2.0098143664092398E-2</v>
      </c>
      <c r="Y91" s="2">
        <f t="shared" si="30"/>
        <v>7.3217595129894146E-3</v>
      </c>
      <c r="Z91" s="2">
        <f t="shared" si="31"/>
        <v>-6.8599456316722363E-3</v>
      </c>
      <c r="AB91" s="5">
        <v>11244.7</v>
      </c>
      <c r="AC91" s="5">
        <f t="shared" si="17"/>
        <v>-8.9457263224691965E-3</v>
      </c>
      <c r="AD91" s="2">
        <f t="shared" si="32"/>
        <v>-9.1297263224691966E-3</v>
      </c>
    </row>
    <row r="92" spans="1:30" x14ac:dyDescent="0.3">
      <c r="A92" s="1">
        <v>43315</v>
      </c>
      <c r="B92">
        <v>1079.9415280000001</v>
      </c>
      <c r="C92">
        <v>958.94653300000004</v>
      </c>
      <c r="D92">
        <v>633.81298800000002</v>
      </c>
      <c r="E92">
        <v>734.25</v>
      </c>
      <c r="F92">
        <v>57.593594000000003</v>
      </c>
      <c r="G92">
        <v>86.110541999999995</v>
      </c>
      <c r="H92">
        <v>995.75506600000006</v>
      </c>
      <c r="J92">
        <f t="shared" si="18"/>
        <v>6.8589556455521524E-3</v>
      </c>
      <c r="K92">
        <f t="shared" si="19"/>
        <v>1.0358642634018466E-2</v>
      </c>
      <c r="L92">
        <f t="shared" si="20"/>
        <v>1.5101607642795544E-2</v>
      </c>
      <c r="M92">
        <f t="shared" si="21"/>
        <v>1.2060647829083391E-2</v>
      </c>
      <c r="N92">
        <f t="shared" si="22"/>
        <v>4.3215196177335824E-2</v>
      </c>
      <c r="O92">
        <f t="shared" si="23"/>
        <v>0</v>
      </c>
      <c r="P92">
        <f t="shared" si="24"/>
        <v>1.5347606351685826E-2</v>
      </c>
      <c r="R92" s="5">
        <v>1.84E-4</v>
      </c>
      <c r="T92" s="2">
        <f t="shared" si="25"/>
        <v>6.6749556455521523E-3</v>
      </c>
      <c r="U92" s="2">
        <f t="shared" si="26"/>
        <v>1.0174642634018466E-2</v>
      </c>
      <c r="V92" s="2">
        <f t="shared" si="27"/>
        <v>1.4917607642795544E-2</v>
      </c>
      <c r="W92" s="2">
        <f t="shared" si="28"/>
        <v>1.1876647829083391E-2</v>
      </c>
      <c r="X92" s="2">
        <f t="shared" si="29"/>
        <v>4.3031196177335827E-2</v>
      </c>
      <c r="Y92" s="2">
        <f t="shared" si="30"/>
        <v>-1.84E-4</v>
      </c>
      <c r="Z92" s="2">
        <f t="shared" si="31"/>
        <v>1.5163606351685826E-2</v>
      </c>
      <c r="AB92" s="5">
        <v>11360.8</v>
      </c>
      <c r="AC92" s="5">
        <f t="shared" si="17"/>
        <v>1.0324864158225523E-2</v>
      </c>
      <c r="AD92" s="2">
        <f t="shared" si="32"/>
        <v>1.0140864158225522E-2</v>
      </c>
    </row>
    <row r="93" spans="1:30" x14ac:dyDescent="0.3">
      <c r="A93" s="1">
        <v>43318</v>
      </c>
      <c r="B93">
        <v>1081.4323730000001</v>
      </c>
      <c r="C93">
        <v>969.61798099999999</v>
      </c>
      <c r="D93">
        <v>635.77734399999997</v>
      </c>
      <c r="E93">
        <v>713.40002400000003</v>
      </c>
      <c r="F93">
        <v>61.601768</v>
      </c>
      <c r="G93">
        <v>87.294867999999994</v>
      </c>
      <c r="H93">
        <v>1004.117004</v>
      </c>
      <c r="J93">
        <f t="shared" si="18"/>
        <v>1.3804867776137928E-3</v>
      </c>
      <c r="K93">
        <f t="shared" si="19"/>
        <v>1.1128303437956056E-2</v>
      </c>
      <c r="L93">
        <f t="shared" si="20"/>
        <v>3.0992675082258687E-3</v>
      </c>
      <c r="M93">
        <f t="shared" si="21"/>
        <v>-2.8396290091930499E-2</v>
      </c>
      <c r="N93">
        <f t="shared" si="22"/>
        <v>6.9594094093172867E-2</v>
      </c>
      <c r="O93">
        <f t="shared" si="23"/>
        <v>1.3753554123489302E-2</v>
      </c>
      <c r="P93">
        <f t="shared" si="24"/>
        <v>8.3975851949116727E-3</v>
      </c>
      <c r="R93" s="5">
        <v>1.84E-4</v>
      </c>
      <c r="T93" s="2">
        <f t="shared" si="25"/>
        <v>1.1964867776137929E-3</v>
      </c>
      <c r="U93" s="2">
        <f t="shared" si="26"/>
        <v>1.0944303437956056E-2</v>
      </c>
      <c r="V93" s="2">
        <f t="shared" si="27"/>
        <v>2.9152675082258685E-3</v>
      </c>
      <c r="W93" s="2">
        <f t="shared" si="28"/>
        <v>-2.8580290091930499E-2</v>
      </c>
      <c r="X93" s="2">
        <f t="shared" si="29"/>
        <v>6.9410094093172864E-2</v>
      </c>
      <c r="Y93" s="2">
        <f t="shared" si="30"/>
        <v>1.3569554123489301E-2</v>
      </c>
      <c r="Z93" s="2">
        <f t="shared" si="31"/>
        <v>8.2135851949116725E-3</v>
      </c>
      <c r="AB93" s="5">
        <v>11387.1</v>
      </c>
      <c r="AC93" s="5">
        <f t="shared" si="17"/>
        <v>2.3149778184635848E-3</v>
      </c>
      <c r="AD93" s="2">
        <f t="shared" si="32"/>
        <v>2.1309778184635847E-3</v>
      </c>
    </row>
    <row r="94" spans="1:30" x14ac:dyDescent="0.3">
      <c r="A94" s="1">
        <v>43319</v>
      </c>
      <c r="B94">
        <v>1101.098999</v>
      </c>
      <c r="C94">
        <v>955.83404499999995</v>
      </c>
      <c r="D94">
        <v>626.69201699999996</v>
      </c>
      <c r="E94">
        <v>716.25</v>
      </c>
      <c r="F94">
        <v>60.456572999999999</v>
      </c>
      <c r="G94">
        <v>86.258583000000002</v>
      </c>
      <c r="H94">
        <v>1013.3642579999999</v>
      </c>
      <c r="J94">
        <f t="shared" si="18"/>
        <v>1.8185719690860365E-2</v>
      </c>
      <c r="K94">
        <f t="shared" si="19"/>
        <v>-1.4215841981173037E-2</v>
      </c>
      <c r="L94">
        <f t="shared" si="20"/>
        <v>-1.4290108142010181E-2</v>
      </c>
      <c r="M94">
        <f t="shared" si="21"/>
        <v>3.9949199665291427E-3</v>
      </c>
      <c r="N94">
        <f t="shared" si="22"/>
        <v>-1.859029435648667E-2</v>
      </c>
      <c r="O94">
        <f t="shared" si="23"/>
        <v>-1.1871087312944817E-2</v>
      </c>
      <c r="P94">
        <f t="shared" si="24"/>
        <v>9.2093391140301798E-3</v>
      </c>
      <c r="R94" s="5">
        <v>1.8599999999999999E-4</v>
      </c>
      <c r="T94" s="2">
        <f t="shared" si="25"/>
        <v>1.7999719690860366E-2</v>
      </c>
      <c r="U94" s="2">
        <f t="shared" si="26"/>
        <v>-1.4401841981173037E-2</v>
      </c>
      <c r="V94" s="2">
        <f t="shared" si="27"/>
        <v>-1.4476108142010181E-2</v>
      </c>
      <c r="W94" s="2">
        <f t="shared" si="28"/>
        <v>3.8089199665291428E-3</v>
      </c>
      <c r="X94" s="2">
        <f t="shared" si="29"/>
        <v>-1.8776294356486669E-2</v>
      </c>
      <c r="Y94" s="2">
        <f t="shared" si="30"/>
        <v>-1.2057087312944817E-2</v>
      </c>
      <c r="Z94" s="2">
        <f t="shared" si="31"/>
        <v>9.0233391140301794E-3</v>
      </c>
      <c r="AB94" s="5">
        <v>11389.45</v>
      </c>
      <c r="AC94" s="5">
        <f t="shared" si="17"/>
        <v>2.0637387921423046E-4</v>
      </c>
      <c r="AD94" s="2">
        <f t="shared" si="32"/>
        <v>2.0373879214230462E-5</v>
      </c>
    </row>
    <row r="95" spans="1:30" x14ac:dyDescent="0.3">
      <c r="A95" s="1">
        <v>43320</v>
      </c>
      <c r="B95">
        <v>1104.849731</v>
      </c>
      <c r="C95">
        <v>960.18164100000001</v>
      </c>
      <c r="D95">
        <v>628.067139</v>
      </c>
      <c r="E95">
        <v>718.34997599999997</v>
      </c>
      <c r="F95">
        <v>60.790588</v>
      </c>
      <c r="G95">
        <v>87.097481000000002</v>
      </c>
      <c r="H95">
        <v>999.19818099999998</v>
      </c>
      <c r="J95">
        <f t="shared" si="18"/>
        <v>3.40635311030736E-3</v>
      </c>
      <c r="K95">
        <f t="shared" si="19"/>
        <v>4.5484841461156233E-3</v>
      </c>
      <c r="L95">
        <f t="shared" si="20"/>
        <v>2.1942548535767181E-3</v>
      </c>
      <c r="M95">
        <f t="shared" si="21"/>
        <v>2.9319036649214235E-3</v>
      </c>
      <c r="N95">
        <f t="shared" si="22"/>
        <v>5.5248748552122005E-3</v>
      </c>
      <c r="O95">
        <f t="shared" si="23"/>
        <v>9.725385820446417E-3</v>
      </c>
      <c r="P95">
        <f t="shared" si="24"/>
        <v>-1.3979254634417917E-2</v>
      </c>
      <c r="R95" s="5">
        <v>1.85E-4</v>
      </c>
      <c r="T95" s="2">
        <f t="shared" si="25"/>
        <v>3.2213531103073602E-3</v>
      </c>
      <c r="U95" s="2">
        <f t="shared" si="26"/>
        <v>4.363484146115623E-3</v>
      </c>
      <c r="V95" s="2">
        <f t="shared" si="27"/>
        <v>2.0092548535767182E-3</v>
      </c>
      <c r="W95" s="2">
        <f t="shared" si="28"/>
        <v>2.7469036649214237E-3</v>
      </c>
      <c r="X95" s="2">
        <f t="shared" si="29"/>
        <v>5.3398748552122002E-3</v>
      </c>
      <c r="Y95" s="2">
        <f t="shared" si="30"/>
        <v>9.5403858204464176E-3</v>
      </c>
      <c r="Z95" s="2">
        <f t="shared" si="31"/>
        <v>-1.4164254634417917E-2</v>
      </c>
      <c r="AB95" s="5">
        <v>11450</v>
      </c>
      <c r="AC95" s="5">
        <f t="shared" si="17"/>
        <v>5.3163234396743711E-3</v>
      </c>
      <c r="AD95" s="2">
        <f t="shared" si="32"/>
        <v>5.1313234396743708E-3</v>
      </c>
    </row>
    <row r="96" spans="1:30" x14ac:dyDescent="0.3">
      <c r="A96" s="1">
        <v>43321</v>
      </c>
      <c r="B96">
        <v>1093.69397</v>
      </c>
      <c r="C96">
        <v>952.07922399999995</v>
      </c>
      <c r="D96">
        <v>620.209473</v>
      </c>
      <c r="E96">
        <v>710.45001200000002</v>
      </c>
      <c r="F96">
        <v>61.697201</v>
      </c>
      <c r="G96">
        <v>88.380508000000006</v>
      </c>
      <c r="H96">
        <v>988.96722399999999</v>
      </c>
      <c r="J96">
        <f t="shared" si="18"/>
        <v>-1.0097084415183682E-2</v>
      </c>
      <c r="K96">
        <f t="shared" si="19"/>
        <v>-8.4384210799548706E-3</v>
      </c>
      <c r="L96">
        <f t="shared" si="20"/>
        <v>-1.2510869478875879E-2</v>
      </c>
      <c r="M96">
        <f t="shared" si="21"/>
        <v>-1.0997374906294915E-2</v>
      </c>
      <c r="N96">
        <f t="shared" si="22"/>
        <v>1.4913706707360688E-2</v>
      </c>
      <c r="O96">
        <f t="shared" si="23"/>
        <v>1.4730931196506179E-2</v>
      </c>
      <c r="P96">
        <f t="shared" si="24"/>
        <v>-1.0239166958611576E-2</v>
      </c>
      <c r="R96" s="5">
        <v>1.8599999999999999E-4</v>
      </c>
      <c r="T96" s="2">
        <f t="shared" si="25"/>
        <v>-1.0283084415183682E-2</v>
      </c>
      <c r="U96" s="2">
        <f t="shared" si="26"/>
        <v>-8.624421079954871E-3</v>
      </c>
      <c r="V96" s="2">
        <f t="shared" si="27"/>
        <v>-1.2696869478875879E-2</v>
      </c>
      <c r="W96" s="2">
        <f t="shared" si="28"/>
        <v>-1.1183374906294915E-2</v>
      </c>
      <c r="X96" s="2">
        <f t="shared" si="29"/>
        <v>1.4727706707360688E-2</v>
      </c>
      <c r="Y96" s="2">
        <f t="shared" si="30"/>
        <v>1.4544931196506178E-2</v>
      </c>
      <c r="Z96" s="2">
        <f t="shared" si="31"/>
        <v>-1.0425166958611577E-2</v>
      </c>
      <c r="AB96" s="5">
        <v>11470.7</v>
      </c>
      <c r="AC96" s="5">
        <f t="shared" si="17"/>
        <v>1.8078602620087971E-3</v>
      </c>
      <c r="AD96" s="2">
        <f t="shared" si="32"/>
        <v>1.6218602620087972E-3</v>
      </c>
    </row>
    <row r="97" spans="1:30" x14ac:dyDescent="0.3">
      <c r="A97" s="1">
        <v>43322</v>
      </c>
      <c r="B97">
        <v>1094.751831</v>
      </c>
      <c r="C97">
        <v>932.66326900000001</v>
      </c>
      <c r="D97">
        <v>618.24517800000001</v>
      </c>
      <c r="E97">
        <v>694.75</v>
      </c>
      <c r="F97">
        <v>63.080967000000001</v>
      </c>
      <c r="G97">
        <v>88.035072</v>
      </c>
      <c r="H97">
        <v>1014.938171</v>
      </c>
      <c r="J97">
        <f t="shared" si="18"/>
        <v>9.6723674905147602E-4</v>
      </c>
      <c r="K97">
        <f t="shared" si="19"/>
        <v>-2.0393213621894914E-2</v>
      </c>
      <c r="L97">
        <f t="shared" si="20"/>
        <v>-3.1671476904384412E-3</v>
      </c>
      <c r="M97">
        <f t="shared" si="21"/>
        <v>-2.2098686374573549E-2</v>
      </c>
      <c r="N97">
        <f t="shared" si="22"/>
        <v>2.242834322419264E-2</v>
      </c>
      <c r="O97">
        <f t="shared" si="23"/>
        <v>-3.9085088761880221E-3</v>
      </c>
      <c r="P97">
        <f t="shared" si="24"/>
        <v>2.6260675146500129E-2</v>
      </c>
      <c r="R97" s="5">
        <v>1.8599999999999999E-4</v>
      </c>
      <c r="T97" s="2">
        <f t="shared" si="25"/>
        <v>7.8123674905147605E-4</v>
      </c>
      <c r="U97" s="2">
        <f t="shared" si="26"/>
        <v>-2.0579213621894913E-2</v>
      </c>
      <c r="V97" s="2">
        <f t="shared" si="27"/>
        <v>-3.3531476904384411E-3</v>
      </c>
      <c r="W97" s="2">
        <f t="shared" si="28"/>
        <v>-2.2284686374573547E-2</v>
      </c>
      <c r="X97" s="2">
        <f t="shared" si="29"/>
        <v>2.2242343224192641E-2</v>
      </c>
      <c r="Y97" s="2">
        <f t="shared" si="30"/>
        <v>-4.0945088761880225E-3</v>
      </c>
      <c r="Z97" s="2">
        <f t="shared" si="31"/>
        <v>2.607467514650013E-2</v>
      </c>
      <c r="AB97" s="5">
        <v>11429.5</v>
      </c>
      <c r="AC97" s="5">
        <f t="shared" si="17"/>
        <v>-3.5917598751602541E-3</v>
      </c>
      <c r="AD97" s="2">
        <f t="shared" si="32"/>
        <v>-3.7777598751602541E-3</v>
      </c>
    </row>
    <row r="98" spans="1:30" x14ac:dyDescent="0.3">
      <c r="A98" s="1">
        <v>43325</v>
      </c>
      <c r="B98">
        <v>1086.6254879999999</v>
      </c>
      <c r="C98">
        <v>1055.8786620000001</v>
      </c>
      <c r="D98">
        <v>598.11004600000001</v>
      </c>
      <c r="E98">
        <v>692.20001200000002</v>
      </c>
      <c r="F98">
        <v>61.458613999999997</v>
      </c>
      <c r="G98">
        <v>86.505318000000003</v>
      </c>
      <c r="H98">
        <v>990.88549799999998</v>
      </c>
      <c r="J98">
        <f t="shared" si="18"/>
        <v>-7.4230001447699182E-3</v>
      </c>
      <c r="K98">
        <f t="shared" si="19"/>
        <v>0.13211133867436572</v>
      </c>
      <c r="L98">
        <f t="shared" si="20"/>
        <v>-3.2568199019580545E-2</v>
      </c>
      <c r="M98">
        <f t="shared" si="21"/>
        <v>-3.670367758186376E-3</v>
      </c>
      <c r="N98">
        <f t="shared" si="22"/>
        <v>-2.5718581644444415E-2</v>
      </c>
      <c r="O98">
        <f t="shared" si="23"/>
        <v>-1.7376642799815021E-2</v>
      </c>
      <c r="P98">
        <f t="shared" si="24"/>
        <v>-2.3698658388521705E-2</v>
      </c>
      <c r="R98" s="5">
        <v>1.85E-4</v>
      </c>
      <c r="T98" s="2">
        <f t="shared" si="25"/>
        <v>-7.6080001447699185E-3</v>
      </c>
      <c r="U98" s="2">
        <f t="shared" si="26"/>
        <v>0.13192633867436573</v>
      </c>
      <c r="V98" s="2">
        <f t="shared" si="27"/>
        <v>-3.2753199019580542E-2</v>
      </c>
      <c r="W98" s="2">
        <f t="shared" si="28"/>
        <v>-3.8553677581863758E-3</v>
      </c>
      <c r="X98" s="2">
        <f t="shared" si="29"/>
        <v>-2.5903581644444416E-2</v>
      </c>
      <c r="Y98" s="2">
        <f t="shared" si="30"/>
        <v>-1.7561642799815022E-2</v>
      </c>
      <c r="Z98" s="2">
        <f t="shared" si="31"/>
        <v>-2.3883658388521706E-2</v>
      </c>
      <c r="AB98" s="5">
        <v>11355.75</v>
      </c>
      <c r="AC98" s="5">
        <f t="shared" si="17"/>
        <v>-6.4526007261909973E-3</v>
      </c>
      <c r="AD98" s="2">
        <f t="shared" si="32"/>
        <v>-6.6376007261909975E-3</v>
      </c>
    </row>
    <row r="99" spans="1:30" x14ac:dyDescent="0.3">
      <c r="A99" s="1">
        <v>43326</v>
      </c>
      <c r="B99">
        <v>1087.2985839999999</v>
      </c>
      <c r="C99">
        <v>1117.7333980000001</v>
      </c>
      <c r="D99">
        <v>607.932007</v>
      </c>
      <c r="E99">
        <v>719.84997599999997</v>
      </c>
      <c r="F99">
        <v>60.170273000000002</v>
      </c>
      <c r="G99">
        <v>87.640304999999998</v>
      </c>
      <c r="H99">
        <v>990.44281000000001</v>
      </c>
      <c r="J99">
        <f t="shared" si="18"/>
        <v>6.194369701734687E-4</v>
      </c>
      <c r="K99">
        <f t="shared" si="19"/>
        <v>5.8581291796196935E-2</v>
      </c>
      <c r="L99">
        <f t="shared" si="20"/>
        <v>1.642166197623102E-2</v>
      </c>
      <c r="M99">
        <f t="shared" si="21"/>
        <v>3.9945049870932323E-2</v>
      </c>
      <c r="N99">
        <f t="shared" si="22"/>
        <v>-2.096274087795074E-2</v>
      </c>
      <c r="O99">
        <f t="shared" si="23"/>
        <v>1.3120430353195109E-2</v>
      </c>
      <c r="P99">
        <f t="shared" si="24"/>
        <v>-4.4675999486670814E-4</v>
      </c>
      <c r="R99" s="5">
        <v>1.84E-4</v>
      </c>
      <c r="T99" s="2">
        <f t="shared" si="25"/>
        <v>4.3543697017346867E-4</v>
      </c>
      <c r="U99" s="2">
        <f t="shared" si="26"/>
        <v>5.8397291796196939E-2</v>
      </c>
      <c r="V99" s="2">
        <f t="shared" si="27"/>
        <v>1.623766197623102E-2</v>
      </c>
      <c r="W99" s="2">
        <f t="shared" si="28"/>
        <v>3.9761049870932326E-2</v>
      </c>
      <c r="X99" s="2">
        <f t="shared" si="29"/>
        <v>-2.1146740877950741E-2</v>
      </c>
      <c r="Y99" s="2">
        <f t="shared" si="30"/>
        <v>1.2936430353195109E-2</v>
      </c>
      <c r="Z99" s="2">
        <f t="shared" si="31"/>
        <v>-6.3075999486670816E-4</v>
      </c>
      <c r="AB99" s="5">
        <v>11435.1</v>
      </c>
      <c r="AC99" s="5">
        <f t="shared" si="17"/>
        <v>6.9876494287035521E-3</v>
      </c>
      <c r="AD99" s="2">
        <f t="shared" si="32"/>
        <v>6.803649428703552E-3</v>
      </c>
    </row>
    <row r="100" spans="1:30" x14ac:dyDescent="0.3">
      <c r="A100" s="1">
        <v>43328</v>
      </c>
      <c r="B100">
        <v>1096.8194579999999</v>
      </c>
      <c r="C100">
        <v>1126.9227289999999</v>
      </c>
      <c r="D100">
        <v>608.17755099999999</v>
      </c>
      <c r="E100">
        <v>708</v>
      </c>
      <c r="F100">
        <v>59.072803</v>
      </c>
      <c r="G100">
        <v>88.528542000000002</v>
      </c>
      <c r="H100">
        <v>986.557007</v>
      </c>
      <c r="J100">
        <f t="shared" si="18"/>
        <v>8.7564484494905316E-3</v>
      </c>
      <c r="K100">
        <f t="shared" si="19"/>
        <v>8.2213978900895386E-3</v>
      </c>
      <c r="L100">
        <f t="shared" si="20"/>
        <v>4.0390043158230245E-4</v>
      </c>
      <c r="M100">
        <f t="shared" si="21"/>
        <v>-1.6461730075823425E-2</v>
      </c>
      <c r="N100">
        <f t="shared" si="22"/>
        <v>-1.8239405362179446E-2</v>
      </c>
      <c r="O100">
        <f t="shared" si="23"/>
        <v>1.013502862638376E-2</v>
      </c>
      <c r="P100">
        <f t="shared" si="24"/>
        <v>-3.9232987112097972E-3</v>
      </c>
      <c r="R100" s="5">
        <v>1.84E-4</v>
      </c>
      <c r="T100" s="2">
        <f t="shared" si="25"/>
        <v>8.5724484494905315E-3</v>
      </c>
      <c r="U100" s="2">
        <f t="shared" si="26"/>
        <v>8.0373978900895385E-3</v>
      </c>
      <c r="V100" s="2">
        <f t="shared" si="27"/>
        <v>2.1990043158230245E-4</v>
      </c>
      <c r="W100" s="2">
        <f t="shared" si="28"/>
        <v>-1.6645730075823425E-2</v>
      </c>
      <c r="X100" s="2">
        <f t="shared" si="29"/>
        <v>-1.8423405362179446E-2</v>
      </c>
      <c r="Y100" s="2">
        <f t="shared" si="30"/>
        <v>9.9510286263837597E-3</v>
      </c>
      <c r="Z100" s="2">
        <f t="shared" si="31"/>
        <v>-4.1072987112097973E-3</v>
      </c>
      <c r="AB100" s="5">
        <v>11385.05</v>
      </c>
      <c r="AC100" s="5">
        <f t="shared" si="17"/>
        <v>-4.3768747103218241E-3</v>
      </c>
      <c r="AD100" s="2">
        <f t="shared" si="32"/>
        <v>-4.5608747103218243E-3</v>
      </c>
    </row>
    <row r="101" spans="1:30" x14ac:dyDescent="0.3">
      <c r="A101" s="1">
        <v>43329</v>
      </c>
      <c r="B101">
        <v>1098.9351810000001</v>
      </c>
      <c r="C101">
        <v>1175.0429690000001</v>
      </c>
      <c r="D101">
        <v>619.423767</v>
      </c>
      <c r="E101">
        <v>713.04998799999998</v>
      </c>
      <c r="F101">
        <v>61.172317999999997</v>
      </c>
      <c r="G101">
        <v>85.123604</v>
      </c>
      <c r="H101">
        <v>1001.706726</v>
      </c>
      <c r="J101">
        <f t="shared" si="18"/>
        <v>1.9289619495427629E-3</v>
      </c>
      <c r="K101">
        <f t="shared" si="19"/>
        <v>4.2700567449465474E-2</v>
      </c>
      <c r="L101">
        <f t="shared" si="20"/>
        <v>1.8491665766860909E-2</v>
      </c>
      <c r="M101">
        <f t="shared" si="21"/>
        <v>7.1327514124293568E-3</v>
      </c>
      <c r="N101">
        <f t="shared" si="22"/>
        <v>3.5541144035437032E-2</v>
      </c>
      <c r="O101">
        <f t="shared" si="23"/>
        <v>-3.8461471555693322E-2</v>
      </c>
      <c r="P101">
        <f t="shared" si="24"/>
        <v>1.5356151638989884E-2</v>
      </c>
      <c r="R101" s="5">
        <v>1.84E-4</v>
      </c>
      <c r="T101" s="2">
        <f t="shared" si="25"/>
        <v>1.7449619495427629E-3</v>
      </c>
      <c r="U101" s="2">
        <f t="shared" si="26"/>
        <v>4.2516567449465477E-2</v>
      </c>
      <c r="V101" s="2">
        <f t="shared" si="27"/>
        <v>1.8307665766860909E-2</v>
      </c>
      <c r="W101" s="2">
        <f t="shared" si="28"/>
        <v>6.9487514124293567E-3</v>
      </c>
      <c r="X101" s="2">
        <f t="shared" si="29"/>
        <v>3.5357144035437035E-2</v>
      </c>
      <c r="Y101" s="2">
        <f t="shared" si="30"/>
        <v>-3.8645471555693318E-2</v>
      </c>
      <c r="Z101" s="2">
        <f t="shared" si="31"/>
        <v>1.5172151638989884E-2</v>
      </c>
      <c r="AB101" s="5">
        <v>11470.75</v>
      </c>
      <c r="AC101" s="5">
        <f t="shared" si="17"/>
        <v>7.5274153385361271E-3</v>
      </c>
      <c r="AD101" s="2">
        <f t="shared" si="32"/>
        <v>7.3434153385361269E-3</v>
      </c>
    </row>
    <row r="102" spans="1:30" x14ac:dyDescent="0.3">
      <c r="A102" s="1">
        <v>43332</v>
      </c>
      <c r="B102">
        <v>1102.9742429999999</v>
      </c>
      <c r="C102">
        <v>1186.8508300000001</v>
      </c>
      <c r="D102">
        <v>636.21929899999998</v>
      </c>
      <c r="E102">
        <v>709.95001200000002</v>
      </c>
      <c r="F102">
        <v>60.981448999999998</v>
      </c>
      <c r="G102">
        <v>80.435637999999997</v>
      </c>
      <c r="H102">
        <v>1003.37915</v>
      </c>
      <c r="J102">
        <f t="shared" si="18"/>
        <v>3.6754324275289816E-3</v>
      </c>
      <c r="K102">
        <f t="shared" si="19"/>
        <v>1.0048875923276983E-2</v>
      </c>
      <c r="L102">
        <f t="shared" si="20"/>
        <v>2.7114768426378416E-2</v>
      </c>
      <c r="M102">
        <f t="shared" si="21"/>
        <v>-4.3474876266318225E-3</v>
      </c>
      <c r="N102">
        <f t="shared" si="22"/>
        <v>-3.1201858330756616E-3</v>
      </c>
      <c r="O102">
        <f t="shared" si="23"/>
        <v>-5.5072456753593318E-2</v>
      </c>
      <c r="P102">
        <f t="shared" si="24"/>
        <v>1.6695744938024686E-3</v>
      </c>
      <c r="R102" s="5">
        <v>1.85E-4</v>
      </c>
      <c r="T102" s="2">
        <f t="shared" si="25"/>
        <v>3.4904324275289817E-3</v>
      </c>
      <c r="U102" s="2">
        <f t="shared" si="26"/>
        <v>9.8638759232769838E-3</v>
      </c>
      <c r="V102" s="2">
        <f t="shared" si="27"/>
        <v>2.6929768426378415E-2</v>
      </c>
      <c r="W102" s="2">
        <f t="shared" si="28"/>
        <v>-4.5324876266318228E-3</v>
      </c>
      <c r="X102" s="2">
        <f t="shared" si="29"/>
        <v>-3.3051858330756614E-3</v>
      </c>
      <c r="Y102" s="2">
        <f t="shared" si="30"/>
        <v>-5.5257456753593316E-2</v>
      </c>
      <c r="Z102" s="2">
        <f t="shared" si="31"/>
        <v>1.4845744938024685E-3</v>
      </c>
      <c r="AB102" s="5">
        <v>11551.75</v>
      </c>
      <c r="AC102" s="5">
        <f t="shared" si="17"/>
        <v>7.0614388771440403E-3</v>
      </c>
      <c r="AD102" s="2">
        <f t="shared" si="32"/>
        <v>6.87643887714404E-3</v>
      </c>
    </row>
    <row r="103" spans="1:30" x14ac:dyDescent="0.3">
      <c r="A103" s="1">
        <v>43333</v>
      </c>
      <c r="B103">
        <v>1121.5351559999999</v>
      </c>
      <c r="C103">
        <v>1167.7803960000001</v>
      </c>
      <c r="D103">
        <v>629.442139</v>
      </c>
      <c r="E103">
        <v>705.84997599999997</v>
      </c>
      <c r="F103">
        <v>62.07893</v>
      </c>
      <c r="G103">
        <v>80.781066999999993</v>
      </c>
      <c r="H103">
        <v>1012.8232420000001</v>
      </c>
      <c r="J103">
        <f t="shared" si="18"/>
        <v>1.6828056609477896E-2</v>
      </c>
      <c r="K103">
        <f t="shared" si="19"/>
        <v>-1.6068096780115136E-2</v>
      </c>
      <c r="L103">
        <f t="shared" si="20"/>
        <v>-1.0652238953851636E-2</v>
      </c>
      <c r="M103">
        <f t="shared" si="21"/>
        <v>-5.7751051914906445E-3</v>
      </c>
      <c r="N103">
        <f t="shared" si="22"/>
        <v>1.7996964945847745E-2</v>
      </c>
      <c r="O103">
        <f t="shared" si="23"/>
        <v>4.2944770326804119E-3</v>
      </c>
      <c r="P103">
        <f t="shared" si="24"/>
        <v>9.4122864721676441E-3</v>
      </c>
      <c r="R103" s="5">
        <v>1.8599999999999999E-4</v>
      </c>
      <c r="T103" s="2">
        <f t="shared" si="25"/>
        <v>1.6642056609477898E-2</v>
      </c>
      <c r="U103" s="2">
        <f t="shared" si="26"/>
        <v>-1.6254096780115135E-2</v>
      </c>
      <c r="V103" s="2">
        <f t="shared" si="27"/>
        <v>-1.0838238953851637E-2</v>
      </c>
      <c r="W103" s="2">
        <f t="shared" si="28"/>
        <v>-5.9611051914906449E-3</v>
      </c>
      <c r="X103" s="2">
        <f t="shared" si="29"/>
        <v>1.7810964945847746E-2</v>
      </c>
      <c r="Y103" s="2">
        <f t="shared" si="30"/>
        <v>4.1084770326804115E-3</v>
      </c>
      <c r="Z103" s="2">
        <f t="shared" si="31"/>
        <v>9.2262864721676437E-3</v>
      </c>
      <c r="AB103" s="5">
        <v>11570.9</v>
      </c>
      <c r="AC103" s="5">
        <f t="shared" si="17"/>
        <v>1.6577574826324702E-3</v>
      </c>
      <c r="AD103" s="2">
        <f t="shared" si="32"/>
        <v>1.4717574826324702E-3</v>
      </c>
    </row>
    <row r="104" spans="1:30" x14ac:dyDescent="0.3">
      <c r="A104" s="1">
        <v>43335</v>
      </c>
      <c r="B104">
        <v>1145.9624020000001</v>
      </c>
      <c r="C104">
        <v>1133.888794</v>
      </c>
      <c r="D104">
        <v>640.63922100000002</v>
      </c>
      <c r="E104">
        <v>707.84997599999997</v>
      </c>
      <c r="F104">
        <v>63.462704000000002</v>
      </c>
      <c r="G104">
        <v>80.435637999999997</v>
      </c>
      <c r="H104">
        <v>1018.430664</v>
      </c>
      <c r="J104">
        <f t="shared" si="18"/>
        <v>2.1780187512909492E-2</v>
      </c>
      <c r="K104">
        <f t="shared" si="19"/>
        <v>-2.9022239212174738E-2</v>
      </c>
      <c r="L104">
        <f t="shared" si="20"/>
        <v>1.7788897987969031E-2</v>
      </c>
      <c r="M104">
        <f t="shared" si="21"/>
        <v>2.8334632967388527E-3</v>
      </c>
      <c r="N104">
        <f t="shared" si="22"/>
        <v>2.2290558165226147E-2</v>
      </c>
      <c r="O104">
        <f t="shared" si="23"/>
        <v>-4.2761133620579164E-3</v>
      </c>
      <c r="P104">
        <f t="shared" si="24"/>
        <v>5.536427056044917E-3</v>
      </c>
      <c r="R104" s="5">
        <v>1.8699999999999999E-4</v>
      </c>
      <c r="T104" s="2">
        <f t="shared" si="25"/>
        <v>2.1593187512909492E-2</v>
      </c>
      <c r="U104" s="2">
        <f t="shared" si="26"/>
        <v>-2.9209239212174738E-2</v>
      </c>
      <c r="V104" s="2">
        <f t="shared" si="27"/>
        <v>1.7601897987969031E-2</v>
      </c>
      <c r="W104" s="2">
        <f t="shared" si="28"/>
        <v>2.6464632967388526E-3</v>
      </c>
      <c r="X104" s="2">
        <f t="shared" si="29"/>
        <v>2.2103558165226148E-2</v>
      </c>
      <c r="Y104" s="2">
        <f t="shared" si="30"/>
        <v>-4.4631133620579161E-3</v>
      </c>
      <c r="Z104" s="2">
        <f t="shared" si="31"/>
        <v>5.3494270560449173E-3</v>
      </c>
      <c r="AB104" s="5">
        <v>11582.75</v>
      </c>
      <c r="AC104" s="5">
        <f t="shared" si="17"/>
        <v>1.0241208549032802E-3</v>
      </c>
      <c r="AD104" s="2">
        <f t="shared" si="32"/>
        <v>8.3712085490328023E-4</v>
      </c>
    </row>
    <row r="105" spans="1:30" x14ac:dyDescent="0.3">
      <c r="A105" s="1">
        <v>43336</v>
      </c>
      <c r="B105">
        <v>1124.997437</v>
      </c>
      <c r="C105">
        <v>1183.4417719999999</v>
      </c>
      <c r="D105">
        <v>635.63006600000006</v>
      </c>
      <c r="E105">
        <v>707.95001200000002</v>
      </c>
      <c r="F105">
        <v>63.605849999999997</v>
      </c>
      <c r="G105">
        <v>80.534332000000006</v>
      </c>
      <c r="H105">
        <v>1019.512634</v>
      </c>
      <c r="J105">
        <f t="shared" si="18"/>
        <v>-1.8294635987542739E-2</v>
      </c>
      <c r="K105">
        <f t="shared" si="19"/>
        <v>4.3701797091752495E-2</v>
      </c>
      <c r="L105">
        <f t="shared" si="20"/>
        <v>-7.818995209473701E-3</v>
      </c>
      <c r="M105">
        <f t="shared" si="21"/>
        <v>1.4132373156998672E-4</v>
      </c>
      <c r="N105">
        <f t="shared" si="22"/>
        <v>2.2555925130450546E-3</v>
      </c>
      <c r="O105">
        <f t="shared" si="23"/>
        <v>1.2269934379088153E-3</v>
      </c>
      <c r="P105">
        <f t="shared" si="24"/>
        <v>1.0623894568831142E-3</v>
      </c>
      <c r="R105" s="5">
        <v>1.8699999999999999E-4</v>
      </c>
      <c r="T105" s="2">
        <f t="shared" si="25"/>
        <v>-1.8481635987542738E-2</v>
      </c>
      <c r="U105" s="2">
        <f t="shared" si="26"/>
        <v>4.3514797091752495E-2</v>
      </c>
      <c r="V105" s="2">
        <f t="shared" si="27"/>
        <v>-8.0059952094737007E-3</v>
      </c>
      <c r="W105" s="2">
        <f t="shared" si="28"/>
        <v>-4.5676268430013271E-5</v>
      </c>
      <c r="X105" s="2">
        <f t="shared" si="29"/>
        <v>2.0685925130450545E-3</v>
      </c>
      <c r="Y105" s="2">
        <f t="shared" si="30"/>
        <v>1.0399934379088155E-3</v>
      </c>
      <c r="Z105" s="2">
        <f t="shared" si="31"/>
        <v>8.753894568831142E-4</v>
      </c>
      <c r="AB105" s="5">
        <v>11557.1</v>
      </c>
      <c r="AC105" s="5">
        <f t="shared" si="17"/>
        <v>-2.214500010791879E-3</v>
      </c>
      <c r="AD105" s="2">
        <f t="shared" si="32"/>
        <v>-2.4015000107918791E-3</v>
      </c>
    </row>
    <row r="106" spans="1:30" x14ac:dyDescent="0.3">
      <c r="A106" s="1">
        <v>43339</v>
      </c>
      <c r="B106">
        <v>1113.553101</v>
      </c>
      <c r="C106">
        <v>1182.55249</v>
      </c>
      <c r="D106">
        <v>637.00506600000006</v>
      </c>
      <c r="E106">
        <v>705.5</v>
      </c>
      <c r="F106">
        <v>62.365223</v>
      </c>
      <c r="G106">
        <v>78.856537000000003</v>
      </c>
      <c r="H106">
        <v>1010.70813</v>
      </c>
      <c r="J106">
        <f t="shared" si="18"/>
        <v>-1.0172766286933347E-2</v>
      </c>
      <c r="K106">
        <f t="shared" si="19"/>
        <v>-7.514370550711527E-4</v>
      </c>
      <c r="L106">
        <f t="shared" si="20"/>
        <v>2.1632079310735432E-3</v>
      </c>
      <c r="M106">
        <f t="shared" si="21"/>
        <v>-3.4607132685520953E-3</v>
      </c>
      <c r="N106">
        <f t="shared" si="22"/>
        <v>-1.9504919751878111E-2</v>
      </c>
      <c r="O106">
        <f t="shared" si="23"/>
        <v>-2.0833288838852021E-2</v>
      </c>
      <c r="P106">
        <f t="shared" si="24"/>
        <v>-8.6359930288024897E-3</v>
      </c>
      <c r="R106" s="5">
        <v>1.8699999999999999E-4</v>
      </c>
      <c r="T106" s="2">
        <f t="shared" si="25"/>
        <v>-1.0359766286933346E-2</v>
      </c>
      <c r="U106" s="2">
        <f t="shared" si="26"/>
        <v>-9.3843705507115269E-4</v>
      </c>
      <c r="V106" s="2">
        <f t="shared" si="27"/>
        <v>1.9762079310735431E-3</v>
      </c>
      <c r="W106" s="2">
        <f t="shared" si="28"/>
        <v>-3.6477132685520954E-3</v>
      </c>
      <c r="X106" s="2">
        <f t="shared" si="29"/>
        <v>-1.9691919751878111E-2</v>
      </c>
      <c r="Y106" s="2">
        <f t="shared" si="30"/>
        <v>-2.1020288838852021E-2</v>
      </c>
      <c r="Z106" s="2">
        <f t="shared" si="31"/>
        <v>-8.8229930288024894E-3</v>
      </c>
      <c r="AB106" s="5">
        <v>11691.95</v>
      </c>
      <c r="AC106" s="5">
        <f t="shared" si="17"/>
        <v>1.1668152045063239E-2</v>
      </c>
      <c r="AD106" s="2">
        <f t="shared" si="32"/>
        <v>1.1481152045063239E-2</v>
      </c>
    </row>
    <row r="107" spans="1:30" x14ac:dyDescent="0.3">
      <c r="A107" s="1">
        <v>43340</v>
      </c>
      <c r="B107">
        <v>1110.5717770000001</v>
      </c>
      <c r="C107">
        <v>1158.788818</v>
      </c>
      <c r="D107">
        <v>642.80011000000002</v>
      </c>
      <c r="E107">
        <v>694.79998799999998</v>
      </c>
      <c r="F107">
        <v>65.180496000000005</v>
      </c>
      <c r="G107">
        <v>78.609795000000005</v>
      </c>
      <c r="H107">
        <v>1011.0031739999999</v>
      </c>
      <c r="J107">
        <f t="shared" si="18"/>
        <v>-2.6773074380759673E-3</v>
      </c>
      <c r="K107">
        <f t="shared" si="19"/>
        <v>-2.0095236533644305E-2</v>
      </c>
      <c r="L107">
        <f t="shared" si="20"/>
        <v>9.0973279637935577E-3</v>
      </c>
      <c r="M107">
        <f t="shared" si="21"/>
        <v>-1.5166565556343041E-2</v>
      </c>
      <c r="N107">
        <f t="shared" si="22"/>
        <v>4.5141713034522538E-2</v>
      </c>
      <c r="O107">
        <f t="shared" si="23"/>
        <v>-3.1289986776872735E-3</v>
      </c>
      <c r="P107">
        <f t="shared" si="24"/>
        <v>2.9191810300364528E-4</v>
      </c>
      <c r="R107" s="5">
        <v>1.8699999999999999E-4</v>
      </c>
      <c r="T107" s="2">
        <f t="shared" si="25"/>
        <v>-2.8643074380759674E-3</v>
      </c>
      <c r="U107" s="2">
        <f t="shared" si="26"/>
        <v>-2.0282236533644304E-2</v>
      </c>
      <c r="V107" s="2">
        <f t="shared" si="27"/>
        <v>8.910327963793558E-3</v>
      </c>
      <c r="W107" s="2">
        <f t="shared" si="28"/>
        <v>-1.5353565556343041E-2</v>
      </c>
      <c r="X107" s="2">
        <f t="shared" si="29"/>
        <v>4.4954713034522538E-2</v>
      </c>
      <c r="Y107" s="2">
        <f t="shared" si="30"/>
        <v>-3.3159986776872736E-3</v>
      </c>
      <c r="Z107" s="2">
        <f t="shared" si="31"/>
        <v>1.0491810300364529E-4</v>
      </c>
      <c r="AB107" s="5">
        <v>11738.5</v>
      </c>
      <c r="AC107" s="5">
        <f t="shared" si="17"/>
        <v>3.9813717985450903E-3</v>
      </c>
      <c r="AD107" s="2">
        <f t="shared" si="32"/>
        <v>3.7943717985450902E-3</v>
      </c>
    </row>
    <row r="108" spans="1:30" x14ac:dyDescent="0.3">
      <c r="A108" s="1">
        <v>43341</v>
      </c>
      <c r="B108">
        <v>1107.109741</v>
      </c>
      <c r="C108">
        <v>1179.2423100000001</v>
      </c>
      <c r="D108">
        <v>655.22485400000005</v>
      </c>
      <c r="E108">
        <v>702.34997599999997</v>
      </c>
      <c r="F108">
        <v>63.653561000000003</v>
      </c>
      <c r="G108">
        <v>79.794121000000004</v>
      </c>
      <c r="H108">
        <v>1010.11792</v>
      </c>
      <c r="J108">
        <f t="shared" si="18"/>
        <v>-3.1173455617179123E-3</v>
      </c>
      <c r="K108">
        <f t="shared" si="19"/>
        <v>1.7650750233594414E-2</v>
      </c>
      <c r="L108">
        <f t="shared" si="20"/>
        <v>1.9329094389856329E-2</v>
      </c>
      <c r="M108">
        <f t="shared" si="21"/>
        <v>1.0866419301089546E-2</v>
      </c>
      <c r="N108">
        <f t="shared" si="22"/>
        <v>-2.3426256222413552E-2</v>
      </c>
      <c r="O108">
        <f t="shared" si="23"/>
        <v>1.5065883329170348E-2</v>
      </c>
      <c r="P108">
        <f t="shared" si="24"/>
        <v>-8.7561940730357998E-4</v>
      </c>
      <c r="R108" s="5">
        <v>1.8699999999999999E-4</v>
      </c>
      <c r="T108" s="2">
        <f t="shared" si="25"/>
        <v>-3.3043455617179124E-3</v>
      </c>
      <c r="U108" s="2">
        <f t="shared" si="26"/>
        <v>1.7463750233594415E-2</v>
      </c>
      <c r="V108" s="2">
        <f t="shared" si="27"/>
        <v>1.914209438985633E-2</v>
      </c>
      <c r="W108" s="2">
        <f t="shared" si="28"/>
        <v>1.0679419301089546E-2</v>
      </c>
      <c r="X108" s="2">
        <f t="shared" si="29"/>
        <v>-2.3613256222413552E-2</v>
      </c>
      <c r="Y108" s="2">
        <f t="shared" si="30"/>
        <v>1.4878883329170348E-2</v>
      </c>
      <c r="Z108" s="2">
        <f t="shared" si="31"/>
        <v>-1.0626194073035801E-3</v>
      </c>
      <c r="AB108" s="5">
        <v>11691.9</v>
      </c>
      <c r="AC108" s="5">
        <f t="shared" si="17"/>
        <v>-3.9698428248924793E-3</v>
      </c>
      <c r="AD108" s="2">
        <f t="shared" si="32"/>
        <v>-4.156842824892479E-3</v>
      </c>
    </row>
    <row r="109" spans="1:30" x14ac:dyDescent="0.3">
      <c r="A109" s="1">
        <v>43342</v>
      </c>
      <c r="B109">
        <v>1109.2735600000001</v>
      </c>
      <c r="C109">
        <v>1178.0073239999999</v>
      </c>
      <c r="D109">
        <v>657.09106399999996</v>
      </c>
      <c r="E109">
        <v>701.40002400000003</v>
      </c>
      <c r="F109">
        <v>66.039383000000001</v>
      </c>
      <c r="G109">
        <v>79.794121000000004</v>
      </c>
      <c r="H109">
        <v>989.40991199999996</v>
      </c>
      <c r="J109">
        <f t="shared" si="18"/>
        <v>1.9544756223042782E-3</v>
      </c>
      <c r="K109">
        <f t="shared" si="19"/>
        <v>-1.0472707682954172E-3</v>
      </c>
      <c r="L109">
        <f t="shared" si="20"/>
        <v>2.8481978188206972E-3</v>
      </c>
      <c r="M109">
        <f t="shared" si="21"/>
        <v>-1.3525336832928706E-3</v>
      </c>
      <c r="N109">
        <f t="shared" si="22"/>
        <v>3.7481359448216844E-2</v>
      </c>
      <c r="O109">
        <f t="shared" si="23"/>
        <v>0</v>
      </c>
      <c r="P109">
        <f t="shared" si="24"/>
        <v>-2.0500584723811319E-2</v>
      </c>
      <c r="R109" s="5">
        <v>1.8599999999999999E-4</v>
      </c>
      <c r="T109" s="2">
        <f t="shared" si="25"/>
        <v>1.7684756223042782E-3</v>
      </c>
      <c r="U109" s="2">
        <f t="shared" si="26"/>
        <v>-1.2332707682954172E-3</v>
      </c>
      <c r="V109" s="2">
        <f t="shared" si="27"/>
        <v>2.6621978188206973E-3</v>
      </c>
      <c r="W109" s="2">
        <f t="shared" si="28"/>
        <v>-1.5385336832928705E-3</v>
      </c>
      <c r="X109" s="2">
        <f t="shared" si="29"/>
        <v>3.7295359448216846E-2</v>
      </c>
      <c r="Y109" s="2">
        <f t="shared" si="30"/>
        <v>-1.8599999999999999E-4</v>
      </c>
      <c r="Z109" s="2">
        <f t="shared" si="31"/>
        <v>-2.0686584723811317E-2</v>
      </c>
      <c r="AB109" s="5">
        <v>11676.8</v>
      </c>
      <c r="AC109" s="5">
        <f t="shared" si="17"/>
        <v>-1.2914924007218984E-3</v>
      </c>
      <c r="AD109" s="2">
        <f t="shared" si="32"/>
        <v>-1.4774924007218983E-3</v>
      </c>
    </row>
    <row r="110" spans="1:30" x14ac:dyDescent="0.3">
      <c r="A110" s="1">
        <v>43343</v>
      </c>
      <c r="B110">
        <v>1124.227905</v>
      </c>
      <c r="C110">
        <v>1168.6202390000001</v>
      </c>
      <c r="D110">
        <v>666.96215800000004</v>
      </c>
      <c r="E110">
        <v>687.70001200000002</v>
      </c>
      <c r="F110">
        <v>71.813057000000001</v>
      </c>
      <c r="G110">
        <v>80.040854999999993</v>
      </c>
      <c r="H110">
        <v>1003.182373</v>
      </c>
      <c r="J110">
        <f t="shared" si="18"/>
        <v>1.3481205664002191E-2</v>
      </c>
      <c r="K110">
        <f t="shared" si="19"/>
        <v>-7.9686134447155971E-3</v>
      </c>
      <c r="L110">
        <f t="shared" si="20"/>
        <v>1.5022414001356873E-2</v>
      </c>
      <c r="M110">
        <f t="shared" si="21"/>
        <v>-1.9532380284036054E-2</v>
      </c>
      <c r="N110">
        <f t="shared" si="22"/>
        <v>8.7427739898781304E-2</v>
      </c>
      <c r="O110">
        <f t="shared" si="23"/>
        <v>3.0921325645029579E-3</v>
      </c>
      <c r="P110">
        <f t="shared" si="24"/>
        <v>1.3919873687297385E-2</v>
      </c>
      <c r="R110" s="5">
        <v>1.8699999999999999E-4</v>
      </c>
      <c r="T110" s="2">
        <f t="shared" si="25"/>
        <v>1.3294205664002192E-2</v>
      </c>
      <c r="U110" s="2">
        <f t="shared" si="26"/>
        <v>-8.1556134447155967E-3</v>
      </c>
      <c r="V110" s="2">
        <f t="shared" si="27"/>
        <v>1.4835414001356873E-2</v>
      </c>
      <c r="W110" s="2">
        <f t="shared" si="28"/>
        <v>-1.9719380284036053E-2</v>
      </c>
      <c r="X110" s="2">
        <f t="shared" si="29"/>
        <v>8.7240739898781297E-2</v>
      </c>
      <c r="Y110" s="2">
        <f t="shared" si="30"/>
        <v>2.9051325645029578E-3</v>
      </c>
      <c r="Z110" s="2">
        <f t="shared" si="31"/>
        <v>1.3732873687297385E-2</v>
      </c>
      <c r="AB110" s="5">
        <v>11680.5</v>
      </c>
      <c r="AC110" s="5">
        <f t="shared" si="17"/>
        <v>3.1686763496854685E-4</v>
      </c>
      <c r="AD110" s="2">
        <f t="shared" si="32"/>
        <v>1.2986763496854685E-4</v>
      </c>
    </row>
    <row r="111" spans="1:30" x14ac:dyDescent="0.3">
      <c r="A111" s="1">
        <v>43346</v>
      </c>
      <c r="B111">
        <v>1129.661621</v>
      </c>
      <c r="C111">
        <v>1159.3817140000001</v>
      </c>
      <c r="D111">
        <v>657.48394800000005</v>
      </c>
      <c r="E111">
        <v>696.04998799999998</v>
      </c>
      <c r="F111">
        <v>71.097305000000006</v>
      </c>
      <c r="G111">
        <v>79.695435000000003</v>
      </c>
      <c r="H111">
        <v>992.95141599999999</v>
      </c>
      <c r="J111">
        <f t="shared" si="18"/>
        <v>4.8332868947955927E-3</v>
      </c>
      <c r="K111">
        <f t="shared" si="19"/>
        <v>-7.9054980323680496E-3</v>
      </c>
      <c r="L111">
        <f t="shared" si="20"/>
        <v>-1.4211016151833894E-2</v>
      </c>
      <c r="M111">
        <f t="shared" si="21"/>
        <v>1.2141887239053835E-2</v>
      </c>
      <c r="N111">
        <f t="shared" si="22"/>
        <v>-9.9668783073807148E-3</v>
      </c>
      <c r="O111">
        <f t="shared" si="23"/>
        <v>-4.3155461045486093E-3</v>
      </c>
      <c r="P111">
        <f t="shared" si="24"/>
        <v>-1.0198501563982314E-2</v>
      </c>
      <c r="R111" s="5">
        <v>1.8699999999999999E-4</v>
      </c>
      <c r="T111" s="2">
        <f t="shared" si="25"/>
        <v>4.646286894795593E-3</v>
      </c>
      <c r="U111" s="2">
        <f t="shared" si="26"/>
        <v>-8.0924980323680493E-3</v>
      </c>
      <c r="V111" s="2">
        <f t="shared" si="27"/>
        <v>-1.4398016151833894E-2</v>
      </c>
      <c r="W111" s="2">
        <f t="shared" si="28"/>
        <v>1.1954887239053835E-2</v>
      </c>
      <c r="X111" s="2">
        <f t="shared" si="29"/>
        <v>-1.0153878307380714E-2</v>
      </c>
      <c r="Y111" s="2">
        <f t="shared" si="30"/>
        <v>-4.502546104548609E-3</v>
      </c>
      <c r="Z111" s="2">
        <f t="shared" si="31"/>
        <v>-1.0385501563982314E-2</v>
      </c>
      <c r="AB111" s="5">
        <v>11582.35</v>
      </c>
      <c r="AC111" s="5">
        <f t="shared" si="17"/>
        <v>-8.4028937117417608E-3</v>
      </c>
      <c r="AD111" s="2">
        <f t="shared" si="32"/>
        <v>-8.5898937117417605E-3</v>
      </c>
    </row>
    <row r="112" spans="1:30" x14ac:dyDescent="0.3">
      <c r="A112" s="1">
        <v>43347</v>
      </c>
      <c r="B112">
        <v>1100.5701899999999</v>
      </c>
      <c r="C112">
        <v>1165.557129</v>
      </c>
      <c r="D112">
        <v>638.57665999999995</v>
      </c>
      <c r="E112">
        <v>694.59997599999997</v>
      </c>
      <c r="F112">
        <v>72.290215000000003</v>
      </c>
      <c r="G112">
        <v>75.994408000000007</v>
      </c>
      <c r="H112">
        <v>964.52087400000005</v>
      </c>
      <c r="J112">
        <f t="shared" si="18"/>
        <v>-2.5752340753373314E-2</v>
      </c>
      <c r="K112">
        <f t="shared" si="19"/>
        <v>5.3264726581671177E-3</v>
      </c>
      <c r="L112">
        <f t="shared" si="20"/>
        <v>-2.8757033624188352E-2</v>
      </c>
      <c r="M112">
        <f t="shared" si="21"/>
        <v>-2.0832009553888755E-3</v>
      </c>
      <c r="N112">
        <f t="shared" si="22"/>
        <v>1.6778554405121229E-2</v>
      </c>
      <c r="O112">
        <f t="shared" si="23"/>
        <v>-4.6439636097098863E-2</v>
      </c>
      <c r="P112">
        <f t="shared" si="24"/>
        <v>-2.8632359591700251E-2</v>
      </c>
      <c r="R112" s="5">
        <v>1.8699999999999999E-4</v>
      </c>
      <c r="T112" s="2">
        <f t="shared" si="25"/>
        <v>-2.5939340753373313E-2</v>
      </c>
      <c r="U112" s="2">
        <f t="shared" si="26"/>
        <v>5.139472658167118E-3</v>
      </c>
      <c r="V112" s="2">
        <f t="shared" si="27"/>
        <v>-2.8944033624188351E-2</v>
      </c>
      <c r="W112" s="2">
        <f t="shared" si="28"/>
        <v>-2.2702009553888756E-3</v>
      </c>
      <c r="X112" s="2">
        <f t="shared" si="29"/>
        <v>1.659155440512123E-2</v>
      </c>
      <c r="Y112" s="2">
        <f t="shared" si="30"/>
        <v>-4.6626636097098863E-2</v>
      </c>
      <c r="Z112" s="2">
        <f t="shared" si="31"/>
        <v>-2.8819359591700251E-2</v>
      </c>
      <c r="AB112" s="5">
        <v>11520.3</v>
      </c>
      <c r="AC112" s="5">
        <f t="shared" si="17"/>
        <v>-5.3572893238419744E-3</v>
      </c>
      <c r="AD112" s="2">
        <f t="shared" si="32"/>
        <v>-5.5442893238419741E-3</v>
      </c>
    </row>
    <row r="113" spans="1:30" x14ac:dyDescent="0.3">
      <c r="A113" s="1">
        <v>43348</v>
      </c>
      <c r="B113">
        <v>1097.9254149999999</v>
      </c>
      <c r="C113">
        <v>1122.2292480000001</v>
      </c>
      <c r="D113">
        <v>651.68896500000005</v>
      </c>
      <c r="E113">
        <v>682.95001200000002</v>
      </c>
      <c r="F113">
        <v>71.526748999999995</v>
      </c>
      <c r="G113">
        <v>76.734611999999998</v>
      </c>
      <c r="H113">
        <v>971.65313700000002</v>
      </c>
      <c r="J113">
        <f t="shared" si="18"/>
        <v>-2.4030952537429547E-3</v>
      </c>
      <c r="K113">
        <f t="shared" si="19"/>
        <v>-3.7173536948097489E-2</v>
      </c>
      <c r="L113">
        <f t="shared" si="20"/>
        <v>2.0533642742282667E-2</v>
      </c>
      <c r="M113">
        <f t="shared" si="21"/>
        <v>-1.6772191768690697E-2</v>
      </c>
      <c r="N113">
        <f t="shared" si="22"/>
        <v>-1.0561125042995213E-2</v>
      </c>
      <c r="O113">
        <f t="shared" si="23"/>
        <v>9.7402429926158694E-3</v>
      </c>
      <c r="P113">
        <f t="shared" si="24"/>
        <v>7.394617568432185E-3</v>
      </c>
      <c r="R113" s="5">
        <v>1.8699999999999999E-4</v>
      </c>
      <c r="T113" s="2">
        <f t="shared" si="25"/>
        <v>-2.5900952537429548E-3</v>
      </c>
      <c r="U113" s="2">
        <f t="shared" si="26"/>
        <v>-3.7360536948097489E-2</v>
      </c>
      <c r="V113" s="2">
        <f t="shared" si="27"/>
        <v>2.0346642742282667E-2</v>
      </c>
      <c r="W113" s="2">
        <f t="shared" si="28"/>
        <v>-1.6959191768690696E-2</v>
      </c>
      <c r="X113" s="2">
        <f t="shared" si="29"/>
        <v>-1.0748125042995212E-2</v>
      </c>
      <c r="Y113" s="2">
        <f t="shared" si="30"/>
        <v>9.5532429926158697E-3</v>
      </c>
      <c r="Z113" s="2">
        <f t="shared" si="31"/>
        <v>7.2076175684321854E-3</v>
      </c>
      <c r="AB113" s="5">
        <v>11476.95</v>
      </c>
      <c r="AC113" s="5">
        <f t="shared" si="17"/>
        <v>-3.7629228405509012E-3</v>
      </c>
      <c r="AD113" s="2">
        <f t="shared" si="32"/>
        <v>-3.9499228405509013E-3</v>
      </c>
    </row>
    <row r="114" spans="1:30" x14ac:dyDescent="0.3">
      <c r="A114" s="1">
        <v>43349</v>
      </c>
      <c r="B114">
        <v>1096.386841</v>
      </c>
      <c r="C114">
        <v>1104.394043</v>
      </c>
      <c r="D114">
        <v>656.99285899999995</v>
      </c>
      <c r="E114">
        <v>684.29998799999998</v>
      </c>
      <c r="F114">
        <v>70.906447999999997</v>
      </c>
      <c r="G114">
        <v>76.339836000000005</v>
      </c>
      <c r="H114">
        <v>982.22845500000005</v>
      </c>
      <c r="J114">
        <f t="shared" si="18"/>
        <v>-1.4013465568605368E-3</v>
      </c>
      <c r="K114">
        <f t="shared" si="19"/>
        <v>-1.5892657433216432E-2</v>
      </c>
      <c r="L114">
        <f t="shared" si="20"/>
        <v>8.138689290219759E-3</v>
      </c>
      <c r="M114">
        <f t="shared" si="21"/>
        <v>1.9766834706490487E-3</v>
      </c>
      <c r="N114">
        <f t="shared" si="22"/>
        <v>-8.6722940532359127E-3</v>
      </c>
      <c r="O114">
        <f t="shared" si="23"/>
        <v>-5.1446927235390613E-3</v>
      </c>
      <c r="P114">
        <f t="shared" si="24"/>
        <v>1.0883840742439798E-2</v>
      </c>
      <c r="R114" s="5">
        <v>1.8599999999999999E-4</v>
      </c>
      <c r="T114" s="2">
        <f t="shared" si="25"/>
        <v>-1.5873465568605367E-3</v>
      </c>
      <c r="U114" s="2">
        <f t="shared" si="26"/>
        <v>-1.6078657433216431E-2</v>
      </c>
      <c r="V114" s="2">
        <f t="shared" si="27"/>
        <v>7.9526892902197586E-3</v>
      </c>
      <c r="W114" s="2">
        <f t="shared" si="28"/>
        <v>1.7906834706490488E-3</v>
      </c>
      <c r="X114" s="2">
        <f t="shared" si="29"/>
        <v>-8.8582940532359131E-3</v>
      </c>
      <c r="Y114" s="2">
        <f t="shared" si="30"/>
        <v>-5.3306927235390617E-3</v>
      </c>
      <c r="Z114" s="2">
        <f t="shared" si="31"/>
        <v>1.0697840742439797E-2</v>
      </c>
      <c r="AB114" s="5">
        <v>11536.9</v>
      </c>
      <c r="AC114" s="5">
        <f t="shared" si="17"/>
        <v>5.2235132156190365E-3</v>
      </c>
      <c r="AD114" s="2">
        <f t="shared" si="32"/>
        <v>5.0375132156190361E-3</v>
      </c>
    </row>
    <row r="115" spans="1:30" x14ac:dyDescent="0.3">
      <c r="A115" s="1">
        <v>43350</v>
      </c>
      <c r="B115">
        <v>1098.021606</v>
      </c>
      <c r="C115">
        <v>1145.4001459999999</v>
      </c>
      <c r="D115">
        <v>676.44042999999999</v>
      </c>
      <c r="E115">
        <v>682.45001200000002</v>
      </c>
      <c r="F115">
        <v>72.528801000000001</v>
      </c>
      <c r="G115">
        <v>77.030692999999999</v>
      </c>
      <c r="H115">
        <v>976.27673300000004</v>
      </c>
      <c r="J115">
        <f t="shared" si="18"/>
        <v>1.4910476292372939E-3</v>
      </c>
      <c r="K115">
        <f t="shared" si="19"/>
        <v>3.7129956703324904E-2</v>
      </c>
      <c r="L115">
        <f t="shared" si="20"/>
        <v>2.96008864230289E-2</v>
      </c>
      <c r="M115">
        <f t="shared" si="21"/>
        <v>-2.7034575952673695E-3</v>
      </c>
      <c r="N115">
        <f t="shared" si="22"/>
        <v>2.2880189965234249E-2</v>
      </c>
      <c r="O115">
        <f t="shared" si="23"/>
        <v>9.0497574555962364E-3</v>
      </c>
      <c r="P115">
        <f t="shared" si="24"/>
        <v>-6.0594070246112117E-3</v>
      </c>
      <c r="R115" s="5">
        <v>1.8699999999999999E-4</v>
      </c>
      <c r="T115" s="2">
        <f t="shared" si="25"/>
        <v>1.3040476292372938E-3</v>
      </c>
      <c r="U115" s="2">
        <f t="shared" si="26"/>
        <v>3.6942956703324904E-2</v>
      </c>
      <c r="V115" s="2">
        <f t="shared" si="27"/>
        <v>2.94138864230289E-2</v>
      </c>
      <c r="W115" s="2">
        <f t="shared" si="28"/>
        <v>-2.8904575952673696E-3</v>
      </c>
      <c r="X115" s="2">
        <f t="shared" si="29"/>
        <v>2.2693189965234249E-2</v>
      </c>
      <c r="Y115" s="2">
        <f t="shared" si="30"/>
        <v>8.8627574555962367E-3</v>
      </c>
      <c r="Z115" s="2">
        <f t="shared" si="31"/>
        <v>-6.2464070246112113E-3</v>
      </c>
      <c r="AB115" s="5">
        <v>11589.1</v>
      </c>
      <c r="AC115" s="5">
        <f t="shared" si="17"/>
        <v>4.5246123308688409E-3</v>
      </c>
      <c r="AD115" s="2">
        <f t="shared" si="32"/>
        <v>4.3376123308688412E-3</v>
      </c>
    </row>
    <row r="116" spans="1:30" x14ac:dyDescent="0.3">
      <c r="A116" s="1">
        <v>43353</v>
      </c>
      <c r="B116">
        <v>1083.788452</v>
      </c>
      <c r="C116">
        <v>1117.0417480000001</v>
      </c>
      <c r="D116">
        <v>655.17578100000003</v>
      </c>
      <c r="E116">
        <v>670.59997599999997</v>
      </c>
      <c r="F116">
        <v>71.335898999999998</v>
      </c>
      <c r="G116">
        <v>74.563346999999993</v>
      </c>
      <c r="H116">
        <v>961.47131300000001</v>
      </c>
      <c r="J116">
        <f t="shared" si="18"/>
        <v>-1.2962544563991041E-2</v>
      </c>
      <c r="K116">
        <f t="shared" si="19"/>
        <v>-2.475850740811749E-2</v>
      </c>
      <c r="L116">
        <f t="shared" si="20"/>
        <v>-3.1436099997748455E-2</v>
      </c>
      <c r="M116">
        <f t="shared" si="21"/>
        <v>-1.7363961889709872E-2</v>
      </c>
      <c r="N116">
        <f t="shared" si="22"/>
        <v>-1.6447286919854136E-2</v>
      </c>
      <c r="O116">
        <f t="shared" si="23"/>
        <v>-3.2030686780917396E-2</v>
      </c>
      <c r="P116">
        <f t="shared" si="24"/>
        <v>-1.5165187799267184E-2</v>
      </c>
      <c r="R116" s="5">
        <v>1.8599999999999999E-4</v>
      </c>
      <c r="T116" s="2">
        <f t="shared" si="25"/>
        <v>-1.3148544563991041E-2</v>
      </c>
      <c r="U116" s="2">
        <f t="shared" si="26"/>
        <v>-2.4944507408117489E-2</v>
      </c>
      <c r="V116" s="2">
        <f t="shared" si="27"/>
        <v>-3.1622099997748454E-2</v>
      </c>
      <c r="W116" s="2">
        <f t="shared" si="28"/>
        <v>-1.7549961889709871E-2</v>
      </c>
      <c r="X116" s="2">
        <f t="shared" si="29"/>
        <v>-1.6633286919854134E-2</v>
      </c>
      <c r="Y116" s="2">
        <f t="shared" si="30"/>
        <v>-3.2216686780917395E-2</v>
      </c>
      <c r="Z116" s="2">
        <f t="shared" si="31"/>
        <v>-1.5351187799267184E-2</v>
      </c>
      <c r="AB116" s="5">
        <v>11438.1</v>
      </c>
      <c r="AC116" s="5">
        <f t="shared" si="17"/>
        <v>-1.3029484601910415E-2</v>
      </c>
      <c r="AD116" s="2">
        <f t="shared" si="32"/>
        <v>-1.3215484601910415E-2</v>
      </c>
    </row>
    <row r="117" spans="1:30" x14ac:dyDescent="0.3">
      <c r="A117" s="1">
        <v>43354</v>
      </c>
      <c r="B117">
        <v>1054.793091</v>
      </c>
      <c r="C117">
        <v>1095.2048339999999</v>
      </c>
      <c r="D117">
        <v>642.60363800000005</v>
      </c>
      <c r="E117">
        <v>657.04998799999998</v>
      </c>
      <c r="F117">
        <v>69.761252999999996</v>
      </c>
      <c r="G117">
        <v>74.810080999999997</v>
      </c>
      <c r="H117">
        <v>938.94335899999999</v>
      </c>
      <c r="J117">
        <f t="shared" si="18"/>
        <v>-2.6753709126991144E-2</v>
      </c>
      <c r="K117">
        <f t="shared" si="19"/>
        <v>-1.9548879027214482E-2</v>
      </c>
      <c r="L117">
        <f t="shared" si="20"/>
        <v>-1.918896174826704E-2</v>
      </c>
      <c r="M117">
        <f t="shared" si="21"/>
        <v>-2.0205768692124117E-2</v>
      </c>
      <c r="N117">
        <f t="shared" si="22"/>
        <v>-2.2073682704973008E-2</v>
      </c>
      <c r="O117">
        <f t="shared" si="23"/>
        <v>3.3090521003570775E-3</v>
      </c>
      <c r="P117">
        <f t="shared" si="24"/>
        <v>-2.3430708431339358E-2</v>
      </c>
      <c r="R117" s="5">
        <v>1.8799999999999999E-4</v>
      </c>
      <c r="T117" s="2">
        <f t="shared" si="25"/>
        <v>-2.6941709126991144E-2</v>
      </c>
      <c r="U117" s="2">
        <f t="shared" si="26"/>
        <v>-1.9736879027214483E-2</v>
      </c>
      <c r="V117" s="2">
        <f t="shared" si="27"/>
        <v>-1.937696174826704E-2</v>
      </c>
      <c r="W117" s="2">
        <f t="shared" si="28"/>
        <v>-2.0393768692124118E-2</v>
      </c>
      <c r="X117" s="2">
        <f t="shared" si="29"/>
        <v>-2.2261682704973008E-2</v>
      </c>
      <c r="Y117" s="2">
        <f t="shared" si="30"/>
        <v>3.1210521003570777E-3</v>
      </c>
      <c r="Z117" s="2">
        <f t="shared" si="31"/>
        <v>-2.3618708431339359E-2</v>
      </c>
      <c r="AB117" s="5">
        <v>11287.5</v>
      </c>
      <c r="AC117" s="5">
        <f t="shared" si="17"/>
        <v>-1.3166522411939077E-2</v>
      </c>
      <c r="AD117" s="2">
        <f t="shared" si="32"/>
        <v>-1.3354522411939077E-2</v>
      </c>
    </row>
    <row r="118" spans="1:30" x14ac:dyDescent="0.3">
      <c r="A118" s="1">
        <v>43355</v>
      </c>
      <c r="B118">
        <v>1065.0352780000001</v>
      </c>
      <c r="C118">
        <v>1096.6441649999999</v>
      </c>
      <c r="D118">
        <v>650.51031499999999</v>
      </c>
      <c r="E118">
        <v>658.15002400000003</v>
      </c>
      <c r="F118">
        <v>66.850562999999994</v>
      </c>
      <c r="G118">
        <v>75.254195999999993</v>
      </c>
      <c r="H118">
        <v>929.54846199999997</v>
      </c>
      <c r="J118">
        <f t="shared" si="18"/>
        <v>9.7101384976743827E-3</v>
      </c>
      <c r="K118">
        <f t="shared" si="19"/>
        <v>1.3142116938465215E-3</v>
      </c>
      <c r="L118">
        <f t="shared" si="20"/>
        <v>1.2304127353850967E-2</v>
      </c>
      <c r="M118">
        <f t="shared" si="21"/>
        <v>1.6742044290244255E-3</v>
      </c>
      <c r="N118">
        <f t="shared" si="22"/>
        <v>-4.1723591174602365E-2</v>
      </c>
      <c r="O118">
        <f t="shared" si="23"/>
        <v>5.93656622293988E-3</v>
      </c>
      <c r="P118">
        <f t="shared" si="24"/>
        <v>-1.0005818678994475E-2</v>
      </c>
      <c r="R118" s="5">
        <v>1.8799999999999999E-4</v>
      </c>
      <c r="T118" s="2">
        <f t="shared" si="25"/>
        <v>9.522138497674382E-3</v>
      </c>
      <c r="U118" s="2">
        <f t="shared" si="26"/>
        <v>1.1262116938465215E-3</v>
      </c>
      <c r="V118" s="2">
        <f t="shared" si="27"/>
        <v>1.2116127353850967E-2</v>
      </c>
      <c r="W118" s="2">
        <f t="shared" si="28"/>
        <v>1.4862044290244254E-3</v>
      </c>
      <c r="X118" s="2">
        <f t="shared" si="29"/>
        <v>-4.1911591174602365E-2</v>
      </c>
      <c r="Y118" s="2">
        <f t="shared" si="30"/>
        <v>5.7485662229398802E-3</v>
      </c>
      <c r="Z118" s="2">
        <f t="shared" si="31"/>
        <v>-1.0193818678994476E-2</v>
      </c>
      <c r="AB118" s="5">
        <v>11369.9</v>
      </c>
      <c r="AC118" s="5">
        <f t="shared" si="17"/>
        <v>7.3001107419711749E-3</v>
      </c>
      <c r="AD118" s="2">
        <f t="shared" si="32"/>
        <v>7.1121107419711751E-3</v>
      </c>
    </row>
    <row r="119" spans="1:30" x14ac:dyDescent="0.3">
      <c r="A119" s="1">
        <v>43357</v>
      </c>
      <c r="B119">
        <v>1080.1820070000001</v>
      </c>
      <c r="C119">
        <v>1108.4061280000001</v>
      </c>
      <c r="D119">
        <v>656.50176999999996</v>
      </c>
      <c r="E119">
        <v>654.54998799999998</v>
      </c>
      <c r="F119">
        <v>67.995750000000001</v>
      </c>
      <c r="G119">
        <v>76.833304999999996</v>
      </c>
      <c r="H119">
        <v>943.27179000000001</v>
      </c>
      <c r="J119">
        <f t="shared" si="18"/>
        <v>1.4221809655398147E-2</v>
      </c>
      <c r="K119">
        <f t="shared" si="19"/>
        <v>1.0725414291517387E-2</v>
      </c>
      <c r="L119">
        <f t="shared" si="20"/>
        <v>9.2103919981652762E-3</v>
      </c>
      <c r="M119">
        <f t="shared" si="21"/>
        <v>-5.4699321867684768E-3</v>
      </c>
      <c r="N119">
        <f t="shared" si="22"/>
        <v>1.7130551316374212E-2</v>
      </c>
      <c r="O119">
        <f t="shared" si="23"/>
        <v>2.098366714329129E-2</v>
      </c>
      <c r="P119">
        <f t="shared" si="24"/>
        <v>1.476343467932072E-2</v>
      </c>
      <c r="R119" s="5">
        <v>1.8900000000000001E-4</v>
      </c>
      <c r="T119" s="2">
        <f t="shared" si="25"/>
        <v>1.4032809655398147E-2</v>
      </c>
      <c r="U119" s="2">
        <f t="shared" si="26"/>
        <v>1.0536414291517388E-2</v>
      </c>
      <c r="V119" s="2">
        <f t="shared" si="27"/>
        <v>9.0213919981652763E-3</v>
      </c>
      <c r="W119" s="2">
        <f t="shared" si="28"/>
        <v>-5.6589321867684768E-3</v>
      </c>
      <c r="X119" s="2">
        <f t="shared" si="29"/>
        <v>1.6941551316374211E-2</v>
      </c>
      <c r="Y119" s="2">
        <f t="shared" si="30"/>
        <v>2.0794667143291288E-2</v>
      </c>
      <c r="Z119" s="2">
        <f t="shared" si="31"/>
        <v>1.457443467932072E-2</v>
      </c>
      <c r="AB119" s="5">
        <v>11515.2</v>
      </c>
      <c r="AC119" s="5">
        <f t="shared" si="17"/>
        <v>1.2779356018962445E-2</v>
      </c>
      <c r="AD119" s="2">
        <f t="shared" si="32"/>
        <v>1.2590356018962445E-2</v>
      </c>
    </row>
    <row r="120" spans="1:30" x14ac:dyDescent="0.3">
      <c r="A120" s="1">
        <v>43360</v>
      </c>
      <c r="B120">
        <v>1071.574707</v>
      </c>
      <c r="C120">
        <v>1110.887573</v>
      </c>
      <c r="D120">
        <v>640.933899</v>
      </c>
      <c r="E120">
        <v>655.75</v>
      </c>
      <c r="F120">
        <v>67.900322000000003</v>
      </c>
      <c r="G120">
        <v>76.635918000000004</v>
      </c>
      <c r="H120">
        <v>966.24243200000001</v>
      </c>
      <c r="J120">
        <f t="shared" si="18"/>
        <v>-7.9683793510921929E-3</v>
      </c>
      <c r="K120">
        <f t="shared" si="19"/>
        <v>2.238750704561148E-3</v>
      </c>
      <c r="L120">
        <f t="shared" si="20"/>
        <v>-2.3713372471181562E-2</v>
      </c>
      <c r="M120">
        <f t="shared" si="21"/>
        <v>1.833338968757288E-3</v>
      </c>
      <c r="N120">
        <f t="shared" si="22"/>
        <v>-1.403440656217459E-3</v>
      </c>
      <c r="O120">
        <f t="shared" si="23"/>
        <v>-2.5690291469303837E-3</v>
      </c>
      <c r="P120">
        <f t="shared" si="24"/>
        <v>2.4352092624332588E-2</v>
      </c>
      <c r="R120" s="5">
        <v>1.92E-4</v>
      </c>
      <c r="T120" s="2">
        <f t="shared" si="25"/>
        <v>-8.1603793510921924E-3</v>
      </c>
      <c r="U120" s="2">
        <f t="shared" si="26"/>
        <v>2.0467507045611481E-3</v>
      </c>
      <c r="V120" s="2">
        <f t="shared" si="27"/>
        <v>-2.3905372471181564E-2</v>
      </c>
      <c r="W120" s="2">
        <f t="shared" si="28"/>
        <v>1.6413389687572879E-3</v>
      </c>
      <c r="X120" s="2">
        <f t="shared" si="29"/>
        <v>-1.5954406562174589E-3</v>
      </c>
      <c r="Y120" s="2">
        <f t="shared" si="30"/>
        <v>-2.7610291469303836E-3</v>
      </c>
      <c r="Z120" s="2">
        <f t="shared" si="31"/>
        <v>2.4160092624332587E-2</v>
      </c>
      <c r="AB120" s="5">
        <v>11377.75</v>
      </c>
      <c r="AC120" s="5">
        <f t="shared" si="17"/>
        <v>-1.1936397109906969E-2</v>
      </c>
      <c r="AD120" s="2">
        <f t="shared" si="32"/>
        <v>-1.2128397109906968E-2</v>
      </c>
    </row>
    <row r="121" spans="1:30" x14ac:dyDescent="0.3">
      <c r="A121" s="1">
        <v>43361</v>
      </c>
      <c r="B121">
        <v>1079.3165280000001</v>
      </c>
      <c r="C121">
        <v>1111.5823969999999</v>
      </c>
      <c r="D121">
        <v>618.29418899999996</v>
      </c>
      <c r="E121">
        <v>640.75</v>
      </c>
      <c r="F121">
        <v>65.848517999999999</v>
      </c>
      <c r="G121">
        <v>74.365951999999993</v>
      </c>
      <c r="H121">
        <v>949.56787099999997</v>
      </c>
      <c r="J121">
        <f t="shared" si="18"/>
        <v>7.2247141981115022E-3</v>
      </c>
      <c r="K121">
        <f t="shared" si="19"/>
        <v>6.2546743422786134E-4</v>
      </c>
      <c r="L121">
        <f t="shared" si="20"/>
        <v>-3.532300294199299E-2</v>
      </c>
      <c r="M121">
        <f t="shared" si="21"/>
        <v>-2.2874571101791842E-2</v>
      </c>
      <c r="N121">
        <f t="shared" si="22"/>
        <v>-3.0217883208271148E-2</v>
      </c>
      <c r="O121">
        <f t="shared" si="23"/>
        <v>-2.9620131907338941E-2</v>
      </c>
      <c r="P121">
        <f t="shared" si="24"/>
        <v>-1.7257119380987854E-2</v>
      </c>
      <c r="R121" s="5">
        <v>1.94E-4</v>
      </c>
      <c r="T121" s="2">
        <f t="shared" si="25"/>
        <v>7.0307141981115024E-3</v>
      </c>
      <c r="U121" s="2">
        <f t="shared" si="26"/>
        <v>4.3146743422786134E-4</v>
      </c>
      <c r="V121" s="2">
        <f t="shared" si="27"/>
        <v>-3.5517002941992989E-2</v>
      </c>
      <c r="W121" s="2">
        <f t="shared" si="28"/>
        <v>-2.3068571101791842E-2</v>
      </c>
      <c r="X121" s="2">
        <f t="shared" si="29"/>
        <v>-3.0411883208271148E-2</v>
      </c>
      <c r="Y121" s="2">
        <f t="shared" si="30"/>
        <v>-2.9814131907338941E-2</v>
      </c>
      <c r="Z121" s="2">
        <f t="shared" si="31"/>
        <v>-1.7451119380987853E-2</v>
      </c>
      <c r="AB121" s="5">
        <v>11278.9</v>
      </c>
      <c r="AC121" s="5">
        <f t="shared" si="17"/>
        <v>-8.6880094922107062E-3</v>
      </c>
      <c r="AD121" s="2">
        <f t="shared" si="32"/>
        <v>-8.882009492210706E-3</v>
      </c>
    </row>
    <row r="122" spans="1:30" x14ac:dyDescent="0.3">
      <c r="A122" s="1">
        <v>43362</v>
      </c>
      <c r="B122">
        <v>1072.873047</v>
      </c>
      <c r="C122">
        <v>1062.946289</v>
      </c>
      <c r="D122">
        <v>627.67419400000006</v>
      </c>
      <c r="E122">
        <v>619.04998799999998</v>
      </c>
      <c r="F122">
        <v>65.180496000000005</v>
      </c>
      <c r="G122">
        <v>74.168564000000003</v>
      </c>
      <c r="H122">
        <v>947.74792500000001</v>
      </c>
      <c r="J122">
        <f t="shared" si="18"/>
        <v>-5.9699641697695E-3</v>
      </c>
      <c r="K122">
        <f t="shared" si="19"/>
        <v>-4.3753938647518836E-2</v>
      </c>
      <c r="L122">
        <f t="shared" si="20"/>
        <v>1.5170779811420962E-2</v>
      </c>
      <c r="M122">
        <f t="shared" si="21"/>
        <v>-3.3866581349980517E-2</v>
      </c>
      <c r="N122">
        <f t="shared" si="22"/>
        <v>-1.0144829683182748E-2</v>
      </c>
      <c r="O122">
        <f t="shared" si="23"/>
        <v>-2.6542792056234213E-3</v>
      </c>
      <c r="P122">
        <f t="shared" si="24"/>
        <v>-1.9166044424853534E-3</v>
      </c>
      <c r="R122" s="5">
        <v>1.93E-4</v>
      </c>
      <c r="T122" s="2">
        <f t="shared" si="25"/>
        <v>-6.1629641697694996E-3</v>
      </c>
      <c r="U122" s="2">
        <f t="shared" si="26"/>
        <v>-4.3946938647518835E-2</v>
      </c>
      <c r="V122" s="2">
        <f t="shared" si="27"/>
        <v>1.4977779811420962E-2</v>
      </c>
      <c r="W122" s="2">
        <f t="shared" si="28"/>
        <v>-3.4059581349980515E-2</v>
      </c>
      <c r="X122" s="2">
        <f t="shared" si="29"/>
        <v>-1.0337829683182748E-2</v>
      </c>
      <c r="Y122" s="2">
        <f t="shared" si="30"/>
        <v>-2.8472792056234214E-3</v>
      </c>
      <c r="Z122" s="2">
        <f t="shared" si="31"/>
        <v>-2.1096044424853532E-3</v>
      </c>
      <c r="AB122" s="5">
        <v>11234.35</v>
      </c>
      <c r="AC122" s="5">
        <f t="shared" si="17"/>
        <v>-3.949853265832597E-3</v>
      </c>
      <c r="AD122" s="2">
        <f t="shared" si="32"/>
        <v>-4.1428532658325965E-3</v>
      </c>
    </row>
    <row r="123" spans="1:30" x14ac:dyDescent="0.3">
      <c r="A123" s="1">
        <v>43364</v>
      </c>
      <c r="B123">
        <v>1067.0548100000001</v>
      </c>
      <c r="C123">
        <v>1036.494263</v>
      </c>
      <c r="D123">
        <v>613.43231200000002</v>
      </c>
      <c r="E123">
        <v>574.90002400000003</v>
      </c>
      <c r="F123">
        <v>61.029167000000001</v>
      </c>
      <c r="G123">
        <v>72.540115</v>
      </c>
      <c r="H123">
        <v>910.02099599999997</v>
      </c>
      <c r="J123">
        <f t="shared" si="18"/>
        <v>-5.4230433099881513E-3</v>
      </c>
      <c r="K123">
        <f t="shared" si="19"/>
        <v>-2.4885571617062143E-2</v>
      </c>
      <c r="L123">
        <f t="shared" si="20"/>
        <v>-2.2689927570927079E-2</v>
      </c>
      <c r="M123">
        <f t="shared" si="21"/>
        <v>-7.1318899694413615E-2</v>
      </c>
      <c r="N123">
        <f t="shared" si="22"/>
        <v>-6.3689742403924082E-2</v>
      </c>
      <c r="O123">
        <f t="shared" si="23"/>
        <v>-2.1956054050069021E-2</v>
      </c>
      <c r="P123">
        <f t="shared" si="24"/>
        <v>-3.9806923344094941E-2</v>
      </c>
      <c r="R123" s="5">
        <v>1.94E-4</v>
      </c>
      <c r="T123" s="2">
        <f t="shared" si="25"/>
        <v>-5.617043309988151E-3</v>
      </c>
      <c r="U123" s="2">
        <f t="shared" si="26"/>
        <v>-2.5079571617062143E-2</v>
      </c>
      <c r="V123" s="2">
        <f t="shared" si="27"/>
        <v>-2.2883927570927078E-2</v>
      </c>
      <c r="W123" s="2">
        <f t="shared" si="28"/>
        <v>-7.1512899694413615E-2</v>
      </c>
      <c r="X123" s="2">
        <f t="shared" si="29"/>
        <v>-6.3883742403924082E-2</v>
      </c>
      <c r="Y123" s="2">
        <f t="shared" si="30"/>
        <v>-2.2150054050069021E-2</v>
      </c>
      <c r="Z123" s="2">
        <f t="shared" si="31"/>
        <v>-4.0000923344094941E-2</v>
      </c>
      <c r="AB123" s="5">
        <v>11143.1</v>
      </c>
      <c r="AC123" s="5">
        <f t="shared" si="17"/>
        <v>-8.1224102863093998E-3</v>
      </c>
      <c r="AD123" s="2">
        <f t="shared" si="32"/>
        <v>-8.3164102863093996E-3</v>
      </c>
    </row>
    <row r="124" spans="1:30" x14ac:dyDescent="0.3">
      <c r="A124" s="1">
        <v>43367</v>
      </c>
      <c r="B124">
        <v>1050.080811</v>
      </c>
      <c r="C124">
        <v>1009.446594</v>
      </c>
      <c r="D124">
        <v>597.22601299999997</v>
      </c>
      <c r="E124">
        <v>565.90002400000003</v>
      </c>
      <c r="F124">
        <v>58.786498999999999</v>
      </c>
      <c r="G124">
        <v>70.961014000000006</v>
      </c>
      <c r="H124">
        <v>904.70874000000003</v>
      </c>
      <c r="J124">
        <f t="shared" si="18"/>
        <v>-1.590733563161582E-2</v>
      </c>
      <c r="K124">
        <f t="shared" si="19"/>
        <v>-2.6095338841253229E-2</v>
      </c>
      <c r="L124">
        <f t="shared" si="20"/>
        <v>-2.641905012659336E-2</v>
      </c>
      <c r="M124">
        <f t="shared" si="21"/>
        <v>-1.5654895850204381E-2</v>
      </c>
      <c r="N124">
        <f t="shared" si="22"/>
        <v>-3.6747478463863052E-2</v>
      </c>
      <c r="O124">
        <f t="shared" si="23"/>
        <v>-2.1768658624265958E-2</v>
      </c>
      <c r="P124">
        <f t="shared" si="24"/>
        <v>-5.8375092699508814E-3</v>
      </c>
      <c r="R124" s="5">
        <v>1.94E-4</v>
      </c>
      <c r="T124" s="2">
        <f t="shared" si="25"/>
        <v>-1.610133563161582E-2</v>
      </c>
      <c r="U124" s="2">
        <f t="shared" si="26"/>
        <v>-2.6289338841253229E-2</v>
      </c>
      <c r="V124" s="2">
        <f t="shared" si="27"/>
        <v>-2.661305012659336E-2</v>
      </c>
      <c r="W124" s="2">
        <f t="shared" si="28"/>
        <v>-1.5848895850204381E-2</v>
      </c>
      <c r="X124" s="2">
        <f t="shared" si="29"/>
        <v>-3.6941478463863052E-2</v>
      </c>
      <c r="Y124" s="2">
        <f t="shared" si="30"/>
        <v>-2.1962658624265958E-2</v>
      </c>
      <c r="Z124" s="2">
        <f t="shared" si="31"/>
        <v>-6.0315092699508811E-3</v>
      </c>
      <c r="AB124" s="5">
        <v>10967.4</v>
      </c>
      <c r="AC124" s="5">
        <f t="shared" si="17"/>
        <v>-1.5767605065017877E-2</v>
      </c>
      <c r="AD124" s="2">
        <f t="shared" si="32"/>
        <v>-1.5961605065017877E-2</v>
      </c>
    </row>
    <row r="125" spans="1:30" x14ac:dyDescent="0.3">
      <c r="A125" s="1">
        <v>43368</v>
      </c>
      <c r="B125">
        <v>1055.1777340000001</v>
      </c>
      <c r="C125">
        <v>1038.330322</v>
      </c>
      <c r="D125">
        <v>605.62377900000001</v>
      </c>
      <c r="E125">
        <v>570</v>
      </c>
      <c r="F125">
        <v>60.647438000000001</v>
      </c>
      <c r="G125">
        <v>70.911659</v>
      </c>
      <c r="H125">
        <v>926.44964600000003</v>
      </c>
      <c r="J125">
        <f t="shared" si="18"/>
        <v>4.8538388156490753E-3</v>
      </c>
      <c r="K125">
        <f t="shared" si="19"/>
        <v>2.8613428557469598E-2</v>
      </c>
      <c r="L125">
        <f t="shared" si="20"/>
        <v>1.4061286376017328E-2</v>
      </c>
      <c r="M125">
        <f t="shared" si="21"/>
        <v>7.2450535891830413E-3</v>
      </c>
      <c r="N125">
        <f t="shared" si="22"/>
        <v>3.1655890921485255E-2</v>
      </c>
      <c r="O125">
        <f t="shared" si="23"/>
        <v>-6.955227556360114E-4</v>
      </c>
      <c r="P125">
        <f t="shared" si="24"/>
        <v>2.4030834498183353E-2</v>
      </c>
      <c r="R125" s="5">
        <v>1.95E-4</v>
      </c>
      <c r="T125" s="2">
        <f t="shared" si="25"/>
        <v>4.6588388156490754E-3</v>
      </c>
      <c r="U125" s="2">
        <f t="shared" si="26"/>
        <v>2.8418428557469597E-2</v>
      </c>
      <c r="V125" s="2">
        <f t="shared" si="27"/>
        <v>1.3866286376017327E-2</v>
      </c>
      <c r="W125" s="2">
        <f t="shared" si="28"/>
        <v>7.0500535891830415E-3</v>
      </c>
      <c r="X125" s="2">
        <f t="shared" si="29"/>
        <v>3.1460890921485254E-2</v>
      </c>
      <c r="Y125" s="2">
        <f t="shared" si="30"/>
        <v>-8.9052275563601137E-4</v>
      </c>
      <c r="Z125" s="2">
        <f t="shared" si="31"/>
        <v>2.3835834498183352E-2</v>
      </c>
      <c r="AB125" s="5">
        <v>11067.45</v>
      </c>
      <c r="AC125" s="5">
        <f t="shared" si="17"/>
        <v>9.1224902894032397E-3</v>
      </c>
      <c r="AD125" s="2">
        <f t="shared" si="32"/>
        <v>8.927490289403239E-3</v>
      </c>
    </row>
    <row r="126" spans="1:30" x14ac:dyDescent="0.3">
      <c r="A126" s="1">
        <v>43369</v>
      </c>
      <c r="B126">
        <v>1055.4183350000001</v>
      </c>
      <c r="C126">
        <v>1035.5512699999999</v>
      </c>
      <c r="D126">
        <v>613.87432899999999</v>
      </c>
      <c r="E126">
        <v>603.54998799999998</v>
      </c>
      <c r="F126">
        <v>60.074843999999999</v>
      </c>
      <c r="G126">
        <v>70.566231000000002</v>
      </c>
      <c r="H126">
        <v>930.33551</v>
      </c>
      <c r="J126">
        <f t="shared" si="18"/>
        <v>2.2801940587572104E-4</v>
      </c>
      <c r="K126">
        <f t="shared" si="19"/>
        <v>-2.6764623368093188E-3</v>
      </c>
      <c r="L126">
        <f t="shared" si="20"/>
        <v>1.3623226640181141E-2</v>
      </c>
      <c r="M126">
        <f t="shared" si="21"/>
        <v>5.8859628070175411E-2</v>
      </c>
      <c r="N126">
        <f t="shared" si="22"/>
        <v>-9.4413551319348765E-3</v>
      </c>
      <c r="O126">
        <f t="shared" si="23"/>
        <v>-4.8712440925969356E-3</v>
      </c>
      <c r="P126">
        <f t="shared" si="24"/>
        <v>4.1943607154230267E-3</v>
      </c>
      <c r="R126" s="5">
        <v>1.95E-4</v>
      </c>
      <c r="T126" s="2">
        <f t="shared" si="25"/>
        <v>3.3019405875721043E-5</v>
      </c>
      <c r="U126" s="2">
        <f t="shared" si="26"/>
        <v>-2.8714623368093187E-3</v>
      </c>
      <c r="V126" s="2">
        <f t="shared" si="27"/>
        <v>1.342822664018114E-2</v>
      </c>
      <c r="W126" s="2">
        <f t="shared" si="28"/>
        <v>5.8664628070175411E-2</v>
      </c>
      <c r="X126" s="2">
        <f t="shared" si="29"/>
        <v>-9.6363551319348772E-3</v>
      </c>
      <c r="Y126" s="2">
        <f t="shared" si="30"/>
        <v>-5.0662440925969355E-3</v>
      </c>
      <c r="Z126" s="2">
        <f t="shared" si="31"/>
        <v>3.9993607154230268E-3</v>
      </c>
      <c r="AB126" s="5">
        <v>11053.8</v>
      </c>
      <c r="AC126" s="5">
        <f t="shared" si="17"/>
        <v>-1.2333464348157394E-3</v>
      </c>
      <c r="AD126" s="2">
        <f t="shared" si="32"/>
        <v>-1.4283464348157394E-3</v>
      </c>
    </row>
    <row r="127" spans="1:30" x14ac:dyDescent="0.3">
      <c r="A127" s="1">
        <v>43370</v>
      </c>
      <c r="B127">
        <v>1060.947876</v>
      </c>
      <c r="C127">
        <v>1059.6210940000001</v>
      </c>
      <c r="D127">
        <v>601.547729</v>
      </c>
      <c r="E127">
        <v>609.09997599999997</v>
      </c>
      <c r="F127">
        <v>59.502243</v>
      </c>
      <c r="G127">
        <v>69.480598000000001</v>
      </c>
      <c r="H127">
        <v>935.106628</v>
      </c>
      <c r="J127">
        <f t="shared" si="18"/>
        <v>5.2391936132129835E-3</v>
      </c>
      <c r="K127">
        <f t="shared" si="19"/>
        <v>2.3243488465810248E-2</v>
      </c>
      <c r="L127">
        <f t="shared" si="20"/>
        <v>-2.0080005658617443E-2</v>
      </c>
      <c r="M127">
        <f t="shared" si="21"/>
        <v>9.1955730434046257E-3</v>
      </c>
      <c r="N127">
        <f t="shared" si="22"/>
        <v>-9.5314604562268829E-3</v>
      </c>
      <c r="O127">
        <f t="shared" si="23"/>
        <v>-1.5384596635180946E-2</v>
      </c>
      <c r="P127">
        <f t="shared" si="24"/>
        <v>5.1283842750450333E-3</v>
      </c>
      <c r="R127" s="5">
        <v>1.9599999999999999E-4</v>
      </c>
      <c r="T127" s="2">
        <f t="shared" si="25"/>
        <v>5.0431936132129835E-3</v>
      </c>
      <c r="U127" s="2">
        <f t="shared" si="26"/>
        <v>2.3047488465810249E-2</v>
      </c>
      <c r="V127" s="2">
        <f t="shared" si="27"/>
        <v>-2.0276005658617445E-2</v>
      </c>
      <c r="W127" s="2">
        <f t="shared" si="28"/>
        <v>8.9995730434046257E-3</v>
      </c>
      <c r="X127" s="2">
        <f t="shared" si="29"/>
        <v>-9.7274604562268829E-3</v>
      </c>
      <c r="Y127" s="2">
        <f t="shared" si="30"/>
        <v>-1.5580596635180946E-2</v>
      </c>
      <c r="Z127" s="2">
        <f t="shared" si="31"/>
        <v>4.9323842750450334E-3</v>
      </c>
      <c r="AB127" s="5">
        <v>10977.55</v>
      </c>
      <c r="AC127" s="5">
        <f t="shared" si="17"/>
        <v>-6.8980802981780023E-3</v>
      </c>
      <c r="AD127" s="2">
        <f t="shared" si="32"/>
        <v>-7.0940802981780023E-3</v>
      </c>
    </row>
    <row r="128" spans="1:30" x14ac:dyDescent="0.3">
      <c r="A128" s="1">
        <v>43371</v>
      </c>
      <c r="B128">
        <v>1040.0310059999999</v>
      </c>
      <c r="C128">
        <v>1034.509033</v>
      </c>
      <c r="D128">
        <v>590.399719</v>
      </c>
      <c r="E128">
        <v>590.90002400000003</v>
      </c>
      <c r="F128">
        <v>55.875808999999997</v>
      </c>
      <c r="G128">
        <v>69.776679999999999</v>
      </c>
      <c r="H128">
        <v>929.79443400000002</v>
      </c>
      <c r="J128">
        <f t="shared" si="18"/>
        <v>-1.9715266388826834E-2</v>
      </c>
      <c r="K128">
        <f t="shared" si="19"/>
        <v>-2.3699095027642059E-2</v>
      </c>
      <c r="L128">
        <f t="shared" si="20"/>
        <v>-1.8532211930268959E-2</v>
      </c>
      <c r="M128">
        <f t="shared" si="21"/>
        <v>-2.9880073415074211E-2</v>
      </c>
      <c r="N128">
        <f t="shared" si="22"/>
        <v>-6.0946173071156379E-2</v>
      </c>
      <c r="O128">
        <f t="shared" si="23"/>
        <v>4.2613622870660726E-3</v>
      </c>
      <c r="P128">
        <f t="shared" si="24"/>
        <v>-5.6808430621026213E-3</v>
      </c>
      <c r="R128" s="5">
        <v>1.9599999999999999E-4</v>
      </c>
      <c r="T128" s="2">
        <f t="shared" si="25"/>
        <v>-1.9911266388826836E-2</v>
      </c>
      <c r="U128" s="2">
        <f t="shared" si="26"/>
        <v>-2.389509502764206E-2</v>
      </c>
      <c r="V128" s="2">
        <f t="shared" si="27"/>
        <v>-1.8728211930268961E-2</v>
      </c>
      <c r="W128" s="2">
        <f t="shared" si="28"/>
        <v>-3.0076073415074213E-2</v>
      </c>
      <c r="X128" s="2">
        <f t="shared" si="29"/>
        <v>-6.114217307115638E-2</v>
      </c>
      <c r="Y128" s="2">
        <f t="shared" si="30"/>
        <v>4.0653622870660726E-3</v>
      </c>
      <c r="Z128" s="2">
        <f t="shared" si="31"/>
        <v>-5.8768430621026213E-3</v>
      </c>
      <c r="AB128" s="5">
        <v>10930.45</v>
      </c>
      <c r="AC128" s="5">
        <f t="shared" si="17"/>
        <v>-4.2905748550449369E-3</v>
      </c>
      <c r="AD128" s="2">
        <f t="shared" si="32"/>
        <v>-4.4865748550449369E-3</v>
      </c>
    </row>
    <row r="129" spans="1:30" x14ac:dyDescent="0.3">
      <c r="A129" s="1">
        <v>43374</v>
      </c>
      <c r="B129">
        <v>1051.2829589999999</v>
      </c>
      <c r="C129">
        <v>1056.147217</v>
      </c>
      <c r="D129">
        <v>614.41449</v>
      </c>
      <c r="E129">
        <v>599.75</v>
      </c>
      <c r="F129">
        <v>56.114387999999998</v>
      </c>
      <c r="G129">
        <v>72.095993000000007</v>
      </c>
      <c r="H129">
        <v>926.54797399999995</v>
      </c>
      <c r="J129">
        <f t="shared" si="18"/>
        <v>1.0818863029166226E-2</v>
      </c>
      <c r="K129">
        <f t="shared" si="19"/>
        <v>2.0916379953929226E-2</v>
      </c>
      <c r="L129">
        <f t="shared" si="20"/>
        <v>4.0675444494918528E-2</v>
      </c>
      <c r="M129">
        <f t="shared" si="21"/>
        <v>1.4977112270349086E-2</v>
      </c>
      <c r="N129">
        <f t="shared" si="22"/>
        <v>4.2698084246082495E-3</v>
      </c>
      <c r="O129">
        <f t="shared" si="23"/>
        <v>3.3239085035286976E-2</v>
      </c>
      <c r="P129">
        <f t="shared" si="24"/>
        <v>-3.4915889806241517E-3</v>
      </c>
      <c r="R129" s="5">
        <v>1.94E-4</v>
      </c>
      <c r="T129" s="2">
        <f t="shared" si="25"/>
        <v>1.0624863029166227E-2</v>
      </c>
      <c r="U129" s="2">
        <f t="shared" si="26"/>
        <v>2.0722379953929226E-2</v>
      </c>
      <c r="V129" s="2">
        <f t="shared" si="27"/>
        <v>4.0481444494918528E-2</v>
      </c>
      <c r="W129" s="2">
        <f t="shared" si="28"/>
        <v>1.4783112270349086E-2</v>
      </c>
      <c r="X129" s="2">
        <f t="shared" si="29"/>
        <v>4.0758084246082498E-3</v>
      </c>
      <c r="Y129" s="2">
        <f t="shared" si="30"/>
        <v>3.3045085035286977E-2</v>
      </c>
      <c r="Z129" s="2">
        <f t="shared" si="31"/>
        <v>-3.6855889806241518E-3</v>
      </c>
      <c r="AB129" s="5">
        <v>11008.3</v>
      </c>
      <c r="AC129" s="5">
        <f t="shared" si="17"/>
        <v>7.1223051201001371E-3</v>
      </c>
      <c r="AD129" s="2">
        <f t="shared" si="32"/>
        <v>6.9283051201001374E-3</v>
      </c>
    </row>
    <row r="130" spans="1:30" x14ac:dyDescent="0.3">
      <c r="A130" s="1">
        <v>43376</v>
      </c>
      <c r="B130">
        <v>1047.4841309999999</v>
      </c>
      <c r="C130">
        <v>1063.3432620000001</v>
      </c>
      <c r="D130">
        <v>592.70794699999999</v>
      </c>
      <c r="E130">
        <v>608.45001200000002</v>
      </c>
      <c r="F130">
        <v>56.305252000000003</v>
      </c>
      <c r="G130">
        <v>69.283210999999994</v>
      </c>
      <c r="H130">
        <v>964.37335199999995</v>
      </c>
      <c r="J130">
        <f t="shared" si="18"/>
        <v>-3.6135161970222312E-3</v>
      </c>
      <c r="K130">
        <f t="shared" si="19"/>
        <v>6.8134866845936505E-3</v>
      </c>
      <c r="L130">
        <f t="shared" si="20"/>
        <v>-3.5328826636233809E-2</v>
      </c>
      <c r="M130">
        <f t="shared" si="21"/>
        <v>1.4506064193413947E-2</v>
      </c>
      <c r="N130">
        <f t="shared" si="22"/>
        <v>3.4013379955245135E-3</v>
      </c>
      <c r="O130">
        <f t="shared" si="23"/>
        <v>-3.9014401258056219E-2</v>
      </c>
      <c r="P130">
        <f t="shared" si="24"/>
        <v>4.0823982202134741E-2</v>
      </c>
      <c r="R130" s="5">
        <v>1.9100000000000001E-4</v>
      </c>
      <c r="T130" s="2">
        <f t="shared" si="25"/>
        <v>-3.8045161970222314E-3</v>
      </c>
      <c r="U130" s="2">
        <f t="shared" si="26"/>
        <v>6.6224866845936503E-3</v>
      </c>
      <c r="V130" s="2">
        <f t="shared" si="27"/>
        <v>-3.5519826636233806E-2</v>
      </c>
      <c r="W130" s="2">
        <f t="shared" si="28"/>
        <v>1.4315064193413947E-2</v>
      </c>
      <c r="X130" s="2">
        <f t="shared" si="29"/>
        <v>3.2103379955245133E-3</v>
      </c>
      <c r="Y130" s="2">
        <f t="shared" si="30"/>
        <v>-3.9205401258056216E-2</v>
      </c>
      <c r="Z130" s="2">
        <f t="shared" si="31"/>
        <v>4.0632982202134744E-2</v>
      </c>
      <c r="AB130" s="5">
        <v>10858.25</v>
      </c>
      <c r="AC130" s="5">
        <f t="shared" si="17"/>
        <v>-1.3630624165402404E-2</v>
      </c>
      <c r="AD130" s="2">
        <f t="shared" si="32"/>
        <v>-1.3821624165402405E-2</v>
      </c>
    </row>
    <row r="131" spans="1:30" x14ac:dyDescent="0.3">
      <c r="A131" s="1">
        <v>43377</v>
      </c>
      <c r="B131">
        <v>1027.9617920000001</v>
      </c>
      <c r="C131">
        <v>1039.422241</v>
      </c>
      <c r="D131">
        <v>581.11792000000003</v>
      </c>
      <c r="E131">
        <v>576.20001200000002</v>
      </c>
      <c r="F131">
        <v>54.539749</v>
      </c>
      <c r="G131">
        <v>67.161293000000001</v>
      </c>
      <c r="H131">
        <v>947.74792500000001</v>
      </c>
      <c r="J131">
        <f t="shared" si="18"/>
        <v>-1.863736014918194E-2</v>
      </c>
      <c r="K131">
        <f t="shared" si="19"/>
        <v>-2.2496047941290391E-2</v>
      </c>
      <c r="L131">
        <f t="shared" si="20"/>
        <v>-1.9554364098985099E-2</v>
      </c>
      <c r="M131">
        <f t="shared" si="21"/>
        <v>-5.3003532523555934E-2</v>
      </c>
      <c r="N131">
        <f t="shared" si="22"/>
        <v>-3.1355920403304517E-2</v>
      </c>
      <c r="O131">
        <f t="shared" si="23"/>
        <v>-3.0626727159051476E-2</v>
      </c>
      <c r="P131">
        <f t="shared" si="24"/>
        <v>-1.7239616757888127E-2</v>
      </c>
      <c r="R131" s="5">
        <v>1.93E-4</v>
      </c>
      <c r="T131" s="2">
        <f t="shared" si="25"/>
        <v>-1.8830360149181938E-2</v>
      </c>
      <c r="U131" s="2">
        <f t="shared" si="26"/>
        <v>-2.268904794129039E-2</v>
      </c>
      <c r="V131" s="2">
        <f t="shared" si="27"/>
        <v>-1.9747364098985098E-2</v>
      </c>
      <c r="W131" s="2">
        <f t="shared" si="28"/>
        <v>-5.3196532523555932E-2</v>
      </c>
      <c r="X131" s="2">
        <f t="shared" si="29"/>
        <v>-3.1548920403304516E-2</v>
      </c>
      <c r="Y131" s="2">
        <f t="shared" si="30"/>
        <v>-3.0819727159051475E-2</v>
      </c>
      <c r="Z131" s="2">
        <f t="shared" si="31"/>
        <v>-1.7432616757888125E-2</v>
      </c>
      <c r="AB131" s="5">
        <v>10599.25</v>
      </c>
      <c r="AC131" s="5">
        <f t="shared" si="17"/>
        <v>-2.3852830796859532E-2</v>
      </c>
      <c r="AD131" s="2">
        <f t="shared" si="32"/>
        <v>-2.404583079685953E-2</v>
      </c>
    </row>
    <row r="132" spans="1:30" x14ac:dyDescent="0.3">
      <c r="A132" s="1">
        <v>43378</v>
      </c>
      <c r="B132">
        <v>1028.5870359999999</v>
      </c>
      <c r="C132">
        <v>1049.3480219999999</v>
      </c>
      <c r="D132">
        <v>566.67968800000006</v>
      </c>
      <c r="E132">
        <v>564.34997599999997</v>
      </c>
      <c r="F132">
        <v>53.012824999999999</v>
      </c>
      <c r="G132">
        <v>67.408028000000002</v>
      </c>
      <c r="H132">
        <v>931.958618</v>
      </c>
      <c r="J132">
        <f t="shared" si="18"/>
        <v>6.0823661430388907E-4</v>
      </c>
      <c r="K132">
        <f t="shared" si="19"/>
        <v>9.5493252005562149E-3</v>
      </c>
      <c r="L132">
        <f t="shared" si="20"/>
        <v>-2.4845614810845913E-2</v>
      </c>
      <c r="M132">
        <f t="shared" si="21"/>
        <v>-2.0565837822301269E-2</v>
      </c>
      <c r="N132">
        <f t="shared" si="22"/>
        <v>-2.7996535150904361E-2</v>
      </c>
      <c r="O132">
        <f t="shared" si="23"/>
        <v>3.6737678650707491E-3</v>
      </c>
      <c r="P132">
        <f t="shared" si="24"/>
        <v>-1.6659817007776627E-2</v>
      </c>
      <c r="R132" s="5">
        <v>1.92E-4</v>
      </c>
      <c r="T132" s="2">
        <f t="shared" si="25"/>
        <v>4.1623661430388907E-4</v>
      </c>
      <c r="U132" s="2">
        <f t="shared" si="26"/>
        <v>9.3573252005562154E-3</v>
      </c>
      <c r="V132" s="2">
        <f t="shared" si="27"/>
        <v>-2.5037614810845914E-2</v>
      </c>
      <c r="W132" s="2">
        <f t="shared" si="28"/>
        <v>-2.075783782230127E-2</v>
      </c>
      <c r="X132" s="2">
        <f t="shared" si="29"/>
        <v>-2.8188535150904363E-2</v>
      </c>
      <c r="Y132" s="2">
        <f t="shared" si="30"/>
        <v>3.4817678650707492E-3</v>
      </c>
      <c r="Z132" s="2">
        <f t="shared" si="31"/>
        <v>-1.6851817007776628E-2</v>
      </c>
      <c r="AB132" s="5">
        <v>10316.450000000001</v>
      </c>
      <c r="AC132" s="5">
        <f t="shared" si="17"/>
        <v>-2.6681133099039959E-2</v>
      </c>
      <c r="AD132" s="2">
        <f t="shared" si="32"/>
        <v>-2.6873133099039961E-2</v>
      </c>
    </row>
    <row r="133" spans="1:30" x14ac:dyDescent="0.3">
      <c r="A133" s="1">
        <v>43381</v>
      </c>
      <c r="B133">
        <v>1002.621033</v>
      </c>
      <c r="C133">
        <v>1073.864624</v>
      </c>
      <c r="D133">
        <v>556.02276600000005</v>
      </c>
      <c r="E133">
        <v>498.39999399999999</v>
      </c>
      <c r="F133">
        <v>52.869678</v>
      </c>
      <c r="G133">
        <v>69.381905000000003</v>
      </c>
      <c r="H133">
        <v>926.20367399999998</v>
      </c>
      <c r="J133">
        <f t="shared" si="18"/>
        <v>-2.5244342084046925E-2</v>
      </c>
      <c r="K133">
        <f t="shared" si="19"/>
        <v>2.3363651987710281E-2</v>
      </c>
      <c r="L133">
        <f t="shared" si="20"/>
        <v>-1.8805900803700603E-2</v>
      </c>
      <c r="M133">
        <f t="shared" si="21"/>
        <v>-0.11686007761963647</v>
      </c>
      <c r="N133">
        <f t="shared" si="22"/>
        <v>-2.7002333869209768E-3</v>
      </c>
      <c r="O133">
        <f t="shared" si="23"/>
        <v>2.9282521067075299E-2</v>
      </c>
      <c r="P133">
        <f t="shared" si="24"/>
        <v>-6.1751068007185094E-3</v>
      </c>
      <c r="R133" s="5">
        <v>1.95E-4</v>
      </c>
      <c r="T133" s="2">
        <f t="shared" si="25"/>
        <v>-2.5439342084046926E-2</v>
      </c>
      <c r="U133" s="2">
        <f t="shared" si="26"/>
        <v>2.316865198771028E-2</v>
      </c>
      <c r="V133" s="2">
        <f t="shared" si="27"/>
        <v>-1.9000900803700604E-2</v>
      </c>
      <c r="W133" s="2">
        <f t="shared" si="28"/>
        <v>-0.11705507761963647</v>
      </c>
      <c r="X133" s="2">
        <f t="shared" si="29"/>
        <v>-2.8952333869209767E-3</v>
      </c>
      <c r="Y133" s="2">
        <f t="shared" si="30"/>
        <v>2.9087521067075298E-2</v>
      </c>
      <c r="Z133" s="2">
        <f t="shared" si="31"/>
        <v>-6.3701068007185092E-3</v>
      </c>
      <c r="AB133" s="5">
        <v>10348.049999999999</v>
      </c>
      <c r="AC133" s="5">
        <f t="shared" ref="AC133:AC196" si="33">(AB133-AB132)/AB132</f>
        <v>3.0630691759276248E-3</v>
      </c>
      <c r="AD133" s="2">
        <f t="shared" si="32"/>
        <v>2.8680691759276249E-3</v>
      </c>
    </row>
    <row r="134" spans="1:30" x14ac:dyDescent="0.3">
      <c r="A134" s="1">
        <v>43382</v>
      </c>
      <c r="B134">
        <v>1009.545166</v>
      </c>
      <c r="C134">
        <v>1090.5397949999999</v>
      </c>
      <c r="D134">
        <v>554.74597200000005</v>
      </c>
      <c r="E134">
        <v>467.39999399999999</v>
      </c>
      <c r="F134">
        <v>54.444313000000001</v>
      </c>
      <c r="G134">
        <v>69.826026999999996</v>
      </c>
      <c r="H134">
        <v>877.36035200000003</v>
      </c>
      <c r="J134">
        <f t="shared" ref="J134:J197" si="34">(B134-B133)/B133</f>
        <v>6.90603206206625E-3</v>
      </c>
      <c r="K134">
        <f t="shared" ref="K134:K197" si="35">(C134-C133)/C133</f>
        <v>1.552818728480608E-2</v>
      </c>
      <c r="L134">
        <f t="shared" ref="L134:L197" si="36">(D134-D133)/D133</f>
        <v>-2.2962980620113587E-3</v>
      </c>
      <c r="M134">
        <f t="shared" ref="M134:M197" si="37">(E134-E133)/E133</f>
        <v>-6.2199037666922606E-2</v>
      </c>
      <c r="N134">
        <f t="shared" ref="N134:N197" si="38">(F134-F133)/F133</f>
        <v>2.9783328735234604E-2</v>
      </c>
      <c r="O134">
        <f t="shared" ref="O134:O197" si="39">(G134-G133)/G133</f>
        <v>6.4011214451375042E-3</v>
      </c>
      <c r="P134">
        <f t="shared" ref="P134:P197" si="40">(H134-H133)/H133</f>
        <v>-5.2734968961049428E-2</v>
      </c>
      <c r="R134" s="5">
        <v>1.9000000000000001E-4</v>
      </c>
      <c r="T134" s="2">
        <f t="shared" ref="T134:T197" si="41">J134-R134</f>
        <v>6.71603206206625E-3</v>
      </c>
      <c r="U134" s="2">
        <f t="shared" ref="U134:U197" si="42">K134-R134</f>
        <v>1.5338187284806081E-2</v>
      </c>
      <c r="V134" s="2">
        <f t="shared" ref="V134:V197" si="43">L134-R134</f>
        <v>-2.4862980620113588E-3</v>
      </c>
      <c r="W134" s="2">
        <f t="shared" ref="W134:W197" si="44">M134-R134</f>
        <v>-6.2389037666922609E-2</v>
      </c>
      <c r="X134" s="2">
        <f t="shared" ref="X134:X197" si="45">N134-R134</f>
        <v>2.9593328735234604E-2</v>
      </c>
      <c r="Y134" s="2">
        <f t="shared" ref="Y134:Y197" si="46">O134-R134</f>
        <v>6.2111214451375041E-3</v>
      </c>
      <c r="Z134" s="2">
        <f t="shared" ref="Z134:Z197" si="47">P134-R134</f>
        <v>-5.292496896104943E-2</v>
      </c>
      <c r="AB134" s="5">
        <v>10301.049999999999</v>
      </c>
      <c r="AC134" s="5">
        <f t="shared" si="33"/>
        <v>-4.541918525712574E-3</v>
      </c>
      <c r="AD134" s="2">
        <f t="shared" ref="AD134:AD197" si="48">AC134-R134</f>
        <v>-4.7319185257125741E-3</v>
      </c>
    </row>
    <row r="135" spans="1:30" x14ac:dyDescent="0.3">
      <c r="A135" s="1">
        <v>43383</v>
      </c>
      <c r="B135">
        <v>1012.430237</v>
      </c>
      <c r="C135">
        <v>1114.3614500000001</v>
      </c>
      <c r="D135">
        <v>578.51513699999998</v>
      </c>
      <c r="E135">
        <v>501.45001200000002</v>
      </c>
      <c r="F135">
        <v>58.404769999999999</v>
      </c>
      <c r="G135">
        <v>72.638808999999995</v>
      </c>
      <c r="H135">
        <v>901.21630900000002</v>
      </c>
      <c r="J135">
        <f t="shared" si="34"/>
        <v>2.8577928924480027E-3</v>
      </c>
      <c r="K135">
        <f t="shared" si="35"/>
        <v>2.1843911711631022E-2</v>
      </c>
      <c r="L135">
        <f t="shared" si="36"/>
        <v>4.2846935714208174E-2</v>
      </c>
      <c r="M135">
        <f t="shared" si="37"/>
        <v>7.2849846891525682E-2</v>
      </c>
      <c r="N135">
        <f t="shared" si="38"/>
        <v>7.274326337812359E-2</v>
      </c>
      <c r="O135">
        <f t="shared" si="39"/>
        <v>4.0282715784473871E-2</v>
      </c>
      <c r="P135">
        <f t="shared" si="40"/>
        <v>2.7190602978147783E-2</v>
      </c>
      <c r="R135" s="5">
        <v>1.8900000000000001E-4</v>
      </c>
      <c r="T135" s="2">
        <f t="shared" si="41"/>
        <v>2.6687928924480028E-3</v>
      </c>
      <c r="U135" s="2">
        <f t="shared" si="42"/>
        <v>2.165491171163102E-2</v>
      </c>
      <c r="V135" s="2">
        <f t="shared" si="43"/>
        <v>4.2657935714208173E-2</v>
      </c>
      <c r="W135" s="2">
        <f t="shared" si="44"/>
        <v>7.2660846891525688E-2</v>
      </c>
      <c r="X135" s="2">
        <f t="shared" si="45"/>
        <v>7.2554263378123596E-2</v>
      </c>
      <c r="Y135" s="2">
        <f t="shared" si="46"/>
        <v>4.009371578447387E-2</v>
      </c>
      <c r="Z135" s="2">
        <f t="shared" si="47"/>
        <v>2.7001602978147781E-2</v>
      </c>
      <c r="AB135" s="5">
        <v>10460.1</v>
      </c>
      <c r="AC135" s="5">
        <f t="shared" si="33"/>
        <v>1.5440173574538625E-2</v>
      </c>
      <c r="AD135" s="2">
        <f t="shared" si="48"/>
        <v>1.5251173574538625E-2</v>
      </c>
    </row>
    <row r="136" spans="1:30" x14ac:dyDescent="0.3">
      <c r="A136" s="1">
        <v>43384</v>
      </c>
      <c r="B136">
        <v>1057.437866</v>
      </c>
      <c r="C136">
        <v>1112.82312</v>
      </c>
      <c r="D136">
        <v>545.36596699999996</v>
      </c>
      <c r="E136">
        <v>489.10000600000001</v>
      </c>
      <c r="F136">
        <v>58.834220999999999</v>
      </c>
      <c r="G136">
        <v>70.368851000000006</v>
      </c>
      <c r="H136">
        <v>872.24487299999998</v>
      </c>
      <c r="J136">
        <f t="shared" si="34"/>
        <v>4.4455042288508766E-2</v>
      </c>
      <c r="K136">
        <f t="shared" si="35"/>
        <v>-1.3804587371539882E-3</v>
      </c>
      <c r="L136">
        <f t="shared" si="36"/>
        <v>-5.730043672132995E-2</v>
      </c>
      <c r="M136">
        <f t="shared" si="37"/>
        <v>-2.4628588502257343E-2</v>
      </c>
      <c r="N136">
        <f t="shared" si="38"/>
        <v>7.3530124337447137E-3</v>
      </c>
      <c r="O136">
        <f t="shared" si="39"/>
        <v>-3.1249934177747719E-2</v>
      </c>
      <c r="P136">
        <f t="shared" si="40"/>
        <v>-3.2147039185461565E-2</v>
      </c>
      <c r="R136" s="5">
        <v>1.8799999999999999E-4</v>
      </c>
      <c r="T136" s="2">
        <f t="shared" si="41"/>
        <v>4.4267042288508765E-2</v>
      </c>
      <c r="U136" s="2">
        <f t="shared" si="42"/>
        <v>-1.5684587371539882E-3</v>
      </c>
      <c r="V136" s="2">
        <f t="shared" si="43"/>
        <v>-5.7488436721329951E-2</v>
      </c>
      <c r="W136" s="2">
        <f t="shared" si="44"/>
        <v>-2.4816588502257344E-2</v>
      </c>
      <c r="X136" s="2">
        <f t="shared" si="45"/>
        <v>7.1650124337447139E-3</v>
      </c>
      <c r="Y136" s="2">
        <f t="shared" si="46"/>
        <v>-3.143793417774772E-2</v>
      </c>
      <c r="Z136" s="2">
        <f t="shared" si="47"/>
        <v>-3.2335039185461566E-2</v>
      </c>
      <c r="AB136" s="5">
        <v>10234.65</v>
      </c>
      <c r="AC136" s="5">
        <f t="shared" si="33"/>
        <v>-2.1553331230103032E-2</v>
      </c>
      <c r="AD136" s="2">
        <f t="shared" si="48"/>
        <v>-2.1741331230103033E-2</v>
      </c>
    </row>
    <row r="137" spans="1:30" x14ac:dyDescent="0.3">
      <c r="A137" s="1">
        <v>43385</v>
      </c>
      <c r="B137">
        <v>1057.7264399999999</v>
      </c>
      <c r="C137">
        <v>1123.5924070000001</v>
      </c>
      <c r="D137">
        <v>563.38922100000002</v>
      </c>
      <c r="E137">
        <v>504.5</v>
      </c>
      <c r="F137">
        <v>60.217990999999998</v>
      </c>
      <c r="G137">
        <v>72.786850000000001</v>
      </c>
      <c r="H137">
        <v>898.85540800000001</v>
      </c>
      <c r="J137">
        <f t="shared" si="34"/>
        <v>2.7289924947696735E-4</v>
      </c>
      <c r="K137">
        <f t="shared" si="35"/>
        <v>9.6774472119163703E-3</v>
      </c>
      <c r="L137">
        <f t="shared" si="36"/>
        <v>3.3047999124595294E-2</v>
      </c>
      <c r="M137">
        <f t="shared" si="37"/>
        <v>3.1486390944759038E-2</v>
      </c>
      <c r="N137">
        <f t="shared" si="38"/>
        <v>2.3519815108965211E-2</v>
      </c>
      <c r="O137">
        <f t="shared" si="39"/>
        <v>3.4361780328060129E-2</v>
      </c>
      <c r="P137">
        <f t="shared" si="40"/>
        <v>3.0508101364328716E-2</v>
      </c>
      <c r="R137" s="5">
        <v>1.9000000000000001E-4</v>
      </c>
      <c r="T137" s="2">
        <f t="shared" si="41"/>
        <v>8.2899249476967344E-5</v>
      </c>
      <c r="U137" s="2">
        <f t="shared" si="42"/>
        <v>9.4874472119163712E-3</v>
      </c>
      <c r="V137" s="2">
        <f t="shared" si="43"/>
        <v>3.2857999124595291E-2</v>
      </c>
      <c r="W137" s="2">
        <f t="shared" si="44"/>
        <v>3.1296390944759035E-2</v>
      </c>
      <c r="X137" s="2">
        <f t="shared" si="45"/>
        <v>2.3329815108965212E-2</v>
      </c>
      <c r="Y137" s="2">
        <f t="shared" si="46"/>
        <v>3.4171780328060126E-2</v>
      </c>
      <c r="Z137" s="2">
        <f t="shared" si="47"/>
        <v>3.0318101364328717E-2</v>
      </c>
      <c r="AB137" s="5">
        <v>10472.5</v>
      </c>
      <c r="AC137" s="5">
        <f t="shared" si="33"/>
        <v>2.3239680887963961E-2</v>
      </c>
      <c r="AD137" s="2">
        <f t="shared" si="48"/>
        <v>2.3049680887963962E-2</v>
      </c>
    </row>
    <row r="138" spans="1:30" x14ac:dyDescent="0.3">
      <c r="A138" s="1">
        <v>43388</v>
      </c>
      <c r="B138">
        <v>1056.2358400000001</v>
      </c>
      <c r="C138">
        <v>1124.5850829999999</v>
      </c>
      <c r="D138">
        <v>570.60845900000004</v>
      </c>
      <c r="E138">
        <v>517.04998799999998</v>
      </c>
      <c r="F138">
        <v>65.037338000000005</v>
      </c>
      <c r="G138">
        <v>74.810080999999997</v>
      </c>
      <c r="H138">
        <v>919.21911599999999</v>
      </c>
      <c r="J138">
        <f t="shared" si="34"/>
        <v>-1.4092490682182991E-3</v>
      </c>
      <c r="K138">
        <f t="shared" si="35"/>
        <v>8.8348407644574494E-4</v>
      </c>
      <c r="L138">
        <f t="shared" si="36"/>
        <v>1.2813944127624724E-2</v>
      </c>
      <c r="M138">
        <f t="shared" si="37"/>
        <v>2.4876091179385499E-2</v>
      </c>
      <c r="N138">
        <f t="shared" si="38"/>
        <v>8.0031680233238062E-2</v>
      </c>
      <c r="O138">
        <f t="shared" si="39"/>
        <v>2.7796655577209284E-2</v>
      </c>
      <c r="P138">
        <f t="shared" si="40"/>
        <v>2.2655154342688201E-2</v>
      </c>
      <c r="R138" s="5">
        <v>1.9000000000000001E-4</v>
      </c>
      <c r="T138" s="2">
        <f t="shared" si="41"/>
        <v>-1.5992490682182991E-3</v>
      </c>
      <c r="U138" s="2">
        <f t="shared" si="42"/>
        <v>6.9348407644574499E-4</v>
      </c>
      <c r="V138" s="2">
        <f t="shared" si="43"/>
        <v>1.2623944127624725E-2</v>
      </c>
      <c r="W138" s="2">
        <f t="shared" si="44"/>
        <v>2.46860911793855E-2</v>
      </c>
      <c r="X138" s="2">
        <f t="shared" si="45"/>
        <v>7.9841680233238066E-2</v>
      </c>
      <c r="Y138" s="2">
        <f t="shared" si="46"/>
        <v>2.7606655577209285E-2</v>
      </c>
      <c r="Z138" s="2">
        <f t="shared" si="47"/>
        <v>2.2465154342688202E-2</v>
      </c>
      <c r="AB138" s="5">
        <v>10512.5</v>
      </c>
      <c r="AC138" s="5">
        <f t="shared" si="33"/>
        <v>3.8195273334924802E-3</v>
      </c>
      <c r="AD138" s="2">
        <f t="shared" si="48"/>
        <v>3.6295273334924802E-3</v>
      </c>
    </row>
    <row r="139" spans="1:30" x14ac:dyDescent="0.3">
      <c r="A139" s="1">
        <v>43389</v>
      </c>
      <c r="B139">
        <v>1057.0048830000001</v>
      </c>
      <c r="C139">
        <v>1100.7633060000001</v>
      </c>
      <c r="D139">
        <v>567.95648200000005</v>
      </c>
      <c r="E139">
        <v>540.65002400000003</v>
      </c>
      <c r="F139">
        <v>65.371352999999999</v>
      </c>
      <c r="G139">
        <v>80.583679000000004</v>
      </c>
      <c r="H139">
        <v>923.006531</v>
      </c>
      <c r="J139">
        <f t="shared" si="34"/>
        <v>7.2809780815618849E-4</v>
      </c>
      <c r="K139">
        <f t="shared" si="35"/>
        <v>-2.1182725398110128E-2</v>
      </c>
      <c r="L139">
        <f t="shared" si="36"/>
        <v>-4.6476300134905427E-3</v>
      </c>
      <c r="M139">
        <f t="shared" si="37"/>
        <v>4.5643625467021665E-2</v>
      </c>
      <c r="N139">
        <f t="shared" si="38"/>
        <v>5.1357421793615495E-3</v>
      </c>
      <c r="O139">
        <f t="shared" si="39"/>
        <v>7.7176737718008981E-2</v>
      </c>
      <c r="P139">
        <f t="shared" si="40"/>
        <v>4.1202526514907793E-3</v>
      </c>
      <c r="R139" s="5">
        <v>1.8900000000000001E-4</v>
      </c>
      <c r="T139" s="2">
        <f t="shared" si="41"/>
        <v>5.3909780815618845E-4</v>
      </c>
      <c r="U139" s="2">
        <f t="shared" si="42"/>
        <v>-2.1371725398110129E-2</v>
      </c>
      <c r="V139" s="2">
        <f t="shared" si="43"/>
        <v>-4.8366300134905426E-3</v>
      </c>
      <c r="W139" s="2">
        <f t="shared" si="44"/>
        <v>4.5454625467021663E-2</v>
      </c>
      <c r="X139" s="2">
        <f t="shared" si="45"/>
        <v>4.9467421793615496E-3</v>
      </c>
      <c r="Y139" s="2">
        <f t="shared" si="46"/>
        <v>7.6987737718008986E-2</v>
      </c>
      <c r="Z139" s="2">
        <f t="shared" si="47"/>
        <v>3.9312526514907794E-3</v>
      </c>
      <c r="AB139" s="5">
        <v>10584.75</v>
      </c>
      <c r="AC139" s="5">
        <f t="shared" si="33"/>
        <v>6.8727705112960761E-3</v>
      </c>
      <c r="AD139" s="2">
        <f t="shared" si="48"/>
        <v>6.6837705112960761E-3</v>
      </c>
    </row>
    <row r="140" spans="1:30" x14ac:dyDescent="0.3">
      <c r="A140" s="1">
        <v>43390</v>
      </c>
      <c r="B140">
        <v>1043.1567379999999</v>
      </c>
      <c r="C140">
        <v>1115.354004</v>
      </c>
      <c r="D140">
        <v>550.66986099999997</v>
      </c>
      <c r="E140">
        <v>539.75</v>
      </c>
      <c r="F140">
        <v>60.265709000000001</v>
      </c>
      <c r="G140">
        <v>77.474815000000007</v>
      </c>
      <c r="H140">
        <v>917.49749799999995</v>
      </c>
      <c r="J140">
        <f t="shared" si="34"/>
        <v>-1.3101306552810086E-2</v>
      </c>
      <c r="K140">
        <f t="shared" si="35"/>
        <v>1.3255073021120467E-2</v>
      </c>
      <c r="L140">
        <f t="shared" si="36"/>
        <v>-3.0436523832120081E-2</v>
      </c>
      <c r="M140">
        <f t="shared" si="37"/>
        <v>-1.6647072228744232E-3</v>
      </c>
      <c r="N140">
        <f t="shared" si="38"/>
        <v>-7.810216196687865E-2</v>
      </c>
      <c r="O140">
        <f t="shared" si="39"/>
        <v>-3.8579325721775456E-2</v>
      </c>
      <c r="P140">
        <f t="shared" si="40"/>
        <v>-5.968574235364804E-3</v>
      </c>
      <c r="R140" s="5">
        <v>1.8900000000000001E-4</v>
      </c>
      <c r="T140" s="2">
        <f t="shared" si="41"/>
        <v>-1.3290306552810086E-2</v>
      </c>
      <c r="U140" s="2">
        <f t="shared" si="42"/>
        <v>1.3066073021120467E-2</v>
      </c>
      <c r="V140" s="2">
        <f t="shared" si="43"/>
        <v>-3.0625523832120083E-2</v>
      </c>
      <c r="W140" s="2">
        <f t="shared" si="44"/>
        <v>-1.8537072228744231E-3</v>
      </c>
      <c r="X140" s="2">
        <f t="shared" si="45"/>
        <v>-7.8291161966878645E-2</v>
      </c>
      <c r="Y140" s="2">
        <f t="shared" si="46"/>
        <v>-3.8768325721775458E-2</v>
      </c>
      <c r="Z140" s="2">
        <f t="shared" si="47"/>
        <v>-6.1575742353648039E-3</v>
      </c>
      <c r="AB140" s="5">
        <v>10453.049999999999</v>
      </c>
      <c r="AC140" s="5">
        <f t="shared" si="33"/>
        <v>-1.2442428966201444E-2</v>
      </c>
      <c r="AD140" s="2">
        <f t="shared" si="48"/>
        <v>-1.2631428966201444E-2</v>
      </c>
    </row>
    <row r="141" spans="1:30" x14ac:dyDescent="0.3">
      <c r="A141" s="1">
        <v>43392</v>
      </c>
      <c r="B141">
        <v>1057.7745359999999</v>
      </c>
      <c r="C141">
        <v>1113.12085</v>
      </c>
      <c r="D141">
        <v>554.89331100000004</v>
      </c>
      <c r="E141">
        <v>528.15002400000003</v>
      </c>
      <c r="F141">
        <v>60.408855000000003</v>
      </c>
      <c r="G141">
        <v>80.336945</v>
      </c>
      <c r="H141">
        <v>860.04626499999995</v>
      </c>
      <c r="J141">
        <f t="shared" si="34"/>
        <v>1.4013040866731184E-2</v>
      </c>
      <c r="K141">
        <f t="shared" si="35"/>
        <v>-2.0021930185315524E-3</v>
      </c>
      <c r="L141">
        <f t="shared" si="36"/>
        <v>7.6696588993093104E-3</v>
      </c>
      <c r="M141">
        <f t="shared" si="37"/>
        <v>-2.1491386753126392E-2</v>
      </c>
      <c r="N141">
        <f t="shared" si="38"/>
        <v>2.3752479208367324E-3</v>
      </c>
      <c r="O141">
        <f t="shared" si="39"/>
        <v>3.6942714868050903E-2</v>
      </c>
      <c r="P141">
        <f t="shared" si="40"/>
        <v>-6.2617318439815522E-2</v>
      </c>
      <c r="R141" s="5">
        <v>1.9000000000000001E-4</v>
      </c>
      <c r="T141" s="2">
        <f t="shared" si="41"/>
        <v>1.3823040866731185E-2</v>
      </c>
      <c r="U141" s="2">
        <f t="shared" si="42"/>
        <v>-2.1921930185315524E-3</v>
      </c>
      <c r="V141" s="2">
        <f t="shared" si="43"/>
        <v>7.4796588993093103E-3</v>
      </c>
      <c r="W141" s="2">
        <f t="shared" si="44"/>
        <v>-2.1681386753126392E-2</v>
      </c>
      <c r="X141" s="2">
        <f t="shared" si="45"/>
        <v>2.1852479208367324E-3</v>
      </c>
      <c r="Y141" s="2">
        <f t="shared" si="46"/>
        <v>3.6752714868050901E-2</v>
      </c>
      <c r="Z141" s="2">
        <f t="shared" si="47"/>
        <v>-6.2807318439815518E-2</v>
      </c>
      <c r="AB141" s="5">
        <v>10303.549999999999</v>
      </c>
      <c r="AC141" s="5">
        <f t="shared" si="33"/>
        <v>-1.4302045814379535E-2</v>
      </c>
      <c r="AD141" s="2">
        <f t="shared" si="48"/>
        <v>-1.4492045814379535E-2</v>
      </c>
    </row>
    <row r="142" spans="1:30" x14ac:dyDescent="0.3">
      <c r="A142" s="1">
        <v>43395</v>
      </c>
      <c r="B142">
        <v>1081.6727289999999</v>
      </c>
      <c r="C142">
        <v>1124.1879879999999</v>
      </c>
      <c r="D142">
        <v>544.03997800000002</v>
      </c>
      <c r="E142">
        <v>511.79998799999998</v>
      </c>
      <c r="F142">
        <v>57.211863999999998</v>
      </c>
      <c r="G142">
        <v>78.757842999999994</v>
      </c>
      <c r="H142">
        <v>865.40777600000001</v>
      </c>
      <c r="J142">
        <f t="shared" si="34"/>
        <v>2.2592898757396437E-2</v>
      </c>
      <c r="K142">
        <f t="shared" si="35"/>
        <v>9.9424406613171298E-3</v>
      </c>
      <c r="L142">
        <f t="shared" si="36"/>
        <v>-1.9559314889632938E-2</v>
      </c>
      <c r="M142">
        <f t="shared" si="37"/>
        <v>-3.0957181211829395E-2</v>
      </c>
      <c r="N142">
        <f t="shared" si="38"/>
        <v>-5.2922555807422673E-2</v>
      </c>
      <c r="O142">
        <f t="shared" si="39"/>
        <v>-1.9655987665450882E-2</v>
      </c>
      <c r="P142">
        <f t="shared" si="40"/>
        <v>6.2339797499150404E-3</v>
      </c>
      <c r="R142" s="5">
        <v>1.9000000000000001E-4</v>
      </c>
      <c r="T142" s="2">
        <f t="shared" si="41"/>
        <v>2.2402898757396438E-2</v>
      </c>
      <c r="U142" s="2">
        <f t="shared" si="42"/>
        <v>9.7524406613171306E-3</v>
      </c>
      <c r="V142" s="2">
        <f t="shared" si="43"/>
        <v>-1.9749314889632937E-2</v>
      </c>
      <c r="W142" s="2">
        <f t="shared" si="44"/>
        <v>-3.1147181211829394E-2</v>
      </c>
      <c r="X142" s="2">
        <f t="shared" si="45"/>
        <v>-5.3112555807422676E-2</v>
      </c>
      <c r="Y142" s="2">
        <f t="shared" si="46"/>
        <v>-1.9845987665450881E-2</v>
      </c>
      <c r="Z142" s="2">
        <f t="shared" si="47"/>
        <v>6.0439797499150403E-3</v>
      </c>
      <c r="AB142" s="5">
        <v>10245.25</v>
      </c>
      <c r="AC142" s="5">
        <f t="shared" si="33"/>
        <v>-5.6582440032803523E-3</v>
      </c>
      <c r="AD142" s="2">
        <f t="shared" si="48"/>
        <v>-5.8482440032803524E-3</v>
      </c>
    </row>
    <row r="143" spans="1:30" x14ac:dyDescent="0.3">
      <c r="A143" s="1">
        <v>43396</v>
      </c>
      <c r="B143">
        <v>1091.7224120000001</v>
      </c>
      <c r="C143">
        <v>1134.9575199999999</v>
      </c>
      <c r="D143">
        <v>543.64709500000004</v>
      </c>
      <c r="E143">
        <v>521.5</v>
      </c>
      <c r="F143">
        <v>54.921478</v>
      </c>
      <c r="G143">
        <v>78.560447999999994</v>
      </c>
      <c r="H143">
        <v>846.32287599999995</v>
      </c>
      <c r="J143">
        <f t="shared" si="34"/>
        <v>9.2908721192324593E-3</v>
      </c>
      <c r="K143">
        <f t="shared" si="35"/>
        <v>9.5798319453312183E-3</v>
      </c>
      <c r="L143">
        <f t="shared" si="36"/>
        <v>-7.221583263867852E-4</v>
      </c>
      <c r="M143">
        <f t="shared" si="37"/>
        <v>1.8952739795687561E-2</v>
      </c>
      <c r="N143">
        <f t="shared" si="38"/>
        <v>-4.0033409853592571E-2</v>
      </c>
      <c r="O143">
        <f t="shared" si="39"/>
        <v>-2.5063535577021863E-3</v>
      </c>
      <c r="P143">
        <f t="shared" si="40"/>
        <v>-2.2053072007524994E-2</v>
      </c>
      <c r="R143" s="5">
        <v>1.9000000000000001E-4</v>
      </c>
      <c r="T143" s="2">
        <f t="shared" si="41"/>
        <v>9.1008721192324601E-3</v>
      </c>
      <c r="U143" s="2">
        <f t="shared" si="42"/>
        <v>9.3898319453312191E-3</v>
      </c>
      <c r="V143" s="2">
        <f t="shared" si="43"/>
        <v>-9.1215832638678516E-4</v>
      </c>
      <c r="W143" s="2">
        <f t="shared" si="44"/>
        <v>1.8762739795687561E-2</v>
      </c>
      <c r="X143" s="2">
        <f t="shared" si="45"/>
        <v>-4.0223409853592573E-2</v>
      </c>
      <c r="Y143" s="2">
        <f t="shared" si="46"/>
        <v>-2.6963535577021864E-3</v>
      </c>
      <c r="Z143" s="2">
        <f t="shared" si="47"/>
        <v>-2.2243072007524994E-2</v>
      </c>
      <c r="AB143" s="5">
        <v>10146.799999999999</v>
      </c>
      <c r="AC143" s="5">
        <f t="shared" si="33"/>
        <v>-9.6093311534614315E-3</v>
      </c>
      <c r="AD143" s="2">
        <f t="shared" si="48"/>
        <v>-9.7993311534614307E-3</v>
      </c>
    </row>
    <row r="144" spans="1:30" x14ac:dyDescent="0.3">
      <c r="A144" s="1">
        <v>43397</v>
      </c>
      <c r="B144">
        <v>1072.9212649999999</v>
      </c>
      <c r="C144">
        <v>1118.034058</v>
      </c>
      <c r="D144">
        <v>546.83917199999996</v>
      </c>
      <c r="E144">
        <v>538.59997599999997</v>
      </c>
      <c r="F144">
        <v>56.305252000000003</v>
      </c>
      <c r="G144">
        <v>80.781066999999993</v>
      </c>
      <c r="H144">
        <v>876.08148200000005</v>
      </c>
      <c r="J144">
        <f t="shared" si="34"/>
        <v>-1.7221545324472214E-2</v>
      </c>
      <c r="K144">
        <f t="shared" si="35"/>
        <v>-1.4911097289350507E-2</v>
      </c>
      <c r="L144">
        <f t="shared" si="36"/>
        <v>5.8715976400093269E-3</v>
      </c>
      <c r="M144">
        <f t="shared" si="37"/>
        <v>3.2789982742090065E-2</v>
      </c>
      <c r="N144">
        <f t="shared" si="38"/>
        <v>2.5195498198355159E-2</v>
      </c>
      <c r="O144">
        <f t="shared" si="39"/>
        <v>2.8266373939211744E-2</v>
      </c>
      <c r="P144">
        <f t="shared" si="40"/>
        <v>3.5162237538289232E-2</v>
      </c>
      <c r="R144" s="5">
        <v>1.9000000000000001E-4</v>
      </c>
      <c r="T144" s="2">
        <f t="shared" si="41"/>
        <v>-1.7411545324472213E-2</v>
      </c>
      <c r="U144" s="2">
        <f t="shared" si="42"/>
        <v>-1.5101097289350506E-2</v>
      </c>
      <c r="V144" s="2">
        <f t="shared" si="43"/>
        <v>5.6815976400093268E-3</v>
      </c>
      <c r="W144" s="2">
        <f t="shared" si="44"/>
        <v>3.2599982742090063E-2</v>
      </c>
      <c r="X144" s="2">
        <f t="shared" si="45"/>
        <v>2.500549819835516E-2</v>
      </c>
      <c r="Y144" s="2">
        <f t="shared" si="46"/>
        <v>2.8076373939211745E-2</v>
      </c>
      <c r="Z144" s="2">
        <f t="shared" si="47"/>
        <v>3.4972237538289229E-2</v>
      </c>
      <c r="AB144" s="5">
        <v>10224.75</v>
      </c>
      <c r="AC144" s="5">
        <f t="shared" si="33"/>
        <v>7.6822249379115319E-3</v>
      </c>
      <c r="AD144" s="2">
        <f t="shared" si="48"/>
        <v>7.4922249379115319E-3</v>
      </c>
    </row>
    <row r="145" spans="1:30" x14ac:dyDescent="0.3">
      <c r="A145" s="1">
        <v>43398</v>
      </c>
      <c r="B145">
        <v>1069.603394</v>
      </c>
      <c r="C145">
        <v>1101.3588870000001</v>
      </c>
      <c r="D145">
        <v>536.96820100000002</v>
      </c>
      <c r="E145">
        <v>511.64999399999999</v>
      </c>
      <c r="F145">
        <v>54.921478</v>
      </c>
      <c r="G145">
        <v>79.596740999999994</v>
      </c>
      <c r="H145">
        <v>864.52239999999995</v>
      </c>
      <c r="J145">
        <f t="shared" si="34"/>
        <v>-3.092371367995925E-3</v>
      </c>
      <c r="K145">
        <f t="shared" si="35"/>
        <v>-1.4914725433167318E-2</v>
      </c>
      <c r="L145">
        <f t="shared" si="36"/>
        <v>-1.8050958134359734E-2</v>
      </c>
      <c r="M145">
        <f t="shared" si="37"/>
        <v>-5.0037102118251818E-2</v>
      </c>
      <c r="N145">
        <f t="shared" si="38"/>
        <v>-2.4576286418183553E-2</v>
      </c>
      <c r="O145">
        <f t="shared" si="39"/>
        <v>-1.4660935340207858E-2</v>
      </c>
      <c r="P145">
        <f t="shared" si="40"/>
        <v>-1.3194071827214016E-2</v>
      </c>
      <c r="R145" s="5">
        <v>1.9100000000000001E-4</v>
      </c>
      <c r="T145" s="2">
        <f t="shared" si="41"/>
        <v>-3.2833713679959252E-3</v>
      </c>
      <c r="U145" s="2">
        <f t="shared" si="42"/>
        <v>-1.5105725433167318E-2</v>
      </c>
      <c r="V145" s="2">
        <f t="shared" si="43"/>
        <v>-1.8241958134359734E-2</v>
      </c>
      <c r="W145" s="2">
        <f t="shared" si="44"/>
        <v>-5.0228102118251815E-2</v>
      </c>
      <c r="X145" s="2">
        <f t="shared" si="45"/>
        <v>-2.4767286418183553E-2</v>
      </c>
      <c r="Y145" s="2">
        <f t="shared" si="46"/>
        <v>-1.4851935340207859E-2</v>
      </c>
      <c r="Z145" s="2">
        <f t="shared" si="47"/>
        <v>-1.3385071827214016E-2</v>
      </c>
      <c r="AB145" s="5">
        <v>10124.9</v>
      </c>
      <c r="AC145" s="5">
        <f t="shared" si="33"/>
        <v>-9.7655199393628569E-3</v>
      </c>
      <c r="AD145" s="2">
        <f t="shared" si="48"/>
        <v>-9.9565199393628571E-3</v>
      </c>
    </row>
    <row r="146" spans="1:30" x14ac:dyDescent="0.3">
      <c r="A146" s="1">
        <v>43399</v>
      </c>
      <c r="B146">
        <v>1064.2658690000001</v>
      </c>
      <c r="C146">
        <v>1074.807495</v>
      </c>
      <c r="D146">
        <v>543.49975600000005</v>
      </c>
      <c r="E146">
        <v>528.75</v>
      </c>
      <c r="F146">
        <v>56.209820000000001</v>
      </c>
      <c r="G146">
        <v>78.412407000000002</v>
      </c>
      <c r="H146">
        <v>851.68438700000002</v>
      </c>
      <c r="J146">
        <f t="shared" si="34"/>
        <v>-4.9901907846787502E-3</v>
      </c>
      <c r="K146">
        <f t="shared" si="35"/>
        <v>-2.4107847417769168E-2</v>
      </c>
      <c r="L146">
        <f t="shared" si="36"/>
        <v>1.2163764982425888E-2</v>
      </c>
      <c r="M146">
        <f t="shared" si="37"/>
        <v>3.342129619960478E-2</v>
      </c>
      <c r="N146">
        <f t="shared" si="38"/>
        <v>2.3457890190063713E-2</v>
      </c>
      <c r="O146">
        <f t="shared" si="39"/>
        <v>-1.4879177025602E-2</v>
      </c>
      <c r="P146">
        <f t="shared" si="40"/>
        <v>-1.4849832693750831E-2</v>
      </c>
      <c r="R146" s="5">
        <v>1.9000000000000001E-4</v>
      </c>
      <c r="T146" s="2">
        <f t="shared" si="41"/>
        <v>-5.1801907846787502E-3</v>
      </c>
      <c r="U146" s="2">
        <f t="shared" si="42"/>
        <v>-2.4297847417769167E-2</v>
      </c>
      <c r="V146" s="2">
        <f t="shared" si="43"/>
        <v>1.1973764982425888E-2</v>
      </c>
      <c r="W146" s="2">
        <f t="shared" si="44"/>
        <v>3.3231296199604778E-2</v>
      </c>
      <c r="X146" s="2">
        <f t="shared" si="45"/>
        <v>2.3267890190063714E-2</v>
      </c>
      <c r="Y146" s="2">
        <f t="shared" si="46"/>
        <v>-1.5069177025601999E-2</v>
      </c>
      <c r="Z146" s="2">
        <f t="shared" si="47"/>
        <v>-1.5039832693750831E-2</v>
      </c>
      <c r="AB146" s="5">
        <v>10030</v>
      </c>
      <c r="AC146" s="5">
        <f t="shared" si="33"/>
        <v>-9.3729320783414796E-3</v>
      </c>
      <c r="AD146" s="2">
        <f t="shared" si="48"/>
        <v>-9.5629320783414788E-3</v>
      </c>
    </row>
    <row r="147" spans="1:30" x14ac:dyDescent="0.3">
      <c r="A147" s="1">
        <v>43402</v>
      </c>
      <c r="B147">
        <v>1059.8420410000001</v>
      </c>
      <c r="C147">
        <v>1134.3618160000001</v>
      </c>
      <c r="D147">
        <v>546.98663299999998</v>
      </c>
      <c r="E147">
        <v>585.84997599999997</v>
      </c>
      <c r="F147">
        <v>56.305252000000003</v>
      </c>
      <c r="G147">
        <v>80.139549000000002</v>
      </c>
      <c r="H147">
        <v>873.96636999999998</v>
      </c>
      <c r="J147">
        <f t="shared" si="34"/>
        <v>-4.1566944208749753E-3</v>
      </c>
      <c r="K147">
        <f t="shared" si="35"/>
        <v>5.5409290758620985E-2</v>
      </c>
      <c r="L147">
        <f t="shared" si="36"/>
        <v>6.4155999363501746E-3</v>
      </c>
      <c r="M147">
        <f t="shared" si="37"/>
        <v>0.1079904983451536</v>
      </c>
      <c r="N147">
        <f t="shared" si="38"/>
        <v>1.697781633173748E-3</v>
      </c>
      <c r="O147">
        <f t="shared" si="39"/>
        <v>2.2026386717091857E-2</v>
      </c>
      <c r="P147">
        <f t="shared" si="40"/>
        <v>2.6162253694102258E-2</v>
      </c>
      <c r="R147" s="5">
        <v>1.9100000000000001E-4</v>
      </c>
      <c r="T147" s="2">
        <f t="shared" si="41"/>
        <v>-4.3476944208749755E-3</v>
      </c>
      <c r="U147" s="2">
        <f t="shared" si="42"/>
        <v>5.5218290758620989E-2</v>
      </c>
      <c r="V147" s="2">
        <f t="shared" si="43"/>
        <v>6.2245999363501744E-3</v>
      </c>
      <c r="W147" s="2">
        <f t="shared" si="44"/>
        <v>0.10779949834515361</v>
      </c>
      <c r="X147" s="2">
        <f t="shared" si="45"/>
        <v>1.506781633173748E-3</v>
      </c>
      <c r="Y147" s="2">
        <f t="shared" si="46"/>
        <v>2.1835386717091856E-2</v>
      </c>
      <c r="Z147" s="2">
        <f t="shared" si="47"/>
        <v>2.5971253694102258E-2</v>
      </c>
      <c r="AB147" s="5">
        <v>10250.85</v>
      </c>
      <c r="AC147" s="5">
        <f t="shared" si="33"/>
        <v>2.201894317048857E-2</v>
      </c>
      <c r="AD147" s="2">
        <f t="shared" si="48"/>
        <v>2.182794317048857E-2</v>
      </c>
    </row>
    <row r="148" spans="1:30" x14ac:dyDescent="0.3">
      <c r="A148" s="1">
        <v>43403</v>
      </c>
      <c r="B148">
        <v>1058.255371</v>
      </c>
      <c r="C148">
        <v>1157.935547</v>
      </c>
      <c r="D148">
        <v>559.36218299999996</v>
      </c>
      <c r="E148">
        <v>607.04998799999998</v>
      </c>
      <c r="F148">
        <v>56.496119999999998</v>
      </c>
      <c r="G148">
        <v>82.064087000000001</v>
      </c>
      <c r="H148">
        <v>892.70696999999996</v>
      </c>
      <c r="J148">
        <f t="shared" si="34"/>
        <v>-1.4970815825564518E-3</v>
      </c>
      <c r="K148">
        <f t="shared" si="35"/>
        <v>2.078149199620093E-2</v>
      </c>
      <c r="L148">
        <f t="shared" si="36"/>
        <v>2.2624958734594847E-2</v>
      </c>
      <c r="M148">
        <f t="shared" si="37"/>
        <v>3.6186759184914631E-2</v>
      </c>
      <c r="N148">
        <f t="shared" si="38"/>
        <v>3.3898791537243221E-3</v>
      </c>
      <c r="O148">
        <f t="shared" si="39"/>
        <v>2.4014834423388112E-2</v>
      </c>
      <c r="P148">
        <f t="shared" si="40"/>
        <v>2.1443159191583051E-2</v>
      </c>
      <c r="R148" s="5">
        <v>1.9000000000000001E-4</v>
      </c>
      <c r="T148" s="2">
        <f t="shared" si="41"/>
        <v>-1.6870815825564519E-3</v>
      </c>
      <c r="U148" s="2">
        <f t="shared" si="42"/>
        <v>2.0591491996200931E-2</v>
      </c>
      <c r="V148" s="2">
        <f t="shared" si="43"/>
        <v>2.2434958734594848E-2</v>
      </c>
      <c r="W148" s="2">
        <f t="shared" si="44"/>
        <v>3.5996759184914628E-2</v>
      </c>
      <c r="X148" s="2">
        <f t="shared" si="45"/>
        <v>3.199879153724322E-3</v>
      </c>
      <c r="Y148" s="2">
        <f t="shared" si="46"/>
        <v>2.3824834423388112E-2</v>
      </c>
      <c r="Z148" s="2">
        <f t="shared" si="47"/>
        <v>2.1253159191583052E-2</v>
      </c>
      <c r="AB148" s="5">
        <v>10198.4</v>
      </c>
      <c r="AC148" s="5">
        <f t="shared" si="33"/>
        <v>-5.1166488632650685E-3</v>
      </c>
      <c r="AD148" s="2">
        <f t="shared" si="48"/>
        <v>-5.3066488632650686E-3</v>
      </c>
    </row>
    <row r="149" spans="1:30" x14ac:dyDescent="0.3">
      <c r="A149" s="1">
        <v>43404</v>
      </c>
      <c r="B149">
        <v>1074.700439</v>
      </c>
      <c r="C149">
        <v>1132.575317</v>
      </c>
      <c r="D149">
        <v>574.488159</v>
      </c>
      <c r="E149">
        <v>599.20001200000002</v>
      </c>
      <c r="F149">
        <v>56.257537999999997</v>
      </c>
      <c r="G149">
        <v>81.669312000000005</v>
      </c>
      <c r="H149">
        <v>916.56298800000002</v>
      </c>
      <c r="J149">
        <f t="shared" si="34"/>
        <v>1.5539791670946306E-2</v>
      </c>
      <c r="K149">
        <f t="shared" si="35"/>
        <v>-2.190124490581858E-2</v>
      </c>
      <c r="L149">
        <f t="shared" si="36"/>
        <v>2.7041470552899422E-2</v>
      </c>
      <c r="M149">
        <f t="shared" si="37"/>
        <v>-1.2931350226795441E-2</v>
      </c>
      <c r="N149">
        <f t="shared" si="38"/>
        <v>-4.222980268379509E-3</v>
      </c>
      <c r="O149">
        <f t="shared" si="39"/>
        <v>-4.8105695735090022E-3</v>
      </c>
      <c r="P149">
        <f t="shared" si="40"/>
        <v>2.6723234837070963E-2</v>
      </c>
      <c r="R149" s="5">
        <v>1.9000000000000001E-4</v>
      </c>
      <c r="T149" s="2">
        <f t="shared" si="41"/>
        <v>1.5349791670946307E-2</v>
      </c>
      <c r="U149" s="2">
        <f t="shared" si="42"/>
        <v>-2.2091244905818579E-2</v>
      </c>
      <c r="V149" s="2">
        <f t="shared" si="43"/>
        <v>2.6851470552899423E-2</v>
      </c>
      <c r="W149" s="2">
        <f t="shared" si="44"/>
        <v>-1.312135022679544E-2</v>
      </c>
      <c r="X149" s="2">
        <f t="shared" si="45"/>
        <v>-4.4129802683795091E-3</v>
      </c>
      <c r="Y149" s="2">
        <f t="shared" si="46"/>
        <v>-5.0005695735090023E-3</v>
      </c>
      <c r="Z149" s="2">
        <f t="shared" si="47"/>
        <v>2.6533234837070964E-2</v>
      </c>
      <c r="AB149" s="5">
        <v>10386.6</v>
      </c>
      <c r="AC149" s="5">
        <f t="shared" si="33"/>
        <v>1.8453875117665587E-2</v>
      </c>
      <c r="AD149" s="2">
        <f t="shared" si="48"/>
        <v>1.8263875117665588E-2</v>
      </c>
    </row>
    <row r="150" spans="1:30" x14ac:dyDescent="0.3">
      <c r="A150" s="1">
        <v>43405</v>
      </c>
      <c r="B150">
        <v>1066.6701660000001</v>
      </c>
      <c r="C150">
        <v>1163.6923830000001</v>
      </c>
      <c r="D150">
        <v>570.70666500000004</v>
      </c>
      <c r="E150">
        <v>599.84997599999997</v>
      </c>
      <c r="F150">
        <v>56.686985</v>
      </c>
      <c r="G150">
        <v>81.570617999999996</v>
      </c>
      <c r="H150">
        <v>928.17120399999999</v>
      </c>
      <c r="J150">
        <f t="shared" si="34"/>
        <v>-7.4721035821590951E-3</v>
      </c>
      <c r="K150">
        <f t="shared" si="35"/>
        <v>2.7474610767983056E-2</v>
      </c>
      <c r="L150">
        <f t="shared" si="36"/>
        <v>-6.5823706559632548E-3</v>
      </c>
      <c r="M150">
        <f t="shared" si="37"/>
        <v>1.0847196044447918E-3</v>
      </c>
      <c r="N150">
        <f t="shared" si="38"/>
        <v>7.6335903643704288E-3</v>
      </c>
      <c r="O150">
        <f t="shared" si="39"/>
        <v>-1.2084588149831473E-3</v>
      </c>
      <c r="P150">
        <f t="shared" si="40"/>
        <v>1.2664940819102735E-2</v>
      </c>
      <c r="R150" s="5">
        <v>1.9100000000000001E-4</v>
      </c>
      <c r="T150" s="2">
        <f t="shared" si="41"/>
        <v>-7.6631035821590953E-3</v>
      </c>
      <c r="U150" s="2">
        <f t="shared" si="42"/>
        <v>2.7283610767983055E-2</v>
      </c>
      <c r="V150" s="2">
        <f t="shared" si="43"/>
        <v>-6.773370655963255E-3</v>
      </c>
      <c r="W150" s="2">
        <f t="shared" si="44"/>
        <v>8.9371960444479181E-4</v>
      </c>
      <c r="X150" s="2">
        <f t="shared" si="45"/>
        <v>7.4425903643704286E-3</v>
      </c>
      <c r="Y150" s="2">
        <f t="shared" si="46"/>
        <v>-1.3994588149831473E-3</v>
      </c>
      <c r="Z150" s="2">
        <f t="shared" si="47"/>
        <v>1.2473940819102735E-2</v>
      </c>
      <c r="AB150" s="5">
        <v>10380.450000000001</v>
      </c>
      <c r="AC150" s="5">
        <f t="shared" si="33"/>
        <v>-5.921090636011434E-4</v>
      </c>
      <c r="AD150" s="2">
        <f t="shared" si="48"/>
        <v>-7.8310906360114338E-4</v>
      </c>
    </row>
    <row r="151" spans="1:30" x14ac:dyDescent="0.3">
      <c r="A151" s="1">
        <v>43406</v>
      </c>
      <c r="B151">
        <v>1065.6604</v>
      </c>
      <c r="C151">
        <v>1145.230591</v>
      </c>
      <c r="D151">
        <v>596.44030799999996</v>
      </c>
      <c r="E151">
        <v>606.45001200000002</v>
      </c>
      <c r="F151">
        <v>58.070754999999998</v>
      </c>
      <c r="G151">
        <v>81.323882999999995</v>
      </c>
      <c r="H151">
        <v>945.23925799999995</v>
      </c>
      <c r="J151">
        <f t="shared" si="34"/>
        <v>-9.4665251938819747E-4</v>
      </c>
      <c r="K151">
        <f t="shared" si="35"/>
        <v>-1.5864838740634823E-2</v>
      </c>
      <c r="L151">
        <f t="shared" si="36"/>
        <v>4.5090840142895321E-2</v>
      </c>
      <c r="M151">
        <f t="shared" si="37"/>
        <v>1.1002811142898247E-2</v>
      </c>
      <c r="N151">
        <f t="shared" si="38"/>
        <v>2.4410717909939969E-2</v>
      </c>
      <c r="O151">
        <f t="shared" si="39"/>
        <v>-3.0248023865652343E-3</v>
      </c>
      <c r="P151">
        <f t="shared" si="40"/>
        <v>1.8388907053401713E-2</v>
      </c>
      <c r="R151" s="5">
        <v>1.9000000000000001E-4</v>
      </c>
      <c r="T151" s="2">
        <f t="shared" si="41"/>
        <v>-1.1366525193881975E-3</v>
      </c>
      <c r="U151" s="2">
        <f t="shared" si="42"/>
        <v>-1.6054838740634823E-2</v>
      </c>
      <c r="V151" s="2">
        <f t="shared" si="43"/>
        <v>4.4900840142895318E-2</v>
      </c>
      <c r="W151" s="2">
        <f t="shared" si="44"/>
        <v>1.0812811142898247E-2</v>
      </c>
      <c r="X151" s="2">
        <f t="shared" si="45"/>
        <v>2.422071790993997E-2</v>
      </c>
      <c r="Y151" s="2">
        <f t="shared" si="46"/>
        <v>-3.2148023865652344E-3</v>
      </c>
      <c r="Z151" s="2">
        <f t="shared" si="47"/>
        <v>1.8198907053401714E-2</v>
      </c>
      <c r="AB151" s="5">
        <v>10553</v>
      </c>
      <c r="AC151" s="5">
        <f t="shared" si="33"/>
        <v>1.6622593432847253E-2</v>
      </c>
      <c r="AD151" s="2">
        <f t="shared" si="48"/>
        <v>1.6432593432847253E-2</v>
      </c>
    </row>
    <row r="152" spans="1:30" x14ac:dyDescent="0.3">
      <c r="A152" s="1">
        <v>43409</v>
      </c>
      <c r="B152">
        <v>1066.9105219999999</v>
      </c>
      <c r="C152">
        <v>1155.9007570000001</v>
      </c>
      <c r="D152">
        <v>588.14068599999996</v>
      </c>
      <c r="E152">
        <v>612.09997599999997</v>
      </c>
      <c r="F152">
        <v>56.925567999999998</v>
      </c>
      <c r="G152">
        <v>79.201958000000005</v>
      </c>
      <c r="H152">
        <v>959.60211200000003</v>
      </c>
      <c r="J152">
        <f t="shared" si="34"/>
        <v>1.1730960444808866E-3</v>
      </c>
      <c r="K152">
        <f t="shared" si="35"/>
        <v>9.3170459153409987E-3</v>
      </c>
      <c r="L152">
        <f t="shared" si="36"/>
        <v>-1.391526006656143E-2</v>
      </c>
      <c r="M152">
        <f t="shared" si="37"/>
        <v>9.3164545934578263E-3</v>
      </c>
      <c r="N152">
        <f t="shared" si="38"/>
        <v>-1.9720546082102771E-2</v>
      </c>
      <c r="O152">
        <f t="shared" si="39"/>
        <v>-2.6092273532979118E-2</v>
      </c>
      <c r="P152">
        <f t="shared" si="40"/>
        <v>1.519494019999758E-2</v>
      </c>
      <c r="R152" s="5">
        <v>1.9000000000000001E-4</v>
      </c>
      <c r="T152" s="2">
        <f t="shared" si="41"/>
        <v>9.8309604448088657E-4</v>
      </c>
      <c r="U152" s="2">
        <f t="shared" si="42"/>
        <v>9.1270459153409995E-3</v>
      </c>
      <c r="V152" s="2">
        <f t="shared" si="43"/>
        <v>-1.410526006656143E-2</v>
      </c>
      <c r="W152" s="2">
        <f t="shared" si="44"/>
        <v>9.1264545934578271E-3</v>
      </c>
      <c r="X152" s="2">
        <f t="shared" si="45"/>
        <v>-1.991054608210277E-2</v>
      </c>
      <c r="Y152" s="2">
        <f t="shared" si="46"/>
        <v>-2.6282273532979118E-2</v>
      </c>
      <c r="Z152" s="2">
        <f t="shared" si="47"/>
        <v>1.5004940199997581E-2</v>
      </c>
      <c r="AB152" s="5">
        <v>10524</v>
      </c>
      <c r="AC152" s="5">
        <f t="shared" si="33"/>
        <v>-2.7480337344830854E-3</v>
      </c>
      <c r="AD152" s="2">
        <f t="shared" si="48"/>
        <v>-2.9380337344830855E-3</v>
      </c>
    </row>
    <row r="153" spans="1:30" x14ac:dyDescent="0.3">
      <c r="A153" s="1">
        <v>43410</v>
      </c>
      <c r="B153">
        <v>1065.127686</v>
      </c>
      <c r="C153">
        <v>1118.9770510000001</v>
      </c>
      <c r="D153">
        <v>575.81402600000001</v>
      </c>
      <c r="E153">
        <v>613.79998799999998</v>
      </c>
      <c r="F153">
        <v>57.068714</v>
      </c>
      <c r="G153">
        <v>79.053916999999998</v>
      </c>
      <c r="H153">
        <v>923.20330799999999</v>
      </c>
      <c r="J153">
        <f t="shared" si="34"/>
        <v>-1.67102672926855E-3</v>
      </c>
      <c r="K153">
        <f t="shared" si="35"/>
        <v>-3.1943664519980965E-2</v>
      </c>
      <c r="L153">
        <f t="shared" si="36"/>
        <v>-2.0958692866216617E-2</v>
      </c>
      <c r="M153">
        <f t="shared" si="37"/>
        <v>2.7773436802095469E-3</v>
      </c>
      <c r="N153">
        <f t="shared" si="38"/>
        <v>2.5146169819509146E-3</v>
      </c>
      <c r="O153">
        <f t="shared" si="39"/>
        <v>-1.869158335706881E-3</v>
      </c>
      <c r="P153">
        <f t="shared" si="40"/>
        <v>-3.7931142027332304E-2</v>
      </c>
      <c r="R153" s="5">
        <v>1.9100000000000001E-4</v>
      </c>
      <c r="T153" s="2">
        <f t="shared" si="41"/>
        <v>-1.86202672926855E-3</v>
      </c>
      <c r="U153" s="2">
        <f t="shared" si="42"/>
        <v>-3.2134664519980961E-2</v>
      </c>
      <c r="V153" s="2">
        <f t="shared" si="43"/>
        <v>-2.1149692866216617E-2</v>
      </c>
      <c r="W153" s="2">
        <f t="shared" si="44"/>
        <v>2.5863436802095467E-3</v>
      </c>
      <c r="X153" s="2">
        <f t="shared" si="45"/>
        <v>2.3236169819509144E-3</v>
      </c>
      <c r="Y153" s="2">
        <f t="shared" si="46"/>
        <v>-2.060158335706881E-3</v>
      </c>
      <c r="Z153" s="2">
        <f t="shared" si="47"/>
        <v>-3.8122142027332301E-2</v>
      </c>
      <c r="AB153" s="5">
        <v>10530</v>
      </c>
      <c r="AC153" s="5">
        <f t="shared" si="33"/>
        <v>5.7012542759407071E-4</v>
      </c>
      <c r="AD153" s="2">
        <f t="shared" si="48"/>
        <v>3.7912542759407073E-4</v>
      </c>
    </row>
    <row r="154" spans="1:30" x14ac:dyDescent="0.3">
      <c r="A154" s="1">
        <v>43411</v>
      </c>
      <c r="B154">
        <v>1068.9053960000001</v>
      </c>
      <c r="C154">
        <v>1123.294678</v>
      </c>
      <c r="D154">
        <v>581.95281999999997</v>
      </c>
      <c r="E154">
        <v>616.5</v>
      </c>
      <c r="F154">
        <v>58.118473000000002</v>
      </c>
      <c r="G154">
        <v>79.892814999999999</v>
      </c>
      <c r="H154">
        <v>926.25286900000003</v>
      </c>
      <c r="J154">
        <f t="shared" si="34"/>
        <v>3.5467203131175299E-3</v>
      </c>
      <c r="K154">
        <f t="shared" si="35"/>
        <v>3.8585483018989115E-3</v>
      </c>
      <c r="L154">
        <f t="shared" si="36"/>
        <v>1.0661070628383689E-2</v>
      </c>
      <c r="M154">
        <f t="shared" si="37"/>
        <v>4.3988466158132525E-3</v>
      </c>
      <c r="N154">
        <f t="shared" si="38"/>
        <v>1.8394649649894016E-2</v>
      </c>
      <c r="O154">
        <f t="shared" si="39"/>
        <v>1.0611719593856437E-2</v>
      </c>
      <c r="P154">
        <f t="shared" si="40"/>
        <v>3.3032388137847093E-3</v>
      </c>
      <c r="R154" s="5">
        <v>1.9000000000000001E-4</v>
      </c>
      <c r="T154" s="2">
        <f t="shared" si="41"/>
        <v>3.3567203131175298E-3</v>
      </c>
      <c r="U154" s="2">
        <f t="shared" si="42"/>
        <v>3.6685483018989115E-3</v>
      </c>
      <c r="V154" s="2">
        <f t="shared" si="43"/>
        <v>1.047107062838369E-2</v>
      </c>
      <c r="W154" s="2">
        <f t="shared" si="44"/>
        <v>4.2088466158132524E-3</v>
      </c>
      <c r="X154" s="2">
        <f t="shared" si="45"/>
        <v>1.8204649649894017E-2</v>
      </c>
      <c r="Y154" s="2">
        <f t="shared" si="46"/>
        <v>1.0421719593856437E-2</v>
      </c>
      <c r="Z154" s="2">
        <f t="shared" si="47"/>
        <v>3.1132388137847093E-3</v>
      </c>
      <c r="AB154" s="5">
        <v>10598.4</v>
      </c>
      <c r="AC154" s="5">
        <f t="shared" si="33"/>
        <v>6.495726495726461E-3</v>
      </c>
      <c r="AD154" s="2">
        <f t="shared" si="48"/>
        <v>6.305726495726461E-3</v>
      </c>
    </row>
    <row r="155" spans="1:30" x14ac:dyDescent="0.3">
      <c r="A155" s="1">
        <v>43413</v>
      </c>
      <c r="B155">
        <v>1069.8258060000001</v>
      </c>
      <c r="C155">
        <v>1140.267822</v>
      </c>
      <c r="D155">
        <v>573.11303699999996</v>
      </c>
      <c r="E155">
        <v>619.70001200000002</v>
      </c>
      <c r="F155">
        <v>58.404769999999999</v>
      </c>
      <c r="G155">
        <v>80.435637999999997</v>
      </c>
      <c r="H155">
        <v>934.51641800000004</v>
      </c>
      <c r="J155">
        <f t="shared" si="34"/>
        <v>8.6107713876668187E-4</v>
      </c>
      <c r="K155">
        <f t="shared" si="35"/>
        <v>1.5110143698197107E-2</v>
      </c>
      <c r="L155">
        <f t="shared" si="36"/>
        <v>-1.5189861954788726E-2</v>
      </c>
      <c r="M155">
        <f t="shared" si="37"/>
        <v>5.1906115166261398E-3</v>
      </c>
      <c r="N155">
        <f t="shared" si="38"/>
        <v>4.9260929481061482E-3</v>
      </c>
      <c r="O155">
        <f t="shared" si="39"/>
        <v>6.7943907096025911E-3</v>
      </c>
      <c r="P155">
        <f t="shared" si="40"/>
        <v>8.9214827576420842E-3</v>
      </c>
      <c r="R155" s="5">
        <v>1.9000000000000001E-4</v>
      </c>
      <c r="T155" s="2">
        <f t="shared" si="41"/>
        <v>6.7107713876668191E-4</v>
      </c>
      <c r="U155" s="2">
        <f t="shared" si="42"/>
        <v>1.4920143698197108E-2</v>
      </c>
      <c r="V155" s="2">
        <f t="shared" si="43"/>
        <v>-1.5379861954788725E-2</v>
      </c>
      <c r="W155" s="2">
        <f t="shared" si="44"/>
        <v>5.0006115166261397E-3</v>
      </c>
      <c r="X155" s="2">
        <f t="shared" si="45"/>
        <v>4.7360929481061482E-3</v>
      </c>
      <c r="Y155" s="2">
        <f t="shared" si="46"/>
        <v>6.604390709602591E-3</v>
      </c>
      <c r="Z155" s="2">
        <f t="shared" si="47"/>
        <v>8.731482757642085E-3</v>
      </c>
      <c r="AB155" s="5">
        <v>10585.2</v>
      </c>
      <c r="AC155" s="5">
        <f t="shared" si="33"/>
        <v>-1.2454710144926507E-3</v>
      </c>
      <c r="AD155" s="2">
        <f t="shared" si="48"/>
        <v>-1.4354710144926508E-3</v>
      </c>
    </row>
    <row r="156" spans="1:30" x14ac:dyDescent="0.3">
      <c r="A156" s="1">
        <v>43416</v>
      </c>
      <c r="B156">
        <v>1057.862427</v>
      </c>
      <c r="C156">
        <v>1128.307251</v>
      </c>
      <c r="D156">
        <v>574.43902600000001</v>
      </c>
      <c r="E156">
        <v>609.15002400000003</v>
      </c>
      <c r="F156">
        <v>58.213904999999997</v>
      </c>
      <c r="G156">
        <v>79.053916999999998</v>
      </c>
      <c r="H156">
        <v>897.03546100000005</v>
      </c>
      <c r="J156">
        <f t="shared" si="34"/>
        <v>-1.1182548535382806E-2</v>
      </c>
      <c r="K156">
        <f t="shared" si="35"/>
        <v>-1.048926468785337E-2</v>
      </c>
      <c r="L156">
        <f t="shared" si="36"/>
        <v>2.313660507429793E-3</v>
      </c>
      <c r="M156">
        <f t="shared" si="37"/>
        <v>-1.7024346935142522E-2</v>
      </c>
      <c r="N156">
        <f t="shared" si="38"/>
        <v>-3.2679693798982907E-3</v>
      </c>
      <c r="O156">
        <f t="shared" si="39"/>
        <v>-1.7177970292222944E-2</v>
      </c>
      <c r="P156">
        <f t="shared" si="40"/>
        <v>-4.010732853705732E-2</v>
      </c>
      <c r="R156" s="5">
        <v>1.9000000000000001E-4</v>
      </c>
      <c r="T156" s="2">
        <f t="shared" si="41"/>
        <v>-1.1372548535382805E-2</v>
      </c>
      <c r="U156" s="2">
        <f t="shared" si="42"/>
        <v>-1.0679264687853369E-2</v>
      </c>
      <c r="V156" s="2">
        <f t="shared" si="43"/>
        <v>2.1236605074297929E-3</v>
      </c>
      <c r="W156" s="2">
        <f t="shared" si="44"/>
        <v>-1.7214346935142521E-2</v>
      </c>
      <c r="X156" s="2">
        <f t="shared" si="45"/>
        <v>-3.4579693798982908E-3</v>
      </c>
      <c r="Y156" s="2">
        <f t="shared" si="46"/>
        <v>-1.7367970292222944E-2</v>
      </c>
      <c r="Z156" s="2">
        <f t="shared" si="47"/>
        <v>-4.0297328537057323E-2</v>
      </c>
      <c r="AB156" s="5">
        <v>10482.200000000001</v>
      </c>
      <c r="AC156" s="5">
        <f t="shared" si="33"/>
        <v>-9.730567207043796E-3</v>
      </c>
      <c r="AD156" s="2">
        <f t="shared" si="48"/>
        <v>-9.9205672070437952E-3</v>
      </c>
    </row>
    <row r="157" spans="1:30" x14ac:dyDescent="0.3">
      <c r="A157" s="1">
        <v>43417</v>
      </c>
      <c r="B157">
        <v>1072.538086</v>
      </c>
      <c r="C157">
        <v>1135.106323</v>
      </c>
      <c r="D157">
        <v>579.54644800000005</v>
      </c>
      <c r="E157">
        <v>607.09997599999997</v>
      </c>
      <c r="F157">
        <v>58.309337999999997</v>
      </c>
      <c r="G157">
        <v>77.869591</v>
      </c>
      <c r="H157">
        <v>899.05212400000005</v>
      </c>
      <c r="J157">
        <f t="shared" si="34"/>
        <v>1.3872937184865151E-2</v>
      </c>
      <c r="K157">
        <f t="shared" si="35"/>
        <v>6.0259047293847656E-3</v>
      </c>
      <c r="L157">
        <f t="shared" si="36"/>
        <v>8.8911473086441071E-3</v>
      </c>
      <c r="M157">
        <f t="shared" si="37"/>
        <v>-3.3654238188129178E-3</v>
      </c>
      <c r="N157">
        <f t="shared" si="38"/>
        <v>1.6393505984523781E-3</v>
      </c>
      <c r="O157">
        <f t="shared" si="39"/>
        <v>-1.4981243750388722E-2</v>
      </c>
      <c r="P157">
        <f t="shared" si="40"/>
        <v>2.2481418936904146E-3</v>
      </c>
      <c r="R157" s="5">
        <v>1.9000000000000001E-4</v>
      </c>
      <c r="T157" s="2">
        <f t="shared" si="41"/>
        <v>1.3682937184865152E-2</v>
      </c>
      <c r="U157" s="2">
        <f t="shared" si="42"/>
        <v>5.8359047293847655E-3</v>
      </c>
      <c r="V157" s="2">
        <f t="shared" si="43"/>
        <v>8.7011473086441079E-3</v>
      </c>
      <c r="W157" s="2">
        <f t="shared" si="44"/>
        <v>-3.5554238188129179E-3</v>
      </c>
      <c r="X157" s="2">
        <f t="shared" si="45"/>
        <v>1.449350598452378E-3</v>
      </c>
      <c r="Y157" s="2">
        <f t="shared" si="46"/>
        <v>-1.5171243750388721E-2</v>
      </c>
      <c r="Z157" s="2">
        <f t="shared" si="47"/>
        <v>2.0581418936904145E-3</v>
      </c>
      <c r="AB157" s="5">
        <v>10582.5</v>
      </c>
      <c r="AC157" s="5">
        <f t="shared" si="33"/>
        <v>9.5686020110281496E-3</v>
      </c>
      <c r="AD157" s="2">
        <f t="shared" si="48"/>
        <v>9.3786020110281504E-3</v>
      </c>
    </row>
    <row r="158" spans="1:30" x14ac:dyDescent="0.3">
      <c r="A158" s="1">
        <v>43418</v>
      </c>
      <c r="B158">
        <v>1076.9458010000001</v>
      </c>
      <c r="C158">
        <v>1159.3747559999999</v>
      </c>
      <c r="D158">
        <v>574.38989300000003</v>
      </c>
      <c r="E158">
        <v>605.95001200000002</v>
      </c>
      <c r="F158">
        <v>60.074843999999999</v>
      </c>
      <c r="G158">
        <v>77.474815000000007</v>
      </c>
      <c r="H158">
        <v>871.40863000000002</v>
      </c>
      <c r="J158">
        <f t="shared" si="34"/>
        <v>4.1096116376048699E-3</v>
      </c>
      <c r="K158">
        <f t="shared" si="35"/>
        <v>2.1379876499903843E-2</v>
      </c>
      <c r="L158">
        <f t="shared" si="36"/>
        <v>-8.8975698458599213E-3</v>
      </c>
      <c r="M158">
        <f t="shared" si="37"/>
        <v>-1.8941921354975553E-3</v>
      </c>
      <c r="N158">
        <f t="shared" si="38"/>
        <v>3.0278272066817189E-2</v>
      </c>
      <c r="O158">
        <f t="shared" si="39"/>
        <v>-5.0697068641338203E-3</v>
      </c>
      <c r="P158">
        <f t="shared" si="40"/>
        <v>-3.0747376333432733E-2</v>
      </c>
      <c r="R158" s="5">
        <v>1.9000000000000001E-4</v>
      </c>
      <c r="T158" s="2">
        <f t="shared" si="41"/>
        <v>3.9196116376048699E-3</v>
      </c>
      <c r="U158" s="2">
        <f t="shared" si="42"/>
        <v>2.1189876499903844E-2</v>
      </c>
      <c r="V158" s="2">
        <f t="shared" si="43"/>
        <v>-9.0875698458599205E-3</v>
      </c>
      <c r="W158" s="2">
        <f t="shared" si="44"/>
        <v>-2.0841921354975554E-3</v>
      </c>
      <c r="X158" s="2">
        <f t="shared" si="45"/>
        <v>3.008827206681719E-2</v>
      </c>
      <c r="Y158" s="2">
        <f t="shared" si="46"/>
        <v>-5.2597068641338203E-3</v>
      </c>
      <c r="Z158" s="2">
        <f t="shared" si="47"/>
        <v>-3.0937376333432732E-2</v>
      </c>
      <c r="AB158" s="5">
        <v>10576.3</v>
      </c>
      <c r="AC158" s="5">
        <f t="shared" si="33"/>
        <v>-5.8587290337828752E-4</v>
      </c>
      <c r="AD158" s="2">
        <f t="shared" si="48"/>
        <v>-7.7587290337828747E-4</v>
      </c>
    </row>
    <row r="159" spans="1:30" x14ac:dyDescent="0.3">
      <c r="A159" s="1">
        <v>43419</v>
      </c>
      <c r="B159">
        <v>1090.2651370000001</v>
      </c>
      <c r="C159">
        <v>1252.7260739999999</v>
      </c>
      <c r="D159">
        <v>581.78802499999995</v>
      </c>
      <c r="E159">
        <v>636.04998799999998</v>
      </c>
      <c r="F159">
        <v>59.883975999999997</v>
      </c>
      <c r="G159">
        <v>77.326774999999998</v>
      </c>
      <c r="H159">
        <v>917.69427499999995</v>
      </c>
      <c r="J159">
        <f t="shared" si="34"/>
        <v>1.2367693887317566E-2</v>
      </c>
      <c r="K159">
        <f t="shared" si="35"/>
        <v>8.0518673980857311E-2</v>
      </c>
      <c r="L159">
        <f t="shared" si="36"/>
        <v>1.2879982900395355E-2</v>
      </c>
      <c r="M159">
        <f t="shared" si="37"/>
        <v>4.967402492600325E-2</v>
      </c>
      <c r="N159">
        <f t="shared" si="38"/>
        <v>-3.1771701313115658E-3</v>
      </c>
      <c r="O159">
        <f t="shared" si="39"/>
        <v>-1.910814501461008E-3</v>
      </c>
      <c r="P159">
        <f t="shared" si="40"/>
        <v>5.3115890073294238E-2</v>
      </c>
      <c r="R159" s="5">
        <v>1.8900000000000001E-4</v>
      </c>
      <c r="T159" s="2">
        <f t="shared" si="41"/>
        <v>1.2178693887317566E-2</v>
      </c>
      <c r="U159" s="2">
        <f t="shared" si="42"/>
        <v>8.0329673980857316E-2</v>
      </c>
      <c r="V159" s="2">
        <f t="shared" si="43"/>
        <v>1.2690982900395355E-2</v>
      </c>
      <c r="W159" s="2">
        <f t="shared" si="44"/>
        <v>4.9485024926003249E-2</v>
      </c>
      <c r="X159" s="2">
        <f t="shared" si="45"/>
        <v>-3.3661701313115657E-3</v>
      </c>
      <c r="Y159" s="2">
        <f t="shared" si="46"/>
        <v>-2.0998145014610079E-3</v>
      </c>
      <c r="Z159" s="2">
        <f t="shared" si="47"/>
        <v>5.2926890073294236E-2</v>
      </c>
      <c r="AB159" s="5">
        <v>10616.7</v>
      </c>
      <c r="AC159" s="5">
        <f t="shared" si="33"/>
        <v>3.819861388198279E-3</v>
      </c>
      <c r="AD159" s="2">
        <f t="shared" si="48"/>
        <v>3.6308613881982791E-3</v>
      </c>
    </row>
    <row r="160" spans="1:30" x14ac:dyDescent="0.3">
      <c r="A160" s="1">
        <v>43420</v>
      </c>
      <c r="B160">
        <v>1111.6733400000001</v>
      </c>
      <c r="C160">
        <v>1224.338501</v>
      </c>
      <c r="D160">
        <v>584.94457999999997</v>
      </c>
      <c r="E160">
        <v>629.34997599999997</v>
      </c>
      <c r="F160">
        <v>59.693108000000002</v>
      </c>
      <c r="G160">
        <v>78.856537000000003</v>
      </c>
      <c r="H160">
        <v>965.50469999999996</v>
      </c>
      <c r="J160">
        <f t="shared" si="34"/>
        <v>1.9635776907356028E-2</v>
      </c>
      <c r="K160">
        <f t="shared" si="35"/>
        <v>-2.2660638737531359E-2</v>
      </c>
      <c r="L160">
        <f t="shared" si="36"/>
        <v>5.425610126643679E-3</v>
      </c>
      <c r="M160">
        <f t="shared" si="37"/>
        <v>-1.0533782134117445E-2</v>
      </c>
      <c r="N160">
        <f t="shared" si="38"/>
        <v>-3.1872967152347187E-3</v>
      </c>
      <c r="O160">
        <f t="shared" si="39"/>
        <v>1.9783082897224219E-2</v>
      </c>
      <c r="P160">
        <f t="shared" si="40"/>
        <v>5.2098423519096285E-2</v>
      </c>
      <c r="R160" s="5">
        <v>1.8699999999999999E-4</v>
      </c>
      <c r="T160" s="2">
        <f t="shared" si="41"/>
        <v>1.9448776907356028E-2</v>
      </c>
      <c r="U160" s="2">
        <f t="shared" si="42"/>
        <v>-2.2847638737531359E-2</v>
      </c>
      <c r="V160" s="2">
        <f t="shared" si="43"/>
        <v>5.2386101266436794E-3</v>
      </c>
      <c r="W160" s="2">
        <f t="shared" si="44"/>
        <v>-1.0720782134117444E-2</v>
      </c>
      <c r="X160" s="2">
        <f t="shared" si="45"/>
        <v>-3.3742967152347188E-3</v>
      </c>
      <c r="Y160" s="2">
        <f t="shared" si="46"/>
        <v>1.9596082897224219E-2</v>
      </c>
      <c r="Z160" s="2">
        <f t="shared" si="47"/>
        <v>5.1911423519096285E-2</v>
      </c>
      <c r="AB160" s="5">
        <v>10682.2</v>
      </c>
      <c r="AC160" s="5">
        <f t="shared" si="33"/>
        <v>6.1695253704069997E-3</v>
      </c>
      <c r="AD160" s="2">
        <f t="shared" si="48"/>
        <v>5.982525370407E-3</v>
      </c>
    </row>
    <row r="161" spans="1:30" x14ac:dyDescent="0.3">
      <c r="A161" s="1">
        <v>43423</v>
      </c>
      <c r="B161">
        <v>1114.6279300000001</v>
      </c>
      <c r="C161">
        <v>1215.951538</v>
      </c>
      <c r="D161">
        <v>586.76934800000004</v>
      </c>
      <c r="E161">
        <v>623.40002400000003</v>
      </c>
      <c r="F161">
        <v>59.883975999999997</v>
      </c>
      <c r="G161">
        <v>80.188903999999994</v>
      </c>
      <c r="H161">
        <v>926.35131799999999</v>
      </c>
      <c r="J161">
        <f t="shared" si="34"/>
        <v>2.6577861442643328E-3</v>
      </c>
      <c r="K161">
        <f t="shared" si="35"/>
        <v>-6.8501995103067695E-3</v>
      </c>
      <c r="L161">
        <f t="shared" si="36"/>
        <v>3.1195570698339709E-3</v>
      </c>
      <c r="M161">
        <f t="shared" si="37"/>
        <v>-9.4541228678777928E-3</v>
      </c>
      <c r="N161">
        <f t="shared" si="38"/>
        <v>3.1974880584203238E-3</v>
      </c>
      <c r="O161">
        <f t="shared" si="39"/>
        <v>1.6896088145488694E-2</v>
      </c>
      <c r="P161">
        <f t="shared" si="40"/>
        <v>-4.055224381610982E-2</v>
      </c>
      <c r="R161" s="5">
        <v>1.8699999999999999E-4</v>
      </c>
      <c r="T161" s="2">
        <f t="shared" si="41"/>
        <v>2.4707861442643327E-3</v>
      </c>
      <c r="U161" s="2">
        <f t="shared" si="42"/>
        <v>-7.0371995103067691E-3</v>
      </c>
      <c r="V161" s="2">
        <f t="shared" si="43"/>
        <v>2.9325570698339708E-3</v>
      </c>
      <c r="W161" s="2">
        <f t="shared" si="44"/>
        <v>-9.6411228678777924E-3</v>
      </c>
      <c r="X161" s="2">
        <f t="shared" si="45"/>
        <v>3.0104880584203237E-3</v>
      </c>
      <c r="Y161" s="2">
        <f t="shared" si="46"/>
        <v>1.6709088145488694E-2</v>
      </c>
      <c r="Z161" s="2">
        <f t="shared" si="47"/>
        <v>-4.073924381610982E-2</v>
      </c>
      <c r="AB161" s="5">
        <v>10763.4</v>
      </c>
      <c r="AC161" s="5">
        <f t="shared" si="33"/>
        <v>7.6014304169552058E-3</v>
      </c>
      <c r="AD161" s="2">
        <f t="shared" si="48"/>
        <v>7.4144304169552061E-3</v>
      </c>
    </row>
    <row r="162" spans="1:30" x14ac:dyDescent="0.3">
      <c r="A162" s="1">
        <v>43424</v>
      </c>
      <c r="B162">
        <v>1121.699341</v>
      </c>
      <c r="C162">
        <v>1183.940918</v>
      </c>
      <c r="D162">
        <v>569.26049799999998</v>
      </c>
      <c r="E162">
        <v>640.15002400000003</v>
      </c>
      <c r="F162">
        <v>59.693108000000002</v>
      </c>
      <c r="G162">
        <v>78.955223000000004</v>
      </c>
      <c r="H162">
        <v>920.05523700000003</v>
      </c>
      <c r="J162">
        <f t="shared" si="34"/>
        <v>6.3441896705386681E-3</v>
      </c>
      <c r="K162">
        <f t="shared" si="35"/>
        <v>-2.6325572195624803E-2</v>
      </c>
      <c r="L162">
        <f t="shared" si="36"/>
        <v>-2.9839408039426168E-2</v>
      </c>
      <c r="M162">
        <f t="shared" si="37"/>
        <v>2.6868783052854037E-2</v>
      </c>
      <c r="N162">
        <f t="shared" si="38"/>
        <v>-3.1872967152347187E-3</v>
      </c>
      <c r="O162">
        <f t="shared" si="39"/>
        <v>-1.5384684644149646E-2</v>
      </c>
      <c r="P162">
        <f t="shared" si="40"/>
        <v>-6.7966449420002427E-3</v>
      </c>
      <c r="R162" s="5">
        <v>1.8799999999999999E-4</v>
      </c>
      <c r="T162" s="2">
        <f t="shared" si="41"/>
        <v>6.1561896705386683E-3</v>
      </c>
      <c r="U162" s="2">
        <f t="shared" si="42"/>
        <v>-2.6513572195624804E-2</v>
      </c>
      <c r="V162" s="2">
        <f t="shared" si="43"/>
        <v>-3.0027408039426169E-2</v>
      </c>
      <c r="W162" s="2">
        <f t="shared" si="44"/>
        <v>2.6680783052854037E-2</v>
      </c>
      <c r="X162" s="2">
        <f t="shared" si="45"/>
        <v>-3.3752967152347185E-3</v>
      </c>
      <c r="Y162" s="2">
        <f t="shared" si="46"/>
        <v>-1.5572684644149647E-2</v>
      </c>
      <c r="Z162" s="2">
        <f t="shared" si="47"/>
        <v>-6.9846449420002425E-3</v>
      </c>
      <c r="AB162" s="5">
        <v>10656.2</v>
      </c>
      <c r="AC162" s="5">
        <f t="shared" si="33"/>
        <v>-9.9596781686083317E-3</v>
      </c>
      <c r="AD162" s="2">
        <f t="shared" si="48"/>
        <v>-1.0147678168608332E-2</v>
      </c>
    </row>
    <row r="163" spans="1:30" x14ac:dyDescent="0.3">
      <c r="A163" s="1">
        <v>43425</v>
      </c>
      <c r="B163">
        <v>1123.733643</v>
      </c>
      <c r="C163">
        <v>1204.3382570000001</v>
      </c>
      <c r="D163">
        <v>572.36773700000003</v>
      </c>
      <c r="E163">
        <v>660.25</v>
      </c>
      <c r="F163">
        <v>59.693108000000002</v>
      </c>
      <c r="G163">
        <v>81.866698999999997</v>
      </c>
      <c r="H163">
        <v>902.34765600000003</v>
      </c>
      <c r="J163">
        <f t="shared" si="34"/>
        <v>1.8135893689537482E-3</v>
      </c>
      <c r="K163">
        <f t="shared" si="35"/>
        <v>1.722834196359797E-2</v>
      </c>
      <c r="L163">
        <f t="shared" si="36"/>
        <v>5.4583780376766099E-3</v>
      </c>
      <c r="M163">
        <f t="shared" si="37"/>
        <v>3.1398852216554737E-2</v>
      </c>
      <c r="N163">
        <f t="shared" si="38"/>
        <v>0</v>
      </c>
      <c r="O163">
        <f t="shared" si="39"/>
        <v>3.6875027254371674E-2</v>
      </c>
      <c r="P163">
        <f t="shared" si="40"/>
        <v>-1.924621510523504E-2</v>
      </c>
      <c r="R163" s="5">
        <v>1.8699999999999999E-4</v>
      </c>
      <c r="T163" s="2">
        <f t="shared" si="41"/>
        <v>1.6265893689537481E-3</v>
      </c>
      <c r="U163" s="2">
        <f t="shared" si="42"/>
        <v>1.704134196359797E-2</v>
      </c>
      <c r="V163" s="2">
        <f t="shared" si="43"/>
        <v>5.2713780376766103E-3</v>
      </c>
      <c r="W163" s="2">
        <f t="shared" si="44"/>
        <v>3.1211852216554738E-2</v>
      </c>
      <c r="X163" s="2">
        <f t="shared" si="45"/>
        <v>-1.8699999999999999E-4</v>
      </c>
      <c r="Y163" s="2">
        <f t="shared" si="46"/>
        <v>3.6688027254371675E-2</v>
      </c>
      <c r="Z163" s="2">
        <f t="shared" si="47"/>
        <v>-1.943321510523504E-2</v>
      </c>
      <c r="AB163" s="5">
        <v>10600.05</v>
      </c>
      <c r="AC163" s="5">
        <f t="shared" si="33"/>
        <v>-5.2692329348174253E-3</v>
      </c>
      <c r="AD163" s="2">
        <f t="shared" si="48"/>
        <v>-5.456232934817425E-3</v>
      </c>
    </row>
    <row r="164" spans="1:30" x14ac:dyDescent="0.3">
      <c r="A164" s="1">
        <v>43426</v>
      </c>
      <c r="B164">
        <v>1112.4482419999999</v>
      </c>
      <c r="C164">
        <v>1205.231567</v>
      </c>
      <c r="D164">
        <v>574.93243399999994</v>
      </c>
      <c r="E164">
        <v>649.95001200000002</v>
      </c>
      <c r="F164">
        <v>59.645397000000003</v>
      </c>
      <c r="G164">
        <v>79.646079999999998</v>
      </c>
      <c r="H164">
        <v>902.34765600000003</v>
      </c>
      <c r="J164">
        <f t="shared" si="34"/>
        <v>-1.004277220878764E-2</v>
      </c>
      <c r="K164">
        <f t="shared" si="35"/>
        <v>7.4174343861263591E-4</v>
      </c>
      <c r="L164">
        <f t="shared" si="36"/>
        <v>4.4808552862229374E-3</v>
      </c>
      <c r="M164">
        <f t="shared" si="37"/>
        <v>-1.5600133282847383E-2</v>
      </c>
      <c r="N164">
        <f t="shared" si="38"/>
        <v>-7.9927150048879369E-4</v>
      </c>
      <c r="O164">
        <f t="shared" si="39"/>
        <v>-2.7124814205590472E-2</v>
      </c>
      <c r="P164">
        <f t="shared" si="40"/>
        <v>0</v>
      </c>
      <c r="R164" s="5">
        <v>1.8599999999999999E-4</v>
      </c>
      <c r="T164" s="2">
        <f t="shared" si="41"/>
        <v>-1.0228772208787641E-2</v>
      </c>
      <c r="U164" s="2">
        <f t="shared" si="42"/>
        <v>5.5574343861263594E-4</v>
      </c>
      <c r="V164" s="2">
        <f t="shared" si="43"/>
        <v>4.294855286222937E-3</v>
      </c>
      <c r="W164" s="2">
        <f t="shared" si="44"/>
        <v>-1.5786133282847382E-2</v>
      </c>
      <c r="X164" s="2">
        <f t="shared" si="45"/>
        <v>-9.8527150048879366E-4</v>
      </c>
      <c r="Y164" s="2">
        <f t="shared" si="46"/>
        <v>-2.7310814205590471E-2</v>
      </c>
      <c r="Z164" s="2">
        <f t="shared" si="47"/>
        <v>-1.8599999999999999E-4</v>
      </c>
      <c r="AB164" s="5">
        <v>10526.75</v>
      </c>
      <c r="AC164" s="5">
        <f t="shared" si="33"/>
        <v>-6.9150617214069066E-3</v>
      </c>
      <c r="AD164" s="2">
        <f t="shared" si="48"/>
        <v>-7.101061721406907E-3</v>
      </c>
    </row>
    <row r="165" spans="1:30" x14ac:dyDescent="0.3">
      <c r="A165" s="1">
        <v>43430</v>
      </c>
      <c r="B165">
        <v>1161.9001459999999</v>
      </c>
      <c r="C165">
        <v>1240.86499</v>
      </c>
      <c r="D165">
        <v>564.47644000000003</v>
      </c>
      <c r="E165">
        <v>674.70001200000002</v>
      </c>
      <c r="F165">
        <v>57.641311999999999</v>
      </c>
      <c r="G165">
        <v>79.991516000000004</v>
      </c>
      <c r="H165">
        <v>898.41272000000004</v>
      </c>
      <c r="J165">
        <f t="shared" si="34"/>
        <v>4.4453217806424486E-2</v>
      </c>
      <c r="K165">
        <f t="shared" si="35"/>
        <v>2.956562371552951E-2</v>
      </c>
      <c r="L165">
        <f t="shared" si="36"/>
        <v>-1.8186474412747986E-2</v>
      </c>
      <c r="M165">
        <f t="shared" si="37"/>
        <v>3.8079851593263762E-2</v>
      </c>
      <c r="N165">
        <f t="shared" si="38"/>
        <v>-3.3599994313056603E-2</v>
      </c>
      <c r="O165">
        <f t="shared" si="39"/>
        <v>4.3371374962836405E-3</v>
      </c>
      <c r="P165">
        <f t="shared" si="40"/>
        <v>-4.3607759978488746E-3</v>
      </c>
      <c r="R165" s="5">
        <v>1.8699999999999999E-4</v>
      </c>
      <c r="T165" s="2">
        <f t="shared" si="41"/>
        <v>4.4266217806424486E-2</v>
      </c>
      <c r="U165" s="2">
        <f t="shared" si="42"/>
        <v>2.937862371552951E-2</v>
      </c>
      <c r="V165" s="2">
        <f t="shared" si="43"/>
        <v>-1.8373474412747986E-2</v>
      </c>
      <c r="W165" s="2">
        <f t="shared" si="44"/>
        <v>3.7892851593263763E-2</v>
      </c>
      <c r="X165" s="2">
        <f t="shared" si="45"/>
        <v>-3.3786994313056602E-2</v>
      </c>
      <c r="Y165" s="2">
        <f t="shared" si="46"/>
        <v>4.1501374962836408E-3</v>
      </c>
      <c r="Z165" s="2">
        <f t="shared" si="47"/>
        <v>-4.5477759978488743E-3</v>
      </c>
      <c r="AB165" s="5">
        <v>10628.6</v>
      </c>
      <c r="AC165" s="5">
        <f t="shared" si="33"/>
        <v>9.675350891775748E-3</v>
      </c>
      <c r="AD165" s="2">
        <f t="shared" si="48"/>
        <v>9.4883508917757483E-3</v>
      </c>
    </row>
    <row r="166" spans="1:30" x14ac:dyDescent="0.3">
      <c r="A166" s="1">
        <v>43431</v>
      </c>
      <c r="B166">
        <v>1199.8729249999999</v>
      </c>
      <c r="C166">
        <v>1224.0407709999999</v>
      </c>
      <c r="D166">
        <v>567.83026099999995</v>
      </c>
      <c r="E166">
        <v>675.70001200000002</v>
      </c>
      <c r="F166">
        <v>57.164149999999999</v>
      </c>
      <c r="G166">
        <v>80.188903999999994</v>
      </c>
      <c r="H166">
        <v>891.13287400000002</v>
      </c>
      <c r="J166">
        <f t="shared" si="34"/>
        <v>3.2681619957383105E-2</v>
      </c>
      <c r="K166">
        <f t="shared" si="35"/>
        <v>-1.355846053808004E-2</v>
      </c>
      <c r="L166">
        <f t="shared" si="36"/>
        <v>5.9414720656896245E-3</v>
      </c>
      <c r="M166">
        <f t="shared" si="37"/>
        <v>1.4821401841030352E-3</v>
      </c>
      <c r="N166">
        <f t="shared" si="38"/>
        <v>-8.2781252446162204E-3</v>
      </c>
      <c r="O166">
        <f t="shared" si="39"/>
        <v>2.467611690219616E-3</v>
      </c>
      <c r="P166">
        <f t="shared" si="40"/>
        <v>-8.1030086038853272E-3</v>
      </c>
      <c r="R166" s="5">
        <v>1.85E-4</v>
      </c>
      <c r="T166" s="2">
        <f t="shared" si="41"/>
        <v>3.2496619957383108E-2</v>
      </c>
      <c r="U166" s="2">
        <f t="shared" si="42"/>
        <v>-1.374346053808004E-2</v>
      </c>
      <c r="V166" s="2">
        <f t="shared" si="43"/>
        <v>5.7564720656896242E-3</v>
      </c>
      <c r="W166" s="2">
        <f t="shared" si="44"/>
        <v>1.2971401841030351E-3</v>
      </c>
      <c r="X166" s="2">
        <f t="shared" si="45"/>
        <v>-8.4631252446162198E-3</v>
      </c>
      <c r="Y166" s="2">
        <f t="shared" si="46"/>
        <v>2.2826116902196162E-3</v>
      </c>
      <c r="Z166" s="2">
        <f t="shared" si="47"/>
        <v>-8.2880086038853266E-3</v>
      </c>
      <c r="AB166" s="5">
        <v>10685.6</v>
      </c>
      <c r="AC166" s="5">
        <f t="shared" si="33"/>
        <v>5.3628888094386842E-3</v>
      </c>
      <c r="AD166" s="2">
        <f t="shared" si="48"/>
        <v>5.1778888094386839E-3</v>
      </c>
    </row>
    <row r="167" spans="1:30" x14ac:dyDescent="0.3">
      <c r="A167" s="1">
        <v>43432</v>
      </c>
      <c r="B167">
        <v>1189.5078129999999</v>
      </c>
      <c r="C167">
        <v>1222.3038329999999</v>
      </c>
      <c r="D167">
        <v>558.01538100000005</v>
      </c>
      <c r="E167">
        <v>641.34997599999997</v>
      </c>
      <c r="F167">
        <v>57.307296999999998</v>
      </c>
      <c r="G167">
        <v>80.583679000000004</v>
      </c>
      <c r="H167">
        <v>894.57598900000005</v>
      </c>
      <c r="J167">
        <f t="shared" si="34"/>
        <v>-8.6385081153489279E-3</v>
      </c>
      <c r="K167">
        <f t="shared" si="35"/>
        <v>-1.4190197264270777E-3</v>
      </c>
      <c r="L167">
        <f t="shared" si="36"/>
        <v>-1.7284883659977931E-2</v>
      </c>
      <c r="M167">
        <f t="shared" si="37"/>
        <v>-5.0836222273146922E-2</v>
      </c>
      <c r="N167">
        <f t="shared" si="38"/>
        <v>2.5041393950578994E-3</v>
      </c>
      <c r="O167">
        <f t="shared" si="39"/>
        <v>4.9230626721124644E-3</v>
      </c>
      <c r="P167">
        <f t="shared" si="40"/>
        <v>3.863750401828442E-3</v>
      </c>
      <c r="R167" s="5">
        <v>1.85E-4</v>
      </c>
      <c r="T167" s="2">
        <f t="shared" si="41"/>
        <v>-8.8235081153489273E-3</v>
      </c>
      <c r="U167" s="2">
        <f t="shared" si="42"/>
        <v>-1.6040197264270777E-3</v>
      </c>
      <c r="V167" s="2">
        <f t="shared" si="43"/>
        <v>-1.7469883659977932E-2</v>
      </c>
      <c r="W167" s="2">
        <f t="shared" si="44"/>
        <v>-5.102122227314692E-2</v>
      </c>
      <c r="X167" s="2">
        <f t="shared" si="45"/>
        <v>2.3191393950578996E-3</v>
      </c>
      <c r="Y167" s="2">
        <f t="shared" si="46"/>
        <v>4.7380626721124641E-3</v>
      </c>
      <c r="Z167" s="2">
        <f t="shared" si="47"/>
        <v>3.6787504018284422E-3</v>
      </c>
      <c r="AB167" s="5">
        <v>10728.85</v>
      </c>
      <c r="AC167" s="5">
        <f t="shared" si="33"/>
        <v>4.0475031818522121E-3</v>
      </c>
      <c r="AD167" s="2">
        <f t="shared" si="48"/>
        <v>3.8625031818522123E-3</v>
      </c>
    </row>
    <row r="168" spans="1:30" x14ac:dyDescent="0.3">
      <c r="A168" s="1">
        <v>43433</v>
      </c>
      <c r="B168">
        <v>1191.832764</v>
      </c>
      <c r="C168">
        <v>1236.596802</v>
      </c>
      <c r="D168">
        <v>564.37780799999996</v>
      </c>
      <c r="E168">
        <v>635.15002400000003</v>
      </c>
      <c r="F168">
        <v>57.355010999999998</v>
      </c>
      <c r="G168">
        <v>84.136664999999994</v>
      </c>
      <c r="H168">
        <v>906.135132</v>
      </c>
      <c r="J168">
        <f t="shared" si="34"/>
        <v>1.9545487424217998E-3</v>
      </c>
      <c r="K168">
        <f t="shared" si="35"/>
        <v>1.1693466562171932E-2</v>
      </c>
      <c r="L168">
        <f t="shared" si="36"/>
        <v>1.1401884637298037E-2</v>
      </c>
      <c r="M168">
        <f t="shared" si="37"/>
        <v>-9.6670339627485061E-3</v>
      </c>
      <c r="N168">
        <f t="shared" si="38"/>
        <v>8.3259903184753497E-4</v>
      </c>
      <c r="O168">
        <f t="shared" si="39"/>
        <v>4.4090640239942254E-2</v>
      </c>
      <c r="P168">
        <f t="shared" si="40"/>
        <v>1.2921365140731436E-2</v>
      </c>
      <c r="R168" s="5">
        <v>1.85E-4</v>
      </c>
      <c r="T168" s="2">
        <f t="shared" si="41"/>
        <v>1.7695487424217997E-3</v>
      </c>
      <c r="U168" s="2">
        <f t="shared" si="42"/>
        <v>1.1508466562171932E-2</v>
      </c>
      <c r="V168" s="2">
        <f t="shared" si="43"/>
        <v>1.1216884637298037E-2</v>
      </c>
      <c r="W168" s="2">
        <f t="shared" si="44"/>
        <v>-9.8520339627485055E-3</v>
      </c>
      <c r="X168" s="2">
        <f t="shared" si="45"/>
        <v>6.4759903184753503E-4</v>
      </c>
      <c r="Y168" s="2">
        <f t="shared" si="46"/>
        <v>4.3905640239942256E-2</v>
      </c>
      <c r="Z168" s="2">
        <f t="shared" si="47"/>
        <v>1.2736365140731436E-2</v>
      </c>
      <c r="AB168" s="5">
        <v>10858.7</v>
      </c>
      <c r="AC168" s="5">
        <f t="shared" si="33"/>
        <v>1.2102881483104001E-2</v>
      </c>
      <c r="AD168" s="2">
        <f t="shared" si="48"/>
        <v>1.1917881483104001E-2</v>
      </c>
    </row>
    <row r="169" spans="1:30" x14ac:dyDescent="0.3">
      <c r="A169" s="1">
        <v>43434</v>
      </c>
      <c r="B169">
        <v>1181.4678960000001</v>
      </c>
      <c r="C169">
        <v>1255.40625</v>
      </c>
      <c r="D169">
        <v>556.19055200000003</v>
      </c>
      <c r="E169">
        <v>663.20001200000002</v>
      </c>
      <c r="F169">
        <v>58.070754999999998</v>
      </c>
      <c r="G169">
        <v>84.186012000000005</v>
      </c>
      <c r="H169">
        <v>935.20507799999996</v>
      </c>
      <c r="J169">
        <f t="shared" si="34"/>
        <v>-8.6965791787881139E-3</v>
      </c>
      <c r="K169">
        <f t="shared" si="35"/>
        <v>1.5210655542355166E-2</v>
      </c>
      <c r="L169">
        <f t="shared" si="36"/>
        <v>-1.4506693714647148E-2</v>
      </c>
      <c r="M169">
        <f t="shared" si="37"/>
        <v>4.4162775627951456E-2</v>
      </c>
      <c r="N169">
        <f t="shared" si="38"/>
        <v>1.2479188610041429E-2</v>
      </c>
      <c r="O169">
        <f t="shared" si="39"/>
        <v>5.8651005480204826E-4</v>
      </c>
      <c r="P169">
        <f t="shared" si="40"/>
        <v>3.2081248120065117E-2</v>
      </c>
      <c r="R169" s="5">
        <v>1.85E-4</v>
      </c>
      <c r="T169" s="2">
        <f t="shared" si="41"/>
        <v>-8.8815791787881133E-3</v>
      </c>
      <c r="U169" s="2">
        <f t="shared" si="42"/>
        <v>1.5025655542355167E-2</v>
      </c>
      <c r="V169" s="2">
        <f t="shared" si="43"/>
        <v>-1.4691693714647147E-2</v>
      </c>
      <c r="W169" s="2">
        <f t="shared" si="44"/>
        <v>4.3977775627951458E-2</v>
      </c>
      <c r="X169" s="2">
        <f t="shared" si="45"/>
        <v>1.229418861004143E-2</v>
      </c>
      <c r="Y169" s="2">
        <f t="shared" si="46"/>
        <v>4.0151005480204826E-4</v>
      </c>
      <c r="Z169" s="2">
        <f t="shared" si="47"/>
        <v>3.189624812006512E-2</v>
      </c>
      <c r="AB169" s="5">
        <v>10876.75</v>
      </c>
      <c r="AC169" s="5">
        <f t="shared" si="33"/>
        <v>1.6622615966919863E-3</v>
      </c>
      <c r="AD169" s="2">
        <f t="shared" si="48"/>
        <v>1.4772615966919863E-3</v>
      </c>
    </row>
    <row r="170" spans="1:30" x14ac:dyDescent="0.3">
      <c r="A170" s="1">
        <v>43437</v>
      </c>
      <c r="B170">
        <v>1233.2929690000001</v>
      </c>
      <c r="C170">
        <v>1282.6026609999999</v>
      </c>
      <c r="D170">
        <v>556.09191899999996</v>
      </c>
      <c r="E170">
        <v>697.79998799999998</v>
      </c>
      <c r="F170">
        <v>57.641311999999999</v>
      </c>
      <c r="G170">
        <v>83.297768000000005</v>
      </c>
      <c r="H170">
        <v>926.89227300000005</v>
      </c>
      <c r="J170">
        <f t="shared" si="34"/>
        <v>4.3864986239118234E-2</v>
      </c>
      <c r="K170">
        <f t="shared" si="35"/>
        <v>2.1663434446020879E-2</v>
      </c>
      <c r="L170">
        <f t="shared" si="36"/>
        <v>-1.7733670528093305E-4</v>
      </c>
      <c r="M170">
        <f t="shared" si="37"/>
        <v>5.2171253579530952E-2</v>
      </c>
      <c r="N170">
        <f t="shared" si="38"/>
        <v>-7.3951681874981504E-3</v>
      </c>
      <c r="O170">
        <f t="shared" si="39"/>
        <v>-1.0550968966198331E-2</v>
      </c>
      <c r="P170">
        <f t="shared" si="40"/>
        <v>-8.8887509227146347E-3</v>
      </c>
      <c r="R170" s="5">
        <v>1.85E-4</v>
      </c>
      <c r="T170" s="2">
        <f t="shared" si="41"/>
        <v>4.3679986239118236E-2</v>
      </c>
      <c r="U170" s="2">
        <f t="shared" si="42"/>
        <v>2.1478434446020878E-2</v>
      </c>
      <c r="V170" s="2">
        <f t="shared" si="43"/>
        <v>-3.6233670528093304E-4</v>
      </c>
      <c r="W170" s="2">
        <f t="shared" si="44"/>
        <v>5.1986253579530954E-2</v>
      </c>
      <c r="X170" s="2">
        <f t="shared" si="45"/>
        <v>-7.5801681874981507E-3</v>
      </c>
      <c r="Y170" s="2">
        <f t="shared" si="46"/>
        <v>-1.073596896619833E-2</v>
      </c>
      <c r="Z170" s="2">
        <f t="shared" si="47"/>
        <v>-9.0737509227146341E-3</v>
      </c>
      <c r="AB170" s="5">
        <v>10883.75</v>
      </c>
      <c r="AC170" s="5">
        <f t="shared" si="33"/>
        <v>6.4357459719125657E-4</v>
      </c>
      <c r="AD170" s="2">
        <f t="shared" si="48"/>
        <v>4.5857459719125657E-4</v>
      </c>
    </row>
    <row r="171" spans="1:30" x14ac:dyDescent="0.3">
      <c r="A171" s="1">
        <v>43438</v>
      </c>
      <c r="B171">
        <v>1195.0778809999999</v>
      </c>
      <c r="C171">
        <v>1234.3139650000001</v>
      </c>
      <c r="D171">
        <v>572.56500200000005</v>
      </c>
      <c r="E171">
        <v>694.45001200000002</v>
      </c>
      <c r="F171">
        <v>57.498161000000003</v>
      </c>
      <c r="G171">
        <v>83.840575999999999</v>
      </c>
      <c r="H171">
        <v>925.31829800000003</v>
      </c>
      <c r="J171">
        <f t="shared" si="34"/>
        <v>-3.0986220598489562E-2</v>
      </c>
      <c r="K171">
        <f t="shared" si="35"/>
        <v>-3.7648990968372743E-2</v>
      </c>
      <c r="L171">
        <f t="shared" si="36"/>
        <v>2.9622949798700615E-2</v>
      </c>
      <c r="M171">
        <f t="shared" si="37"/>
        <v>-4.800768210961863E-3</v>
      </c>
      <c r="N171">
        <f t="shared" si="38"/>
        <v>-2.4834792101886237E-3</v>
      </c>
      <c r="O171">
        <f t="shared" si="39"/>
        <v>6.5164771281745956E-3</v>
      </c>
      <c r="P171">
        <f t="shared" si="40"/>
        <v>-1.6981207480624002E-3</v>
      </c>
      <c r="R171" s="5">
        <v>1.85E-4</v>
      </c>
      <c r="T171" s="2">
        <f t="shared" si="41"/>
        <v>-3.1171220598489563E-2</v>
      </c>
      <c r="U171" s="2">
        <f t="shared" si="42"/>
        <v>-3.7833990968372741E-2</v>
      </c>
      <c r="V171" s="2">
        <f t="shared" si="43"/>
        <v>2.9437949798700614E-2</v>
      </c>
      <c r="W171" s="2">
        <f t="shared" si="44"/>
        <v>-4.9857682109618632E-3</v>
      </c>
      <c r="X171" s="2">
        <f t="shared" si="45"/>
        <v>-2.6684792101886235E-3</v>
      </c>
      <c r="Y171" s="2">
        <f t="shared" si="46"/>
        <v>6.3314771281745954E-3</v>
      </c>
      <c r="Z171" s="2">
        <f t="shared" si="47"/>
        <v>-1.8831207480624003E-3</v>
      </c>
      <c r="AB171" s="5">
        <v>10869.5</v>
      </c>
      <c r="AC171" s="5">
        <f t="shared" si="33"/>
        <v>-1.3092913747559435E-3</v>
      </c>
      <c r="AD171" s="2">
        <f t="shared" si="48"/>
        <v>-1.4942913747559435E-3</v>
      </c>
    </row>
    <row r="172" spans="1:30" x14ac:dyDescent="0.3">
      <c r="A172" s="1">
        <v>43439</v>
      </c>
      <c r="B172">
        <v>1186.408203</v>
      </c>
      <c r="C172">
        <v>1222.055664</v>
      </c>
      <c r="D172">
        <v>524.23065199999996</v>
      </c>
      <c r="E172">
        <v>690.79998799999998</v>
      </c>
      <c r="F172">
        <v>57.498161000000003</v>
      </c>
      <c r="G172">
        <v>82.902985000000001</v>
      </c>
      <c r="H172">
        <v>891.62475600000005</v>
      </c>
      <c r="J172">
        <f t="shared" si="34"/>
        <v>-7.2544878771795933E-3</v>
      </c>
      <c r="K172">
        <f t="shared" si="35"/>
        <v>-9.9312665558313386E-3</v>
      </c>
      <c r="L172">
        <f t="shared" si="36"/>
        <v>-8.4417227443461668E-2</v>
      </c>
      <c r="M172">
        <f t="shared" si="37"/>
        <v>-5.2559924212371243E-3</v>
      </c>
      <c r="N172">
        <f t="shared" si="38"/>
        <v>0</v>
      </c>
      <c r="O172">
        <f t="shared" si="39"/>
        <v>-1.1183021929620302E-2</v>
      </c>
      <c r="P172">
        <f t="shared" si="40"/>
        <v>-3.641292090821701E-2</v>
      </c>
      <c r="R172" s="5">
        <v>1.84E-4</v>
      </c>
      <c r="T172" s="2">
        <f t="shared" si="41"/>
        <v>-7.4384878771795934E-3</v>
      </c>
      <c r="U172" s="2">
        <f t="shared" si="42"/>
        <v>-1.0115266555831339E-2</v>
      </c>
      <c r="V172" s="2">
        <f t="shared" si="43"/>
        <v>-8.4601227443461671E-2</v>
      </c>
      <c r="W172" s="2">
        <f t="shared" si="44"/>
        <v>-5.4399924212371244E-3</v>
      </c>
      <c r="X172" s="2">
        <f t="shared" si="45"/>
        <v>-1.84E-4</v>
      </c>
      <c r="Y172" s="2">
        <f t="shared" si="46"/>
        <v>-1.1367021929620302E-2</v>
      </c>
      <c r="Z172" s="2">
        <f t="shared" si="47"/>
        <v>-3.6596920908217007E-2</v>
      </c>
      <c r="AB172" s="5">
        <v>10782.9</v>
      </c>
      <c r="AC172" s="5">
        <f t="shared" si="33"/>
        <v>-7.9672478034868537E-3</v>
      </c>
      <c r="AD172" s="2">
        <f t="shared" si="48"/>
        <v>-8.1512478034868538E-3</v>
      </c>
    </row>
    <row r="173" spans="1:30" x14ac:dyDescent="0.3">
      <c r="A173" s="1">
        <v>43440</v>
      </c>
      <c r="B173">
        <v>1156.814331</v>
      </c>
      <c r="C173">
        <v>1180.0698239999999</v>
      </c>
      <c r="D173">
        <v>519.39721699999996</v>
      </c>
      <c r="E173">
        <v>665.09997599999997</v>
      </c>
      <c r="F173">
        <v>57.402732999999998</v>
      </c>
      <c r="G173">
        <v>83.593841999999995</v>
      </c>
      <c r="H173">
        <v>908.25018299999999</v>
      </c>
      <c r="J173">
        <f t="shared" si="34"/>
        <v>-2.4944089163550669E-2</v>
      </c>
      <c r="K173">
        <f t="shared" si="35"/>
        <v>-3.4356732869739434E-2</v>
      </c>
      <c r="L173">
        <f t="shared" si="36"/>
        <v>-9.2200541528044966E-3</v>
      </c>
      <c r="M173">
        <f t="shared" si="37"/>
        <v>-3.7203260634683183E-2</v>
      </c>
      <c r="N173">
        <f t="shared" si="38"/>
        <v>-1.6596704718957079E-3</v>
      </c>
      <c r="O173">
        <f t="shared" si="39"/>
        <v>8.3333187580639477E-3</v>
      </c>
      <c r="P173">
        <f t="shared" si="40"/>
        <v>1.8646215112492842E-2</v>
      </c>
      <c r="R173" s="5">
        <v>1.84E-4</v>
      </c>
      <c r="T173" s="2">
        <f t="shared" si="41"/>
        <v>-2.5128089163550669E-2</v>
      </c>
      <c r="U173" s="2">
        <f t="shared" si="42"/>
        <v>-3.4540732869739431E-2</v>
      </c>
      <c r="V173" s="2">
        <f t="shared" si="43"/>
        <v>-9.4040541528044967E-3</v>
      </c>
      <c r="W173" s="2">
        <f t="shared" si="44"/>
        <v>-3.738726063468318E-2</v>
      </c>
      <c r="X173" s="2">
        <f t="shared" si="45"/>
        <v>-1.8436704718957078E-3</v>
      </c>
      <c r="Y173" s="2">
        <f t="shared" si="46"/>
        <v>8.1493187580639476E-3</v>
      </c>
      <c r="Z173" s="2">
        <f t="shared" si="47"/>
        <v>1.8462215112492842E-2</v>
      </c>
      <c r="AB173" s="5">
        <v>10601.15</v>
      </c>
      <c r="AC173" s="5">
        <f t="shared" si="33"/>
        <v>-1.6855391406764415E-2</v>
      </c>
      <c r="AD173" s="2">
        <f t="shared" si="48"/>
        <v>-1.7039391406764415E-2</v>
      </c>
    </row>
    <row r="174" spans="1:30" x14ac:dyDescent="0.3">
      <c r="A174" s="1">
        <v>43441</v>
      </c>
      <c r="B174">
        <v>1196.240356</v>
      </c>
      <c r="C174">
        <v>1200.02063</v>
      </c>
      <c r="D174">
        <v>498.63317899999998</v>
      </c>
      <c r="E174">
        <v>656.84997599999997</v>
      </c>
      <c r="F174">
        <v>57.307296999999998</v>
      </c>
      <c r="G174">
        <v>82.409514999999999</v>
      </c>
      <c r="H174">
        <v>932.99163799999997</v>
      </c>
      <c r="J174">
        <f t="shared" si="34"/>
        <v>3.4081549600028238E-2</v>
      </c>
      <c r="K174">
        <f t="shared" si="35"/>
        <v>1.690646230777617E-2</v>
      </c>
      <c r="L174">
        <f t="shared" si="36"/>
        <v>-3.9977183782253442E-2</v>
      </c>
      <c r="M174">
        <f t="shared" si="37"/>
        <v>-1.2404150199518276E-2</v>
      </c>
      <c r="N174">
        <f t="shared" si="38"/>
        <v>-1.662568923329825E-3</v>
      </c>
      <c r="O174">
        <f t="shared" si="39"/>
        <v>-1.4167634501115479E-2</v>
      </c>
      <c r="P174">
        <f t="shared" si="40"/>
        <v>2.7240792749721885E-2</v>
      </c>
      <c r="R174" s="5">
        <v>1.83E-4</v>
      </c>
      <c r="T174" s="2">
        <f t="shared" si="41"/>
        <v>3.3898549600028235E-2</v>
      </c>
      <c r="U174" s="2">
        <f t="shared" si="42"/>
        <v>1.6723462307776171E-2</v>
      </c>
      <c r="V174" s="2">
        <f t="shared" si="43"/>
        <v>-4.0160183782253445E-2</v>
      </c>
      <c r="W174" s="2">
        <f t="shared" si="44"/>
        <v>-1.2587150199518275E-2</v>
      </c>
      <c r="X174" s="2">
        <f t="shared" si="45"/>
        <v>-1.845568923329825E-3</v>
      </c>
      <c r="Y174" s="2">
        <f t="shared" si="46"/>
        <v>-1.435063450111548E-2</v>
      </c>
      <c r="Z174" s="2">
        <f t="shared" si="47"/>
        <v>2.7057792749721886E-2</v>
      </c>
      <c r="AB174" s="5">
        <v>10693.7</v>
      </c>
      <c r="AC174" s="5">
        <f t="shared" si="33"/>
        <v>8.730184932766831E-3</v>
      </c>
      <c r="AD174" s="2">
        <f t="shared" si="48"/>
        <v>8.5471849327668319E-3</v>
      </c>
    </row>
    <row r="175" spans="1:30" x14ac:dyDescent="0.3">
      <c r="A175" s="1">
        <v>43444</v>
      </c>
      <c r="B175">
        <v>1165.2905270000001</v>
      </c>
      <c r="C175">
        <v>1167.8610839999999</v>
      </c>
      <c r="D175">
        <v>499.17568999999997</v>
      </c>
      <c r="E175">
        <v>636.45001200000002</v>
      </c>
      <c r="F175">
        <v>57.211863999999998</v>
      </c>
      <c r="G175">
        <v>81.323882999999995</v>
      </c>
      <c r="H175">
        <v>912.08685300000002</v>
      </c>
      <c r="J175">
        <f t="shared" si="34"/>
        <v>-2.5872583920751716E-2</v>
      </c>
      <c r="K175">
        <f t="shared" si="35"/>
        <v>-2.6799160944424839E-2</v>
      </c>
      <c r="L175">
        <f t="shared" si="36"/>
        <v>1.0879961920865085E-3</v>
      </c>
      <c r="M175">
        <f t="shared" si="37"/>
        <v>-3.1057265350345319E-2</v>
      </c>
      <c r="N175">
        <f t="shared" si="38"/>
        <v>-1.6652853126190872E-3</v>
      </c>
      <c r="O175">
        <f t="shared" si="39"/>
        <v>-1.3173624429169422E-2</v>
      </c>
      <c r="P175">
        <f t="shared" si="40"/>
        <v>-2.2406186881601984E-2</v>
      </c>
      <c r="R175" s="5">
        <v>1.84E-4</v>
      </c>
      <c r="T175" s="2">
        <f t="shared" si="41"/>
        <v>-2.6056583920751716E-2</v>
      </c>
      <c r="U175" s="2">
        <f t="shared" si="42"/>
        <v>-2.698316094442484E-2</v>
      </c>
      <c r="V175" s="2">
        <f t="shared" si="43"/>
        <v>9.0399619208650849E-4</v>
      </c>
      <c r="W175" s="2">
        <f t="shared" si="44"/>
        <v>-3.1241265350345319E-2</v>
      </c>
      <c r="X175" s="2">
        <f t="shared" si="45"/>
        <v>-1.8492853126190871E-3</v>
      </c>
      <c r="Y175" s="2">
        <f t="shared" si="46"/>
        <v>-1.3357624429169422E-2</v>
      </c>
      <c r="Z175" s="2">
        <f t="shared" si="47"/>
        <v>-2.2590186881601984E-2</v>
      </c>
      <c r="AB175" s="5">
        <v>10488.45</v>
      </c>
      <c r="AC175" s="5">
        <f t="shared" si="33"/>
        <v>-1.9193543862274048E-2</v>
      </c>
      <c r="AD175" s="2">
        <f t="shared" si="48"/>
        <v>-1.9377543862274048E-2</v>
      </c>
    </row>
    <row r="176" spans="1:30" x14ac:dyDescent="0.3">
      <c r="A176" s="1">
        <v>43445</v>
      </c>
      <c r="B176">
        <v>1204.9586179999999</v>
      </c>
      <c r="C176">
        <v>1171.037476</v>
      </c>
      <c r="D176">
        <v>490.199341</v>
      </c>
      <c r="E176">
        <v>625.45001200000002</v>
      </c>
      <c r="F176">
        <v>57.450446999999997</v>
      </c>
      <c r="G176">
        <v>82.557556000000005</v>
      </c>
      <c r="H176">
        <v>922.36706500000003</v>
      </c>
      <c r="J176">
        <f t="shared" si="34"/>
        <v>3.4041374301843758E-2</v>
      </c>
      <c r="K176">
        <f t="shared" si="35"/>
        <v>2.7198371822791884E-3</v>
      </c>
      <c r="L176">
        <f t="shared" si="36"/>
        <v>-1.7982344052051034E-2</v>
      </c>
      <c r="M176">
        <f t="shared" si="37"/>
        <v>-1.7283368359807649E-2</v>
      </c>
      <c r="N176">
        <f t="shared" si="38"/>
        <v>4.1701665235028603E-3</v>
      </c>
      <c r="O176">
        <f t="shared" si="39"/>
        <v>1.5169873283104427E-2</v>
      </c>
      <c r="P176">
        <f t="shared" si="40"/>
        <v>1.1271088894864277E-2</v>
      </c>
      <c r="R176" s="5">
        <v>1.84E-4</v>
      </c>
      <c r="T176" s="2">
        <f t="shared" si="41"/>
        <v>3.3857374301843761E-2</v>
      </c>
      <c r="U176" s="2">
        <f t="shared" si="42"/>
        <v>2.5358371822791883E-3</v>
      </c>
      <c r="V176" s="2">
        <f t="shared" si="43"/>
        <v>-1.8166344052051035E-2</v>
      </c>
      <c r="W176" s="2">
        <f t="shared" si="44"/>
        <v>-1.7467368359807649E-2</v>
      </c>
      <c r="X176" s="2">
        <f t="shared" si="45"/>
        <v>3.9861665235028602E-3</v>
      </c>
      <c r="Y176" s="2">
        <f t="shared" si="46"/>
        <v>1.4985873283104427E-2</v>
      </c>
      <c r="Z176" s="2">
        <f t="shared" si="47"/>
        <v>1.1087088894864277E-2</v>
      </c>
      <c r="AB176" s="5">
        <v>10549.15</v>
      </c>
      <c r="AC176" s="5">
        <f t="shared" si="33"/>
        <v>5.7873184312266261E-3</v>
      </c>
      <c r="AD176" s="2">
        <f t="shared" si="48"/>
        <v>5.6033184312266259E-3</v>
      </c>
    </row>
    <row r="177" spans="1:30" x14ac:dyDescent="0.3">
      <c r="A177" s="1">
        <v>43446</v>
      </c>
      <c r="B177">
        <v>1233.0992429999999</v>
      </c>
      <c r="C177">
        <v>1206.4722899999999</v>
      </c>
      <c r="D177">
        <v>507.75753800000001</v>
      </c>
      <c r="E177">
        <v>660.25</v>
      </c>
      <c r="F177">
        <v>59.836261999999998</v>
      </c>
      <c r="G177">
        <v>86.900101000000006</v>
      </c>
      <c r="H177">
        <v>946.76422100000002</v>
      </c>
      <c r="J177">
        <f t="shared" si="34"/>
        <v>2.335401778918187E-2</v>
      </c>
      <c r="K177">
        <f t="shared" si="35"/>
        <v>3.0259333903674284E-2</v>
      </c>
      <c r="L177">
        <f t="shared" si="36"/>
        <v>3.5818483485068595E-2</v>
      </c>
      <c r="M177">
        <f t="shared" si="37"/>
        <v>5.5639918990040699E-2</v>
      </c>
      <c r="N177">
        <f t="shared" si="38"/>
        <v>4.1528223444458161E-2</v>
      </c>
      <c r="O177">
        <f t="shared" si="39"/>
        <v>5.2600212632263499E-2</v>
      </c>
      <c r="P177">
        <f t="shared" si="40"/>
        <v>2.6450593181143123E-2</v>
      </c>
      <c r="R177" s="5">
        <v>1.84E-4</v>
      </c>
      <c r="T177" s="2">
        <f t="shared" si="41"/>
        <v>2.317001778918187E-2</v>
      </c>
      <c r="U177" s="2">
        <f t="shared" si="42"/>
        <v>3.0075333903674284E-2</v>
      </c>
      <c r="V177" s="2">
        <f t="shared" si="43"/>
        <v>3.5634483485068598E-2</v>
      </c>
      <c r="W177" s="2">
        <f t="shared" si="44"/>
        <v>5.5455918990040702E-2</v>
      </c>
      <c r="X177" s="2">
        <f t="shared" si="45"/>
        <v>4.1344223444458164E-2</v>
      </c>
      <c r="Y177" s="2">
        <f t="shared" si="46"/>
        <v>5.2416212632263502E-2</v>
      </c>
      <c r="Z177" s="2">
        <f t="shared" si="47"/>
        <v>2.6266593181143123E-2</v>
      </c>
      <c r="AB177" s="5">
        <v>10737.6</v>
      </c>
      <c r="AC177" s="5">
        <f t="shared" si="33"/>
        <v>1.786399852120794E-2</v>
      </c>
      <c r="AD177" s="2">
        <f t="shared" si="48"/>
        <v>1.767999852120794E-2</v>
      </c>
    </row>
    <row r="178" spans="1:30" x14ac:dyDescent="0.3">
      <c r="A178" s="1">
        <v>43447</v>
      </c>
      <c r="B178">
        <v>1262.692749</v>
      </c>
      <c r="C178">
        <v>1213.072876</v>
      </c>
      <c r="D178">
        <v>501.19784499999997</v>
      </c>
      <c r="E178">
        <v>669.95001200000002</v>
      </c>
      <c r="F178">
        <v>60.074843999999999</v>
      </c>
      <c r="G178">
        <v>88.232467999999997</v>
      </c>
      <c r="H178">
        <v>944.45233199999996</v>
      </c>
      <c r="J178">
        <f t="shared" si="34"/>
        <v>2.3999289731134937E-2</v>
      </c>
      <c r="K178">
        <f t="shared" si="35"/>
        <v>5.4709801913478025E-3</v>
      </c>
      <c r="L178">
        <f t="shared" si="36"/>
        <v>-1.2918947546968842E-2</v>
      </c>
      <c r="M178">
        <f t="shared" si="37"/>
        <v>1.4691422945853867E-2</v>
      </c>
      <c r="N178">
        <f t="shared" si="38"/>
        <v>3.9872477328212943E-3</v>
      </c>
      <c r="O178">
        <f t="shared" si="39"/>
        <v>1.5332168601276891E-2</v>
      </c>
      <c r="P178">
        <f t="shared" si="40"/>
        <v>-2.441884630534707E-3</v>
      </c>
      <c r="R178" s="5">
        <v>1.84E-4</v>
      </c>
      <c r="T178" s="2">
        <f t="shared" si="41"/>
        <v>2.3815289731134937E-2</v>
      </c>
      <c r="U178" s="2">
        <f t="shared" si="42"/>
        <v>5.2869801913478023E-3</v>
      </c>
      <c r="V178" s="2">
        <f t="shared" si="43"/>
        <v>-1.3102947546968842E-2</v>
      </c>
      <c r="W178" s="2">
        <f t="shared" si="44"/>
        <v>1.4507422945853866E-2</v>
      </c>
      <c r="X178" s="2">
        <f t="shared" si="45"/>
        <v>3.8032477328212941E-3</v>
      </c>
      <c r="Y178" s="2">
        <f t="shared" si="46"/>
        <v>1.5148168601276891E-2</v>
      </c>
      <c r="Z178" s="2">
        <f t="shared" si="47"/>
        <v>-2.6258846305347071E-3</v>
      </c>
      <c r="AB178" s="5">
        <v>10791.55</v>
      </c>
      <c r="AC178" s="5">
        <f t="shared" si="33"/>
        <v>5.0244002384144419E-3</v>
      </c>
      <c r="AD178" s="2">
        <f t="shared" si="48"/>
        <v>4.8404002384144417E-3</v>
      </c>
    </row>
    <row r="179" spans="1:30" x14ac:dyDescent="0.3">
      <c r="A179" s="1">
        <v>43448</v>
      </c>
      <c r="B179">
        <v>1270.5876459999999</v>
      </c>
      <c r="C179">
        <v>1239.028687</v>
      </c>
      <c r="D179">
        <v>506.62313799999998</v>
      </c>
      <c r="E179">
        <v>666.15002400000003</v>
      </c>
      <c r="F179">
        <v>59.883975999999997</v>
      </c>
      <c r="G179">
        <v>90.058304000000007</v>
      </c>
      <c r="H179">
        <v>951.191101</v>
      </c>
      <c r="J179">
        <f t="shared" si="34"/>
        <v>6.2524291885356353E-3</v>
      </c>
      <c r="K179">
        <f t="shared" si="35"/>
        <v>2.1396745004790659E-2</v>
      </c>
      <c r="L179">
        <f t="shared" si="36"/>
        <v>1.082465348589041E-2</v>
      </c>
      <c r="M179">
        <f t="shared" si="37"/>
        <v>-5.6720470661025743E-3</v>
      </c>
      <c r="N179">
        <f t="shared" si="38"/>
        <v>-3.1771701313115658E-3</v>
      </c>
      <c r="O179">
        <f t="shared" si="39"/>
        <v>2.0693470798074123E-2</v>
      </c>
      <c r="P179">
        <f t="shared" si="40"/>
        <v>7.1351075874097666E-3</v>
      </c>
      <c r="R179" s="5">
        <v>1.83E-4</v>
      </c>
      <c r="T179" s="2">
        <f t="shared" si="41"/>
        <v>6.0694291885356353E-3</v>
      </c>
      <c r="U179" s="2">
        <f t="shared" si="42"/>
        <v>2.121374500479066E-2</v>
      </c>
      <c r="V179" s="2">
        <f t="shared" si="43"/>
        <v>1.0641653485890409E-2</v>
      </c>
      <c r="W179" s="2">
        <f t="shared" si="44"/>
        <v>-5.8550470661025743E-3</v>
      </c>
      <c r="X179" s="2">
        <f t="shared" si="45"/>
        <v>-3.3601701313115658E-3</v>
      </c>
      <c r="Y179" s="2">
        <f t="shared" si="46"/>
        <v>2.0510470798074124E-2</v>
      </c>
      <c r="Z179" s="2">
        <f t="shared" si="47"/>
        <v>6.9521075874097666E-3</v>
      </c>
      <c r="AB179" s="5">
        <v>10805.45</v>
      </c>
      <c r="AC179" s="5">
        <f t="shared" si="33"/>
        <v>1.2880448128398103E-3</v>
      </c>
      <c r="AD179" s="2">
        <f t="shared" si="48"/>
        <v>1.1050448128398103E-3</v>
      </c>
    </row>
    <row r="180" spans="1:30" x14ac:dyDescent="0.3">
      <c r="A180" s="1">
        <v>43451</v>
      </c>
      <c r="B180">
        <v>1260.270996</v>
      </c>
      <c r="C180">
        <v>1208.0108640000001</v>
      </c>
      <c r="D180">
        <v>517.02984600000002</v>
      </c>
      <c r="E180">
        <v>674.40002400000003</v>
      </c>
      <c r="F180">
        <v>58.881934999999999</v>
      </c>
      <c r="G180">
        <v>91.588065999999998</v>
      </c>
      <c r="H180">
        <v>952.46997099999999</v>
      </c>
      <c r="J180">
        <f t="shared" si="34"/>
        <v>-8.1195894139836321E-3</v>
      </c>
      <c r="K180">
        <f t="shared" si="35"/>
        <v>-2.5033982929888295E-2</v>
      </c>
      <c r="L180">
        <f t="shared" si="36"/>
        <v>2.054132000579894E-2</v>
      </c>
      <c r="M180">
        <f t="shared" si="37"/>
        <v>1.2384597617307898E-2</v>
      </c>
      <c r="N180">
        <f t="shared" si="38"/>
        <v>-1.6733040571654735E-2</v>
      </c>
      <c r="O180">
        <f t="shared" si="39"/>
        <v>1.698635141963134E-2</v>
      </c>
      <c r="P180">
        <f t="shared" si="40"/>
        <v>1.3444932344883066E-3</v>
      </c>
      <c r="R180" s="5">
        <v>1.84E-4</v>
      </c>
      <c r="T180" s="2">
        <f t="shared" si="41"/>
        <v>-8.3035894139836322E-3</v>
      </c>
      <c r="U180" s="2">
        <f t="shared" si="42"/>
        <v>-2.5217982929888295E-2</v>
      </c>
      <c r="V180" s="2">
        <f t="shared" si="43"/>
        <v>2.0357320005798939E-2</v>
      </c>
      <c r="W180" s="2">
        <f t="shared" si="44"/>
        <v>1.2200597617307898E-2</v>
      </c>
      <c r="X180" s="2">
        <f t="shared" si="45"/>
        <v>-1.6917040571654735E-2</v>
      </c>
      <c r="Y180" s="2">
        <f t="shared" si="46"/>
        <v>1.680235141963134E-2</v>
      </c>
      <c r="Z180" s="2">
        <f t="shared" si="47"/>
        <v>1.1604932344883067E-3</v>
      </c>
      <c r="AB180" s="5">
        <v>10888.35</v>
      </c>
      <c r="AC180" s="5">
        <f t="shared" si="33"/>
        <v>7.6720543799656312E-3</v>
      </c>
      <c r="AD180" s="2">
        <f t="shared" si="48"/>
        <v>7.4880543799656311E-3</v>
      </c>
    </row>
    <row r="181" spans="1:30" x14ac:dyDescent="0.3">
      <c r="A181" s="1">
        <v>43452</v>
      </c>
      <c r="B181">
        <v>1269.7642820000001</v>
      </c>
      <c r="C181">
        <v>1216.99353</v>
      </c>
      <c r="D181">
        <v>514.90911900000003</v>
      </c>
      <c r="E181">
        <v>675.84997599999997</v>
      </c>
      <c r="F181">
        <v>59.979407999999999</v>
      </c>
      <c r="G181">
        <v>90.995895000000004</v>
      </c>
      <c r="H181">
        <v>966.04571499999997</v>
      </c>
      <c r="J181">
        <f t="shared" si="34"/>
        <v>7.5327338565523297E-3</v>
      </c>
      <c r="K181">
        <f t="shared" si="35"/>
        <v>7.435914914089614E-3</v>
      </c>
      <c r="L181">
        <f t="shared" si="36"/>
        <v>-4.1017496695925516E-3</v>
      </c>
      <c r="M181">
        <f t="shared" si="37"/>
        <v>2.1499880610916754E-3</v>
      </c>
      <c r="N181">
        <f t="shared" si="38"/>
        <v>1.8638534891898522E-2</v>
      </c>
      <c r="O181">
        <f t="shared" si="39"/>
        <v>-6.4655912703735149E-3</v>
      </c>
      <c r="P181">
        <f t="shared" si="40"/>
        <v>1.4253198959907143E-2</v>
      </c>
      <c r="R181" s="5">
        <v>1.84E-4</v>
      </c>
      <c r="T181" s="2">
        <f t="shared" si="41"/>
        <v>7.3487338565523296E-3</v>
      </c>
      <c r="U181" s="2">
        <f t="shared" si="42"/>
        <v>7.2519149140896138E-3</v>
      </c>
      <c r="V181" s="2">
        <f t="shared" si="43"/>
        <v>-4.2857496695925517E-3</v>
      </c>
      <c r="W181" s="2">
        <f t="shared" si="44"/>
        <v>1.9659880610916752E-3</v>
      </c>
      <c r="X181" s="2">
        <f t="shared" si="45"/>
        <v>1.8454534891898522E-2</v>
      </c>
      <c r="Y181" s="2">
        <f t="shared" si="46"/>
        <v>-6.6495912703735151E-3</v>
      </c>
      <c r="Z181" s="2">
        <f t="shared" si="47"/>
        <v>1.4069198959907143E-2</v>
      </c>
      <c r="AB181" s="5">
        <v>10908.7</v>
      </c>
      <c r="AC181" s="5">
        <f t="shared" si="33"/>
        <v>1.868970045966594E-3</v>
      </c>
      <c r="AD181" s="2">
        <f t="shared" si="48"/>
        <v>1.6849700459665941E-3</v>
      </c>
    </row>
    <row r="182" spans="1:30" x14ac:dyDescent="0.3">
      <c r="A182" s="1">
        <v>43453</v>
      </c>
      <c r="B182">
        <v>1288.508423</v>
      </c>
      <c r="C182">
        <v>1235.4554439999999</v>
      </c>
      <c r="D182">
        <v>514.66247599999997</v>
      </c>
      <c r="E182">
        <v>685.29998799999998</v>
      </c>
      <c r="F182">
        <v>59.025081999999998</v>
      </c>
      <c r="G182">
        <v>93.611289999999997</v>
      </c>
      <c r="H182">
        <v>1002.641357</v>
      </c>
      <c r="J182">
        <f t="shared" si="34"/>
        <v>1.4761906021231033E-2</v>
      </c>
      <c r="K182">
        <f t="shared" si="35"/>
        <v>1.5170100370213126E-2</v>
      </c>
      <c r="L182">
        <f t="shared" si="36"/>
        <v>-4.7900297528050335E-4</v>
      </c>
      <c r="M182">
        <f t="shared" si="37"/>
        <v>1.398241079467023E-2</v>
      </c>
      <c r="N182">
        <f t="shared" si="38"/>
        <v>-1.5910893952137736E-2</v>
      </c>
      <c r="O182">
        <f t="shared" si="39"/>
        <v>2.8741900939597245E-2</v>
      </c>
      <c r="P182">
        <f t="shared" si="40"/>
        <v>3.7881894647190689E-2</v>
      </c>
      <c r="R182" s="5">
        <v>1.8200000000000001E-4</v>
      </c>
      <c r="T182" s="2">
        <f t="shared" si="41"/>
        <v>1.4579906021231033E-2</v>
      </c>
      <c r="U182" s="2">
        <f t="shared" si="42"/>
        <v>1.4988100370213127E-2</v>
      </c>
      <c r="V182" s="2">
        <f t="shared" si="43"/>
        <v>-6.6100297528050333E-4</v>
      </c>
      <c r="W182" s="2">
        <f t="shared" si="44"/>
        <v>1.380041079467023E-2</v>
      </c>
      <c r="X182" s="2">
        <f t="shared" si="45"/>
        <v>-1.6092893952137737E-2</v>
      </c>
      <c r="Y182" s="2">
        <f t="shared" si="46"/>
        <v>2.8559900939597243E-2</v>
      </c>
      <c r="Z182" s="2">
        <f t="shared" si="47"/>
        <v>3.7699894647190688E-2</v>
      </c>
      <c r="AB182" s="5">
        <v>10967.3</v>
      </c>
      <c r="AC182" s="5">
        <f t="shared" si="33"/>
        <v>5.3718591582863715E-3</v>
      </c>
      <c r="AD182" s="2">
        <f t="shared" si="48"/>
        <v>5.1898591582863716E-3</v>
      </c>
    </row>
    <row r="183" spans="1:30" x14ac:dyDescent="0.3">
      <c r="A183" s="1">
        <v>43454</v>
      </c>
      <c r="B183">
        <v>1286.619385</v>
      </c>
      <c r="C183">
        <v>1258.1357419999999</v>
      </c>
      <c r="D183">
        <v>514.41583300000002</v>
      </c>
      <c r="E183">
        <v>689.5</v>
      </c>
      <c r="F183">
        <v>57.545878999999999</v>
      </c>
      <c r="G183">
        <v>94.154105999999999</v>
      </c>
      <c r="H183">
        <v>980.45770300000004</v>
      </c>
      <c r="J183">
        <f t="shared" si="34"/>
        <v>-1.4660656975775375E-3</v>
      </c>
      <c r="K183">
        <f t="shared" si="35"/>
        <v>1.8357843749159112E-2</v>
      </c>
      <c r="L183">
        <f t="shared" si="36"/>
        <v>-4.7923252908756674E-4</v>
      </c>
      <c r="M183">
        <f t="shared" si="37"/>
        <v>6.128720375813016E-3</v>
      </c>
      <c r="N183">
        <f t="shared" si="38"/>
        <v>-2.5060583566830087E-2</v>
      </c>
      <c r="O183">
        <f t="shared" si="39"/>
        <v>5.7986168121388132E-3</v>
      </c>
      <c r="P183">
        <f t="shared" si="40"/>
        <v>-2.2125213412675867E-2</v>
      </c>
      <c r="R183" s="5">
        <v>1.8200000000000001E-4</v>
      </c>
      <c r="T183" s="2">
        <f t="shared" si="41"/>
        <v>-1.6480656975775376E-3</v>
      </c>
      <c r="U183" s="2">
        <f t="shared" si="42"/>
        <v>1.817584374915911E-2</v>
      </c>
      <c r="V183" s="2">
        <f t="shared" si="43"/>
        <v>-6.6123252908756671E-4</v>
      </c>
      <c r="W183" s="2">
        <f t="shared" si="44"/>
        <v>5.9467203758130161E-3</v>
      </c>
      <c r="X183" s="2">
        <f t="shared" si="45"/>
        <v>-2.5242583566830089E-2</v>
      </c>
      <c r="Y183" s="2">
        <f t="shared" si="46"/>
        <v>5.6166168121388133E-3</v>
      </c>
      <c r="Z183" s="2">
        <f t="shared" si="47"/>
        <v>-2.2307213412675869E-2</v>
      </c>
      <c r="AB183" s="5">
        <v>10951.7</v>
      </c>
      <c r="AC183" s="5">
        <f t="shared" si="33"/>
        <v>-1.4224102559425333E-3</v>
      </c>
      <c r="AD183" s="2">
        <f t="shared" si="48"/>
        <v>-1.6044102559425334E-3</v>
      </c>
    </row>
    <row r="184" spans="1:30" x14ac:dyDescent="0.3">
      <c r="A184" s="1">
        <v>43455</v>
      </c>
      <c r="B184">
        <v>1285.505615</v>
      </c>
      <c r="C184">
        <v>1243.0982670000001</v>
      </c>
      <c r="D184">
        <v>494.73684700000001</v>
      </c>
      <c r="E184">
        <v>677.15002400000003</v>
      </c>
      <c r="F184">
        <v>56.734703000000003</v>
      </c>
      <c r="G184">
        <v>91.291977000000003</v>
      </c>
      <c r="H184">
        <v>977.50647000000004</v>
      </c>
      <c r="J184">
        <f t="shared" si="34"/>
        <v>-8.6565616295290878E-4</v>
      </c>
      <c r="K184">
        <f t="shared" si="35"/>
        <v>-1.1952188065252389E-2</v>
      </c>
      <c r="L184">
        <f t="shared" si="36"/>
        <v>-3.8255016151495493E-2</v>
      </c>
      <c r="M184">
        <f t="shared" si="37"/>
        <v>-1.7911495286439406E-2</v>
      </c>
      <c r="N184">
        <f t="shared" si="38"/>
        <v>-1.409616142973498E-2</v>
      </c>
      <c r="O184">
        <f t="shared" si="39"/>
        <v>-3.0398345028096768E-2</v>
      </c>
      <c r="P184">
        <f t="shared" si="40"/>
        <v>-3.0100564164775622E-3</v>
      </c>
      <c r="R184" s="5">
        <v>1.8200000000000001E-4</v>
      </c>
      <c r="T184" s="2">
        <f t="shared" si="41"/>
        <v>-1.0476561629529089E-3</v>
      </c>
      <c r="U184" s="2">
        <f t="shared" si="42"/>
        <v>-1.2134188065252389E-2</v>
      </c>
      <c r="V184" s="2">
        <f t="shared" si="43"/>
        <v>-3.8437016151495494E-2</v>
      </c>
      <c r="W184" s="2">
        <f t="shared" si="44"/>
        <v>-1.8093495286439408E-2</v>
      </c>
      <c r="X184" s="2">
        <f t="shared" si="45"/>
        <v>-1.427816142973498E-2</v>
      </c>
      <c r="Y184" s="2">
        <f t="shared" si="46"/>
        <v>-3.058034502809677E-2</v>
      </c>
      <c r="Z184" s="2">
        <f t="shared" si="47"/>
        <v>-3.192056416477562E-3</v>
      </c>
      <c r="AB184" s="5">
        <v>10754</v>
      </c>
      <c r="AC184" s="5">
        <f t="shared" si="33"/>
        <v>-1.8051991928193862E-2</v>
      </c>
      <c r="AD184" s="2">
        <f t="shared" si="48"/>
        <v>-1.8233991928193864E-2</v>
      </c>
    </row>
    <row r="185" spans="1:30" x14ac:dyDescent="0.3">
      <c r="A185" s="1">
        <v>43458</v>
      </c>
      <c r="B185">
        <v>1274.1235349999999</v>
      </c>
      <c r="C185">
        <v>1259.922241</v>
      </c>
      <c r="D185">
        <v>495.62463400000001</v>
      </c>
      <c r="E185">
        <v>677.75</v>
      </c>
      <c r="F185">
        <v>57.020995999999997</v>
      </c>
      <c r="G185">
        <v>92.575005000000004</v>
      </c>
      <c r="H185">
        <v>979.71997099999999</v>
      </c>
      <c r="J185">
        <f t="shared" si="34"/>
        <v>-8.8541659150979963E-3</v>
      </c>
      <c r="K185">
        <f t="shared" si="35"/>
        <v>1.3533905119666543E-2</v>
      </c>
      <c r="L185">
        <f t="shared" si="36"/>
        <v>1.7944630673526587E-3</v>
      </c>
      <c r="M185">
        <f t="shared" si="37"/>
        <v>8.8603112860551211E-4</v>
      </c>
      <c r="N185">
        <f t="shared" si="38"/>
        <v>5.0461707713530014E-3</v>
      </c>
      <c r="O185">
        <f t="shared" si="39"/>
        <v>1.4054115620696894E-2</v>
      </c>
      <c r="P185">
        <f t="shared" si="40"/>
        <v>2.2644361627600796E-3</v>
      </c>
      <c r="R185" s="5">
        <v>1.8200000000000001E-4</v>
      </c>
      <c r="T185" s="2">
        <f t="shared" si="41"/>
        <v>-9.0361659150979962E-3</v>
      </c>
      <c r="U185" s="2">
        <f t="shared" si="42"/>
        <v>1.3351905119666543E-2</v>
      </c>
      <c r="V185" s="2">
        <f t="shared" si="43"/>
        <v>1.6124630673526586E-3</v>
      </c>
      <c r="W185" s="2">
        <f t="shared" si="44"/>
        <v>7.0403112860551213E-4</v>
      </c>
      <c r="X185" s="2">
        <f t="shared" si="45"/>
        <v>4.8641707713530016E-3</v>
      </c>
      <c r="Y185" s="2">
        <f t="shared" si="46"/>
        <v>1.3872115620696894E-2</v>
      </c>
      <c r="Z185" s="2">
        <f t="shared" si="47"/>
        <v>2.0824361627600797E-3</v>
      </c>
      <c r="AB185" s="5">
        <v>10663.5</v>
      </c>
      <c r="AC185" s="5">
        <f t="shared" si="33"/>
        <v>-8.4154733122559049E-3</v>
      </c>
      <c r="AD185" s="2">
        <f t="shared" si="48"/>
        <v>-8.5974733122559047E-3</v>
      </c>
    </row>
    <row r="186" spans="1:30" x14ac:dyDescent="0.3">
      <c r="A186" s="1">
        <v>43460</v>
      </c>
      <c r="B186">
        <v>1261.38501</v>
      </c>
      <c r="C186">
        <v>1254.760986</v>
      </c>
      <c r="D186">
        <v>498.58389299999999</v>
      </c>
      <c r="E186">
        <v>675.90002400000003</v>
      </c>
      <c r="F186">
        <v>56.162098</v>
      </c>
      <c r="G186">
        <v>91.242630000000005</v>
      </c>
      <c r="H186">
        <v>1019.315918</v>
      </c>
      <c r="J186">
        <f t="shared" si="34"/>
        <v>-9.9978727729882026E-3</v>
      </c>
      <c r="K186">
        <f t="shared" si="35"/>
        <v>-4.0964869354980955E-3</v>
      </c>
      <c r="L186">
        <f t="shared" si="36"/>
        <v>5.970766578159984E-3</v>
      </c>
      <c r="M186">
        <f t="shared" si="37"/>
        <v>-2.7295846551087712E-3</v>
      </c>
      <c r="N186">
        <f t="shared" si="38"/>
        <v>-1.5062837555485639E-2</v>
      </c>
      <c r="O186">
        <f t="shared" si="39"/>
        <v>-1.4392383775728653E-2</v>
      </c>
      <c r="P186">
        <f t="shared" si="40"/>
        <v>4.0415576054435687E-2</v>
      </c>
      <c r="R186" s="5">
        <v>1.8200000000000001E-4</v>
      </c>
      <c r="T186" s="2">
        <f t="shared" si="41"/>
        <v>-1.0179872772988202E-2</v>
      </c>
      <c r="U186" s="2">
        <f t="shared" si="42"/>
        <v>-4.2784869354980954E-3</v>
      </c>
      <c r="V186" s="2">
        <f t="shared" si="43"/>
        <v>5.7887665781599842E-3</v>
      </c>
      <c r="W186" s="2">
        <f t="shared" si="44"/>
        <v>-2.9115846551087711E-3</v>
      </c>
      <c r="X186" s="2">
        <f t="shared" si="45"/>
        <v>-1.5244837555485639E-2</v>
      </c>
      <c r="Y186" s="2">
        <f t="shared" si="46"/>
        <v>-1.4574383775728653E-2</v>
      </c>
      <c r="Z186" s="2">
        <f t="shared" si="47"/>
        <v>4.0233576054435685E-2</v>
      </c>
      <c r="AB186" s="5">
        <v>10729.85</v>
      </c>
      <c r="AC186" s="5">
        <f t="shared" si="33"/>
        <v>6.2221597036620589E-3</v>
      </c>
      <c r="AD186" s="2">
        <f t="shared" si="48"/>
        <v>6.040159703662059E-3</v>
      </c>
    </row>
    <row r="187" spans="1:30" x14ac:dyDescent="0.3">
      <c r="A187" s="1">
        <v>43461</v>
      </c>
      <c r="B187">
        <v>1259.641357</v>
      </c>
      <c r="C187">
        <v>1233.5695800000001</v>
      </c>
      <c r="D187">
        <v>493.40521200000001</v>
      </c>
      <c r="E187">
        <v>672.09997599999997</v>
      </c>
      <c r="F187">
        <v>56.973286000000002</v>
      </c>
      <c r="G187">
        <v>92.871086000000005</v>
      </c>
      <c r="H187">
        <v>1015.233276</v>
      </c>
      <c r="J187">
        <f t="shared" si="34"/>
        <v>-1.3823321081007573E-3</v>
      </c>
      <c r="K187">
        <f t="shared" si="35"/>
        <v>-1.6888798931783106E-2</v>
      </c>
      <c r="L187">
        <f t="shared" si="36"/>
        <v>-1.0386779582548574E-2</v>
      </c>
      <c r="M187">
        <f t="shared" si="37"/>
        <v>-5.6222042684822577E-3</v>
      </c>
      <c r="N187">
        <f t="shared" si="38"/>
        <v>1.4443691188317098E-2</v>
      </c>
      <c r="O187">
        <f t="shared" si="39"/>
        <v>1.7847534644715959E-2</v>
      </c>
      <c r="P187">
        <f t="shared" si="40"/>
        <v>-4.0052764093103906E-3</v>
      </c>
      <c r="R187" s="5">
        <v>1.83E-4</v>
      </c>
      <c r="T187" s="2">
        <f t="shared" si="41"/>
        <v>-1.5653321081007573E-3</v>
      </c>
      <c r="U187" s="2">
        <f t="shared" si="42"/>
        <v>-1.7071798931783105E-2</v>
      </c>
      <c r="V187" s="2">
        <f t="shared" si="43"/>
        <v>-1.0569779582548573E-2</v>
      </c>
      <c r="W187" s="2">
        <f t="shared" si="44"/>
        <v>-5.8052042684822577E-3</v>
      </c>
      <c r="X187" s="2">
        <f t="shared" si="45"/>
        <v>1.4260691188317097E-2</v>
      </c>
      <c r="Y187" s="2">
        <f t="shared" si="46"/>
        <v>1.766453464471596E-2</v>
      </c>
      <c r="Z187" s="2">
        <f t="shared" si="47"/>
        <v>-4.1882764093103906E-3</v>
      </c>
      <c r="AB187" s="5">
        <v>10779.8</v>
      </c>
      <c r="AC187" s="5">
        <f t="shared" si="33"/>
        <v>4.6552374916703316E-3</v>
      </c>
      <c r="AD187" s="2">
        <f t="shared" si="48"/>
        <v>4.4722374916703316E-3</v>
      </c>
    </row>
    <row r="188" spans="1:30" x14ac:dyDescent="0.3">
      <c r="A188" s="1">
        <v>43462</v>
      </c>
      <c r="B188">
        <v>1278.821533</v>
      </c>
      <c r="C188">
        <v>1232.626587</v>
      </c>
      <c r="D188">
        <v>500.35940599999998</v>
      </c>
      <c r="E188">
        <v>668</v>
      </c>
      <c r="F188">
        <v>56.877845999999998</v>
      </c>
      <c r="G188">
        <v>92.032188000000005</v>
      </c>
      <c r="H188">
        <v>1026.3989260000001</v>
      </c>
      <c r="J188">
        <f t="shared" si="34"/>
        <v>1.5226695990420768E-2</v>
      </c>
      <c r="K188">
        <f t="shared" si="35"/>
        <v>-7.6444248892722775E-4</v>
      </c>
      <c r="L188">
        <f t="shared" si="36"/>
        <v>1.4094285651769671E-2</v>
      </c>
      <c r="M188">
        <f t="shared" si="37"/>
        <v>-6.100247204889009E-3</v>
      </c>
      <c r="N188">
        <f t="shared" si="38"/>
        <v>-1.6751710617499492E-3</v>
      </c>
      <c r="O188">
        <f t="shared" si="39"/>
        <v>-9.0329297969014843E-3</v>
      </c>
      <c r="P188">
        <f t="shared" si="40"/>
        <v>1.099811271355533E-2</v>
      </c>
      <c r="R188" s="5">
        <v>1.83E-4</v>
      </c>
      <c r="T188" s="2">
        <f t="shared" si="41"/>
        <v>1.5043695990420769E-2</v>
      </c>
      <c r="U188" s="2">
        <f t="shared" si="42"/>
        <v>-9.4744248892722775E-4</v>
      </c>
      <c r="V188" s="2">
        <f t="shared" si="43"/>
        <v>1.3911285651769672E-2</v>
      </c>
      <c r="W188" s="2">
        <f t="shared" si="44"/>
        <v>-6.283247204889009E-3</v>
      </c>
      <c r="X188" s="2">
        <f t="shared" si="45"/>
        <v>-1.8581710617499492E-3</v>
      </c>
      <c r="Y188" s="2">
        <f t="shared" si="46"/>
        <v>-9.2159297969014835E-3</v>
      </c>
      <c r="Z188" s="2">
        <f t="shared" si="47"/>
        <v>1.0815112713555331E-2</v>
      </c>
      <c r="AB188" s="5">
        <v>10859.9</v>
      </c>
      <c r="AC188" s="5">
        <f t="shared" si="33"/>
        <v>7.4305645744819357E-3</v>
      </c>
      <c r="AD188" s="2">
        <f t="shared" si="48"/>
        <v>7.2475645744819357E-3</v>
      </c>
    </row>
    <row r="189" spans="1:30" x14ac:dyDescent="0.3">
      <c r="A189" s="1">
        <v>43465</v>
      </c>
      <c r="B189">
        <v>1301.489014</v>
      </c>
      <c r="C189">
        <v>1248.9544679999999</v>
      </c>
      <c r="D189">
        <v>501.78973400000001</v>
      </c>
      <c r="E189">
        <v>652.70001200000002</v>
      </c>
      <c r="F189">
        <v>57.068714</v>
      </c>
      <c r="G189">
        <v>92.032188000000005</v>
      </c>
      <c r="H189">
        <v>1029.891357</v>
      </c>
      <c r="J189">
        <f t="shared" si="34"/>
        <v>1.7725288803062369E-2</v>
      </c>
      <c r="K189">
        <f t="shared" si="35"/>
        <v>1.3246413124788404E-2</v>
      </c>
      <c r="L189">
        <f t="shared" si="36"/>
        <v>2.8586012031520227E-3</v>
      </c>
      <c r="M189">
        <f t="shared" si="37"/>
        <v>-2.2904173652694589E-2</v>
      </c>
      <c r="N189">
        <f t="shared" si="38"/>
        <v>3.3557529587179133E-3</v>
      </c>
      <c r="O189">
        <f t="shared" si="39"/>
        <v>0</v>
      </c>
      <c r="P189">
        <f t="shared" si="40"/>
        <v>3.4026058597024455E-3</v>
      </c>
      <c r="R189" s="5">
        <v>1.83E-4</v>
      </c>
      <c r="T189" s="2">
        <f t="shared" si="41"/>
        <v>1.754228880306237E-2</v>
      </c>
      <c r="U189" s="2">
        <f t="shared" si="42"/>
        <v>1.3063413124788405E-2</v>
      </c>
      <c r="V189" s="2">
        <f t="shared" si="43"/>
        <v>2.6756012031520227E-3</v>
      </c>
      <c r="W189" s="2">
        <f t="shared" si="44"/>
        <v>-2.3087173652694588E-2</v>
      </c>
      <c r="X189" s="2">
        <f t="shared" si="45"/>
        <v>3.1727529587179133E-3</v>
      </c>
      <c r="Y189" s="2">
        <f t="shared" si="46"/>
        <v>-1.83E-4</v>
      </c>
      <c r="Z189" s="2">
        <f t="shared" si="47"/>
        <v>3.2196058597024455E-3</v>
      </c>
      <c r="AB189" s="5">
        <v>10862.55</v>
      </c>
      <c r="AC189" s="5">
        <f t="shared" si="33"/>
        <v>2.4401697989849227E-4</v>
      </c>
      <c r="AD189" s="2">
        <f t="shared" si="48"/>
        <v>6.1016979898492263E-5</v>
      </c>
    </row>
    <row r="190" spans="1:30" x14ac:dyDescent="0.3">
      <c r="A190" s="1">
        <v>43466</v>
      </c>
      <c r="B190">
        <v>1282.4541019999999</v>
      </c>
      <c r="C190">
        <v>1256.994263</v>
      </c>
      <c r="D190">
        <v>504.00915500000002</v>
      </c>
      <c r="E190">
        <v>660.29998799999998</v>
      </c>
      <c r="F190">
        <v>57.736739999999998</v>
      </c>
      <c r="G190">
        <v>91.785454000000001</v>
      </c>
      <c r="H190">
        <v>1045.3854980000001</v>
      </c>
      <c r="J190">
        <f t="shared" si="34"/>
        <v>-1.4625488033508731E-2</v>
      </c>
      <c r="K190">
        <f t="shared" si="35"/>
        <v>6.4372202558149148E-3</v>
      </c>
      <c r="L190">
        <f t="shared" si="36"/>
        <v>4.4230099773225158E-3</v>
      </c>
      <c r="M190">
        <f t="shared" si="37"/>
        <v>1.1643903570205495E-2</v>
      </c>
      <c r="N190">
        <f t="shared" si="38"/>
        <v>1.1705643130489983E-2</v>
      </c>
      <c r="O190">
        <f t="shared" si="39"/>
        <v>-2.6809533203752968E-3</v>
      </c>
      <c r="P190">
        <f t="shared" si="40"/>
        <v>1.50444422071212E-2</v>
      </c>
      <c r="R190" s="5">
        <v>1.83E-4</v>
      </c>
      <c r="T190" s="2">
        <f t="shared" si="41"/>
        <v>-1.4808488033508732E-2</v>
      </c>
      <c r="U190" s="2">
        <f t="shared" si="42"/>
        <v>6.2542202558149148E-3</v>
      </c>
      <c r="V190" s="2">
        <f t="shared" si="43"/>
        <v>4.2400099773225158E-3</v>
      </c>
      <c r="W190" s="2">
        <f t="shared" si="44"/>
        <v>1.1460903570205495E-2</v>
      </c>
      <c r="X190" s="2">
        <f t="shared" si="45"/>
        <v>1.1522643130489982E-2</v>
      </c>
      <c r="Y190" s="2">
        <f t="shared" si="46"/>
        <v>-2.8639533203752968E-3</v>
      </c>
      <c r="Z190" s="2">
        <f t="shared" si="47"/>
        <v>1.4861442207121201E-2</v>
      </c>
      <c r="AB190" s="5">
        <v>10862.55</v>
      </c>
      <c r="AC190" s="5">
        <f t="shared" si="33"/>
        <v>0</v>
      </c>
      <c r="AD190" s="2">
        <f t="shared" si="48"/>
        <v>-1.83E-4</v>
      </c>
    </row>
    <row r="191" spans="1:30" x14ac:dyDescent="0.3">
      <c r="A191" s="1">
        <v>43467</v>
      </c>
      <c r="B191">
        <v>1261.046143</v>
      </c>
      <c r="C191">
        <v>1249.401001</v>
      </c>
      <c r="D191">
        <v>488.17715500000003</v>
      </c>
      <c r="E191">
        <v>669.79998799999998</v>
      </c>
      <c r="F191">
        <v>58.547919999999998</v>
      </c>
      <c r="G191">
        <v>93.561942999999999</v>
      </c>
      <c r="H191">
        <v>1039.3845209999999</v>
      </c>
      <c r="J191">
        <f t="shared" si="34"/>
        <v>-1.6692963098339321E-2</v>
      </c>
      <c r="K191">
        <f t="shared" si="35"/>
        <v>-6.0408087956405378E-3</v>
      </c>
      <c r="L191">
        <f t="shared" si="36"/>
        <v>-3.1412127821368631E-2</v>
      </c>
      <c r="M191">
        <f t="shared" si="37"/>
        <v>1.4387399928288353E-2</v>
      </c>
      <c r="N191">
        <f t="shared" si="38"/>
        <v>1.4049632868083655E-2</v>
      </c>
      <c r="O191">
        <f t="shared" si="39"/>
        <v>1.935479885516498E-2</v>
      </c>
      <c r="P191">
        <f t="shared" si="40"/>
        <v>-5.7404440863978272E-3</v>
      </c>
      <c r="R191" s="5">
        <v>1.8000000000000001E-4</v>
      </c>
      <c r="T191" s="2">
        <f t="shared" si="41"/>
        <v>-1.6872963098339321E-2</v>
      </c>
      <c r="U191" s="2">
        <f t="shared" si="42"/>
        <v>-6.2208087956405374E-3</v>
      </c>
      <c r="V191" s="2">
        <f t="shared" si="43"/>
        <v>-3.159212782136863E-2</v>
      </c>
      <c r="W191" s="2">
        <f t="shared" si="44"/>
        <v>1.4207399928288353E-2</v>
      </c>
      <c r="X191" s="2">
        <f t="shared" si="45"/>
        <v>1.3869632868083655E-2</v>
      </c>
      <c r="Y191" s="2">
        <f t="shared" si="46"/>
        <v>1.917479885516498E-2</v>
      </c>
      <c r="Z191" s="2">
        <f t="shared" si="47"/>
        <v>-5.9204440863978268E-3</v>
      </c>
      <c r="AB191" s="5">
        <v>10792.5</v>
      </c>
      <c r="AC191" s="5">
        <f t="shared" si="33"/>
        <v>-6.44876203101475E-3</v>
      </c>
      <c r="AD191" s="2">
        <f t="shared" si="48"/>
        <v>-6.6287620310147496E-3</v>
      </c>
    </row>
    <row r="192" spans="1:30" x14ac:dyDescent="0.3">
      <c r="A192" s="1">
        <v>43468</v>
      </c>
      <c r="B192">
        <v>1273.1062010000001</v>
      </c>
      <c r="C192">
        <v>1257.242432</v>
      </c>
      <c r="D192">
        <v>480.87768599999998</v>
      </c>
      <c r="E192">
        <v>677.04998799999998</v>
      </c>
      <c r="F192">
        <v>58.404769999999999</v>
      </c>
      <c r="G192">
        <v>90.798507999999998</v>
      </c>
      <c r="H192">
        <v>1027.923828</v>
      </c>
      <c r="J192">
        <f t="shared" si="34"/>
        <v>9.5635342663270215E-3</v>
      </c>
      <c r="K192">
        <f t="shared" si="35"/>
        <v>6.276152327174306E-3</v>
      </c>
      <c r="L192">
        <f t="shared" si="36"/>
        <v>-1.4952500184077733E-2</v>
      </c>
      <c r="M192">
        <f t="shared" si="37"/>
        <v>1.0824126798879549E-2</v>
      </c>
      <c r="N192">
        <f t="shared" si="38"/>
        <v>-2.4450057320567248E-3</v>
      </c>
      <c r="O192">
        <f t="shared" si="39"/>
        <v>-2.9535887257065633E-2</v>
      </c>
      <c r="P192">
        <f t="shared" si="40"/>
        <v>-1.1026422626511283E-2</v>
      </c>
      <c r="R192" s="5">
        <v>1.8200000000000001E-4</v>
      </c>
      <c r="T192" s="2">
        <f t="shared" si="41"/>
        <v>9.3815342663270216E-3</v>
      </c>
      <c r="U192" s="2">
        <f t="shared" si="42"/>
        <v>6.0941523271743061E-3</v>
      </c>
      <c r="V192" s="2">
        <f t="shared" si="43"/>
        <v>-1.5134500184077733E-2</v>
      </c>
      <c r="W192" s="2">
        <f t="shared" si="44"/>
        <v>1.0642126798879549E-2</v>
      </c>
      <c r="X192" s="2">
        <f t="shared" si="45"/>
        <v>-2.6270057320567247E-3</v>
      </c>
      <c r="Y192" s="2">
        <f t="shared" si="46"/>
        <v>-2.9717887257065635E-2</v>
      </c>
      <c r="Z192" s="2">
        <f t="shared" si="47"/>
        <v>-1.1208422626511283E-2</v>
      </c>
      <c r="AB192" s="5">
        <v>10672.25</v>
      </c>
      <c r="AC192" s="5">
        <f t="shared" si="33"/>
        <v>-1.114199675700718E-2</v>
      </c>
      <c r="AD192" s="2">
        <f t="shared" si="48"/>
        <v>-1.132399675700718E-2</v>
      </c>
    </row>
    <row r="193" spans="1:30" x14ac:dyDescent="0.3">
      <c r="A193" s="1">
        <v>43469</v>
      </c>
      <c r="B193">
        <v>1269.0860600000001</v>
      </c>
      <c r="C193">
        <v>1283.3967290000001</v>
      </c>
      <c r="D193">
        <v>480.53244000000001</v>
      </c>
      <c r="E193">
        <v>679.29998799999998</v>
      </c>
      <c r="F193">
        <v>58.070754999999998</v>
      </c>
      <c r="G193">
        <v>93.561942999999999</v>
      </c>
      <c r="H193">
        <v>1045.4345699999999</v>
      </c>
      <c r="J193">
        <f t="shared" si="34"/>
        <v>-3.1577420617716137E-3</v>
      </c>
      <c r="K193">
        <f t="shared" si="35"/>
        <v>2.0802906690314475E-2</v>
      </c>
      <c r="L193">
        <f t="shared" si="36"/>
        <v>-7.1794971996262398E-4</v>
      </c>
      <c r="M193">
        <f t="shared" si="37"/>
        <v>3.3232405876654414E-3</v>
      </c>
      <c r="N193">
        <f t="shared" si="38"/>
        <v>-5.71896781718344E-3</v>
      </c>
      <c r="O193">
        <f t="shared" si="39"/>
        <v>3.0434806263556678E-2</v>
      </c>
      <c r="P193">
        <f t="shared" si="40"/>
        <v>1.7035057971240976E-2</v>
      </c>
      <c r="R193" s="5">
        <v>1.8100000000000001E-4</v>
      </c>
      <c r="T193" s="2">
        <f t="shared" si="41"/>
        <v>-3.3387420617716139E-3</v>
      </c>
      <c r="U193" s="2">
        <f t="shared" si="42"/>
        <v>2.0621906690314475E-2</v>
      </c>
      <c r="V193" s="2">
        <f t="shared" si="43"/>
        <v>-8.9894971996262404E-4</v>
      </c>
      <c r="W193" s="2">
        <f t="shared" si="44"/>
        <v>3.1422405876654412E-3</v>
      </c>
      <c r="X193" s="2">
        <f t="shared" si="45"/>
        <v>-5.8999678171834397E-3</v>
      </c>
      <c r="Y193" s="2">
        <f t="shared" si="46"/>
        <v>3.0253806263556678E-2</v>
      </c>
      <c r="Z193" s="2">
        <f t="shared" si="47"/>
        <v>1.6854057971240975E-2</v>
      </c>
      <c r="AB193" s="5">
        <v>10727.35</v>
      </c>
      <c r="AC193" s="5">
        <f t="shared" si="33"/>
        <v>5.1629225327368047E-3</v>
      </c>
      <c r="AD193" s="2">
        <f t="shared" si="48"/>
        <v>4.9819225327368049E-3</v>
      </c>
    </row>
    <row r="194" spans="1:30" x14ac:dyDescent="0.3">
      <c r="A194" s="1">
        <v>43472</v>
      </c>
      <c r="B194">
        <v>1262.208374</v>
      </c>
      <c r="C194">
        <v>1272.5776370000001</v>
      </c>
      <c r="D194">
        <v>473.18365499999999</v>
      </c>
      <c r="E194">
        <v>712.25</v>
      </c>
      <c r="F194">
        <v>58.500205999999999</v>
      </c>
      <c r="G194">
        <v>93.364554999999996</v>
      </c>
      <c r="H194">
        <v>1044.7951660000001</v>
      </c>
      <c r="J194">
        <f t="shared" si="34"/>
        <v>-5.4194007930400238E-3</v>
      </c>
      <c r="K194">
        <f t="shared" si="35"/>
        <v>-8.4300448610539931E-3</v>
      </c>
      <c r="L194">
        <f t="shared" si="36"/>
        <v>-1.5293004984221295E-2</v>
      </c>
      <c r="M194">
        <f t="shared" si="37"/>
        <v>4.8505833331473597E-2</v>
      </c>
      <c r="N194">
        <f t="shared" si="38"/>
        <v>7.3953059504736985E-3</v>
      </c>
      <c r="O194">
        <f t="shared" si="39"/>
        <v>-2.1097039423390732E-3</v>
      </c>
      <c r="P194">
        <f t="shared" si="40"/>
        <v>-6.1161551219775126E-4</v>
      </c>
      <c r="R194" s="5">
        <v>1.8100000000000001E-4</v>
      </c>
      <c r="T194" s="2">
        <f t="shared" si="41"/>
        <v>-5.6004007930400236E-3</v>
      </c>
      <c r="U194" s="2">
        <f t="shared" si="42"/>
        <v>-8.6110448610539937E-3</v>
      </c>
      <c r="V194" s="2">
        <f t="shared" si="43"/>
        <v>-1.5474004984221296E-2</v>
      </c>
      <c r="W194" s="2">
        <f t="shared" si="44"/>
        <v>4.8324833331473596E-2</v>
      </c>
      <c r="X194" s="2">
        <f t="shared" si="45"/>
        <v>7.2143059504736987E-3</v>
      </c>
      <c r="Y194" s="2">
        <f t="shared" si="46"/>
        <v>-2.2907039423390734E-3</v>
      </c>
      <c r="Z194" s="2">
        <f t="shared" si="47"/>
        <v>-7.9261551219775121E-4</v>
      </c>
      <c r="AB194" s="5">
        <v>10771.8</v>
      </c>
      <c r="AC194" s="5">
        <f t="shared" si="33"/>
        <v>4.1436142197279766E-3</v>
      </c>
      <c r="AD194" s="2">
        <f t="shared" si="48"/>
        <v>3.9626142197279769E-3</v>
      </c>
    </row>
    <row r="195" spans="1:30" x14ac:dyDescent="0.3">
      <c r="A195" s="1">
        <v>43473</v>
      </c>
      <c r="B195">
        <v>1269.7158199999999</v>
      </c>
      <c r="C195">
        <v>1240.2198490000001</v>
      </c>
      <c r="D195">
        <v>465.44030800000002</v>
      </c>
      <c r="E195">
        <v>732.04998799999998</v>
      </c>
      <c r="F195">
        <v>58.452488000000002</v>
      </c>
      <c r="G195">
        <v>94.006065000000007</v>
      </c>
      <c r="H195">
        <v>1035.2036129999999</v>
      </c>
      <c r="J195">
        <f t="shared" si="34"/>
        <v>5.9478657840055221E-3</v>
      </c>
      <c r="K195">
        <f t="shared" si="35"/>
        <v>-2.5426965757689192E-2</v>
      </c>
      <c r="L195">
        <f t="shared" si="36"/>
        <v>-1.6364358570246835E-2</v>
      </c>
      <c r="M195">
        <f t="shared" si="37"/>
        <v>2.7799210951210931E-2</v>
      </c>
      <c r="N195">
        <f t="shared" si="38"/>
        <v>-8.156894353499568E-4</v>
      </c>
      <c r="O195">
        <f t="shared" si="39"/>
        <v>6.8710229486983673E-3</v>
      </c>
      <c r="P195">
        <f t="shared" si="40"/>
        <v>-9.1803190827552152E-3</v>
      </c>
      <c r="R195" s="5">
        <v>1.8200000000000001E-4</v>
      </c>
      <c r="T195" s="2">
        <f t="shared" si="41"/>
        <v>5.7658657840055222E-3</v>
      </c>
      <c r="U195" s="2">
        <f t="shared" si="42"/>
        <v>-2.5608965757689194E-2</v>
      </c>
      <c r="V195" s="2">
        <f t="shared" si="43"/>
        <v>-1.6546358570246836E-2</v>
      </c>
      <c r="W195" s="2">
        <f t="shared" si="44"/>
        <v>2.7617210951210929E-2</v>
      </c>
      <c r="X195" s="2">
        <f t="shared" si="45"/>
        <v>-9.9768943534995678E-4</v>
      </c>
      <c r="Y195" s="2">
        <f t="shared" si="46"/>
        <v>6.6890229486983675E-3</v>
      </c>
      <c r="Z195" s="2">
        <f t="shared" si="47"/>
        <v>-9.362319082755215E-3</v>
      </c>
      <c r="AB195" s="5">
        <v>10802.15</v>
      </c>
      <c r="AC195" s="5">
        <f t="shared" si="33"/>
        <v>2.8175421006703025E-3</v>
      </c>
      <c r="AD195" s="2">
        <f t="shared" si="48"/>
        <v>2.6355421006703027E-3</v>
      </c>
    </row>
    <row r="196" spans="1:30" x14ac:dyDescent="0.3">
      <c r="A196" s="1">
        <v>43474</v>
      </c>
      <c r="B196">
        <v>1262.741211</v>
      </c>
      <c r="C196">
        <v>1257.9868160000001</v>
      </c>
      <c r="D196">
        <v>470.52032500000001</v>
      </c>
      <c r="E196">
        <v>742.09997599999997</v>
      </c>
      <c r="F196">
        <v>58.452488000000002</v>
      </c>
      <c r="G196">
        <v>95.634521000000007</v>
      </c>
      <c r="H196">
        <v>1036.43335</v>
      </c>
      <c r="J196">
        <f t="shared" si="34"/>
        <v>-5.4930472552510799E-3</v>
      </c>
      <c r="K196">
        <f t="shared" si="35"/>
        <v>1.4325659288815351E-2</v>
      </c>
      <c r="L196">
        <f t="shared" si="36"/>
        <v>1.0914432877180026E-2</v>
      </c>
      <c r="M196">
        <f t="shared" si="37"/>
        <v>1.3728554285557868E-2</v>
      </c>
      <c r="N196">
        <f t="shared" si="38"/>
        <v>0</v>
      </c>
      <c r="O196">
        <f t="shared" si="39"/>
        <v>1.7322882305519326E-2</v>
      </c>
      <c r="P196">
        <f t="shared" si="40"/>
        <v>1.1879179946410348E-3</v>
      </c>
      <c r="R196" s="5">
        <v>1.8100000000000001E-4</v>
      </c>
      <c r="T196" s="2">
        <f t="shared" si="41"/>
        <v>-5.6740472552510796E-3</v>
      </c>
      <c r="U196" s="2">
        <f t="shared" si="42"/>
        <v>1.4144659288815351E-2</v>
      </c>
      <c r="V196" s="2">
        <f t="shared" si="43"/>
        <v>1.0733432877180026E-2</v>
      </c>
      <c r="W196" s="2">
        <f t="shared" si="44"/>
        <v>1.3547554285557867E-2</v>
      </c>
      <c r="X196" s="2">
        <f t="shared" si="45"/>
        <v>-1.8100000000000001E-4</v>
      </c>
      <c r="Y196" s="2">
        <f t="shared" si="46"/>
        <v>1.7141882305519326E-2</v>
      </c>
      <c r="Z196" s="2">
        <f t="shared" si="47"/>
        <v>1.0069179946410349E-3</v>
      </c>
      <c r="AB196" s="5">
        <v>10855.15</v>
      </c>
      <c r="AC196" s="5">
        <f t="shared" si="33"/>
        <v>4.9064306642659103E-3</v>
      </c>
      <c r="AD196" s="2">
        <f t="shared" si="48"/>
        <v>4.7254306642659106E-3</v>
      </c>
    </row>
    <row r="197" spans="1:30" x14ac:dyDescent="0.3">
      <c r="A197" s="1">
        <v>43475</v>
      </c>
      <c r="B197">
        <v>1284.3916019999999</v>
      </c>
      <c r="C197">
        <v>1275.853149</v>
      </c>
      <c r="D197">
        <v>475.79766799999999</v>
      </c>
      <c r="E197">
        <v>735.34997599999997</v>
      </c>
      <c r="F197">
        <v>58.738785</v>
      </c>
      <c r="G197">
        <v>94.400841</v>
      </c>
      <c r="H197">
        <v>1053.6489260000001</v>
      </c>
      <c r="J197">
        <f t="shared" si="34"/>
        <v>1.7145548756466379E-2</v>
      </c>
      <c r="K197">
        <f t="shared" si="35"/>
        <v>1.420232133815935E-2</v>
      </c>
      <c r="L197">
        <f t="shared" si="36"/>
        <v>1.1215972444973495E-2</v>
      </c>
      <c r="M197">
        <f t="shared" si="37"/>
        <v>-9.095809484300537E-3</v>
      </c>
      <c r="N197">
        <f t="shared" si="38"/>
        <v>4.8979437795701282E-3</v>
      </c>
      <c r="O197">
        <f t="shared" si="39"/>
        <v>-1.2899944362141017E-2</v>
      </c>
      <c r="P197">
        <f t="shared" si="40"/>
        <v>1.6610403360717847E-2</v>
      </c>
      <c r="R197" s="5">
        <v>1.8200000000000001E-4</v>
      </c>
      <c r="T197" s="2">
        <f t="shared" si="41"/>
        <v>1.6963548756466378E-2</v>
      </c>
      <c r="U197" s="2">
        <f t="shared" si="42"/>
        <v>1.402032133815935E-2</v>
      </c>
      <c r="V197" s="2">
        <f t="shared" si="43"/>
        <v>1.1033972444973495E-2</v>
      </c>
      <c r="W197" s="2">
        <f t="shared" si="44"/>
        <v>-9.2778094843005369E-3</v>
      </c>
      <c r="X197" s="2">
        <f t="shared" si="45"/>
        <v>4.7159437795701283E-3</v>
      </c>
      <c r="Y197" s="2">
        <f t="shared" si="46"/>
        <v>-1.3081944362141017E-2</v>
      </c>
      <c r="Z197" s="2">
        <f t="shared" si="47"/>
        <v>1.6428403360717846E-2</v>
      </c>
      <c r="AB197" s="5">
        <v>10821.6</v>
      </c>
      <c r="AC197" s="5">
        <f t="shared" ref="AC197:AC249" si="49">(AB197-AB196)/AB196</f>
        <v>-3.0906988848610358E-3</v>
      </c>
      <c r="AD197" s="2">
        <f t="shared" si="48"/>
        <v>-3.2726988848610357E-3</v>
      </c>
    </row>
    <row r="198" spans="1:30" x14ac:dyDescent="0.3">
      <c r="A198" s="1">
        <v>43476</v>
      </c>
      <c r="B198">
        <v>1278.143311</v>
      </c>
      <c r="C198">
        <v>1283.0988769999999</v>
      </c>
      <c r="D198">
        <v>475.107147</v>
      </c>
      <c r="E198">
        <v>729.09997599999997</v>
      </c>
      <c r="F198">
        <v>59.311382000000002</v>
      </c>
      <c r="G198">
        <v>94.154105999999999</v>
      </c>
      <c r="H198">
        <v>1040.6633300000001</v>
      </c>
      <c r="J198">
        <f t="shared" ref="J198:J249" si="50">(B198-B197)/B197</f>
        <v>-4.8647865575189905E-3</v>
      </c>
      <c r="K198">
        <f t="shared" ref="K198:K249" si="51">(C198-C197)/C197</f>
        <v>5.6791238127044605E-3</v>
      </c>
      <c r="L198">
        <f t="shared" ref="L198:L249" si="52">(D198-D197)/D197</f>
        <v>-1.4512912661017703E-3</v>
      </c>
      <c r="M198">
        <f t="shared" ref="M198:M249" si="53">(E198-E197)/E197</f>
        <v>-8.4993543264901116E-3</v>
      </c>
      <c r="N198">
        <f t="shared" ref="N198:N249" si="54">(F198-F197)/F197</f>
        <v>9.7481927826733525E-3</v>
      </c>
      <c r="O198">
        <f t="shared" ref="O198:O249" si="55">(G198-G197)/G197</f>
        <v>-2.6136949351966161E-3</v>
      </c>
      <c r="P198">
        <f t="shared" ref="P198:P249" si="56">(H198-H197)/H197</f>
        <v>-1.2324404912837148E-2</v>
      </c>
      <c r="R198" s="5">
        <v>1.8200000000000001E-4</v>
      </c>
      <c r="T198" s="2">
        <f t="shared" ref="T198:T249" si="57">J198-R198</f>
        <v>-5.0467865575189903E-3</v>
      </c>
      <c r="U198" s="2">
        <f t="shared" ref="U198:U249" si="58">K198-R198</f>
        <v>5.4971238127044606E-3</v>
      </c>
      <c r="V198" s="2">
        <f t="shared" ref="V198:V249" si="59">L198-R198</f>
        <v>-1.6332912661017704E-3</v>
      </c>
      <c r="W198" s="2">
        <f t="shared" ref="W198:W249" si="60">M198-R198</f>
        <v>-8.6813543264901115E-3</v>
      </c>
      <c r="X198" s="2">
        <f t="shared" ref="X198:X249" si="61">N198-R198</f>
        <v>9.5661927826733526E-3</v>
      </c>
      <c r="Y198" s="2">
        <f t="shared" ref="Y198:Y249" si="62">O198-R198</f>
        <v>-2.7956949351966159E-3</v>
      </c>
      <c r="Z198" s="2">
        <f t="shared" ref="Z198:Z249" si="63">P198-R198</f>
        <v>-1.2506404912837148E-2</v>
      </c>
      <c r="AB198" s="5">
        <v>10794.95</v>
      </c>
      <c r="AC198" s="5">
        <f t="shared" si="49"/>
        <v>-2.4626672580764061E-3</v>
      </c>
      <c r="AD198" s="2">
        <f t="shared" ref="AD198:AD249" si="64">AC198-R198</f>
        <v>-2.644667258076406E-3</v>
      </c>
    </row>
    <row r="199" spans="1:30" x14ac:dyDescent="0.3">
      <c r="A199" s="1">
        <v>43479</v>
      </c>
      <c r="B199">
        <v>1264.872314</v>
      </c>
      <c r="C199">
        <v>1312.7768550000001</v>
      </c>
      <c r="D199">
        <v>470.02713</v>
      </c>
      <c r="E199">
        <v>737.40002400000003</v>
      </c>
      <c r="F199">
        <v>58.691071000000001</v>
      </c>
      <c r="G199">
        <v>89.416793999999996</v>
      </c>
      <c r="H199">
        <v>1036.974365</v>
      </c>
      <c r="J199">
        <f t="shared" si="50"/>
        <v>-1.0383027384947195E-2</v>
      </c>
      <c r="K199">
        <f t="shared" si="51"/>
        <v>2.3129922823555062E-2</v>
      </c>
      <c r="L199">
        <f t="shared" si="52"/>
        <v>-1.0692360727631819E-2</v>
      </c>
      <c r="M199">
        <f t="shared" si="53"/>
        <v>1.1383964165704568E-2</v>
      </c>
      <c r="N199">
        <f t="shared" si="54"/>
        <v>-1.0458549085907338E-2</v>
      </c>
      <c r="O199">
        <f t="shared" si="55"/>
        <v>-5.0314449377279448E-2</v>
      </c>
      <c r="P199">
        <f t="shared" si="56"/>
        <v>-3.5448207827213944E-3</v>
      </c>
      <c r="R199" s="5">
        <v>1.8200000000000001E-4</v>
      </c>
      <c r="T199" s="2">
        <f t="shared" si="57"/>
        <v>-1.0565027384947195E-2</v>
      </c>
      <c r="U199" s="2">
        <f t="shared" si="58"/>
        <v>2.294792282355506E-2</v>
      </c>
      <c r="V199" s="2">
        <f t="shared" si="59"/>
        <v>-1.0874360727631819E-2</v>
      </c>
      <c r="W199" s="2">
        <f t="shared" si="60"/>
        <v>1.1201964165704568E-2</v>
      </c>
      <c r="X199" s="2">
        <f t="shared" si="61"/>
        <v>-1.0640549085907338E-2</v>
      </c>
      <c r="Y199" s="2">
        <f t="shared" si="62"/>
        <v>-5.049644937727945E-2</v>
      </c>
      <c r="Z199" s="2">
        <f t="shared" si="63"/>
        <v>-3.7268207827213943E-3</v>
      </c>
      <c r="AB199" s="5">
        <v>10737.6</v>
      </c>
      <c r="AC199" s="5">
        <f t="shared" si="49"/>
        <v>-5.312669350020182E-3</v>
      </c>
      <c r="AD199" s="2">
        <f t="shared" si="64"/>
        <v>-5.4946693500201819E-3</v>
      </c>
    </row>
    <row r="200" spans="1:30" x14ac:dyDescent="0.3">
      <c r="A200" s="1">
        <v>43480</v>
      </c>
      <c r="B200">
        <v>1282.7932129999999</v>
      </c>
      <c r="C200">
        <v>1319.278198</v>
      </c>
      <c r="D200">
        <v>480.03924599999999</v>
      </c>
      <c r="E200">
        <v>730.04998799999998</v>
      </c>
      <c r="F200">
        <v>59.740825999999998</v>
      </c>
      <c r="G200">
        <v>89.811569000000006</v>
      </c>
      <c r="H200">
        <v>1045.7789310000001</v>
      </c>
      <c r="J200">
        <f t="shared" si="50"/>
        <v>1.4168148675281989E-2</v>
      </c>
      <c r="K200">
        <f t="shared" si="51"/>
        <v>4.9523595539014177E-3</v>
      </c>
      <c r="L200">
        <f t="shared" si="52"/>
        <v>2.1301144893487303E-2</v>
      </c>
      <c r="M200">
        <f t="shared" si="53"/>
        <v>-9.9675017097640411E-3</v>
      </c>
      <c r="N200">
        <f t="shared" si="54"/>
        <v>1.7886110819139722E-2</v>
      </c>
      <c r="O200">
        <f t="shared" si="55"/>
        <v>4.4149983726771719E-3</v>
      </c>
      <c r="P200">
        <f t="shared" si="56"/>
        <v>8.4906303349167392E-3</v>
      </c>
      <c r="R200" s="5">
        <v>1.8200000000000001E-4</v>
      </c>
      <c r="T200" s="2">
        <f t="shared" si="57"/>
        <v>1.3986148675281989E-2</v>
      </c>
      <c r="U200" s="2">
        <f t="shared" si="58"/>
        <v>4.7703595539014178E-3</v>
      </c>
      <c r="V200" s="2">
        <f t="shared" si="59"/>
        <v>2.1119144893487301E-2</v>
      </c>
      <c r="W200" s="2">
        <f t="shared" si="60"/>
        <v>-1.0149501709764041E-2</v>
      </c>
      <c r="X200" s="2">
        <f t="shared" si="61"/>
        <v>1.770411081913972E-2</v>
      </c>
      <c r="Y200" s="2">
        <f t="shared" si="62"/>
        <v>4.2329983726771721E-3</v>
      </c>
      <c r="Z200" s="2">
        <f t="shared" si="63"/>
        <v>8.3086303349167393E-3</v>
      </c>
      <c r="AB200" s="5">
        <v>10886.8</v>
      </c>
      <c r="AC200" s="5">
        <f t="shared" si="49"/>
        <v>1.3895097600953556E-2</v>
      </c>
      <c r="AD200" s="2">
        <f t="shared" si="64"/>
        <v>1.3713097600953556E-2</v>
      </c>
    </row>
    <row r="201" spans="1:30" x14ac:dyDescent="0.3">
      <c r="A201" s="1">
        <v>43481</v>
      </c>
      <c r="B201">
        <v>1289.0897219999999</v>
      </c>
      <c r="C201">
        <v>1337.5913089999999</v>
      </c>
      <c r="D201">
        <v>483.09713699999998</v>
      </c>
      <c r="E201">
        <v>736.5</v>
      </c>
      <c r="F201">
        <v>58.691071000000001</v>
      </c>
      <c r="G201">
        <v>90.008956999999995</v>
      </c>
      <c r="H201">
        <v>1043.3195800000001</v>
      </c>
      <c r="J201">
        <f t="shared" si="50"/>
        <v>4.9084364776725824E-3</v>
      </c>
      <c r="K201">
        <f t="shared" si="51"/>
        <v>1.3881159430787422E-2</v>
      </c>
      <c r="L201">
        <f t="shared" si="52"/>
        <v>6.3700854158911489E-3</v>
      </c>
      <c r="M201">
        <f t="shared" si="53"/>
        <v>8.8350278830495853E-3</v>
      </c>
      <c r="N201">
        <f t="shared" si="54"/>
        <v>-1.7571819311637867E-2</v>
      </c>
      <c r="O201">
        <f t="shared" si="55"/>
        <v>2.197801488135559E-3</v>
      </c>
      <c r="P201">
        <f t="shared" si="56"/>
        <v>-2.3516930080512105E-3</v>
      </c>
      <c r="R201" s="5">
        <v>1.8200000000000001E-4</v>
      </c>
      <c r="T201" s="2">
        <f t="shared" si="57"/>
        <v>4.7264364776725826E-3</v>
      </c>
      <c r="U201" s="2">
        <f t="shared" si="58"/>
        <v>1.3699159430787422E-2</v>
      </c>
      <c r="V201" s="2">
        <f t="shared" si="59"/>
        <v>6.1880854158911491E-3</v>
      </c>
      <c r="W201" s="2">
        <f t="shared" si="60"/>
        <v>8.6530278830495855E-3</v>
      </c>
      <c r="X201" s="2">
        <f t="shared" si="61"/>
        <v>-1.7753819311637869E-2</v>
      </c>
      <c r="Y201" s="2">
        <f t="shared" si="62"/>
        <v>2.0158014881355591E-3</v>
      </c>
      <c r="Z201" s="2">
        <f t="shared" si="63"/>
        <v>-2.5336930080512104E-3</v>
      </c>
      <c r="AB201" s="5">
        <v>10890.3</v>
      </c>
      <c r="AC201" s="5">
        <f t="shared" si="49"/>
        <v>3.2149024506742112E-4</v>
      </c>
      <c r="AD201" s="2">
        <f t="shared" si="64"/>
        <v>1.3949024506742112E-4</v>
      </c>
    </row>
    <row r="202" spans="1:30" x14ac:dyDescent="0.3">
      <c r="A202" s="1">
        <v>43482</v>
      </c>
      <c r="B202">
        <v>1285.0695800000001</v>
      </c>
      <c r="C202">
        <v>1342.9014890000001</v>
      </c>
      <c r="D202">
        <v>482.55462599999998</v>
      </c>
      <c r="E202">
        <v>759.95001200000002</v>
      </c>
      <c r="F202">
        <v>58.261623</v>
      </c>
      <c r="G202">
        <v>87.344215000000005</v>
      </c>
      <c r="H202">
        <v>1047.5006100000001</v>
      </c>
      <c r="J202">
        <f t="shared" si="50"/>
        <v>-3.1185897547632846E-3</v>
      </c>
      <c r="K202">
        <f t="shared" si="51"/>
        <v>3.9699570147253204E-3</v>
      </c>
      <c r="L202">
        <f t="shared" si="52"/>
        <v>-1.1229853345208097E-3</v>
      </c>
      <c r="M202">
        <f t="shared" si="53"/>
        <v>3.1839799049558741E-2</v>
      </c>
      <c r="N202">
        <f t="shared" si="54"/>
        <v>-7.3170925778471606E-3</v>
      </c>
      <c r="O202">
        <f t="shared" si="55"/>
        <v>-2.960529805939191E-2</v>
      </c>
      <c r="P202">
        <f t="shared" si="56"/>
        <v>4.007429823180318E-3</v>
      </c>
      <c r="R202" s="5">
        <v>1.8200000000000001E-4</v>
      </c>
      <c r="T202" s="2">
        <f t="shared" si="57"/>
        <v>-3.3005897547632845E-3</v>
      </c>
      <c r="U202" s="2">
        <f t="shared" si="58"/>
        <v>3.7879570147253206E-3</v>
      </c>
      <c r="V202" s="2">
        <f t="shared" si="59"/>
        <v>-1.3049853345208097E-3</v>
      </c>
      <c r="W202" s="2">
        <f t="shared" si="60"/>
        <v>3.1657799049558739E-2</v>
      </c>
      <c r="X202" s="2">
        <f t="shared" si="61"/>
        <v>-7.4990925778471605E-3</v>
      </c>
      <c r="Y202" s="2">
        <f t="shared" si="62"/>
        <v>-2.9787298059391912E-2</v>
      </c>
      <c r="Z202" s="2">
        <f t="shared" si="63"/>
        <v>3.8254298231803182E-3</v>
      </c>
      <c r="AB202" s="5">
        <v>10905.2</v>
      </c>
      <c r="AC202" s="5">
        <f t="shared" si="49"/>
        <v>1.3681900406785357E-3</v>
      </c>
      <c r="AD202" s="2">
        <f t="shared" si="64"/>
        <v>1.1861900406785356E-3</v>
      </c>
    </row>
    <row r="203" spans="1:30" x14ac:dyDescent="0.3">
      <c r="A203" s="1">
        <v>43483</v>
      </c>
      <c r="B203">
        <v>1269.7642820000001</v>
      </c>
      <c r="C203">
        <v>1356.1523440000001</v>
      </c>
      <c r="D203">
        <v>473.28231799999998</v>
      </c>
      <c r="E203">
        <v>749.45001200000002</v>
      </c>
      <c r="F203">
        <v>57.641311999999999</v>
      </c>
      <c r="G203">
        <v>88.824630999999997</v>
      </c>
      <c r="H203">
        <v>1037.6137699999999</v>
      </c>
      <c r="J203">
        <f t="shared" si="50"/>
        <v>-1.191009283715205E-2</v>
      </c>
      <c r="K203">
        <f t="shared" si="51"/>
        <v>9.8673321226766478E-3</v>
      </c>
      <c r="L203">
        <f t="shared" si="52"/>
        <v>-1.9215043231188524E-2</v>
      </c>
      <c r="M203">
        <f t="shared" si="53"/>
        <v>-1.3816698248831661E-2</v>
      </c>
      <c r="N203">
        <f t="shared" si="54"/>
        <v>-1.0646991416631167E-2</v>
      </c>
      <c r="O203">
        <f t="shared" si="55"/>
        <v>1.6949216384851487E-2</v>
      </c>
      <c r="P203">
        <f t="shared" si="56"/>
        <v>-9.4385052434481347E-3</v>
      </c>
      <c r="R203" s="5">
        <v>1.8100000000000001E-4</v>
      </c>
      <c r="T203" s="2">
        <f t="shared" si="57"/>
        <v>-1.209109283715205E-2</v>
      </c>
      <c r="U203" s="2">
        <f t="shared" si="58"/>
        <v>9.6863321226766472E-3</v>
      </c>
      <c r="V203" s="2">
        <f t="shared" si="59"/>
        <v>-1.9396043231188525E-2</v>
      </c>
      <c r="W203" s="2">
        <f t="shared" si="60"/>
        <v>-1.3997698248831661E-2</v>
      </c>
      <c r="X203" s="2">
        <f t="shared" si="61"/>
        <v>-1.0827991416631167E-2</v>
      </c>
      <c r="Y203" s="2">
        <f t="shared" si="62"/>
        <v>1.6768216384851486E-2</v>
      </c>
      <c r="Z203" s="2">
        <f t="shared" si="63"/>
        <v>-9.6195052434481353E-3</v>
      </c>
      <c r="AB203" s="5">
        <v>10906.95</v>
      </c>
      <c r="AC203" s="5">
        <f t="shared" si="49"/>
        <v>1.6047390235850785E-4</v>
      </c>
      <c r="AD203" s="2">
        <f t="shared" si="64"/>
        <v>-2.0526097641492154E-5</v>
      </c>
    </row>
    <row r="204" spans="1:30" x14ac:dyDescent="0.3">
      <c r="A204" s="1">
        <v>43486</v>
      </c>
      <c r="B204">
        <v>1272.137573</v>
      </c>
      <c r="C204">
        <v>1316.201294</v>
      </c>
      <c r="D204">
        <v>472.147919</v>
      </c>
      <c r="E204">
        <v>740.25</v>
      </c>
      <c r="F204">
        <v>57.355010999999998</v>
      </c>
      <c r="G204">
        <v>87.541602999999995</v>
      </c>
      <c r="H204">
        <v>1027.825439</v>
      </c>
      <c r="J204">
        <f t="shared" si="50"/>
        <v>1.8690799809408098E-3</v>
      </c>
      <c r="K204">
        <f t="shared" si="51"/>
        <v>-2.945911657842485E-2</v>
      </c>
      <c r="L204">
        <f t="shared" si="52"/>
        <v>-2.3968759382216633E-3</v>
      </c>
      <c r="M204">
        <f t="shared" si="53"/>
        <v>-1.2275684638990992E-2</v>
      </c>
      <c r="N204">
        <f t="shared" si="54"/>
        <v>-4.9669410717091533E-3</v>
      </c>
      <c r="O204">
        <f t="shared" si="55"/>
        <v>-1.4444506952131349E-2</v>
      </c>
      <c r="P204">
        <f t="shared" si="56"/>
        <v>-9.4335014463040254E-3</v>
      </c>
      <c r="R204" s="5">
        <v>1.8000000000000001E-4</v>
      </c>
      <c r="T204" s="2">
        <f t="shared" si="57"/>
        <v>1.6890799809408097E-3</v>
      </c>
      <c r="U204" s="2">
        <f t="shared" si="58"/>
        <v>-2.963911657842485E-2</v>
      </c>
      <c r="V204" s="2">
        <f t="shared" si="59"/>
        <v>-2.5768759382216633E-3</v>
      </c>
      <c r="W204" s="2">
        <f t="shared" si="60"/>
        <v>-1.2455684638990992E-2</v>
      </c>
      <c r="X204" s="2">
        <f t="shared" si="61"/>
        <v>-5.1469410717091529E-3</v>
      </c>
      <c r="Y204" s="2">
        <f t="shared" si="62"/>
        <v>-1.4624506952131348E-2</v>
      </c>
      <c r="Z204" s="2">
        <f t="shared" si="63"/>
        <v>-9.613501446304025E-3</v>
      </c>
      <c r="AB204" s="5">
        <v>10961.85</v>
      </c>
      <c r="AC204" s="5">
        <f t="shared" si="49"/>
        <v>5.0334878219850309E-3</v>
      </c>
      <c r="AD204" s="2">
        <f t="shared" si="64"/>
        <v>4.8534878219850313E-3</v>
      </c>
    </row>
    <row r="205" spans="1:30" x14ac:dyDescent="0.3">
      <c r="A205" s="1">
        <v>43487</v>
      </c>
      <c r="B205">
        <v>1265.6473390000001</v>
      </c>
      <c r="C205">
        <v>1284.1907960000001</v>
      </c>
      <c r="D205">
        <v>479.39807100000002</v>
      </c>
      <c r="E205">
        <v>733.84997599999997</v>
      </c>
      <c r="F205">
        <v>56.257537999999997</v>
      </c>
      <c r="G205">
        <v>88.331160999999994</v>
      </c>
      <c r="H205">
        <v>1032.4490969999999</v>
      </c>
      <c r="J205">
        <f t="shared" si="50"/>
        <v>-5.1018334319725914E-3</v>
      </c>
      <c r="K205">
        <f t="shared" si="51"/>
        <v>-2.4320366607996871E-2</v>
      </c>
      <c r="L205">
        <f t="shared" si="52"/>
        <v>1.5355679244241282E-2</v>
      </c>
      <c r="M205">
        <f t="shared" si="53"/>
        <v>-8.6457602161432359E-3</v>
      </c>
      <c r="N205">
        <f t="shared" si="54"/>
        <v>-1.9134736108759546E-2</v>
      </c>
      <c r="O205">
        <f t="shared" si="55"/>
        <v>9.0192316903312773E-3</v>
      </c>
      <c r="P205">
        <f t="shared" si="56"/>
        <v>4.4984856616299201E-3</v>
      </c>
      <c r="R205" s="5">
        <v>1.8000000000000001E-4</v>
      </c>
      <c r="T205" s="2">
        <f t="shared" si="57"/>
        <v>-5.281833431972591E-3</v>
      </c>
      <c r="U205" s="2">
        <f t="shared" si="58"/>
        <v>-2.4500366607996871E-2</v>
      </c>
      <c r="V205" s="2">
        <f t="shared" si="59"/>
        <v>1.5175679244241283E-2</v>
      </c>
      <c r="W205" s="2">
        <f t="shared" si="60"/>
        <v>-8.8257602161432355E-3</v>
      </c>
      <c r="X205" s="2">
        <f t="shared" si="61"/>
        <v>-1.9314736108759546E-2</v>
      </c>
      <c r="Y205" s="2">
        <f t="shared" si="62"/>
        <v>8.8392316903312777E-3</v>
      </c>
      <c r="Z205" s="2">
        <f t="shared" si="63"/>
        <v>4.3184856616299205E-3</v>
      </c>
      <c r="AB205" s="5">
        <v>10922.75</v>
      </c>
      <c r="AC205" s="5">
        <f t="shared" si="49"/>
        <v>-3.5669161683475293E-3</v>
      </c>
      <c r="AD205" s="2">
        <f t="shared" si="64"/>
        <v>-3.7469161683475294E-3</v>
      </c>
    </row>
    <row r="206" spans="1:30" x14ac:dyDescent="0.3">
      <c r="A206" s="1">
        <v>43488</v>
      </c>
      <c r="B206">
        <v>1266.325317</v>
      </c>
      <c r="C206">
        <v>1284.240356</v>
      </c>
      <c r="D206">
        <v>483.44241299999999</v>
      </c>
      <c r="E206">
        <v>715.29998799999998</v>
      </c>
      <c r="F206">
        <v>56.639263</v>
      </c>
      <c r="G206">
        <v>87.344215000000005</v>
      </c>
      <c r="H206">
        <v>1028.0223390000001</v>
      </c>
      <c r="J206">
        <f t="shared" si="50"/>
        <v>5.3567686598670998E-4</v>
      </c>
      <c r="K206">
        <f t="shared" si="51"/>
        <v>3.8592396203350882E-5</v>
      </c>
      <c r="L206">
        <f t="shared" si="52"/>
        <v>8.4362917680575553E-3</v>
      </c>
      <c r="M206">
        <f t="shared" si="53"/>
        <v>-2.5277629769929959E-2</v>
      </c>
      <c r="N206">
        <f t="shared" si="54"/>
        <v>6.7853129299757665E-3</v>
      </c>
      <c r="O206">
        <f t="shared" si="55"/>
        <v>-1.1173248362488852E-2</v>
      </c>
      <c r="P206">
        <f t="shared" si="56"/>
        <v>-4.2876283323436681E-3</v>
      </c>
      <c r="R206" s="5">
        <v>1.8000000000000001E-4</v>
      </c>
      <c r="T206" s="2">
        <f t="shared" si="57"/>
        <v>3.5567686598670994E-4</v>
      </c>
      <c r="U206" s="2">
        <f t="shared" si="58"/>
        <v>-1.4140760379664912E-4</v>
      </c>
      <c r="V206" s="2">
        <f t="shared" si="59"/>
        <v>8.2562917680575557E-3</v>
      </c>
      <c r="W206" s="2">
        <f t="shared" si="60"/>
        <v>-2.5457629769929959E-2</v>
      </c>
      <c r="X206" s="2">
        <f t="shared" si="61"/>
        <v>6.6053129299757669E-3</v>
      </c>
      <c r="Y206" s="2">
        <f t="shared" si="62"/>
        <v>-1.1353248362488851E-2</v>
      </c>
      <c r="Z206" s="2">
        <f t="shared" si="63"/>
        <v>-4.4676283323436677E-3</v>
      </c>
      <c r="AB206" s="5">
        <v>10831.5</v>
      </c>
      <c r="AC206" s="5">
        <f t="shared" si="49"/>
        <v>-8.354123274816324E-3</v>
      </c>
      <c r="AD206" s="2">
        <f t="shared" si="64"/>
        <v>-8.5341232748163236E-3</v>
      </c>
    </row>
    <row r="207" spans="1:30" x14ac:dyDescent="0.3">
      <c r="A207" s="1">
        <v>43489</v>
      </c>
      <c r="B207">
        <v>1280.5167240000001</v>
      </c>
      <c r="C207">
        <v>1304.8858640000001</v>
      </c>
      <c r="D207">
        <v>469.33660900000001</v>
      </c>
      <c r="E207">
        <v>742.45001200000002</v>
      </c>
      <c r="F207">
        <v>56.448402000000002</v>
      </c>
      <c r="G207">
        <v>87.738997999999995</v>
      </c>
      <c r="H207">
        <v>1011.249084</v>
      </c>
      <c r="J207">
        <f t="shared" si="50"/>
        <v>1.1206762440492237E-2</v>
      </c>
      <c r="K207">
        <f t="shared" si="51"/>
        <v>1.6076046748993506E-2</v>
      </c>
      <c r="L207">
        <f t="shared" si="52"/>
        <v>-2.917783715430855E-2</v>
      </c>
      <c r="M207">
        <f t="shared" si="53"/>
        <v>3.7956136523799339E-2</v>
      </c>
      <c r="N207">
        <f t="shared" si="54"/>
        <v>-3.3697648925975284E-3</v>
      </c>
      <c r="O207">
        <f t="shared" si="55"/>
        <v>4.5198528603181062E-3</v>
      </c>
      <c r="P207">
        <f t="shared" si="56"/>
        <v>-1.6316041357930123E-2</v>
      </c>
      <c r="R207" s="5">
        <v>1.8000000000000001E-4</v>
      </c>
      <c r="T207" s="2">
        <f t="shared" si="57"/>
        <v>1.1026762440492237E-2</v>
      </c>
      <c r="U207" s="2">
        <f t="shared" si="58"/>
        <v>1.5896046748993507E-2</v>
      </c>
      <c r="V207" s="2">
        <f t="shared" si="59"/>
        <v>-2.935783715430855E-2</v>
      </c>
      <c r="W207" s="2">
        <f t="shared" si="60"/>
        <v>3.7776136523799339E-2</v>
      </c>
      <c r="X207" s="2">
        <f t="shared" si="61"/>
        <v>-3.5497648925975284E-3</v>
      </c>
      <c r="Y207" s="2">
        <f t="shared" si="62"/>
        <v>4.3398528603181066E-3</v>
      </c>
      <c r="Z207" s="2">
        <f t="shared" si="63"/>
        <v>-1.6496041357930123E-2</v>
      </c>
      <c r="AB207" s="5">
        <v>10849.8</v>
      </c>
      <c r="AC207" s="5">
        <f t="shared" si="49"/>
        <v>1.6895166874393457E-3</v>
      </c>
      <c r="AD207" s="2">
        <f t="shared" si="64"/>
        <v>1.5095166874393457E-3</v>
      </c>
    </row>
    <row r="208" spans="1:30" x14ac:dyDescent="0.3">
      <c r="A208" s="1">
        <v>43490</v>
      </c>
      <c r="B208">
        <v>1247.96875</v>
      </c>
      <c r="C208">
        <v>1282.701904</v>
      </c>
      <c r="D208">
        <v>473.08502199999998</v>
      </c>
      <c r="E208">
        <v>745.29998799999998</v>
      </c>
      <c r="F208">
        <v>54.682896</v>
      </c>
      <c r="G208">
        <v>85.370338000000004</v>
      </c>
      <c r="H208">
        <v>1013.019958</v>
      </c>
      <c r="J208">
        <f t="shared" si="50"/>
        <v>-2.5417843742273582E-2</v>
      </c>
      <c r="K208">
        <f t="shared" si="51"/>
        <v>-1.7000689954596724E-2</v>
      </c>
      <c r="L208">
        <f t="shared" si="52"/>
        <v>7.98661968429565E-3</v>
      </c>
      <c r="M208">
        <f t="shared" si="53"/>
        <v>3.8386099453655469E-3</v>
      </c>
      <c r="N208">
        <f t="shared" si="54"/>
        <v>-3.1276456683397381E-2</v>
      </c>
      <c r="O208">
        <f t="shared" si="55"/>
        <v>-2.6996661165426022E-2</v>
      </c>
      <c r="P208">
        <f t="shared" si="56"/>
        <v>1.7511748866018604E-3</v>
      </c>
      <c r="R208" s="5">
        <v>1.8000000000000001E-4</v>
      </c>
      <c r="T208" s="2">
        <f t="shared" si="57"/>
        <v>-2.5597843742273581E-2</v>
      </c>
      <c r="U208" s="2">
        <f t="shared" si="58"/>
        <v>-1.7180689954596724E-2</v>
      </c>
      <c r="V208" s="2">
        <f t="shared" si="59"/>
        <v>7.8066196842956504E-3</v>
      </c>
      <c r="W208" s="2">
        <f t="shared" si="60"/>
        <v>3.6586099453655469E-3</v>
      </c>
      <c r="X208" s="2">
        <f t="shared" si="61"/>
        <v>-3.1456456683397381E-2</v>
      </c>
      <c r="Y208" s="2">
        <f t="shared" si="62"/>
        <v>-2.7176661165426021E-2</v>
      </c>
      <c r="Z208" s="2">
        <f t="shared" si="63"/>
        <v>1.5711748866018603E-3</v>
      </c>
      <c r="AB208" s="5">
        <v>10780.55</v>
      </c>
      <c r="AC208" s="5">
        <f t="shared" si="49"/>
        <v>-6.3826061309885905E-3</v>
      </c>
      <c r="AD208" s="2">
        <f t="shared" si="64"/>
        <v>-6.5626061309885901E-3</v>
      </c>
    </row>
    <row r="209" spans="1:30" x14ac:dyDescent="0.3">
      <c r="A209" s="1">
        <v>43493</v>
      </c>
      <c r="B209">
        <v>1224.5261230000001</v>
      </c>
      <c r="C209">
        <v>1256.398682</v>
      </c>
      <c r="D209">
        <v>464.20730600000002</v>
      </c>
      <c r="E209">
        <v>742.59997599999997</v>
      </c>
      <c r="F209">
        <v>55.923523000000003</v>
      </c>
      <c r="G209">
        <v>83.051033000000004</v>
      </c>
      <c r="H209">
        <v>982.01769999999999</v>
      </c>
      <c r="J209">
        <f t="shared" si="50"/>
        <v>-1.8784626618254585E-2</v>
      </c>
      <c r="K209">
        <f t="shared" si="51"/>
        <v>-2.0506106616023239E-2</v>
      </c>
      <c r="L209">
        <f t="shared" si="52"/>
        <v>-1.876558247916791E-2</v>
      </c>
      <c r="M209">
        <f t="shared" si="53"/>
        <v>-3.622718426771282E-3</v>
      </c>
      <c r="N209">
        <f t="shared" si="54"/>
        <v>2.2687660872972117E-2</v>
      </c>
      <c r="O209">
        <f t="shared" si="55"/>
        <v>-2.7167574292607344E-2</v>
      </c>
      <c r="P209">
        <f t="shared" si="56"/>
        <v>-3.0603797837515049E-2</v>
      </c>
      <c r="R209" s="5">
        <v>1.8000000000000001E-4</v>
      </c>
      <c r="T209" s="2">
        <f t="shared" si="57"/>
        <v>-1.8964626618254585E-2</v>
      </c>
      <c r="U209" s="2">
        <f t="shared" si="58"/>
        <v>-2.0686106616023239E-2</v>
      </c>
      <c r="V209" s="2">
        <f t="shared" si="59"/>
        <v>-1.8945582479167909E-2</v>
      </c>
      <c r="W209" s="2">
        <f t="shared" si="60"/>
        <v>-3.802718426771282E-3</v>
      </c>
      <c r="X209" s="2">
        <f t="shared" si="61"/>
        <v>2.2507660872972117E-2</v>
      </c>
      <c r="Y209" s="2">
        <f t="shared" si="62"/>
        <v>-2.7347574292607344E-2</v>
      </c>
      <c r="Z209" s="2">
        <f t="shared" si="63"/>
        <v>-3.0783797837515049E-2</v>
      </c>
      <c r="AB209" s="5">
        <v>10661.55</v>
      </c>
      <c r="AC209" s="5">
        <f t="shared" si="49"/>
        <v>-1.1038397855396989E-2</v>
      </c>
      <c r="AD209" s="2">
        <f t="shared" si="64"/>
        <v>-1.1218397855396989E-2</v>
      </c>
    </row>
    <row r="210" spans="1:30" x14ac:dyDescent="0.3">
      <c r="A210" s="1">
        <v>43494</v>
      </c>
      <c r="B210">
        <v>1224.1872559999999</v>
      </c>
      <c r="C210">
        <v>1289.997437</v>
      </c>
      <c r="D210">
        <v>479.44738799999999</v>
      </c>
      <c r="E210">
        <v>753.65002400000003</v>
      </c>
      <c r="F210">
        <v>56.209820000000001</v>
      </c>
      <c r="G210">
        <v>85.370338000000004</v>
      </c>
      <c r="H210">
        <v>1002.322754</v>
      </c>
      <c r="J210">
        <f t="shared" si="50"/>
        <v>-2.7673317345812464E-4</v>
      </c>
      <c r="K210">
        <f t="shared" si="51"/>
        <v>2.6742112580471478E-2</v>
      </c>
      <c r="L210">
        <f t="shared" si="52"/>
        <v>3.2830336367002312E-2</v>
      </c>
      <c r="M210">
        <f t="shared" si="53"/>
        <v>1.4880215940109404E-2</v>
      </c>
      <c r="N210">
        <f t="shared" si="54"/>
        <v>5.1194378437137726E-3</v>
      </c>
      <c r="O210">
        <f t="shared" si="55"/>
        <v>2.7926263120652575E-2</v>
      </c>
      <c r="P210">
        <f t="shared" si="56"/>
        <v>2.0676871710153536E-2</v>
      </c>
      <c r="R210" s="5">
        <v>1.8000000000000001E-4</v>
      </c>
      <c r="T210" s="2">
        <f t="shared" si="57"/>
        <v>-4.5673317345812467E-4</v>
      </c>
      <c r="U210" s="2">
        <f t="shared" si="58"/>
        <v>2.6562112580471479E-2</v>
      </c>
      <c r="V210" s="2">
        <f t="shared" si="59"/>
        <v>3.2650336367002313E-2</v>
      </c>
      <c r="W210" s="2">
        <f t="shared" si="60"/>
        <v>1.4700215940109404E-2</v>
      </c>
      <c r="X210" s="2">
        <f t="shared" si="61"/>
        <v>4.939437843713773E-3</v>
      </c>
      <c r="Y210" s="2">
        <f t="shared" si="62"/>
        <v>2.7746263120652575E-2</v>
      </c>
      <c r="Z210" s="2">
        <f t="shared" si="63"/>
        <v>2.0496871710153537E-2</v>
      </c>
      <c r="AB210" s="5">
        <v>10652.2</v>
      </c>
      <c r="AC210" s="5">
        <f t="shared" si="49"/>
        <v>-8.7698317786799715E-4</v>
      </c>
      <c r="AD210" s="2">
        <f t="shared" si="64"/>
        <v>-1.0569831778679971E-3</v>
      </c>
    </row>
    <row r="211" spans="1:30" x14ac:dyDescent="0.3">
      <c r="A211" s="1">
        <v>43495</v>
      </c>
      <c r="B211">
        <v>1233.0509030000001</v>
      </c>
      <c r="C211">
        <v>1309.7991939999999</v>
      </c>
      <c r="D211">
        <v>468.843414</v>
      </c>
      <c r="E211">
        <v>745.29998799999998</v>
      </c>
      <c r="F211">
        <v>57.068714</v>
      </c>
      <c r="G211">
        <v>85.370338000000004</v>
      </c>
      <c r="H211">
        <v>1003.8084720000001</v>
      </c>
      <c r="J211">
        <f t="shared" si="50"/>
        <v>7.2404339749148052E-3</v>
      </c>
      <c r="K211">
        <f t="shared" si="51"/>
        <v>1.5350229722975761E-2</v>
      </c>
      <c r="L211">
        <f t="shared" si="52"/>
        <v>-2.2117075335907333E-2</v>
      </c>
      <c r="M211">
        <f t="shared" si="53"/>
        <v>-1.1079460935570865E-2</v>
      </c>
      <c r="N211">
        <f t="shared" si="54"/>
        <v>1.5280141441477652E-2</v>
      </c>
      <c r="O211">
        <f t="shared" si="55"/>
        <v>0</v>
      </c>
      <c r="P211">
        <f t="shared" si="56"/>
        <v>1.4822750397224045E-3</v>
      </c>
      <c r="R211" s="5">
        <v>1.8000000000000001E-4</v>
      </c>
      <c r="T211" s="2">
        <f t="shared" si="57"/>
        <v>7.0604339749148056E-3</v>
      </c>
      <c r="U211" s="2">
        <f t="shared" si="58"/>
        <v>1.5170229722975761E-2</v>
      </c>
      <c r="V211" s="2">
        <f t="shared" si="59"/>
        <v>-2.2297075335907333E-2</v>
      </c>
      <c r="W211" s="2">
        <f t="shared" si="60"/>
        <v>-1.1259460935570864E-2</v>
      </c>
      <c r="X211" s="2">
        <f t="shared" si="61"/>
        <v>1.5100141441477652E-2</v>
      </c>
      <c r="Y211" s="2">
        <f t="shared" si="62"/>
        <v>-1.8000000000000001E-4</v>
      </c>
      <c r="Z211" s="2">
        <f t="shared" si="63"/>
        <v>1.3022750397224045E-3</v>
      </c>
      <c r="AB211" s="5">
        <v>10651.8</v>
      </c>
      <c r="AC211" s="5">
        <f t="shared" si="49"/>
        <v>-3.755092844684245E-5</v>
      </c>
      <c r="AD211" s="2">
        <f t="shared" si="64"/>
        <v>-2.1755092844684247E-4</v>
      </c>
    </row>
    <row r="212" spans="1:30" x14ac:dyDescent="0.3">
      <c r="A212" s="1">
        <v>43496</v>
      </c>
      <c r="B212">
        <v>1240.025269</v>
      </c>
      <c r="C212">
        <v>1315.8041989999999</v>
      </c>
      <c r="D212">
        <v>486.30300899999997</v>
      </c>
      <c r="E212">
        <v>741.90002400000003</v>
      </c>
      <c r="F212">
        <v>57.450446999999997</v>
      </c>
      <c r="G212">
        <v>84.778175000000005</v>
      </c>
      <c r="H212">
        <v>1020.3000489999999</v>
      </c>
      <c r="J212">
        <f t="shared" si="50"/>
        <v>5.6561866043253837E-3</v>
      </c>
      <c r="K212">
        <f t="shared" si="51"/>
        <v>4.5846760537859845E-3</v>
      </c>
      <c r="L212">
        <f t="shared" si="52"/>
        <v>3.7239714750477396E-2</v>
      </c>
      <c r="M212">
        <f t="shared" si="53"/>
        <v>-4.5618731446966758E-3</v>
      </c>
      <c r="N212">
        <f t="shared" si="54"/>
        <v>6.6890065194039061E-3</v>
      </c>
      <c r="O212">
        <f t="shared" si="55"/>
        <v>-6.9364021962757053E-3</v>
      </c>
      <c r="P212">
        <f t="shared" si="56"/>
        <v>1.6429007584626055E-2</v>
      </c>
      <c r="R212" s="5">
        <v>1.8000000000000001E-4</v>
      </c>
      <c r="T212" s="2">
        <f t="shared" si="57"/>
        <v>5.4761866043253841E-3</v>
      </c>
      <c r="U212" s="2">
        <f t="shared" si="58"/>
        <v>4.4046760537859849E-3</v>
      </c>
      <c r="V212" s="2">
        <f t="shared" si="59"/>
        <v>3.7059714750477396E-2</v>
      </c>
      <c r="W212" s="2">
        <f t="shared" si="60"/>
        <v>-4.7418731446966754E-3</v>
      </c>
      <c r="X212" s="2">
        <f t="shared" si="61"/>
        <v>6.5090065194039065E-3</v>
      </c>
      <c r="Y212" s="2">
        <f t="shared" si="62"/>
        <v>-7.1164021962757049E-3</v>
      </c>
      <c r="Z212" s="2">
        <f t="shared" si="63"/>
        <v>1.6249007584626055E-2</v>
      </c>
      <c r="AB212" s="5">
        <v>10830.95</v>
      </c>
      <c r="AC212" s="5">
        <f t="shared" si="49"/>
        <v>1.6818753637882936E-2</v>
      </c>
      <c r="AD212" s="2">
        <f t="shared" si="64"/>
        <v>1.6638753637882937E-2</v>
      </c>
    </row>
    <row r="213" spans="1:30" x14ac:dyDescent="0.3">
      <c r="A213" s="1">
        <v>43497</v>
      </c>
      <c r="B213">
        <v>1252.957275</v>
      </c>
      <c r="C213">
        <v>1331.2883300000001</v>
      </c>
      <c r="D213">
        <v>488.71972699999998</v>
      </c>
      <c r="E213">
        <v>750.09997599999997</v>
      </c>
      <c r="F213">
        <v>56.686985</v>
      </c>
      <c r="G213">
        <v>85.123604</v>
      </c>
      <c r="H213">
        <v>1021.290527</v>
      </c>
      <c r="J213">
        <f t="shared" si="50"/>
        <v>1.0428824575832092E-2</v>
      </c>
      <c r="K213">
        <f t="shared" si="51"/>
        <v>1.1767807863638048E-2</v>
      </c>
      <c r="L213">
        <f t="shared" si="52"/>
        <v>4.9695723762219271E-3</v>
      </c>
      <c r="M213">
        <f t="shared" si="53"/>
        <v>1.1052637464262893E-2</v>
      </c>
      <c r="N213">
        <f t="shared" si="54"/>
        <v>-1.3289052389792494E-2</v>
      </c>
      <c r="O213">
        <f t="shared" si="55"/>
        <v>4.0745038448869149E-3</v>
      </c>
      <c r="P213">
        <f t="shared" si="56"/>
        <v>9.7077129514089918E-4</v>
      </c>
      <c r="R213" s="5">
        <v>1.7899999999999999E-4</v>
      </c>
      <c r="T213" s="2">
        <f t="shared" si="57"/>
        <v>1.0249824575832091E-2</v>
      </c>
      <c r="U213" s="2">
        <f t="shared" si="58"/>
        <v>1.1588807863638048E-2</v>
      </c>
      <c r="V213" s="2">
        <f t="shared" si="59"/>
        <v>4.7905723762219268E-3</v>
      </c>
      <c r="W213" s="2">
        <f t="shared" si="60"/>
        <v>1.0873637464262892E-2</v>
      </c>
      <c r="X213" s="2">
        <f t="shared" si="61"/>
        <v>-1.3468052389792495E-2</v>
      </c>
      <c r="Y213" s="2">
        <f t="shared" si="62"/>
        <v>3.895503844886915E-3</v>
      </c>
      <c r="Z213" s="2">
        <f t="shared" si="63"/>
        <v>7.9177129514089917E-4</v>
      </c>
      <c r="AB213" s="5">
        <v>10893.65</v>
      </c>
      <c r="AC213" s="5">
        <f t="shared" si="49"/>
        <v>5.788965880185847E-3</v>
      </c>
      <c r="AD213" s="2">
        <f t="shared" si="64"/>
        <v>5.6099658801858467E-3</v>
      </c>
    </row>
    <row r="214" spans="1:30" x14ac:dyDescent="0.3">
      <c r="A214" s="1">
        <v>43500</v>
      </c>
      <c r="B214">
        <v>1249.0825199999999</v>
      </c>
      <c r="C214">
        <v>1287.1188959999999</v>
      </c>
      <c r="D214">
        <v>481.025665</v>
      </c>
      <c r="E214">
        <v>764.70001200000002</v>
      </c>
      <c r="F214">
        <v>55.684944000000002</v>
      </c>
      <c r="G214">
        <v>86.900101000000006</v>
      </c>
      <c r="H214">
        <v>1013.564758</v>
      </c>
      <c r="J214">
        <f t="shared" si="50"/>
        <v>-3.0924877306770498E-3</v>
      </c>
      <c r="K214">
        <f t="shared" si="51"/>
        <v>-3.3177962282595938E-2</v>
      </c>
      <c r="L214">
        <f t="shared" si="52"/>
        <v>-1.5743301477167453E-2</v>
      </c>
      <c r="M214">
        <f t="shared" si="53"/>
        <v>1.946412007350877E-2</v>
      </c>
      <c r="N214">
        <f t="shared" si="54"/>
        <v>-1.7676738320092318E-2</v>
      </c>
      <c r="O214">
        <f t="shared" si="55"/>
        <v>2.0869616845640208E-2</v>
      </c>
      <c r="P214">
        <f t="shared" si="56"/>
        <v>-7.5647122887687506E-3</v>
      </c>
      <c r="R214" s="5">
        <v>1.8000000000000001E-4</v>
      </c>
      <c r="T214" s="2">
        <f t="shared" si="57"/>
        <v>-3.2724877306770498E-3</v>
      </c>
      <c r="U214" s="2">
        <f t="shared" si="58"/>
        <v>-3.3357962282595938E-2</v>
      </c>
      <c r="V214" s="2">
        <f t="shared" si="59"/>
        <v>-1.5923301477167452E-2</v>
      </c>
      <c r="W214" s="2">
        <f t="shared" si="60"/>
        <v>1.928412007350877E-2</v>
      </c>
      <c r="X214" s="2">
        <f t="shared" si="61"/>
        <v>-1.7856738320092318E-2</v>
      </c>
      <c r="Y214" s="2">
        <f t="shared" si="62"/>
        <v>2.0689616845640208E-2</v>
      </c>
      <c r="Z214" s="2">
        <f t="shared" si="63"/>
        <v>-7.7447122887687502E-3</v>
      </c>
      <c r="AB214" s="5">
        <v>10912.25</v>
      </c>
      <c r="AC214" s="5">
        <f t="shared" si="49"/>
        <v>1.7074167060627398E-3</v>
      </c>
      <c r="AD214" s="2">
        <f t="shared" si="64"/>
        <v>1.5274167060627397E-3</v>
      </c>
    </row>
    <row r="215" spans="1:30" x14ac:dyDescent="0.3">
      <c r="A215" s="1">
        <v>43501</v>
      </c>
      <c r="B215">
        <v>1250.680908</v>
      </c>
      <c r="C215">
        <v>1281.262817</v>
      </c>
      <c r="D215">
        <v>481.025665</v>
      </c>
      <c r="E215">
        <v>729.45001200000002</v>
      </c>
      <c r="F215">
        <v>52.917392999999997</v>
      </c>
      <c r="G215">
        <v>86.110541999999995</v>
      </c>
      <c r="H215">
        <v>985.13775599999997</v>
      </c>
      <c r="J215">
        <f t="shared" si="50"/>
        <v>1.2796496423631912E-3</v>
      </c>
      <c r="K215">
        <f t="shared" si="51"/>
        <v>-4.5497576161758948E-3</v>
      </c>
      <c r="L215">
        <f t="shared" si="52"/>
        <v>0</v>
      </c>
      <c r="M215">
        <f t="shared" si="53"/>
        <v>-4.6096507711314121E-2</v>
      </c>
      <c r="N215">
        <f t="shared" si="54"/>
        <v>-4.9700166709335372E-2</v>
      </c>
      <c r="O215">
        <f t="shared" si="55"/>
        <v>-9.0858237322418208E-3</v>
      </c>
      <c r="P215">
        <f t="shared" si="56"/>
        <v>-2.8046557238328936E-2</v>
      </c>
      <c r="R215" s="5">
        <v>1.8000000000000001E-4</v>
      </c>
      <c r="T215" s="2">
        <f t="shared" si="57"/>
        <v>1.0996496423631911E-3</v>
      </c>
      <c r="U215" s="2">
        <f t="shared" si="58"/>
        <v>-4.7297576161758944E-3</v>
      </c>
      <c r="V215" s="2">
        <f t="shared" si="59"/>
        <v>-1.8000000000000001E-4</v>
      </c>
      <c r="W215" s="2">
        <f t="shared" si="60"/>
        <v>-4.627650771131412E-2</v>
      </c>
      <c r="X215" s="2">
        <f t="shared" si="61"/>
        <v>-4.9880166709335372E-2</v>
      </c>
      <c r="Y215" s="2">
        <f t="shared" si="62"/>
        <v>-9.2658237322418204E-3</v>
      </c>
      <c r="Z215" s="2">
        <f t="shared" si="63"/>
        <v>-2.8226557238328936E-2</v>
      </c>
      <c r="AB215" s="5">
        <v>10934.35</v>
      </c>
      <c r="AC215" s="5">
        <f t="shared" si="49"/>
        <v>2.0252468555980998E-3</v>
      </c>
      <c r="AD215" s="2">
        <f t="shared" si="64"/>
        <v>1.8452468555980998E-3</v>
      </c>
    </row>
    <row r="216" spans="1:30" x14ac:dyDescent="0.3">
      <c r="A216" s="1">
        <v>43502</v>
      </c>
      <c r="B216">
        <v>1254.362061</v>
      </c>
      <c r="C216">
        <v>1294.364624</v>
      </c>
      <c r="D216">
        <v>475.55105600000002</v>
      </c>
      <c r="E216">
        <v>745.40002400000003</v>
      </c>
      <c r="F216">
        <v>51.772202</v>
      </c>
      <c r="G216">
        <v>84.383399999999995</v>
      </c>
      <c r="H216">
        <v>1010.840881</v>
      </c>
      <c r="J216">
        <f t="shared" si="50"/>
        <v>2.9433190963845707E-3</v>
      </c>
      <c r="K216">
        <f t="shared" si="51"/>
        <v>1.0225698292468288E-2</v>
      </c>
      <c r="L216">
        <f t="shared" si="52"/>
        <v>-1.1381116223808945E-2</v>
      </c>
      <c r="M216">
        <f t="shared" si="53"/>
        <v>2.186580538434485E-2</v>
      </c>
      <c r="N216">
        <f t="shared" si="54"/>
        <v>-2.1641107678906198E-2</v>
      </c>
      <c r="O216">
        <f t="shared" si="55"/>
        <v>-2.0057265462340265E-2</v>
      </c>
      <c r="P216">
        <f t="shared" si="56"/>
        <v>2.6090894236318357E-2</v>
      </c>
      <c r="R216" s="5">
        <v>1.7899999999999999E-4</v>
      </c>
      <c r="T216" s="2">
        <f t="shared" si="57"/>
        <v>2.7643190963845708E-3</v>
      </c>
      <c r="U216" s="2">
        <f t="shared" si="58"/>
        <v>1.0046698292468287E-2</v>
      </c>
      <c r="V216" s="2">
        <f t="shared" si="59"/>
        <v>-1.1560116223808946E-2</v>
      </c>
      <c r="W216" s="2">
        <f t="shared" si="60"/>
        <v>2.1686805384344851E-2</v>
      </c>
      <c r="X216" s="2">
        <f t="shared" si="61"/>
        <v>-2.1820107678906197E-2</v>
      </c>
      <c r="Y216" s="2">
        <f t="shared" si="62"/>
        <v>-2.0236265462340263E-2</v>
      </c>
      <c r="Z216" s="2">
        <f t="shared" si="63"/>
        <v>2.5911894236318359E-2</v>
      </c>
      <c r="AB216" s="5">
        <v>11062.45</v>
      </c>
      <c r="AC216" s="5">
        <f t="shared" si="49"/>
        <v>1.1715374027720016E-2</v>
      </c>
      <c r="AD216" s="2">
        <f t="shared" si="64"/>
        <v>1.1536374027720016E-2</v>
      </c>
    </row>
    <row r="217" spans="1:30" x14ac:dyDescent="0.3">
      <c r="A217" s="1">
        <v>43503</v>
      </c>
      <c r="B217">
        <v>1257.025879</v>
      </c>
      <c r="C217">
        <v>1286.2254640000001</v>
      </c>
      <c r="D217">
        <v>486.10571299999998</v>
      </c>
      <c r="E217">
        <v>748.34997599999997</v>
      </c>
      <c r="F217">
        <v>50.913307000000003</v>
      </c>
      <c r="G217">
        <v>84.975562999999994</v>
      </c>
      <c r="H217">
        <v>1037.633423</v>
      </c>
      <c r="J217">
        <f t="shared" si="50"/>
        <v>2.1236436295564839E-3</v>
      </c>
      <c r="K217">
        <f t="shared" si="51"/>
        <v>-6.2881508417986145E-3</v>
      </c>
      <c r="L217">
        <f t="shared" si="52"/>
        <v>2.2194582194345842E-2</v>
      </c>
      <c r="M217">
        <f t="shared" si="53"/>
        <v>3.9575421317667404E-3</v>
      </c>
      <c r="N217">
        <f t="shared" si="54"/>
        <v>-1.6589887368514803E-2</v>
      </c>
      <c r="O217">
        <f t="shared" si="55"/>
        <v>7.0175295140987373E-3</v>
      </c>
      <c r="P217">
        <f t="shared" si="56"/>
        <v>2.6505202256456847E-2</v>
      </c>
      <c r="R217" s="5">
        <v>1.7699999999999999E-4</v>
      </c>
      <c r="T217" s="2">
        <f t="shared" si="57"/>
        <v>1.9466436295564838E-3</v>
      </c>
      <c r="U217" s="2">
        <f t="shared" si="58"/>
        <v>-6.4651508417986146E-3</v>
      </c>
      <c r="V217" s="2">
        <f t="shared" si="59"/>
        <v>2.2017582194345842E-2</v>
      </c>
      <c r="W217" s="2">
        <f t="shared" si="60"/>
        <v>3.7805421317667403E-3</v>
      </c>
      <c r="X217" s="2">
        <f t="shared" si="61"/>
        <v>-1.6766887368514803E-2</v>
      </c>
      <c r="Y217" s="2">
        <f t="shared" si="62"/>
        <v>6.8405295140987372E-3</v>
      </c>
      <c r="Z217" s="2">
        <f t="shared" si="63"/>
        <v>2.6328202256456847E-2</v>
      </c>
      <c r="AB217" s="5">
        <v>11069.4</v>
      </c>
      <c r="AC217" s="5">
        <f t="shared" si="49"/>
        <v>6.2825142712499566E-4</v>
      </c>
      <c r="AD217" s="2">
        <f t="shared" si="64"/>
        <v>4.512514271249957E-4</v>
      </c>
    </row>
    <row r="218" spans="1:30" x14ac:dyDescent="0.3">
      <c r="A218" s="1">
        <v>43504</v>
      </c>
      <c r="B218">
        <v>1250.584106</v>
      </c>
      <c r="C218">
        <v>1248.5078129999999</v>
      </c>
      <c r="D218">
        <v>477.96774299999998</v>
      </c>
      <c r="E218">
        <v>757.29998799999998</v>
      </c>
      <c r="F218">
        <v>50.006698999999998</v>
      </c>
      <c r="G218">
        <v>83.051033000000004</v>
      </c>
      <c r="H218">
        <v>1020.993469</v>
      </c>
      <c r="J218">
        <f t="shared" si="50"/>
        <v>-5.124614463088561E-3</v>
      </c>
      <c r="K218">
        <f t="shared" si="51"/>
        <v>-2.9324291934559429E-2</v>
      </c>
      <c r="L218">
        <f t="shared" si="52"/>
        <v>-1.674115276238277E-2</v>
      </c>
      <c r="M218">
        <f t="shared" si="53"/>
        <v>1.1959660970176894E-2</v>
      </c>
      <c r="N218">
        <f t="shared" si="54"/>
        <v>-1.7806896731339915E-2</v>
      </c>
      <c r="O218">
        <f t="shared" si="55"/>
        <v>-2.2648040590210507E-2</v>
      </c>
      <c r="P218">
        <f t="shared" si="56"/>
        <v>-1.603644758463027E-2</v>
      </c>
      <c r="R218" s="5">
        <v>1.75E-4</v>
      </c>
      <c r="T218" s="2">
        <f t="shared" si="57"/>
        <v>-5.2996144630885608E-3</v>
      </c>
      <c r="U218" s="2">
        <f t="shared" si="58"/>
        <v>-2.949929193455943E-2</v>
      </c>
      <c r="V218" s="2">
        <f t="shared" si="59"/>
        <v>-1.6916152762382772E-2</v>
      </c>
      <c r="W218" s="2">
        <f t="shared" si="60"/>
        <v>1.1784660970176894E-2</v>
      </c>
      <c r="X218" s="2">
        <f t="shared" si="61"/>
        <v>-1.7981896731339916E-2</v>
      </c>
      <c r="Y218" s="2">
        <f t="shared" si="62"/>
        <v>-2.2823040590210508E-2</v>
      </c>
      <c r="Z218" s="2">
        <f t="shared" si="63"/>
        <v>-1.6211447584630272E-2</v>
      </c>
      <c r="AB218" s="5">
        <v>10943.6</v>
      </c>
      <c r="AC218" s="5">
        <f t="shared" si="49"/>
        <v>-1.1364662944694317E-2</v>
      </c>
      <c r="AD218" s="2">
        <f t="shared" si="64"/>
        <v>-1.1539662944694317E-2</v>
      </c>
    </row>
    <row r="219" spans="1:30" x14ac:dyDescent="0.3">
      <c r="A219" s="1">
        <v>43507</v>
      </c>
      <c r="B219">
        <v>1245.5469969999999</v>
      </c>
      <c r="C219">
        <v>1113.567505</v>
      </c>
      <c r="D219">
        <v>472.59179699999999</v>
      </c>
      <c r="E219">
        <v>735.65002400000003</v>
      </c>
      <c r="F219">
        <v>49.290958000000003</v>
      </c>
      <c r="G219">
        <v>82.360168000000002</v>
      </c>
      <c r="H219">
        <v>1020.002991</v>
      </c>
      <c r="J219">
        <f t="shared" si="50"/>
        <v>-4.0278050679144811E-3</v>
      </c>
      <c r="K219">
        <f t="shared" si="51"/>
        <v>-0.10808126837088521</v>
      </c>
      <c r="L219">
        <f t="shared" si="52"/>
        <v>-1.1247507972520228E-2</v>
      </c>
      <c r="M219">
        <f t="shared" si="53"/>
        <v>-2.8588359095550329E-2</v>
      </c>
      <c r="N219">
        <f t="shared" si="54"/>
        <v>-1.4312902357342047E-2</v>
      </c>
      <c r="O219">
        <f t="shared" si="55"/>
        <v>-8.3185599870865216E-3</v>
      </c>
      <c r="P219">
        <f t="shared" si="56"/>
        <v>-9.7011198413459474E-4</v>
      </c>
      <c r="R219" s="5">
        <v>1.75E-4</v>
      </c>
      <c r="T219" s="2">
        <f t="shared" si="57"/>
        <v>-4.2028050679144809E-3</v>
      </c>
      <c r="U219" s="2">
        <f t="shared" si="58"/>
        <v>-0.1082562683708852</v>
      </c>
      <c r="V219" s="2">
        <f t="shared" si="59"/>
        <v>-1.1422507972520228E-2</v>
      </c>
      <c r="W219" s="2">
        <f t="shared" si="60"/>
        <v>-2.876335909555033E-2</v>
      </c>
      <c r="X219" s="2">
        <f t="shared" si="61"/>
        <v>-1.4487902357342047E-2</v>
      </c>
      <c r="Y219" s="2">
        <f t="shared" si="62"/>
        <v>-8.4935599870865214E-3</v>
      </c>
      <c r="Z219" s="2">
        <f t="shared" si="63"/>
        <v>-1.1451119841345947E-3</v>
      </c>
      <c r="AB219" s="5">
        <v>10888.8</v>
      </c>
      <c r="AC219" s="5">
        <f t="shared" si="49"/>
        <v>-5.0074929639242196E-3</v>
      </c>
      <c r="AD219" s="2">
        <f t="shared" si="64"/>
        <v>-5.1824929639242194E-3</v>
      </c>
    </row>
    <row r="220" spans="1:30" x14ac:dyDescent="0.3">
      <c r="A220" s="1">
        <v>43508</v>
      </c>
      <c r="B220">
        <v>1234.8428960000001</v>
      </c>
      <c r="C220">
        <v>1123.840698</v>
      </c>
      <c r="D220">
        <v>477.22796599999998</v>
      </c>
      <c r="E220">
        <v>713.34997599999997</v>
      </c>
      <c r="F220">
        <v>48.670639000000001</v>
      </c>
      <c r="G220">
        <v>81.718658000000005</v>
      </c>
      <c r="H220">
        <v>1003.164612</v>
      </c>
      <c r="J220">
        <f t="shared" si="50"/>
        <v>-8.5938957147193139E-3</v>
      </c>
      <c r="K220">
        <f t="shared" si="51"/>
        <v>9.2254784320417033E-3</v>
      </c>
      <c r="L220">
        <f t="shared" si="52"/>
        <v>9.8100919851556272E-3</v>
      </c>
      <c r="M220">
        <f t="shared" si="53"/>
        <v>-3.0313392608548408E-2</v>
      </c>
      <c r="N220">
        <f t="shared" si="54"/>
        <v>-1.2584843654286493E-2</v>
      </c>
      <c r="O220">
        <f t="shared" si="55"/>
        <v>-7.789080760495737E-3</v>
      </c>
      <c r="P220">
        <f t="shared" si="56"/>
        <v>-1.6508166298112276E-2</v>
      </c>
      <c r="R220" s="5">
        <v>1.76E-4</v>
      </c>
      <c r="T220" s="2">
        <f t="shared" si="57"/>
        <v>-8.7698957147193148E-3</v>
      </c>
      <c r="U220" s="2">
        <f t="shared" si="58"/>
        <v>9.0494784320417024E-3</v>
      </c>
      <c r="V220" s="2">
        <f t="shared" si="59"/>
        <v>9.6340919851556264E-3</v>
      </c>
      <c r="W220" s="2">
        <f t="shared" si="60"/>
        <v>-3.0489392608548407E-2</v>
      </c>
      <c r="X220" s="2">
        <f t="shared" si="61"/>
        <v>-1.2760843654286494E-2</v>
      </c>
      <c r="Y220" s="2">
        <f t="shared" si="62"/>
        <v>-7.9650807604957369E-3</v>
      </c>
      <c r="Z220" s="2">
        <f t="shared" si="63"/>
        <v>-1.6684166298112275E-2</v>
      </c>
      <c r="AB220" s="5">
        <v>10831.4</v>
      </c>
      <c r="AC220" s="5">
        <f t="shared" si="49"/>
        <v>-5.2714716038497946E-3</v>
      </c>
      <c r="AD220" s="2">
        <f t="shared" si="64"/>
        <v>-5.4474716038497946E-3</v>
      </c>
    </row>
    <row r="221" spans="1:30" x14ac:dyDescent="0.3">
      <c r="A221" s="1">
        <v>43510</v>
      </c>
      <c r="B221">
        <v>1208.978638</v>
      </c>
      <c r="C221">
        <v>1143.79126</v>
      </c>
      <c r="D221">
        <v>471.95065299999999</v>
      </c>
      <c r="E221">
        <v>723.75</v>
      </c>
      <c r="F221">
        <v>47.048285999999997</v>
      </c>
      <c r="G221">
        <v>79.251311999999999</v>
      </c>
      <c r="H221">
        <v>976.66906700000004</v>
      </c>
      <c r="J221">
        <f t="shared" si="50"/>
        <v>-2.0945383484637273E-2</v>
      </c>
      <c r="K221">
        <f t="shared" si="51"/>
        <v>1.7752126289343539E-2</v>
      </c>
      <c r="L221">
        <f t="shared" si="52"/>
        <v>-1.1058264343209074E-2</v>
      </c>
      <c r="M221">
        <f t="shared" si="53"/>
        <v>1.4579132753766337E-2</v>
      </c>
      <c r="N221">
        <f t="shared" si="54"/>
        <v>-3.3333299774428768E-2</v>
      </c>
      <c r="O221">
        <f t="shared" si="55"/>
        <v>-3.0193178160121108E-2</v>
      </c>
      <c r="P221">
        <f t="shared" si="56"/>
        <v>-2.6411961390041531E-2</v>
      </c>
      <c r="R221" s="5">
        <v>1.75E-4</v>
      </c>
      <c r="T221" s="2">
        <f t="shared" si="57"/>
        <v>-2.1120383484637274E-2</v>
      </c>
      <c r="U221" s="2">
        <f t="shared" si="58"/>
        <v>1.7577126289343537E-2</v>
      </c>
      <c r="V221" s="2">
        <f t="shared" si="59"/>
        <v>-1.1233264343209074E-2</v>
      </c>
      <c r="W221" s="2">
        <f t="shared" si="60"/>
        <v>1.4404132753766338E-2</v>
      </c>
      <c r="X221" s="2">
        <f t="shared" si="61"/>
        <v>-3.3508299774428769E-2</v>
      </c>
      <c r="Y221" s="2">
        <f t="shared" si="62"/>
        <v>-3.036817816012111E-2</v>
      </c>
      <c r="Z221" s="2">
        <f t="shared" si="63"/>
        <v>-2.6586961390041533E-2</v>
      </c>
      <c r="AB221" s="5">
        <v>10746.05</v>
      </c>
      <c r="AC221" s="5">
        <f t="shared" si="49"/>
        <v>-7.8798677917905693E-3</v>
      </c>
      <c r="AD221" s="2">
        <f t="shared" si="64"/>
        <v>-8.0548677917905692E-3</v>
      </c>
    </row>
    <row r="222" spans="1:30" x14ac:dyDescent="0.3">
      <c r="A222" s="1">
        <v>43511</v>
      </c>
      <c r="B222">
        <v>1195.2230219999999</v>
      </c>
      <c r="C222">
        <v>1134.3122559999999</v>
      </c>
      <c r="D222">
        <v>462.62902800000001</v>
      </c>
      <c r="E222">
        <v>711.04998799999998</v>
      </c>
      <c r="F222">
        <v>46.284824</v>
      </c>
      <c r="G222">
        <v>79.152610999999993</v>
      </c>
      <c r="H222">
        <v>952.89739999999995</v>
      </c>
      <c r="J222">
        <f t="shared" si="50"/>
        <v>-1.1377881765351875E-2</v>
      </c>
      <c r="K222">
        <f t="shared" si="51"/>
        <v>-8.2873548098278283E-3</v>
      </c>
      <c r="L222">
        <f t="shared" si="52"/>
        <v>-1.9751270478695543E-2</v>
      </c>
      <c r="M222">
        <f t="shared" si="53"/>
        <v>-1.754751226252161E-2</v>
      </c>
      <c r="N222">
        <f t="shared" si="54"/>
        <v>-1.6227201135446189E-2</v>
      </c>
      <c r="O222">
        <f t="shared" si="55"/>
        <v>-1.245417867656317E-3</v>
      </c>
      <c r="P222">
        <f t="shared" si="56"/>
        <v>-2.4339530966224501E-2</v>
      </c>
      <c r="R222" s="5">
        <v>1.75E-4</v>
      </c>
      <c r="T222" s="2">
        <f t="shared" si="57"/>
        <v>-1.1552881765351875E-2</v>
      </c>
      <c r="U222" s="2">
        <f t="shared" si="58"/>
        <v>-8.4623548098278281E-3</v>
      </c>
      <c r="V222" s="2">
        <f t="shared" si="59"/>
        <v>-1.9926270478695544E-2</v>
      </c>
      <c r="W222" s="2">
        <f t="shared" si="60"/>
        <v>-1.7722512262521611E-2</v>
      </c>
      <c r="X222" s="2">
        <f t="shared" si="61"/>
        <v>-1.6402201135446191E-2</v>
      </c>
      <c r="Y222" s="2">
        <f t="shared" si="62"/>
        <v>-1.420417867656317E-3</v>
      </c>
      <c r="Z222" s="2">
        <f t="shared" si="63"/>
        <v>-2.4514530966224503E-2</v>
      </c>
      <c r="AB222" s="5">
        <v>10724.4</v>
      </c>
      <c r="AC222" s="5">
        <f t="shared" si="49"/>
        <v>-2.0146937711996164E-3</v>
      </c>
      <c r="AD222" s="2">
        <f t="shared" si="64"/>
        <v>-2.1896937711996163E-3</v>
      </c>
    </row>
    <row r="223" spans="1:30" x14ac:dyDescent="0.3">
      <c r="A223" s="1">
        <v>43514</v>
      </c>
      <c r="B223">
        <v>1192.898193</v>
      </c>
      <c r="C223">
        <v>1108.554932</v>
      </c>
      <c r="D223">
        <v>452.76486199999999</v>
      </c>
      <c r="E223">
        <v>704.79998799999998</v>
      </c>
      <c r="F223">
        <v>44.996487000000002</v>
      </c>
      <c r="G223">
        <v>78.955223000000004</v>
      </c>
      <c r="H223">
        <v>935.11822500000005</v>
      </c>
      <c r="J223">
        <f t="shared" si="50"/>
        <v>-1.9451005855875398E-3</v>
      </c>
      <c r="K223">
        <f t="shared" si="51"/>
        <v>-2.2707436919380274E-2</v>
      </c>
      <c r="L223">
        <f t="shared" si="52"/>
        <v>-2.1321978092563643E-2</v>
      </c>
      <c r="M223">
        <f t="shared" si="53"/>
        <v>-8.7898180233145582E-3</v>
      </c>
      <c r="N223">
        <f t="shared" si="54"/>
        <v>-2.7834976751775022E-2</v>
      </c>
      <c r="O223">
        <f t="shared" si="55"/>
        <v>-2.4937648614015966E-3</v>
      </c>
      <c r="P223">
        <f t="shared" si="56"/>
        <v>-1.86580160676269E-2</v>
      </c>
      <c r="R223" s="5">
        <v>1.75E-4</v>
      </c>
      <c r="T223" s="2">
        <f t="shared" si="57"/>
        <v>-2.1201005855875396E-3</v>
      </c>
      <c r="U223" s="2">
        <f t="shared" si="58"/>
        <v>-2.2882436919380276E-2</v>
      </c>
      <c r="V223" s="2">
        <f t="shared" si="59"/>
        <v>-2.1496978092563644E-2</v>
      </c>
      <c r="W223" s="2">
        <f t="shared" si="60"/>
        <v>-8.964818023314558E-3</v>
      </c>
      <c r="X223" s="2">
        <f t="shared" si="61"/>
        <v>-2.8009976751775023E-2</v>
      </c>
      <c r="Y223" s="2">
        <f t="shared" si="62"/>
        <v>-2.6687648614015964E-3</v>
      </c>
      <c r="Z223" s="2">
        <f t="shared" si="63"/>
        <v>-1.8833016067626902E-2</v>
      </c>
      <c r="AB223" s="5">
        <v>10640.95</v>
      </c>
      <c r="AC223" s="5">
        <f t="shared" si="49"/>
        <v>-7.7813210995485915E-3</v>
      </c>
      <c r="AD223" s="2">
        <f t="shared" si="64"/>
        <v>-7.9563210995485922E-3</v>
      </c>
    </row>
    <row r="224" spans="1:30" x14ac:dyDescent="0.3">
      <c r="A224" s="1">
        <v>43515</v>
      </c>
      <c r="B224">
        <v>1210.2380370000001</v>
      </c>
      <c r="C224">
        <v>1108.1083980000001</v>
      </c>
      <c r="D224">
        <v>451.38388099999997</v>
      </c>
      <c r="E224">
        <v>707.09997599999997</v>
      </c>
      <c r="F224">
        <v>44.996487000000002</v>
      </c>
      <c r="G224">
        <v>78.264374000000004</v>
      </c>
      <c r="H224">
        <v>935.81152299999997</v>
      </c>
      <c r="J224">
        <f t="shared" si="50"/>
        <v>1.4535895939612749E-2</v>
      </c>
      <c r="K224">
        <f t="shared" si="51"/>
        <v>-4.0280728280583635E-4</v>
      </c>
      <c r="L224">
        <f t="shared" si="52"/>
        <v>-3.0501063927527569E-3</v>
      </c>
      <c r="M224">
        <f t="shared" si="53"/>
        <v>3.263320146367518E-3</v>
      </c>
      <c r="N224">
        <f t="shared" si="54"/>
        <v>0</v>
      </c>
      <c r="O224">
        <f t="shared" si="55"/>
        <v>-8.7498834624278113E-3</v>
      </c>
      <c r="P224">
        <f t="shared" si="56"/>
        <v>7.4140144151282406E-4</v>
      </c>
      <c r="R224" s="5">
        <v>1.75E-4</v>
      </c>
      <c r="T224" s="2">
        <f t="shared" si="57"/>
        <v>1.4360895939612749E-2</v>
      </c>
      <c r="U224" s="2">
        <f t="shared" si="58"/>
        <v>-5.7780728280583632E-4</v>
      </c>
      <c r="V224" s="2">
        <f t="shared" si="59"/>
        <v>-3.2251063927527567E-3</v>
      </c>
      <c r="W224" s="2">
        <f t="shared" si="60"/>
        <v>3.0883201463675182E-3</v>
      </c>
      <c r="X224" s="2">
        <f t="shared" si="61"/>
        <v>-1.75E-4</v>
      </c>
      <c r="Y224" s="2">
        <f t="shared" si="62"/>
        <v>-8.9248834624278111E-3</v>
      </c>
      <c r="Z224" s="2">
        <f t="shared" si="63"/>
        <v>5.6640144151282404E-4</v>
      </c>
      <c r="AB224" s="5">
        <v>10604.35</v>
      </c>
      <c r="AC224" s="5">
        <f t="shared" si="49"/>
        <v>-3.4395425220492869E-3</v>
      </c>
      <c r="AD224" s="2">
        <f t="shared" si="64"/>
        <v>-3.6145425220492867E-3</v>
      </c>
    </row>
    <row r="225" spans="1:30" x14ac:dyDescent="0.3">
      <c r="A225" s="1">
        <v>43516</v>
      </c>
      <c r="B225">
        <v>1206.169312</v>
      </c>
      <c r="C225">
        <v>1121.210327</v>
      </c>
      <c r="D225">
        <v>467.117188</v>
      </c>
      <c r="E225">
        <v>714.15002400000003</v>
      </c>
      <c r="F225">
        <v>46.046245999999996</v>
      </c>
      <c r="G225">
        <v>78.609795000000005</v>
      </c>
      <c r="H225">
        <v>957.40411400000005</v>
      </c>
      <c r="J225">
        <f t="shared" si="50"/>
        <v>-3.3619212713606734E-3</v>
      </c>
      <c r="K225">
        <f t="shared" si="51"/>
        <v>1.18236889311978E-2</v>
      </c>
      <c r="L225">
        <f t="shared" si="52"/>
        <v>3.4855712980145219E-2</v>
      </c>
      <c r="M225">
        <f t="shared" si="53"/>
        <v>9.970369451688485E-3</v>
      </c>
      <c r="N225">
        <f t="shared" si="54"/>
        <v>2.3329799057424071E-2</v>
      </c>
      <c r="O225">
        <f t="shared" si="55"/>
        <v>4.4135151454734916E-3</v>
      </c>
      <c r="P225">
        <f t="shared" si="56"/>
        <v>2.3073653689130825E-2</v>
      </c>
      <c r="R225" s="5">
        <v>1.76E-4</v>
      </c>
      <c r="T225" s="2">
        <f t="shared" si="57"/>
        <v>-3.5379212713606734E-3</v>
      </c>
      <c r="U225" s="2">
        <f t="shared" si="58"/>
        <v>1.1647688931197799E-2</v>
      </c>
      <c r="V225" s="2">
        <f t="shared" si="59"/>
        <v>3.4679712980145216E-2</v>
      </c>
      <c r="W225" s="2">
        <f t="shared" si="60"/>
        <v>9.7943694516884842E-3</v>
      </c>
      <c r="X225" s="2">
        <f t="shared" si="61"/>
        <v>2.3153799057424072E-2</v>
      </c>
      <c r="Y225" s="2">
        <f t="shared" si="62"/>
        <v>4.2375151454734916E-3</v>
      </c>
      <c r="Z225" s="2">
        <f t="shared" si="63"/>
        <v>2.2897653689130826E-2</v>
      </c>
      <c r="AB225" s="5">
        <v>10735.45</v>
      </c>
      <c r="AC225" s="5">
        <f t="shared" si="49"/>
        <v>1.2362851094126501E-2</v>
      </c>
      <c r="AD225" s="2">
        <f t="shared" si="64"/>
        <v>1.21868510941265E-2</v>
      </c>
    </row>
    <row r="226" spans="1:30" x14ac:dyDescent="0.3">
      <c r="A226" s="1">
        <v>43517</v>
      </c>
      <c r="B226">
        <v>1200.4057620000001</v>
      </c>
      <c r="C226">
        <v>1143.642456</v>
      </c>
      <c r="D226">
        <v>474.26870700000001</v>
      </c>
      <c r="E226">
        <v>719.40002400000003</v>
      </c>
      <c r="F226">
        <v>49.720398000000003</v>
      </c>
      <c r="G226">
        <v>78.560447999999994</v>
      </c>
      <c r="H226">
        <v>977.06530799999996</v>
      </c>
      <c r="J226">
        <f t="shared" si="50"/>
        <v>-4.778392173187619E-3</v>
      </c>
      <c r="K226">
        <f t="shared" si="51"/>
        <v>2.0007065989145166E-2</v>
      </c>
      <c r="L226">
        <f t="shared" si="52"/>
        <v>1.5309903346994818E-2</v>
      </c>
      <c r="M226">
        <f t="shared" si="53"/>
        <v>7.3513965183315596E-3</v>
      </c>
      <c r="N226">
        <f t="shared" si="54"/>
        <v>7.9792650197803461E-2</v>
      </c>
      <c r="O226">
        <f t="shared" si="55"/>
        <v>-6.2774619880399854E-4</v>
      </c>
      <c r="P226">
        <f t="shared" si="56"/>
        <v>2.0535940584019578E-2</v>
      </c>
      <c r="R226" s="5">
        <v>1.76E-4</v>
      </c>
      <c r="T226" s="2">
        <f t="shared" si="57"/>
        <v>-4.9543921731876189E-3</v>
      </c>
      <c r="U226" s="2">
        <f t="shared" si="58"/>
        <v>1.9831065989145167E-2</v>
      </c>
      <c r="V226" s="2">
        <f t="shared" si="59"/>
        <v>1.5133903346994817E-2</v>
      </c>
      <c r="W226" s="2">
        <f t="shared" si="60"/>
        <v>7.1753965183315596E-3</v>
      </c>
      <c r="X226" s="2">
        <f t="shared" si="61"/>
        <v>7.9616650197803465E-2</v>
      </c>
      <c r="Y226" s="2">
        <f t="shared" si="62"/>
        <v>-8.0374619880399858E-4</v>
      </c>
      <c r="Z226" s="2">
        <f t="shared" si="63"/>
        <v>2.0359940584019579E-2</v>
      </c>
      <c r="AB226" s="5">
        <v>10789.85</v>
      </c>
      <c r="AC226" s="5">
        <f t="shared" si="49"/>
        <v>5.0673236799574899E-3</v>
      </c>
      <c r="AD226" s="2">
        <f t="shared" si="64"/>
        <v>4.89132367995749E-3</v>
      </c>
    </row>
    <row r="227" spans="1:30" x14ac:dyDescent="0.3">
      <c r="A227" s="1">
        <v>43518</v>
      </c>
      <c r="B227">
        <v>1216.146851</v>
      </c>
      <c r="C227">
        <v>1137.6868899999999</v>
      </c>
      <c r="D227">
        <v>482.55462599999998</v>
      </c>
      <c r="E227">
        <v>724.84997599999997</v>
      </c>
      <c r="F227">
        <v>49.481819000000002</v>
      </c>
      <c r="G227">
        <v>78.412407000000002</v>
      </c>
      <c r="H227">
        <v>982.36437999999998</v>
      </c>
      <c r="J227">
        <f t="shared" si="50"/>
        <v>1.3113140155020244E-2</v>
      </c>
      <c r="K227">
        <f t="shared" si="51"/>
        <v>-5.2075418927959851E-3</v>
      </c>
      <c r="L227">
        <f t="shared" si="52"/>
        <v>1.7470937630299901E-2</v>
      </c>
      <c r="M227">
        <f t="shared" si="53"/>
        <v>7.5756906007553027E-3</v>
      </c>
      <c r="N227">
        <f t="shared" si="54"/>
        <v>-4.7984129169682315E-3</v>
      </c>
      <c r="O227">
        <f t="shared" si="55"/>
        <v>-1.8844215348669104E-3</v>
      </c>
      <c r="P227">
        <f t="shared" si="56"/>
        <v>5.4234573232847033E-3</v>
      </c>
      <c r="R227" s="5">
        <v>1.76E-4</v>
      </c>
      <c r="T227" s="2">
        <f t="shared" si="57"/>
        <v>1.2937140155020243E-2</v>
      </c>
      <c r="U227" s="2">
        <f t="shared" si="58"/>
        <v>-5.3835418927959851E-3</v>
      </c>
      <c r="V227" s="2">
        <f t="shared" si="59"/>
        <v>1.7294937630299902E-2</v>
      </c>
      <c r="W227" s="2">
        <f t="shared" si="60"/>
        <v>7.3996906007553027E-3</v>
      </c>
      <c r="X227" s="2">
        <f t="shared" si="61"/>
        <v>-4.9744129169682315E-3</v>
      </c>
      <c r="Y227" s="2">
        <f t="shared" si="62"/>
        <v>-2.0604215348669105E-3</v>
      </c>
      <c r="Z227" s="2">
        <f t="shared" si="63"/>
        <v>5.2474573232847033E-3</v>
      </c>
      <c r="AB227" s="5">
        <v>10791.65</v>
      </c>
      <c r="AC227" s="5">
        <f t="shared" si="49"/>
        <v>1.6682344981619506E-4</v>
      </c>
      <c r="AD227" s="2">
        <f t="shared" si="64"/>
        <v>-9.176550183804936E-6</v>
      </c>
    </row>
    <row r="228" spans="1:30" x14ac:dyDescent="0.3">
      <c r="A228" s="1">
        <v>43521</v>
      </c>
      <c r="B228">
        <v>1224.477783</v>
      </c>
      <c r="C228">
        <v>1178.6304929999999</v>
      </c>
      <c r="D228">
        <v>487.83193999999997</v>
      </c>
      <c r="E228">
        <v>727.59997599999997</v>
      </c>
      <c r="F228">
        <v>49.290958000000003</v>
      </c>
      <c r="G228">
        <v>79.744781000000003</v>
      </c>
      <c r="H228">
        <v>979.54156499999999</v>
      </c>
      <c r="J228">
        <f t="shared" si="50"/>
        <v>6.8502681178262371E-3</v>
      </c>
      <c r="K228">
        <f t="shared" si="51"/>
        <v>3.5988463398747561E-2</v>
      </c>
      <c r="L228">
        <f t="shared" si="52"/>
        <v>1.0936200205445735E-2</v>
      </c>
      <c r="M228">
        <f t="shared" si="53"/>
        <v>3.7938885163183067E-3</v>
      </c>
      <c r="N228">
        <f t="shared" si="54"/>
        <v>-3.8571944980437798E-3</v>
      </c>
      <c r="O228">
        <f t="shared" si="55"/>
        <v>1.6991877318598338E-2</v>
      </c>
      <c r="P228">
        <f t="shared" si="56"/>
        <v>-2.8734907916754793E-3</v>
      </c>
      <c r="R228" s="5">
        <v>1.75E-4</v>
      </c>
      <c r="T228" s="2">
        <f t="shared" si="57"/>
        <v>6.6752681178262373E-3</v>
      </c>
      <c r="U228" s="2">
        <f t="shared" si="58"/>
        <v>3.581346339874756E-2</v>
      </c>
      <c r="V228" s="2">
        <f t="shared" si="59"/>
        <v>1.0761200205445735E-2</v>
      </c>
      <c r="W228" s="2">
        <f t="shared" si="60"/>
        <v>3.6188885163183069E-3</v>
      </c>
      <c r="X228" s="2">
        <f t="shared" si="61"/>
        <v>-4.0321944980437801E-3</v>
      </c>
      <c r="Y228" s="2">
        <f t="shared" si="62"/>
        <v>1.6816877318598336E-2</v>
      </c>
      <c r="Z228" s="2">
        <f t="shared" si="63"/>
        <v>-3.0484907916754791E-3</v>
      </c>
      <c r="AB228" s="5">
        <v>10880.1</v>
      </c>
      <c r="AC228" s="5">
        <f t="shared" si="49"/>
        <v>8.1961516542883375E-3</v>
      </c>
      <c r="AD228" s="2">
        <f t="shared" si="64"/>
        <v>8.0211516542883377E-3</v>
      </c>
    </row>
    <row r="229" spans="1:30" x14ac:dyDescent="0.3">
      <c r="A229" s="1">
        <v>43522</v>
      </c>
      <c r="B229">
        <v>1206.1209719999999</v>
      </c>
      <c r="C229">
        <v>1148.75415</v>
      </c>
      <c r="D229">
        <v>499.37301600000001</v>
      </c>
      <c r="E229">
        <v>703.25</v>
      </c>
      <c r="F229">
        <v>48.336627999999997</v>
      </c>
      <c r="G229">
        <v>80.633018000000007</v>
      </c>
      <c r="H229">
        <v>977.85772699999995</v>
      </c>
      <c r="J229">
        <f t="shared" si="50"/>
        <v>-1.4991542725279571E-2</v>
      </c>
      <c r="K229">
        <f t="shared" si="51"/>
        <v>-2.5348354023961187E-2</v>
      </c>
      <c r="L229">
        <f t="shared" si="52"/>
        <v>2.3657893331051741E-2</v>
      </c>
      <c r="M229">
        <f t="shared" si="53"/>
        <v>-3.3466158333133274E-2</v>
      </c>
      <c r="N229">
        <f t="shared" si="54"/>
        <v>-1.9361157476387572E-2</v>
      </c>
      <c r="O229">
        <f t="shared" si="55"/>
        <v>1.1138496950665695E-2</v>
      </c>
      <c r="P229">
        <f t="shared" si="56"/>
        <v>-1.7190061761187612E-3</v>
      </c>
      <c r="R229" s="5">
        <v>1.75E-4</v>
      </c>
      <c r="T229" s="2">
        <f t="shared" si="57"/>
        <v>-1.5166542725279571E-2</v>
      </c>
      <c r="U229" s="2">
        <f t="shared" si="58"/>
        <v>-2.5523354023961189E-2</v>
      </c>
      <c r="V229" s="2">
        <f t="shared" si="59"/>
        <v>2.3482893331051739E-2</v>
      </c>
      <c r="W229" s="2">
        <f t="shared" si="60"/>
        <v>-3.3641158333133275E-2</v>
      </c>
      <c r="X229" s="2">
        <f t="shared" si="61"/>
        <v>-1.9536157476387574E-2</v>
      </c>
      <c r="Y229" s="2">
        <f t="shared" si="62"/>
        <v>1.0963496950665695E-2</v>
      </c>
      <c r="Z229" s="2">
        <f t="shared" si="63"/>
        <v>-1.8940061761187612E-3</v>
      </c>
      <c r="AB229" s="5">
        <v>10835.3</v>
      </c>
      <c r="AC229" s="5">
        <f t="shared" si="49"/>
        <v>-4.1176092131507145E-3</v>
      </c>
      <c r="AD229" s="2">
        <f t="shared" si="64"/>
        <v>-4.2926092131507143E-3</v>
      </c>
    </row>
    <row r="230" spans="1:30" x14ac:dyDescent="0.3">
      <c r="A230" s="1">
        <v>43523</v>
      </c>
      <c r="B230">
        <v>1223.3637699999999</v>
      </c>
      <c r="C230">
        <v>1140.764038</v>
      </c>
      <c r="D230">
        <v>504.25576799999999</v>
      </c>
      <c r="E230">
        <v>708.59997599999997</v>
      </c>
      <c r="F230">
        <v>49.815834000000002</v>
      </c>
      <c r="G230">
        <v>80.386284000000003</v>
      </c>
      <c r="H230">
        <v>969.73571800000002</v>
      </c>
      <c r="J230">
        <f t="shared" si="50"/>
        <v>1.4296076762024825E-2</v>
      </c>
      <c r="K230">
        <f t="shared" si="51"/>
        <v>-6.9554586592787968E-3</v>
      </c>
      <c r="L230">
        <f t="shared" si="52"/>
        <v>9.7777650044270359E-3</v>
      </c>
      <c r="M230">
        <f t="shared" si="53"/>
        <v>7.6075023107002766E-3</v>
      </c>
      <c r="N230">
        <f t="shared" si="54"/>
        <v>3.0602176055806063E-2</v>
      </c>
      <c r="O230">
        <f t="shared" si="55"/>
        <v>-3.0599623593402336E-3</v>
      </c>
      <c r="P230">
        <f t="shared" si="56"/>
        <v>-8.305920969625815E-3</v>
      </c>
      <c r="R230" s="5">
        <v>1.75E-4</v>
      </c>
      <c r="T230" s="2">
        <f t="shared" si="57"/>
        <v>1.4121076762024825E-2</v>
      </c>
      <c r="U230" s="2">
        <f t="shared" si="58"/>
        <v>-7.1304586592787966E-3</v>
      </c>
      <c r="V230" s="2">
        <f t="shared" si="59"/>
        <v>9.6027650044270361E-3</v>
      </c>
      <c r="W230" s="2">
        <f t="shared" si="60"/>
        <v>7.4325023107002768E-3</v>
      </c>
      <c r="X230" s="2">
        <f t="shared" si="61"/>
        <v>3.0427176055806061E-2</v>
      </c>
      <c r="Y230" s="2">
        <f t="shared" si="62"/>
        <v>-3.2349623593402334E-3</v>
      </c>
      <c r="Z230" s="2">
        <f t="shared" si="63"/>
        <v>-8.4809209696258148E-3</v>
      </c>
      <c r="AB230" s="5">
        <v>10806.65</v>
      </c>
      <c r="AC230" s="5">
        <f t="shared" si="49"/>
        <v>-2.6441353723477556E-3</v>
      </c>
      <c r="AD230" s="2">
        <f t="shared" si="64"/>
        <v>-2.8191353723477554E-3</v>
      </c>
    </row>
    <row r="231" spans="1:30" x14ac:dyDescent="0.3">
      <c r="A231" s="1">
        <v>43524</v>
      </c>
      <c r="B231">
        <v>1217.1157229999999</v>
      </c>
      <c r="C231">
        <v>1132.4263920000001</v>
      </c>
      <c r="D231">
        <v>505.93270899999999</v>
      </c>
      <c r="E231">
        <v>709.45001200000002</v>
      </c>
      <c r="F231">
        <v>49.195521999999997</v>
      </c>
      <c r="G231">
        <v>82.754943999999995</v>
      </c>
      <c r="H231">
        <v>982.51293899999996</v>
      </c>
      <c r="J231">
        <f t="shared" si="50"/>
        <v>-5.1072682984555301E-3</v>
      </c>
      <c r="K231">
        <f t="shared" si="51"/>
        <v>-7.3088261220239743E-3</v>
      </c>
      <c r="L231">
        <f t="shared" si="52"/>
        <v>3.3255762381284243E-3</v>
      </c>
      <c r="M231">
        <f t="shared" si="53"/>
        <v>1.1995992503392994E-3</v>
      </c>
      <c r="N231">
        <f t="shared" si="54"/>
        <v>-1.245210508771178E-2</v>
      </c>
      <c r="O231">
        <f t="shared" si="55"/>
        <v>2.9465972080510543E-2</v>
      </c>
      <c r="P231">
        <f t="shared" si="56"/>
        <v>1.3175982654688542E-2</v>
      </c>
      <c r="R231" s="5">
        <v>1.76E-4</v>
      </c>
      <c r="T231" s="2">
        <f t="shared" si="57"/>
        <v>-5.2832682984555301E-3</v>
      </c>
      <c r="U231" s="2">
        <f t="shared" si="58"/>
        <v>-7.4848261220239742E-3</v>
      </c>
      <c r="V231" s="2">
        <f t="shared" si="59"/>
        <v>3.1495762381284244E-3</v>
      </c>
      <c r="W231" s="2">
        <f t="shared" si="60"/>
        <v>1.0235992503392995E-3</v>
      </c>
      <c r="X231" s="2">
        <f t="shared" si="61"/>
        <v>-1.2628105087711781E-2</v>
      </c>
      <c r="Y231" s="2">
        <f t="shared" si="62"/>
        <v>2.9289972080510544E-2</v>
      </c>
      <c r="Z231" s="2">
        <f t="shared" si="63"/>
        <v>1.2999982654688541E-2</v>
      </c>
      <c r="AB231" s="5">
        <v>10792.5</v>
      </c>
      <c r="AC231" s="5">
        <f t="shared" si="49"/>
        <v>-1.3093789472222786E-3</v>
      </c>
      <c r="AD231" s="2">
        <f t="shared" si="64"/>
        <v>-1.4853789472222786E-3</v>
      </c>
    </row>
    <row r="232" spans="1:30" x14ac:dyDescent="0.3">
      <c r="A232" s="1">
        <v>43525</v>
      </c>
      <c r="B232">
        <v>1206.944336</v>
      </c>
      <c r="C232">
        <v>1143.295044</v>
      </c>
      <c r="D232">
        <v>512.68957499999999</v>
      </c>
      <c r="E232">
        <v>713.09997599999997</v>
      </c>
      <c r="F232">
        <v>51.629050999999997</v>
      </c>
      <c r="G232">
        <v>84.580780000000004</v>
      </c>
      <c r="H232">
        <v>999.74743699999999</v>
      </c>
      <c r="J232">
        <f t="shared" si="50"/>
        <v>-8.3569596610986088E-3</v>
      </c>
      <c r="K232">
        <f t="shared" si="51"/>
        <v>9.5976675188614666E-3</v>
      </c>
      <c r="L232">
        <f t="shared" si="52"/>
        <v>1.3355266184222935E-2</v>
      </c>
      <c r="M232">
        <f t="shared" si="53"/>
        <v>5.1447796719467165E-3</v>
      </c>
      <c r="N232">
        <f t="shared" si="54"/>
        <v>4.946647379816399E-2</v>
      </c>
      <c r="O232">
        <f t="shared" si="55"/>
        <v>2.2063165192885752E-2</v>
      </c>
      <c r="P232">
        <f t="shared" si="56"/>
        <v>1.7541242782554371E-2</v>
      </c>
      <c r="R232" s="5">
        <v>1.76E-4</v>
      </c>
      <c r="T232" s="2">
        <f t="shared" si="57"/>
        <v>-8.5329596610986096E-3</v>
      </c>
      <c r="U232" s="2">
        <f t="shared" si="58"/>
        <v>9.4216675188614658E-3</v>
      </c>
      <c r="V232" s="2">
        <f t="shared" si="59"/>
        <v>1.3179266184222934E-2</v>
      </c>
      <c r="W232" s="2">
        <f t="shared" si="60"/>
        <v>4.9687796719467166E-3</v>
      </c>
      <c r="X232" s="2">
        <f t="shared" si="61"/>
        <v>4.9290473798163988E-2</v>
      </c>
      <c r="Y232" s="2">
        <f t="shared" si="62"/>
        <v>2.1887165192885753E-2</v>
      </c>
      <c r="Z232" s="2">
        <f t="shared" si="63"/>
        <v>1.7365242782554371E-2</v>
      </c>
      <c r="AB232" s="5">
        <v>10863.5</v>
      </c>
      <c r="AC232" s="5">
        <f t="shared" si="49"/>
        <v>6.5786425758628678E-3</v>
      </c>
      <c r="AD232" s="2">
        <f t="shared" si="64"/>
        <v>6.4026425758628679E-3</v>
      </c>
    </row>
    <row r="233" spans="1:30" x14ac:dyDescent="0.3">
      <c r="A233" s="1">
        <v>43529</v>
      </c>
      <c r="B233">
        <v>1199.4370120000001</v>
      </c>
      <c r="C233">
        <v>1183.047607</v>
      </c>
      <c r="D233">
        <v>518.95330799999999</v>
      </c>
      <c r="E233">
        <v>710.45001200000002</v>
      </c>
      <c r="F233">
        <v>55.112343000000003</v>
      </c>
      <c r="G233">
        <v>87.788337999999996</v>
      </c>
      <c r="H233">
        <v>1020.696289</v>
      </c>
      <c r="J233">
        <f t="shared" si="50"/>
        <v>-6.2201079006512904E-3</v>
      </c>
      <c r="K233">
        <f t="shared" si="51"/>
        <v>3.4770169964980634E-2</v>
      </c>
      <c r="L233">
        <f t="shared" si="52"/>
        <v>1.2217398803164668E-2</v>
      </c>
      <c r="M233">
        <f t="shared" si="53"/>
        <v>-3.7161184815408753E-3</v>
      </c>
      <c r="N233">
        <f t="shared" si="54"/>
        <v>6.746767435256569E-2</v>
      </c>
      <c r="O233">
        <f t="shared" si="55"/>
        <v>3.7923012769567645E-2</v>
      </c>
      <c r="P233">
        <f t="shared" si="56"/>
        <v>2.0954144241532063E-2</v>
      </c>
      <c r="R233" s="5">
        <v>1.75E-4</v>
      </c>
      <c r="T233" s="2">
        <f t="shared" si="57"/>
        <v>-6.3951079006512902E-3</v>
      </c>
      <c r="U233" s="2">
        <f t="shared" si="58"/>
        <v>3.4595169964980632E-2</v>
      </c>
      <c r="V233" s="2">
        <f t="shared" si="59"/>
        <v>1.2042398803164668E-2</v>
      </c>
      <c r="W233" s="2">
        <f t="shared" si="60"/>
        <v>-3.8911184815408752E-3</v>
      </c>
      <c r="X233" s="2">
        <f t="shared" si="61"/>
        <v>6.7292674352565696E-2</v>
      </c>
      <c r="Y233" s="2">
        <f t="shared" si="62"/>
        <v>3.7748012769567643E-2</v>
      </c>
      <c r="Z233" s="2">
        <f t="shared" si="63"/>
        <v>2.0779144241532061E-2</v>
      </c>
      <c r="AB233" s="5">
        <v>10987.45</v>
      </c>
      <c r="AC233" s="5">
        <f t="shared" si="49"/>
        <v>1.140976664979065E-2</v>
      </c>
      <c r="AD233" s="2">
        <f t="shared" si="64"/>
        <v>1.123476664979065E-2</v>
      </c>
    </row>
    <row r="234" spans="1:30" x14ac:dyDescent="0.3">
      <c r="A234" s="1">
        <v>43530</v>
      </c>
      <c r="B234">
        <v>1235.8114009999999</v>
      </c>
      <c r="C234">
        <v>1183.8912350000001</v>
      </c>
      <c r="D234">
        <v>511.50592</v>
      </c>
      <c r="E234">
        <v>699.45001200000002</v>
      </c>
      <c r="F234">
        <v>54.014870000000002</v>
      </c>
      <c r="G234">
        <v>86.110541999999995</v>
      </c>
      <c r="H234">
        <v>1009.503723</v>
      </c>
      <c r="J234">
        <f t="shared" si="50"/>
        <v>3.0326218580955241E-2</v>
      </c>
      <c r="K234">
        <f t="shared" si="51"/>
        <v>7.1309725408208414E-4</v>
      </c>
      <c r="L234">
        <f t="shared" si="52"/>
        <v>-1.4350786256092214E-2</v>
      </c>
      <c r="M234">
        <f t="shared" si="53"/>
        <v>-1.5483144224368034E-2</v>
      </c>
      <c r="N234">
        <f t="shared" si="54"/>
        <v>-1.9913379476535788E-2</v>
      </c>
      <c r="O234">
        <f t="shared" si="55"/>
        <v>-1.9111832371174413E-2</v>
      </c>
      <c r="P234">
        <f t="shared" si="56"/>
        <v>-1.0965618392681295E-2</v>
      </c>
      <c r="R234" s="5">
        <v>1.76E-4</v>
      </c>
      <c r="T234" s="2">
        <f t="shared" si="57"/>
        <v>3.0150218580955242E-2</v>
      </c>
      <c r="U234" s="2">
        <f t="shared" si="58"/>
        <v>5.370972540820842E-4</v>
      </c>
      <c r="V234" s="2">
        <f t="shared" si="59"/>
        <v>-1.4526786256092215E-2</v>
      </c>
      <c r="W234" s="2">
        <f t="shared" si="60"/>
        <v>-1.5659144224368034E-2</v>
      </c>
      <c r="X234" s="2">
        <f t="shared" si="61"/>
        <v>-2.0089379476535787E-2</v>
      </c>
      <c r="Y234" s="2">
        <f t="shared" si="62"/>
        <v>-1.9287832371174412E-2</v>
      </c>
      <c r="Z234" s="2">
        <f t="shared" si="63"/>
        <v>-1.1141618392681296E-2</v>
      </c>
      <c r="AB234" s="5">
        <v>11053</v>
      </c>
      <c r="AC234" s="5">
        <f t="shared" si="49"/>
        <v>5.9658974557335208E-3</v>
      </c>
      <c r="AD234" s="2">
        <f t="shared" si="64"/>
        <v>5.7898974557335208E-3</v>
      </c>
    </row>
    <row r="235" spans="1:30" x14ac:dyDescent="0.3">
      <c r="A235" s="1">
        <v>43531</v>
      </c>
      <c r="B235">
        <v>1228.7883300000001</v>
      </c>
      <c r="C235">
        <v>1178.1342770000001</v>
      </c>
      <c r="D235">
        <v>509.33578499999999</v>
      </c>
      <c r="E235">
        <v>695.59997599999997</v>
      </c>
      <c r="F235">
        <v>57.211863999999998</v>
      </c>
      <c r="G235">
        <v>86.801399000000004</v>
      </c>
      <c r="H235">
        <v>1011.6828</v>
      </c>
      <c r="J235">
        <f t="shared" si="50"/>
        <v>-5.6829634314078037E-3</v>
      </c>
      <c r="K235">
        <f t="shared" si="51"/>
        <v>-4.8627423109521882E-3</v>
      </c>
      <c r="L235">
        <f t="shared" si="52"/>
        <v>-4.2426390685762075E-3</v>
      </c>
      <c r="M235">
        <f t="shared" si="53"/>
        <v>-5.5043762012260073E-3</v>
      </c>
      <c r="N235">
        <f t="shared" si="54"/>
        <v>5.918729416547696E-2</v>
      </c>
      <c r="O235">
        <f t="shared" si="55"/>
        <v>8.0229085075321938E-3</v>
      </c>
      <c r="P235">
        <f t="shared" si="56"/>
        <v>2.1585626187928448E-3</v>
      </c>
      <c r="R235" s="5">
        <v>1.76E-4</v>
      </c>
      <c r="T235" s="2">
        <f t="shared" si="57"/>
        <v>-5.8589634314078036E-3</v>
      </c>
      <c r="U235" s="2">
        <f t="shared" si="58"/>
        <v>-5.0387423109521882E-3</v>
      </c>
      <c r="V235" s="2">
        <f t="shared" si="59"/>
        <v>-4.4186390685762075E-3</v>
      </c>
      <c r="W235" s="2">
        <f t="shared" si="60"/>
        <v>-5.6803762012260072E-3</v>
      </c>
      <c r="X235" s="2">
        <f t="shared" si="61"/>
        <v>5.9011294165476957E-2</v>
      </c>
      <c r="Y235" s="2">
        <f t="shared" si="62"/>
        <v>7.846908507532193E-3</v>
      </c>
      <c r="Z235" s="2">
        <f t="shared" si="63"/>
        <v>1.9825626187928449E-3</v>
      </c>
      <c r="AB235" s="5">
        <v>11058.2</v>
      </c>
      <c r="AC235" s="5">
        <f t="shared" si="49"/>
        <v>4.7046050845930766E-4</v>
      </c>
      <c r="AD235" s="2">
        <f t="shared" si="64"/>
        <v>2.9446050845930767E-4</v>
      </c>
    </row>
    <row r="236" spans="1:30" x14ac:dyDescent="0.3">
      <c r="A236" s="1">
        <v>43532</v>
      </c>
      <c r="B236">
        <v>1212.5142820000001</v>
      </c>
      <c r="C236">
        <v>1163.196289</v>
      </c>
      <c r="D236">
        <v>500.458099</v>
      </c>
      <c r="E236">
        <v>702.84997599999997</v>
      </c>
      <c r="F236">
        <v>55.875808999999997</v>
      </c>
      <c r="G236">
        <v>86.406631000000004</v>
      </c>
      <c r="H236">
        <v>1014.109497</v>
      </c>
      <c r="J236">
        <f t="shared" si="50"/>
        <v>-1.3243979945675421E-2</v>
      </c>
      <c r="K236">
        <f t="shared" si="51"/>
        <v>-1.2679359468292706E-2</v>
      </c>
      <c r="L236">
        <f t="shared" si="52"/>
        <v>-1.7429927881466217E-2</v>
      </c>
      <c r="M236">
        <f t="shared" si="53"/>
        <v>1.0422657058861083E-2</v>
      </c>
      <c r="N236">
        <f t="shared" si="54"/>
        <v>-2.3352761238473227E-2</v>
      </c>
      <c r="O236">
        <f t="shared" si="55"/>
        <v>-4.5479451316216583E-3</v>
      </c>
      <c r="P236">
        <f t="shared" si="56"/>
        <v>2.3986737740327203E-3</v>
      </c>
      <c r="R236" s="5">
        <v>1.76E-4</v>
      </c>
      <c r="T236" s="2">
        <f t="shared" si="57"/>
        <v>-1.3419979945675422E-2</v>
      </c>
      <c r="U236" s="2">
        <f t="shared" si="58"/>
        <v>-1.2855359468292707E-2</v>
      </c>
      <c r="V236" s="2">
        <f t="shared" si="59"/>
        <v>-1.7605927881466216E-2</v>
      </c>
      <c r="W236" s="2">
        <f t="shared" si="60"/>
        <v>1.0246657058861082E-2</v>
      </c>
      <c r="X236" s="2">
        <f t="shared" si="61"/>
        <v>-2.3528761238473226E-2</v>
      </c>
      <c r="Y236" s="2">
        <f t="shared" si="62"/>
        <v>-4.7239451316216582E-3</v>
      </c>
      <c r="Z236" s="2">
        <f t="shared" si="63"/>
        <v>2.2226737740327204E-3</v>
      </c>
      <c r="AB236" s="5">
        <v>11035.4</v>
      </c>
      <c r="AC236" s="5">
        <f t="shared" si="49"/>
        <v>-2.0618183791214746E-3</v>
      </c>
      <c r="AD236" s="2">
        <f t="shared" si="64"/>
        <v>-2.2378183791214746E-3</v>
      </c>
    </row>
    <row r="237" spans="1:30" x14ac:dyDescent="0.3">
      <c r="A237" s="1">
        <v>43535</v>
      </c>
      <c r="B237">
        <v>1232.5179439999999</v>
      </c>
      <c r="C237">
        <v>1195.107422</v>
      </c>
      <c r="D237">
        <v>526.59808299999997</v>
      </c>
      <c r="E237">
        <v>704.59997599999997</v>
      </c>
      <c r="F237">
        <v>59.693108000000002</v>
      </c>
      <c r="G237">
        <v>90.058304000000007</v>
      </c>
      <c r="H237">
        <v>1046.300293</v>
      </c>
      <c r="J237">
        <f t="shared" si="50"/>
        <v>1.6497671241450868E-2</v>
      </c>
      <c r="K237">
        <f t="shared" si="51"/>
        <v>2.74340051647122E-2</v>
      </c>
      <c r="L237">
        <f t="shared" si="52"/>
        <v>5.2232113042494629E-2</v>
      </c>
      <c r="M237">
        <f t="shared" si="53"/>
        <v>2.4898627868772953E-3</v>
      </c>
      <c r="N237">
        <f t="shared" si="54"/>
        <v>6.8317561182872646E-2</v>
      </c>
      <c r="O237">
        <f t="shared" si="55"/>
        <v>4.226149032474142E-2</v>
      </c>
      <c r="P237">
        <f t="shared" si="56"/>
        <v>3.1742919374316808E-2</v>
      </c>
      <c r="R237" s="5">
        <v>1.76E-4</v>
      </c>
      <c r="T237" s="2">
        <f t="shared" si="57"/>
        <v>1.6321671241450869E-2</v>
      </c>
      <c r="U237" s="2">
        <f t="shared" si="58"/>
        <v>2.7258005164712201E-2</v>
      </c>
      <c r="V237" s="2">
        <f t="shared" si="59"/>
        <v>5.2056113042494627E-2</v>
      </c>
      <c r="W237" s="2">
        <f t="shared" si="60"/>
        <v>2.3138627868772954E-3</v>
      </c>
      <c r="X237" s="2">
        <f t="shared" si="61"/>
        <v>6.8141561182872651E-2</v>
      </c>
      <c r="Y237" s="2">
        <f t="shared" si="62"/>
        <v>4.2085490324741417E-2</v>
      </c>
      <c r="Z237" s="2">
        <f t="shared" si="63"/>
        <v>3.1566919374316806E-2</v>
      </c>
      <c r="AB237" s="5">
        <v>11168.05</v>
      </c>
      <c r="AC237" s="5">
        <f t="shared" si="49"/>
        <v>1.2020407053663631E-2</v>
      </c>
      <c r="AD237" s="2">
        <f t="shared" si="64"/>
        <v>1.184440705366363E-2</v>
      </c>
    </row>
    <row r="238" spans="1:30" x14ac:dyDescent="0.3">
      <c r="A238" s="1">
        <v>43536</v>
      </c>
      <c r="B238">
        <v>1244.384399</v>
      </c>
      <c r="C238">
        <v>1148.6549070000001</v>
      </c>
      <c r="D238">
        <v>522.89892599999996</v>
      </c>
      <c r="E238">
        <v>709.09997599999997</v>
      </c>
      <c r="F238">
        <v>62.126648000000003</v>
      </c>
      <c r="G238">
        <v>89.170058999999995</v>
      </c>
      <c r="H238">
        <v>1043.328857</v>
      </c>
      <c r="J238">
        <f t="shared" si="50"/>
        <v>9.6278152036381945E-3</v>
      </c>
      <c r="K238">
        <f t="shared" si="51"/>
        <v>-3.886890345159278E-2</v>
      </c>
      <c r="L238">
        <f t="shared" si="52"/>
        <v>-7.0246305852959476E-3</v>
      </c>
      <c r="M238">
        <f t="shared" si="53"/>
        <v>6.3866025451014214E-3</v>
      </c>
      <c r="N238">
        <f t="shared" si="54"/>
        <v>4.0767520431336905E-2</v>
      </c>
      <c r="O238">
        <f t="shared" si="55"/>
        <v>-9.86299941868783E-3</v>
      </c>
      <c r="P238">
        <f t="shared" si="56"/>
        <v>-2.8399456827830974E-3</v>
      </c>
      <c r="R238" s="5">
        <v>1.76E-4</v>
      </c>
      <c r="T238" s="2">
        <f t="shared" si="57"/>
        <v>9.4518152036381937E-3</v>
      </c>
      <c r="U238" s="2">
        <f t="shared" si="58"/>
        <v>-3.9044903451592783E-2</v>
      </c>
      <c r="V238" s="2">
        <f t="shared" si="59"/>
        <v>-7.2006305852959475E-3</v>
      </c>
      <c r="W238" s="2">
        <f t="shared" si="60"/>
        <v>6.2106025451014214E-3</v>
      </c>
      <c r="X238" s="2">
        <f t="shared" si="61"/>
        <v>4.0591520431336903E-2</v>
      </c>
      <c r="Y238" s="2">
        <f t="shared" si="62"/>
        <v>-1.0038999418687831E-2</v>
      </c>
      <c r="Z238" s="2">
        <f t="shared" si="63"/>
        <v>-3.0159456827830973E-3</v>
      </c>
      <c r="AB238" s="5">
        <v>11301.2</v>
      </c>
      <c r="AC238" s="5">
        <f t="shared" si="49"/>
        <v>1.1922403642533967E-2</v>
      </c>
      <c r="AD238" s="2">
        <f t="shared" si="64"/>
        <v>1.1746403642533966E-2</v>
      </c>
    </row>
    <row r="239" spans="1:30" x14ac:dyDescent="0.3">
      <c r="A239" s="1">
        <v>43537</v>
      </c>
      <c r="B239">
        <v>1236.2958980000001</v>
      </c>
      <c r="C239">
        <v>1109.2993160000001</v>
      </c>
      <c r="D239">
        <v>530.198486</v>
      </c>
      <c r="E239">
        <v>697.5</v>
      </c>
      <c r="F239">
        <v>61.554046999999997</v>
      </c>
      <c r="G239">
        <v>89.860916000000003</v>
      </c>
      <c r="H239">
        <v>1043.7250979999999</v>
      </c>
      <c r="J239">
        <f t="shared" si="50"/>
        <v>-6.500001933887915E-3</v>
      </c>
      <c r="K239">
        <f t="shared" si="51"/>
        <v>-3.4262327841167707E-2</v>
      </c>
      <c r="L239">
        <f t="shared" si="52"/>
        <v>1.3959791533402467E-2</v>
      </c>
      <c r="M239">
        <f t="shared" si="53"/>
        <v>-1.6358731339175748E-2</v>
      </c>
      <c r="N239">
        <f t="shared" si="54"/>
        <v>-9.21667301284315E-3</v>
      </c>
      <c r="O239">
        <f t="shared" si="55"/>
        <v>7.7476342143051437E-3</v>
      </c>
      <c r="P239">
        <f t="shared" si="56"/>
        <v>3.797853355070367E-4</v>
      </c>
      <c r="R239" s="5">
        <v>1.76E-4</v>
      </c>
      <c r="T239" s="2">
        <f t="shared" si="57"/>
        <v>-6.6760019338879149E-3</v>
      </c>
      <c r="U239" s="2">
        <f t="shared" si="58"/>
        <v>-3.443832784116771E-2</v>
      </c>
      <c r="V239" s="2">
        <f t="shared" si="59"/>
        <v>1.3783791533402466E-2</v>
      </c>
      <c r="W239" s="2">
        <f t="shared" si="60"/>
        <v>-1.6534731339175747E-2</v>
      </c>
      <c r="X239" s="2">
        <f t="shared" si="61"/>
        <v>-9.3926730128431508E-3</v>
      </c>
      <c r="Y239" s="2">
        <f t="shared" si="62"/>
        <v>7.5716342143051438E-3</v>
      </c>
      <c r="Z239" s="2">
        <f t="shared" si="63"/>
        <v>2.037853355070367E-4</v>
      </c>
      <c r="AB239" s="5">
        <v>11341.7</v>
      </c>
      <c r="AC239" s="5">
        <f t="shared" si="49"/>
        <v>3.5836902275864506E-3</v>
      </c>
      <c r="AD239" s="2">
        <f t="shared" si="64"/>
        <v>3.4076902275864507E-3</v>
      </c>
    </row>
    <row r="240" spans="1:30" x14ac:dyDescent="0.3">
      <c r="A240" s="1">
        <v>43538</v>
      </c>
      <c r="B240">
        <v>1242.2532960000001</v>
      </c>
      <c r="C240">
        <v>1123.5428469999999</v>
      </c>
      <c r="D240">
        <v>523.14556900000002</v>
      </c>
      <c r="E240">
        <v>696.95001200000002</v>
      </c>
      <c r="F240">
        <v>60.742874</v>
      </c>
      <c r="G240">
        <v>88.824630999999997</v>
      </c>
      <c r="H240">
        <v>1026.9857179999999</v>
      </c>
      <c r="J240">
        <f t="shared" si="50"/>
        <v>4.8187476878613824E-3</v>
      </c>
      <c r="K240">
        <f t="shared" si="51"/>
        <v>1.2840115192137959E-2</v>
      </c>
      <c r="L240">
        <f t="shared" si="52"/>
        <v>-1.3302408788847388E-2</v>
      </c>
      <c r="M240">
        <f t="shared" si="53"/>
        <v>-7.8851326164872376E-4</v>
      </c>
      <c r="N240">
        <f t="shared" si="54"/>
        <v>-1.3178223683651485E-2</v>
      </c>
      <c r="O240">
        <f t="shared" si="55"/>
        <v>-1.1532099227655397E-2</v>
      </c>
      <c r="P240">
        <f t="shared" si="56"/>
        <v>-1.6038111981858259E-2</v>
      </c>
      <c r="R240" s="5">
        <v>1.74E-4</v>
      </c>
      <c r="T240" s="2">
        <f t="shared" si="57"/>
        <v>4.6447476878613827E-3</v>
      </c>
      <c r="U240" s="2">
        <f t="shared" si="58"/>
        <v>1.2666115192137959E-2</v>
      </c>
      <c r="V240" s="2">
        <f t="shared" si="59"/>
        <v>-1.3476408788847389E-2</v>
      </c>
      <c r="W240" s="2">
        <f t="shared" si="60"/>
        <v>-9.6251326164872376E-4</v>
      </c>
      <c r="X240" s="2">
        <f t="shared" si="61"/>
        <v>-1.3352223683651486E-2</v>
      </c>
      <c r="Y240" s="2">
        <f t="shared" si="62"/>
        <v>-1.1706099227655397E-2</v>
      </c>
      <c r="Z240" s="2">
        <f t="shared" si="63"/>
        <v>-1.6212111981858259E-2</v>
      </c>
      <c r="AB240" s="5">
        <v>11343.25</v>
      </c>
      <c r="AC240" s="5">
        <f t="shared" si="49"/>
        <v>1.3666381583001422E-4</v>
      </c>
      <c r="AD240" s="2">
        <f t="shared" si="64"/>
        <v>-3.7336184169985777E-5</v>
      </c>
    </row>
    <row r="241" spans="1:30" x14ac:dyDescent="0.3">
      <c r="A241" s="1">
        <v>43539</v>
      </c>
      <c r="B241">
        <v>1233.002197</v>
      </c>
      <c r="C241">
        <v>1115.8007809999999</v>
      </c>
      <c r="D241">
        <v>528.27496299999996</v>
      </c>
      <c r="E241">
        <v>694.45001200000002</v>
      </c>
      <c r="F241">
        <v>58.595638000000001</v>
      </c>
      <c r="G241">
        <v>90.206344999999999</v>
      </c>
      <c r="H241">
        <v>1025.9952390000001</v>
      </c>
      <c r="J241">
        <f t="shared" si="50"/>
        <v>-7.4470311568407112E-3</v>
      </c>
      <c r="K241">
        <f t="shared" si="51"/>
        <v>-6.890761683608514E-3</v>
      </c>
      <c r="L241">
        <f t="shared" si="52"/>
        <v>9.8049076661489102E-3</v>
      </c>
      <c r="M241">
        <f t="shared" si="53"/>
        <v>-3.5870578333529034E-3</v>
      </c>
      <c r="N241">
        <f t="shared" si="54"/>
        <v>-3.5349595081721016E-2</v>
      </c>
      <c r="O241">
        <f t="shared" si="55"/>
        <v>1.5555527610353961E-2</v>
      </c>
      <c r="P241">
        <f t="shared" si="56"/>
        <v>-9.6445255531764178E-4</v>
      </c>
      <c r="R241" s="5">
        <v>1.73E-4</v>
      </c>
      <c r="T241" s="2">
        <f t="shared" si="57"/>
        <v>-7.6200311568407116E-3</v>
      </c>
      <c r="U241" s="2">
        <f t="shared" si="58"/>
        <v>-7.0637616836085144E-3</v>
      </c>
      <c r="V241" s="2">
        <f t="shared" si="59"/>
        <v>9.6319076661489107E-3</v>
      </c>
      <c r="W241" s="2">
        <f t="shared" si="60"/>
        <v>-3.7600578333529034E-3</v>
      </c>
      <c r="X241" s="2">
        <f t="shared" si="61"/>
        <v>-3.5522595081721016E-2</v>
      </c>
      <c r="Y241" s="2">
        <f t="shared" si="62"/>
        <v>1.5382527610353962E-2</v>
      </c>
      <c r="Z241" s="2">
        <f t="shared" si="63"/>
        <v>-1.1374525553176419E-3</v>
      </c>
      <c r="AB241" s="5">
        <v>11426.85</v>
      </c>
      <c r="AC241" s="5">
        <f t="shared" si="49"/>
        <v>7.3700218191435759E-3</v>
      </c>
      <c r="AD241" s="2">
        <f t="shared" si="64"/>
        <v>7.1970218191435755E-3</v>
      </c>
    </row>
    <row r="242" spans="1:30" x14ac:dyDescent="0.3">
      <c r="A242" s="1">
        <v>43542</v>
      </c>
      <c r="B242">
        <v>1245.6437989999999</v>
      </c>
      <c r="C242">
        <v>1111.3342290000001</v>
      </c>
      <c r="D242">
        <v>510.22357199999999</v>
      </c>
      <c r="E242">
        <v>720.5</v>
      </c>
      <c r="F242">
        <v>57.736739999999998</v>
      </c>
      <c r="G242">
        <v>90.008956999999995</v>
      </c>
      <c r="H242">
        <v>1026.3914789999999</v>
      </c>
      <c r="J242">
        <f t="shared" si="50"/>
        <v>1.0252700303988121E-2</v>
      </c>
      <c r="K242">
        <f t="shared" si="51"/>
        <v>-4.0030013207168254E-3</v>
      </c>
      <c r="L242">
        <f t="shared" si="52"/>
        <v>-3.4170445817626169E-2</v>
      </c>
      <c r="M242">
        <f t="shared" si="53"/>
        <v>3.7511681978342287E-2</v>
      </c>
      <c r="N242">
        <f t="shared" si="54"/>
        <v>-1.4658053556819425E-2</v>
      </c>
      <c r="O242">
        <f t="shared" si="55"/>
        <v>-2.1881831039712745E-3</v>
      </c>
      <c r="P242">
        <f t="shared" si="56"/>
        <v>3.8620062251556601E-4</v>
      </c>
      <c r="R242" s="5">
        <v>1.73E-4</v>
      </c>
      <c r="T242" s="2">
        <f t="shared" si="57"/>
        <v>1.0079700303988122E-2</v>
      </c>
      <c r="U242" s="2">
        <f t="shared" si="58"/>
        <v>-4.1760013207168259E-3</v>
      </c>
      <c r="V242" s="2">
        <f t="shared" si="59"/>
        <v>-3.4343445817626168E-2</v>
      </c>
      <c r="W242" s="2">
        <f t="shared" si="60"/>
        <v>3.7338681978342288E-2</v>
      </c>
      <c r="X242" s="2">
        <f t="shared" si="61"/>
        <v>-1.4831053556819424E-2</v>
      </c>
      <c r="Y242" s="2">
        <f t="shared" si="62"/>
        <v>-2.3611831039712745E-3</v>
      </c>
      <c r="Z242" s="2">
        <f t="shared" si="63"/>
        <v>2.1320062251556601E-4</v>
      </c>
      <c r="AB242" s="5">
        <v>11462.2</v>
      </c>
      <c r="AC242" s="5">
        <f t="shared" si="49"/>
        <v>3.0935909721402101E-3</v>
      </c>
      <c r="AD242" s="2">
        <f t="shared" si="64"/>
        <v>2.9205909721402102E-3</v>
      </c>
    </row>
    <row r="243" spans="1:30" x14ac:dyDescent="0.3">
      <c r="A243" s="1">
        <v>43543</v>
      </c>
      <c r="B243">
        <v>1249.373169</v>
      </c>
      <c r="C243">
        <v>1131.4338379999999</v>
      </c>
      <c r="D243">
        <v>509.681061</v>
      </c>
      <c r="E243">
        <v>752.5</v>
      </c>
      <c r="F243">
        <v>57.307296999999998</v>
      </c>
      <c r="G243">
        <v>92.575005000000004</v>
      </c>
      <c r="H243">
        <v>1039.317505</v>
      </c>
      <c r="J243">
        <f t="shared" si="50"/>
        <v>2.9939297277391396E-3</v>
      </c>
      <c r="K243">
        <f t="shared" si="51"/>
        <v>1.8086016317598611E-2</v>
      </c>
      <c r="L243">
        <f t="shared" si="52"/>
        <v>-1.0632809414771421E-3</v>
      </c>
      <c r="M243">
        <f t="shared" si="53"/>
        <v>4.4413601665510061E-2</v>
      </c>
      <c r="N243">
        <f t="shared" si="54"/>
        <v>-7.437950254898339E-3</v>
      </c>
      <c r="O243">
        <f t="shared" si="55"/>
        <v>2.8508807184600631E-2</v>
      </c>
      <c r="P243">
        <f t="shared" si="56"/>
        <v>1.2593660668923085E-2</v>
      </c>
      <c r="R243" s="5">
        <v>1.7200000000000001E-4</v>
      </c>
      <c r="T243" s="2">
        <f t="shared" si="57"/>
        <v>2.8219297277391397E-3</v>
      </c>
      <c r="U243" s="2">
        <f t="shared" si="58"/>
        <v>1.7914016317598612E-2</v>
      </c>
      <c r="V243" s="2">
        <f t="shared" si="59"/>
        <v>-1.2352809414771422E-3</v>
      </c>
      <c r="W243" s="2">
        <f t="shared" si="60"/>
        <v>4.4241601665510062E-2</v>
      </c>
      <c r="X243" s="2">
        <f t="shared" si="61"/>
        <v>-7.6099502548983393E-3</v>
      </c>
      <c r="Y243" s="2">
        <f t="shared" si="62"/>
        <v>2.8336807184600632E-2</v>
      </c>
      <c r="Z243" s="2">
        <f t="shared" si="63"/>
        <v>1.2421660668923085E-2</v>
      </c>
      <c r="AB243" s="5">
        <v>11532.4</v>
      </c>
      <c r="AC243" s="5">
        <f t="shared" si="49"/>
        <v>6.1244787213622955E-3</v>
      </c>
      <c r="AD243" s="2">
        <f t="shared" si="64"/>
        <v>5.9524787213622952E-3</v>
      </c>
    </row>
    <row r="244" spans="1:30" x14ac:dyDescent="0.3">
      <c r="A244" s="1">
        <v>43544</v>
      </c>
      <c r="B244">
        <v>1249.4217530000001</v>
      </c>
      <c r="C244">
        <v>1157.3398440000001</v>
      </c>
      <c r="D244">
        <v>496.808289</v>
      </c>
      <c r="E244">
        <v>811.65002400000003</v>
      </c>
      <c r="F244">
        <v>57.641311999999999</v>
      </c>
      <c r="G244">
        <v>91.143935999999997</v>
      </c>
      <c r="H244">
        <v>1051.599365</v>
      </c>
      <c r="J244">
        <f t="shared" si="50"/>
        <v>3.8886700311489544E-5</v>
      </c>
      <c r="K244">
        <f t="shared" si="51"/>
        <v>2.2896615895626204E-2</v>
      </c>
      <c r="L244">
        <f t="shared" si="52"/>
        <v>-2.5256524099097333E-2</v>
      </c>
      <c r="M244">
        <f t="shared" si="53"/>
        <v>7.8604683056478442E-2</v>
      </c>
      <c r="N244">
        <f t="shared" si="54"/>
        <v>5.8284898692744285E-3</v>
      </c>
      <c r="O244">
        <f t="shared" si="55"/>
        <v>-1.5458481476722663E-2</v>
      </c>
      <c r="P244">
        <f t="shared" si="56"/>
        <v>1.1817235773393475E-2</v>
      </c>
      <c r="R244" s="5">
        <v>1.73E-4</v>
      </c>
      <c r="T244" s="2">
        <f t="shared" si="57"/>
        <v>-1.3411329968851047E-4</v>
      </c>
      <c r="U244" s="2">
        <f t="shared" si="58"/>
        <v>2.2723615895626204E-2</v>
      </c>
      <c r="V244" s="2">
        <f t="shared" si="59"/>
        <v>-2.5429524099097333E-2</v>
      </c>
      <c r="W244" s="2">
        <f t="shared" si="60"/>
        <v>7.8431683056478435E-2</v>
      </c>
      <c r="X244" s="2">
        <f t="shared" si="61"/>
        <v>5.6554898692744281E-3</v>
      </c>
      <c r="Y244" s="2">
        <f t="shared" si="62"/>
        <v>-1.5631481476722664E-2</v>
      </c>
      <c r="Z244" s="2">
        <f t="shared" si="63"/>
        <v>1.1644235773393475E-2</v>
      </c>
      <c r="AB244" s="5">
        <v>11521.05</v>
      </c>
      <c r="AC244" s="5">
        <f t="shared" si="49"/>
        <v>-9.8418369116579064E-4</v>
      </c>
      <c r="AD244" s="2">
        <f t="shared" si="64"/>
        <v>-1.1571836911657906E-3</v>
      </c>
    </row>
    <row r="245" spans="1:30" x14ac:dyDescent="0.3">
      <c r="A245" s="1">
        <v>43546</v>
      </c>
      <c r="B245">
        <v>1224.1872559999999</v>
      </c>
      <c r="C245">
        <v>1142.0543210000001</v>
      </c>
      <c r="D245">
        <v>487.88125600000001</v>
      </c>
      <c r="E245">
        <v>846.34997599999997</v>
      </c>
      <c r="F245">
        <v>57.784458000000001</v>
      </c>
      <c r="G245">
        <v>89.268753000000004</v>
      </c>
      <c r="H245">
        <v>1039.0698239999999</v>
      </c>
      <c r="J245">
        <f t="shared" si="50"/>
        <v>-2.0196940656275052E-2</v>
      </c>
      <c r="K245">
        <f t="shared" si="51"/>
        <v>-1.3207462854791345E-2</v>
      </c>
      <c r="L245">
        <f t="shared" si="52"/>
        <v>-1.7968768230435049E-2</v>
      </c>
      <c r="M245">
        <f t="shared" si="53"/>
        <v>4.2752357511172741E-2</v>
      </c>
      <c r="N245">
        <f t="shared" si="54"/>
        <v>2.4833924668474158E-3</v>
      </c>
      <c r="O245">
        <f t="shared" si="55"/>
        <v>-2.0573864617828144E-2</v>
      </c>
      <c r="P245">
        <f t="shared" si="56"/>
        <v>-1.1914747590209992E-2</v>
      </c>
      <c r="R245" s="5">
        <v>1.7200000000000001E-4</v>
      </c>
      <c r="T245" s="2">
        <f t="shared" si="57"/>
        <v>-2.036894065627505E-2</v>
      </c>
      <c r="U245" s="2">
        <f t="shared" si="58"/>
        <v>-1.3379462854791345E-2</v>
      </c>
      <c r="V245" s="2">
        <f t="shared" si="59"/>
        <v>-1.8140768230435048E-2</v>
      </c>
      <c r="W245" s="2">
        <f t="shared" si="60"/>
        <v>4.2580357511172742E-2</v>
      </c>
      <c r="X245" s="2">
        <f t="shared" si="61"/>
        <v>2.311392466847416E-3</v>
      </c>
      <c r="Y245" s="2">
        <f t="shared" si="62"/>
        <v>-2.0745864617828142E-2</v>
      </c>
      <c r="Z245" s="2">
        <f t="shared" si="63"/>
        <v>-1.2086747590209992E-2</v>
      </c>
      <c r="AB245" s="5">
        <v>11456.9</v>
      </c>
      <c r="AC245" s="5">
        <f t="shared" si="49"/>
        <v>-5.5680688826104949E-3</v>
      </c>
      <c r="AD245" s="2">
        <f t="shared" si="64"/>
        <v>-5.7400688826104952E-3</v>
      </c>
    </row>
    <row r="246" spans="1:30" x14ac:dyDescent="0.3">
      <c r="A246" s="1">
        <v>43549</v>
      </c>
      <c r="B246">
        <v>1194.1091309999999</v>
      </c>
      <c r="C246">
        <v>1138.5307620000001</v>
      </c>
      <c r="D246">
        <v>480.97634900000003</v>
      </c>
      <c r="E246">
        <v>829.09997599999997</v>
      </c>
      <c r="F246">
        <v>56.448402000000002</v>
      </c>
      <c r="G246">
        <v>87.640304999999998</v>
      </c>
      <c r="H246">
        <v>1038.8717039999999</v>
      </c>
      <c r="J246">
        <f t="shared" si="50"/>
        <v>-2.4569872666604528E-2</v>
      </c>
      <c r="K246">
        <f t="shared" si="51"/>
        <v>-3.085281439953483E-3</v>
      </c>
      <c r="L246">
        <f t="shared" si="52"/>
        <v>-1.4152843371379654E-2</v>
      </c>
      <c r="M246">
        <f t="shared" si="53"/>
        <v>-2.0381639379877529E-2</v>
      </c>
      <c r="N246">
        <f t="shared" si="54"/>
        <v>-2.3121372878499601E-2</v>
      </c>
      <c r="O246">
        <f t="shared" si="55"/>
        <v>-1.8242082982832815E-2</v>
      </c>
      <c r="P246">
        <f t="shared" si="56"/>
        <v>-1.9067053572717089E-4</v>
      </c>
      <c r="R246" s="5">
        <v>1.7200000000000001E-4</v>
      </c>
      <c r="T246" s="2">
        <f t="shared" si="57"/>
        <v>-2.4741872666604527E-2</v>
      </c>
      <c r="U246" s="2">
        <f t="shared" si="58"/>
        <v>-3.2572814399534828E-3</v>
      </c>
      <c r="V246" s="2">
        <f t="shared" si="59"/>
        <v>-1.4324843371379655E-2</v>
      </c>
      <c r="W246" s="2">
        <f t="shared" si="60"/>
        <v>-2.0553639379877527E-2</v>
      </c>
      <c r="X246" s="2">
        <f t="shared" si="61"/>
        <v>-2.3293372878499599E-2</v>
      </c>
      <c r="Y246" s="2">
        <f t="shared" si="62"/>
        <v>-1.8414082982832813E-2</v>
      </c>
      <c r="Z246" s="2">
        <f t="shared" si="63"/>
        <v>-3.626705357271709E-4</v>
      </c>
      <c r="AB246" s="5">
        <v>11354.25</v>
      </c>
      <c r="AC246" s="5">
        <f t="shared" si="49"/>
        <v>-8.9596662273389513E-3</v>
      </c>
      <c r="AD246" s="2">
        <f t="shared" si="64"/>
        <v>-9.1316662273389516E-3</v>
      </c>
    </row>
    <row r="247" spans="1:30" x14ac:dyDescent="0.3">
      <c r="A247" s="1">
        <v>43550</v>
      </c>
      <c r="B247">
        <v>1216.292236</v>
      </c>
      <c r="C247">
        <v>1143.3447269999999</v>
      </c>
      <c r="D247">
        <v>484.67541499999999</v>
      </c>
      <c r="E247">
        <v>814.15002400000003</v>
      </c>
      <c r="F247">
        <v>56.066668999999997</v>
      </c>
      <c r="G247">
        <v>89.515488000000005</v>
      </c>
      <c r="H247">
        <v>1047.4888920000001</v>
      </c>
      <c r="J247">
        <f t="shared" si="50"/>
        <v>1.8577116968717049E-2</v>
      </c>
      <c r="K247">
        <f t="shared" si="51"/>
        <v>4.2282256752934578E-3</v>
      </c>
      <c r="L247">
        <f t="shared" si="52"/>
        <v>7.6907440619288312E-3</v>
      </c>
      <c r="M247">
        <f t="shared" si="53"/>
        <v>-1.8031543158553823E-2</v>
      </c>
      <c r="N247">
        <f t="shared" si="54"/>
        <v>-6.7625120725296013E-3</v>
      </c>
      <c r="O247">
        <f t="shared" si="55"/>
        <v>2.1396354108991371E-2</v>
      </c>
      <c r="P247">
        <f t="shared" si="56"/>
        <v>8.2947566738232874E-3</v>
      </c>
      <c r="R247" s="5">
        <v>1.7200000000000001E-4</v>
      </c>
      <c r="T247" s="2">
        <f t="shared" si="57"/>
        <v>1.840511696871705E-2</v>
      </c>
      <c r="U247" s="2">
        <f t="shared" si="58"/>
        <v>4.0562256752934575E-3</v>
      </c>
      <c r="V247" s="2">
        <f t="shared" si="59"/>
        <v>7.5187440619288309E-3</v>
      </c>
      <c r="W247" s="2">
        <f t="shared" si="60"/>
        <v>-1.8203543158553822E-2</v>
      </c>
      <c r="X247" s="2">
        <f t="shared" si="61"/>
        <v>-6.9345120725296016E-3</v>
      </c>
      <c r="Y247" s="2">
        <f t="shared" si="62"/>
        <v>2.1224354108991372E-2</v>
      </c>
      <c r="Z247" s="2">
        <f t="shared" si="63"/>
        <v>8.1227566738232872E-3</v>
      </c>
      <c r="AB247" s="5">
        <v>11483.25</v>
      </c>
      <c r="AC247" s="5">
        <f t="shared" si="49"/>
        <v>1.1361384503599973E-2</v>
      </c>
      <c r="AD247" s="2">
        <f t="shared" si="64"/>
        <v>1.1189384503599973E-2</v>
      </c>
    </row>
    <row r="248" spans="1:30" x14ac:dyDescent="0.3">
      <c r="A248" s="1">
        <v>43551</v>
      </c>
      <c r="B248">
        <v>1225.204346</v>
      </c>
      <c r="C248">
        <v>1145.180908</v>
      </c>
      <c r="D248">
        <v>484.379456</v>
      </c>
      <c r="E248">
        <v>855.40002400000003</v>
      </c>
      <c r="F248">
        <v>57.450446999999997</v>
      </c>
      <c r="G248">
        <v>90.601128000000003</v>
      </c>
      <c r="H248">
        <v>1054.620361</v>
      </c>
      <c r="J248">
        <f t="shared" si="50"/>
        <v>7.3272768963066736E-3</v>
      </c>
      <c r="K248">
        <f t="shared" si="51"/>
        <v>1.6059732088134467E-3</v>
      </c>
      <c r="L248">
        <f t="shared" si="52"/>
        <v>-6.1063340710190987E-4</v>
      </c>
      <c r="M248">
        <f t="shared" si="53"/>
        <v>5.066633763312399E-2</v>
      </c>
      <c r="N248">
        <f t="shared" si="54"/>
        <v>2.4680938330757612E-2</v>
      </c>
      <c r="O248">
        <f t="shared" si="55"/>
        <v>1.2127957119554528E-2</v>
      </c>
      <c r="P248">
        <f t="shared" si="56"/>
        <v>6.8081571599137528E-3</v>
      </c>
      <c r="R248" s="5">
        <v>1.7200000000000001E-4</v>
      </c>
      <c r="T248" s="2">
        <f t="shared" si="57"/>
        <v>7.1552768963066733E-3</v>
      </c>
      <c r="U248" s="2">
        <f t="shared" si="58"/>
        <v>1.4339732088134466E-3</v>
      </c>
      <c r="V248" s="2">
        <f t="shared" si="59"/>
        <v>-7.8263340710190994E-4</v>
      </c>
      <c r="W248" s="2">
        <f t="shared" si="60"/>
        <v>5.0494337633123991E-2</v>
      </c>
      <c r="X248" s="2">
        <f t="shared" si="61"/>
        <v>2.4508938330757613E-2</v>
      </c>
      <c r="Y248" s="2">
        <f t="shared" si="62"/>
        <v>1.1955957119554527E-2</v>
      </c>
      <c r="Z248" s="2">
        <f t="shared" si="63"/>
        <v>6.6361571599137525E-3</v>
      </c>
      <c r="AB248" s="5">
        <v>11445.05</v>
      </c>
      <c r="AC248" s="5">
        <f t="shared" si="49"/>
        <v>-3.3265843728910133E-3</v>
      </c>
      <c r="AD248" s="2">
        <f t="shared" si="64"/>
        <v>-3.4985843728910131E-3</v>
      </c>
    </row>
    <row r="249" spans="1:30" ht="15" thickBot="1" x14ac:dyDescent="0.35">
      <c r="A249" s="1">
        <v>43552</v>
      </c>
      <c r="B249">
        <v>1212.70813</v>
      </c>
      <c r="C249">
        <v>1174.1640629999999</v>
      </c>
      <c r="D249">
        <v>487.930542</v>
      </c>
      <c r="E249">
        <v>867.90002400000003</v>
      </c>
      <c r="F249">
        <v>56.782417000000002</v>
      </c>
      <c r="G249">
        <v>92.426963999999998</v>
      </c>
      <c r="H249">
        <v>1077.6988530000001</v>
      </c>
      <c r="J249">
        <f t="shared" si="50"/>
        <v>-1.0199291278060815E-2</v>
      </c>
      <c r="K249">
        <f t="shared" si="51"/>
        <v>2.5308800380384876E-2</v>
      </c>
      <c r="L249">
        <f t="shared" si="52"/>
        <v>7.3312068792612001E-3</v>
      </c>
      <c r="M249">
        <f t="shared" si="53"/>
        <v>1.4613046117941189E-2</v>
      </c>
      <c r="N249">
        <f t="shared" si="54"/>
        <v>-1.1627933895797096E-2</v>
      </c>
      <c r="O249">
        <f t="shared" si="55"/>
        <v>2.0152464326934155E-2</v>
      </c>
      <c r="P249">
        <f t="shared" si="56"/>
        <v>2.1883222487869353E-2</v>
      </c>
      <c r="R249" s="6">
        <v>1.7000000000000001E-4</v>
      </c>
      <c r="T249" s="2">
        <f t="shared" si="57"/>
        <v>-1.0369291278060815E-2</v>
      </c>
      <c r="U249" s="2">
        <f t="shared" si="58"/>
        <v>2.5138800380384876E-2</v>
      </c>
      <c r="V249" s="2">
        <f t="shared" si="59"/>
        <v>7.1612068792612001E-3</v>
      </c>
      <c r="W249" s="2">
        <f t="shared" si="60"/>
        <v>1.4443046117941189E-2</v>
      </c>
      <c r="X249" s="2">
        <f t="shared" si="61"/>
        <v>-1.1797933895797096E-2</v>
      </c>
      <c r="Y249" s="2">
        <f t="shared" si="62"/>
        <v>1.9982464326934155E-2</v>
      </c>
      <c r="Z249" s="2">
        <f t="shared" si="63"/>
        <v>2.1713222487869353E-2</v>
      </c>
      <c r="AB249" s="5">
        <v>11570</v>
      </c>
      <c r="AC249" s="5">
        <f t="shared" si="49"/>
        <v>1.0917383497669362E-2</v>
      </c>
      <c r="AD249" s="2">
        <f t="shared" si="64"/>
        <v>1.0747383497669362E-2</v>
      </c>
    </row>
    <row r="250" spans="1:30" x14ac:dyDescent="0.3">
      <c r="R250" s="2">
        <f>AVERAGE(R5:R249)</f>
        <v>1.8042857142857164E-4</v>
      </c>
    </row>
    <row r="251" spans="1:30" x14ac:dyDescent="0.3">
      <c r="R251">
        <f>(1+R250)^365-1</f>
        <v>6.8067016493759569E-2</v>
      </c>
      <c r="AD251" s="7">
        <f>AVERAGE(AD5:AD249)</f>
        <v>3.6002225324428653E-4</v>
      </c>
    </row>
    <row r="252" spans="1:30" x14ac:dyDescent="0.3">
      <c r="B252" s="25" t="s">
        <v>6</v>
      </c>
      <c r="C252" s="25" t="s">
        <v>1</v>
      </c>
      <c r="D252" s="25" t="s">
        <v>103</v>
      </c>
      <c r="E252" s="25" t="s">
        <v>2</v>
      </c>
      <c r="F252" s="25" t="s">
        <v>3</v>
      </c>
      <c r="G252" s="25" t="s">
        <v>102</v>
      </c>
      <c r="H252" s="25" t="s">
        <v>8</v>
      </c>
      <c r="I252" s="25" t="s">
        <v>14</v>
      </c>
      <c r="AD252" s="7">
        <f>_xlfn.STDEV.S(AD5:AD249)</f>
        <v>7.8422637399380782E-3</v>
      </c>
    </row>
    <row r="253" spans="1:30" x14ac:dyDescent="0.3">
      <c r="A253" s="25" t="s">
        <v>15</v>
      </c>
      <c r="B253" s="12">
        <v>6.6424994182102568E-4</v>
      </c>
      <c r="C253" s="12">
        <v>4.0831692600098611E-4</v>
      </c>
      <c r="D253" s="12">
        <v>-1.4815702658979937E-3</v>
      </c>
      <c r="E253" s="12">
        <v>8.6477925560461428E-4</v>
      </c>
      <c r="F253" s="12">
        <v>3.4302442971056833E-4</v>
      </c>
      <c r="G253" s="12">
        <v>3.1332564474924606E-4</v>
      </c>
      <c r="H253" s="12">
        <v>-4.0533111273483564E-5</v>
      </c>
      <c r="I253" s="12">
        <v>3.6002225324428653E-4</v>
      </c>
      <c r="AD253" s="7">
        <f>_xlfn.VAR.S(AD5:AD249)</f>
        <v>6.1501100566747576E-5</v>
      </c>
    </row>
    <row r="254" spans="1:30" x14ac:dyDescent="0.3">
      <c r="A254" s="25" t="s">
        <v>16</v>
      </c>
      <c r="B254" s="12">
        <v>1.3397810934250074E-2</v>
      </c>
      <c r="C254" s="12">
        <v>2.3248470319835155E-2</v>
      </c>
      <c r="D254" s="12">
        <v>1.9251259276377511E-2</v>
      </c>
      <c r="E254" s="12">
        <v>2.5619890512147941E-2</v>
      </c>
      <c r="F254" s="12">
        <v>2.6792576346441981E-2</v>
      </c>
      <c r="G254" s="12">
        <v>2.4537765321134254E-2</v>
      </c>
      <c r="H254" s="12">
        <v>1.8092985847654165E-2</v>
      </c>
      <c r="I254" s="12">
        <v>7.8422637399380782E-3</v>
      </c>
      <c r="S254" s="22" t="s">
        <v>87</v>
      </c>
      <c r="T254" s="21">
        <f t="shared" ref="T254:Z254" si="65">AVERAGE(T5:T249)</f>
        <v>6.6424994182102568E-4</v>
      </c>
      <c r="U254" s="21">
        <f t="shared" si="65"/>
        <v>4.0831692600098611E-4</v>
      </c>
      <c r="V254" s="21">
        <f t="shared" si="65"/>
        <v>-1.4815702658979937E-3</v>
      </c>
      <c r="W254" s="21">
        <f t="shared" si="65"/>
        <v>8.6477925560461428E-4</v>
      </c>
      <c r="X254" s="21">
        <f t="shared" si="65"/>
        <v>3.4302442971056833E-4</v>
      </c>
      <c r="Y254" s="21">
        <f t="shared" si="65"/>
        <v>3.1332564474924606E-4</v>
      </c>
      <c r="Z254" s="21">
        <f t="shared" si="65"/>
        <v>-4.0533111273483564E-5</v>
      </c>
    </row>
    <row r="255" spans="1:30" x14ac:dyDescent="0.3">
      <c r="A255" s="25" t="s">
        <v>17</v>
      </c>
      <c r="B255" s="12">
        <v>1.7950133782991087E-4</v>
      </c>
      <c r="C255" s="12">
        <v>5.4049137221225607E-4</v>
      </c>
      <c r="D255" s="12">
        <v>3.7061098372631119E-4</v>
      </c>
      <c r="E255" s="12">
        <v>6.5637878985444812E-4</v>
      </c>
      <c r="F255" s="12">
        <v>7.1784214727992231E-4</v>
      </c>
      <c r="G255" s="12">
        <v>6.0210192695505889E-4</v>
      </c>
      <c r="H255" s="12">
        <v>3.2735613688341395E-4</v>
      </c>
      <c r="I255" s="12">
        <v>6.1501100566747576E-5</v>
      </c>
      <c r="S255" s="22" t="s">
        <v>88</v>
      </c>
      <c r="T255" s="21">
        <f t="shared" ref="T255:Z255" si="66">_xlfn.STDEV.S(T5:T249)</f>
        <v>1.3397810934250074E-2</v>
      </c>
      <c r="U255" s="21">
        <f t="shared" si="66"/>
        <v>2.3248470319835155E-2</v>
      </c>
      <c r="V255" s="21">
        <f t="shared" si="66"/>
        <v>1.9251259276377511E-2</v>
      </c>
      <c r="W255" s="21">
        <f t="shared" si="66"/>
        <v>2.5619890512147941E-2</v>
      </c>
      <c r="X255" s="21">
        <f t="shared" si="66"/>
        <v>2.6792576346441981E-2</v>
      </c>
      <c r="Y255" s="21">
        <f t="shared" si="66"/>
        <v>2.4537765321134254E-2</v>
      </c>
      <c r="Z255" s="21">
        <f t="shared" si="66"/>
        <v>1.8092985847654165E-2</v>
      </c>
    </row>
    <row r="256" spans="1:30" x14ac:dyDescent="0.3">
      <c r="A256" s="25" t="s">
        <v>18</v>
      </c>
      <c r="B256" s="12">
        <v>0.1821507101580031</v>
      </c>
      <c r="C256" s="12">
        <v>0.10835270558153209</v>
      </c>
      <c r="D256" s="12">
        <v>-0.31177024931518005</v>
      </c>
      <c r="E256" s="12">
        <v>0.24337592255086893</v>
      </c>
      <c r="F256" s="12">
        <v>9.0272138895970855E-2</v>
      </c>
      <c r="G256" s="12">
        <v>8.2145554849368141E-2</v>
      </c>
      <c r="H256" s="12">
        <v>-1.0162559702808993E-2</v>
      </c>
      <c r="I256" s="12">
        <v>9.4950635062409638E-2</v>
      </c>
      <c r="S256" s="22" t="s">
        <v>73</v>
      </c>
      <c r="T256" s="21">
        <f t="shared" ref="T256:Z256" si="67">_xlfn.VAR.S(T5:T249)</f>
        <v>1.7950133782991087E-4</v>
      </c>
      <c r="U256" s="21">
        <f t="shared" si="67"/>
        <v>5.4049137221225607E-4</v>
      </c>
      <c r="V256" s="21">
        <f t="shared" si="67"/>
        <v>3.7061098372631119E-4</v>
      </c>
      <c r="W256" s="21">
        <f t="shared" si="67"/>
        <v>6.5637878985444812E-4</v>
      </c>
      <c r="X256" s="21">
        <f t="shared" si="67"/>
        <v>7.1784214727992231E-4</v>
      </c>
      <c r="Y256" s="21">
        <f t="shared" si="67"/>
        <v>6.0210192695505889E-4</v>
      </c>
      <c r="Z256" s="21">
        <f t="shared" si="67"/>
        <v>3.2735613688341395E-4</v>
      </c>
    </row>
    <row r="257" spans="1:30" x14ac:dyDescent="0.3">
      <c r="A257" s="25" t="s">
        <v>19</v>
      </c>
      <c r="B257" s="12">
        <v>0.21268365506812587</v>
      </c>
      <c r="C257" s="12">
        <v>0.36905802497370049</v>
      </c>
      <c r="D257" s="12">
        <v>0.30560426682072095</v>
      </c>
      <c r="E257" s="12">
        <v>0.4067031534710801</v>
      </c>
      <c r="F257" s="12">
        <v>0.42531896397238206</v>
      </c>
      <c r="G257" s="12">
        <v>0.38952494861391718</v>
      </c>
      <c r="H257" s="12">
        <v>0.28721724616502453</v>
      </c>
      <c r="I257" s="12">
        <v>0.12449207742993282</v>
      </c>
      <c r="S257" s="22" t="s">
        <v>89</v>
      </c>
      <c r="T257" s="21">
        <f t="shared" ref="T257:Z257" si="68">(1+T254)^252-1</f>
        <v>0.1821507101580031</v>
      </c>
      <c r="U257" s="21">
        <f t="shared" si="68"/>
        <v>0.10835270558153209</v>
      </c>
      <c r="V257" s="21">
        <f t="shared" si="68"/>
        <v>-0.31177024931518005</v>
      </c>
      <c r="W257" s="21">
        <f t="shared" si="68"/>
        <v>0.24337592255086893</v>
      </c>
      <c r="X257" s="21">
        <f t="shared" si="68"/>
        <v>9.0272138895970855E-2</v>
      </c>
      <c r="Y257" s="21">
        <f t="shared" si="68"/>
        <v>8.2145554849368141E-2</v>
      </c>
      <c r="Z257" s="21">
        <f t="shared" si="68"/>
        <v>-1.0162559702808993E-2</v>
      </c>
      <c r="AD257" s="7">
        <f>(1+AD251)^252-1</f>
        <v>9.4950635062409638E-2</v>
      </c>
    </row>
    <row r="258" spans="1:30" x14ac:dyDescent="0.3">
      <c r="A258" s="25" t="s">
        <v>55</v>
      </c>
      <c r="B258" s="12">
        <v>4.5234337133137542E-2</v>
      </c>
      <c r="C258" s="12">
        <v>0.13620382579748852</v>
      </c>
      <c r="D258" s="12">
        <v>9.3393967899030414E-2</v>
      </c>
      <c r="E258" s="12">
        <v>0.16540745504332094</v>
      </c>
      <c r="F258" s="12">
        <v>0.18089622111454043</v>
      </c>
      <c r="G258" s="12">
        <v>0.15172968559267483</v>
      </c>
      <c r="H258" s="12">
        <v>8.249374649462031E-2</v>
      </c>
      <c r="I258" s="12">
        <v>1.54982773428204E-2</v>
      </c>
      <c r="S258" s="22" t="s">
        <v>90</v>
      </c>
      <c r="T258" s="21">
        <f>(T259)^(1/2)</f>
        <v>0.21268365506812587</v>
      </c>
      <c r="U258" s="21">
        <f t="shared" ref="U258:Z258" si="69">(U259)^(1/2)</f>
        <v>0.36905802497370049</v>
      </c>
      <c r="V258" s="21">
        <f t="shared" si="69"/>
        <v>0.30560426682072095</v>
      </c>
      <c r="W258" s="21">
        <f t="shared" si="69"/>
        <v>0.4067031534710801</v>
      </c>
      <c r="X258" s="21">
        <f t="shared" si="69"/>
        <v>0.42531896397238206</v>
      </c>
      <c r="Y258" s="21">
        <f t="shared" si="69"/>
        <v>0.38952494861391718</v>
      </c>
      <c r="Z258" s="21">
        <f t="shared" si="69"/>
        <v>0.28721724616502453</v>
      </c>
      <c r="AD258" s="7">
        <f>(AD259)^(1/2)</f>
        <v>0.12449207742993282</v>
      </c>
    </row>
    <row r="259" spans="1:30" x14ac:dyDescent="0.3">
      <c r="S259" s="22" t="s">
        <v>91</v>
      </c>
      <c r="T259" s="21">
        <f t="shared" ref="T259:Z259" si="70">252*T256</f>
        <v>4.5234337133137542E-2</v>
      </c>
      <c r="U259" s="21">
        <f t="shared" si="70"/>
        <v>0.13620382579748852</v>
      </c>
      <c r="V259" s="21">
        <f t="shared" si="70"/>
        <v>9.3393967899030414E-2</v>
      </c>
      <c r="W259" s="21">
        <f t="shared" si="70"/>
        <v>0.16540745504332094</v>
      </c>
      <c r="X259" s="21">
        <f t="shared" si="70"/>
        <v>0.18089622111454043</v>
      </c>
      <c r="Y259" s="21">
        <f t="shared" si="70"/>
        <v>0.15172968559267483</v>
      </c>
      <c r="Z259" s="21">
        <f t="shared" si="70"/>
        <v>8.249374649462031E-2</v>
      </c>
      <c r="AD259" s="7">
        <f>252*AD253</f>
        <v>1.549827734282039E-2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ADC6-4483-47D5-9904-FA2926F1B3DA}">
  <dimension ref="A2:M17"/>
  <sheetViews>
    <sheetView workbookViewId="0">
      <selection activeCell="K3" sqref="K3"/>
    </sheetView>
  </sheetViews>
  <sheetFormatPr defaultRowHeight="14.4" x14ac:dyDescent="0.3"/>
  <cols>
    <col min="2" max="2" width="10" customWidth="1"/>
    <col min="3" max="3" width="12.77734375" customWidth="1"/>
    <col min="4" max="4" width="14.21875" customWidth="1"/>
    <col min="5" max="5" width="13.44140625" customWidth="1"/>
    <col min="6" max="6" width="19.44140625" customWidth="1"/>
    <col min="7" max="7" width="14.5546875" customWidth="1"/>
    <col min="8" max="8" width="15.109375" customWidth="1"/>
    <col min="9" max="9" width="13.109375" customWidth="1"/>
    <col min="10" max="10" width="12.77734375" customWidth="1"/>
    <col min="11" max="11" width="14.6640625" customWidth="1"/>
    <col min="12" max="12" width="11.6640625" customWidth="1"/>
  </cols>
  <sheetData>
    <row r="2" spans="1:13" x14ac:dyDescent="0.3">
      <c r="B2" s="25" t="s">
        <v>6</v>
      </c>
      <c r="C2" s="25" t="s">
        <v>92</v>
      </c>
      <c r="D2" s="25" t="s">
        <v>93</v>
      </c>
      <c r="E2" s="25" t="s">
        <v>94</v>
      </c>
      <c r="F2" s="25" t="s">
        <v>95</v>
      </c>
      <c r="G2" s="25" t="s">
        <v>96</v>
      </c>
      <c r="H2" s="25" t="s">
        <v>8</v>
      </c>
      <c r="K2" s="25" t="s">
        <v>97</v>
      </c>
    </row>
    <row r="3" spans="1:13" x14ac:dyDescent="0.3">
      <c r="A3" s="20" t="s">
        <v>52</v>
      </c>
      <c r="B3" s="26">
        <f>'COLPAL Reg (SIM)'!B17</f>
        <v>4.9074021599031519E-4</v>
      </c>
      <c r="C3">
        <f>'APOLLO Reg (SIM)'!B17</f>
        <v>1.7258369687972848E-4</v>
      </c>
      <c r="D3">
        <f>'BHARAT FORGE Reg (SIM)'!B17</f>
        <v>-1.9213010355399614E-3</v>
      </c>
      <c r="E3">
        <f>'GODREJ PROP Reg (SIM)'!B17</f>
        <v>4.5848708391036362E-4</v>
      </c>
      <c r="F3">
        <f>'WELSPUN Reg (SIM)'!B17</f>
        <v>-5.7764842081023209E-5</v>
      </c>
      <c r="G3">
        <f>'FEDERAL BANK Reg (SIM)'!B17</f>
        <v>-1.2971076311633873E-4</v>
      </c>
      <c r="H3">
        <f>'SIEMENS Reg (SIM)'!B17</f>
        <v>-4.4524225444855456E-4</v>
      </c>
      <c r="K3" s="2">
        <v>1.54982773428204E-2</v>
      </c>
    </row>
    <row r="4" spans="1:13" x14ac:dyDescent="0.3">
      <c r="A4" s="20" t="s">
        <v>53</v>
      </c>
      <c r="B4">
        <f>'COLPAL Reg (SIM)'!B18</f>
        <v>0.48194166962501261</v>
      </c>
      <c r="C4">
        <f>'APOLLO Reg (SIM)'!B18</f>
        <v>0.65477405076209316</v>
      </c>
      <c r="D4">
        <f>'BHARAT FORGE Reg (SIM)'!B18</f>
        <v>1.2213988598743544</v>
      </c>
      <c r="E4">
        <f>'GODREJ PROP Reg (SIM)'!B18</f>
        <v>1.1285196068659915</v>
      </c>
      <c r="F4">
        <f>'WELSPUN Reg (SIM)'!B18</f>
        <v>1.1132347186318043</v>
      </c>
      <c r="G4">
        <f>'FEDERAL BANK Reg (SIM)'!B18</f>
        <v>1.2305806207067165</v>
      </c>
      <c r="H4">
        <f>'SIEMENS Reg (SIM)'!B18</f>
        <v>1.1241225772243111</v>
      </c>
    </row>
    <row r="8" spans="1:13" ht="21" x14ac:dyDescent="0.4">
      <c r="F8" s="65" t="s">
        <v>54</v>
      </c>
      <c r="G8" s="65"/>
      <c r="H8" s="65"/>
      <c r="I8" s="65"/>
      <c r="J8" s="65"/>
      <c r="K8" s="65"/>
      <c r="L8" s="65"/>
      <c r="M8" s="65"/>
    </row>
    <row r="9" spans="1:13" x14ac:dyDescent="0.3">
      <c r="C9" s="18"/>
    </row>
    <row r="10" spans="1:13" x14ac:dyDescent="0.3">
      <c r="F10" s="25" t="s">
        <v>6</v>
      </c>
      <c r="G10" s="25" t="s">
        <v>92</v>
      </c>
      <c r="H10" s="25" t="s">
        <v>93</v>
      </c>
      <c r="I10" s="25" t="s">
        <v>94</v>
      </c>
      <c r="J10" s="25" t="s">
        <v>95</v>
      </c>
      <c r="K10" s="25" t="s">
        <v>96</v>
      </c>
      <c r="L10" s="25" t="s">
        <v>8</v>
      </c>
    </row>
    <row r="11" spans="1:13" x14ac:dyDescent="0.3">
      <c r="E11" s="25" t="s">
        <v>6</v>
      </c>
      <c r="F11" s="12">
        <f>'MAIN SHEET'!B258</f>
        <v>4.5234337133137542E-2</v>
      </c>
      <c r="G11" s="12">
        <v>4.8906813317029403E-3</v>
      </c>
      <c r="H11" s="12">
        <v>9.1229525598917911E-3</v>
      </c>
      <c r="I11" s="12">
        <v>8.4292127449711804E-3</v>
      </c>
      <c r="J11" s="12">
        <v>8.3150458541832832E-3</v>
      </c>
      <c r="K11" s="12">
        <v>9.1915335707652823E-3</v>
      </c>
      <c r="L11" s="12">
        <v>8.3963701624673644E-3</v>
      </c>
    </row>
    <row r="12" spans="1:13" x14ac:dyDescent="0.3">
      <c r="E12" s="25" t="s">
        <v>92</v>
      </c>
      <c r="F12" s="12">
        <f>B4*C4*K3</f>
        <v>4.8906813317029368E-3</v>
      </c>
      <c r="G12" s="12">
        <f>'MAIN SHEET'!C258</f>
        <v>0.13620382579748852</v>
      </c>
      <c r="H12" s="12">
        <v>1.2394596647346498E-2</v>
      </c>
      <c r="I12" s="12">
        <v>1.1452070077390535E-2</v>
      </c>
      <c r="J12" s="12">
        <v>1.1296961021138417E-2</v>
      </c>
      <c r="K12" s="12">
        <v>1.2487771961134856E-2</v>
      </c>
      <c r="L12" s="12">
        <v>1.1407449592923518E-2</v>
      </c>
    </row>
    <row r="13" spans="1:13" x14ac:dyDescent="0.3">
      <c r="E13" s="25" t="s">
        <v>98</v>
      </c>
      <c r="F13" s="12">
        <f>B4*D4*K3</f>
        <v>9.1229525598917911E-3</v>
      </c>
      <c r="G13" s="12">
        <f>C4*D4*K3</f>
        <v>1.2394596647346498E-2</v>
      </c>
      <c r="H13" s="12">
        <f>'MAIN SHEET'!D258</f>
        <v>9.3393967899030414E-2</v>
      </c>
      <c r="I13" s="12">
        <v>2.1362400234776972E-2</v>
      </c>
      <c r="J13" s="12">
        <v>2.1073063746499802E-2</v>
      </c>
      <c r="K13" s="12">
        <v>2.329437218525774E-2</v>
      </c>
      <c r="L13" s="12">
        <v>2.1279166317990528E-2</v>
      </c>
    </row>
    <row r="14" spans="1:13" x14ac:dyDescent="0.3">
      <c r="E14" s="25" t="s">
        <v>94</v>
      </c>
      <c r="F14" s="12">
        <f>B4*E4*K3</f>
        <v>8.4292127449711804E-3</v>
      </c>
      <c r="G14" s="12">
        <f>C4*E4*K3</f>
        <v>1.1452070077390535E-2</v>
      </c>
      <c r="H14" s="12">
        <f>D4*E4*K3</f>
        <v>2.1362400234776972E-2</v>
      </c>
      <c r="I14" s="12">
        <f>'MAIN SHEET'!E258</f>
        <v>0.16540745504332094</v>
      </c>
      <c r="J14" s="12">
        <v>1.947059752217906E-2</v>
      </c>
      <c r="K14" s="12">
        <v>2.1522990240388319E-2</v>
      </c>
      <c r="L14" s="12">
        <v>1.9661027365037036E-2</v>
      </c>
    </row>
    <row r="15" spans="1:13" x14ac:dyDescent="0.3">
      <c r="E15" s="25" t="s">
        <v>95</v>
      </c>
      <c r="F15" s="12">
        <f>B4*F4*K3</f>
        <v>8.3150458541832832E-3</v>
      </c>
      <c r="G15" s="12">
        <f>C4*F4*K3</f>
        <v>1.1296961021138417E-2</v>
      </c>
      <c r="H15" s="12">
        <f>D4*F4*K3</f>
        <v>2.1073063746499802E-2</v>
      </c>
      <c r="I15" s="12">
        <f>E4*F4*K3</f>
        <v>1.947059752217906E-2</v>
      </c>
      <c r="J15" s="12">
        <f>'MAIN SHEET'!F258</f>
        <v>0.18089622111454043</v>
      </c>
      <c r="K15" s="12">
        <v>2.1231478689956836E-2</v>
      </c>
      <c r="L15" s="12">
        <v>1.9394734600591011E-2</v>
      </c>
    </row>
    <row r="16" spans="1:13" x14ac:dyDescent="0.3">
      <c r="E16" s="25" t="s">
        <v>96</v>
      </c>
      <c r="F16" s="12">
        <f>G4*B4*K3</f>
        <v>9.1915335707652823E-3</v>
      </c>
      <c r="G16" s="12">
        <f>G4*C4*K3</f>
        <v>1.2487771961134856E-2</v>
      </c>
      <c r="H16" s="12">
        <f>D4*G4*K3</f>
        <v>2.329437218525774E-2</v>
      </c>
      <c r="I16" s="12">
        <f>E4*G4*K3</f>
        <v>2.1522990240388319E-2</v>
      </c>
      <c r="J16" s="12">
        <f>F4*G4*K3</f>
        <v>2.1231478689956836E-2</v>
      </c>
      <c r="K16" s="12">
        <f>'MAIN SHEET'!G258</f>
        <v>0.15172968559267483</v>
      </c>
      <c r="L16" s="12">
        <v>2.1439130619794397E-2</v>
      </c>
    </row>
    <row r="17" spans="5:12" x14ac:dyDescent="0.3">
      <c r="E17" s="25" t="s">
        <v>8</v>
      </c>
      <c r="F17" s="12">
        <f>B4*H4*K3</f>
        <v>8.3963701624673644E-3</v>
      </c>
      <c r="G17" s="12">
        <f>C4*H4*K3</f>
        <v>1.1407449592923518E-2</v>
      </c>
      <c r="H17" s="12">
        <f>D4*H4*K3</f>
        <v>2.1279166317990528E-2</v>
      </c>
      <c r="I17" s="12">
        <f>E4*H4*K3</f>
        <v>1.9661027365037036E-2</v>
      </c>
      <c r="J17" s="12">
        <f>F4*H4*K3</f>
        <v>1.9394734600591011E-2</v>
      </c>
      <c r="K17" s="12">
        <f>G4*H4*K3</f>
        <v>2.1439130619794397E-2</v>
      </c>
      <c r="L17" s="12">
        <f>'MAIN SHEET'!H258</f>
        <v>8.249374649462031E-2</v>
      </c>
    </row>
  </sheetData>
  <mergeCells count="1">
    <mergeCell ref="F8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02B3-F797-44BD-99CC-2BB65B958421}">
  <dimension ref="A3:R46"/>
  <sheetViews>
    <sheetView tabSelected="1" topLeftCell="B1" zoomScale="71" zoomScaleNormal="85" workbookViewId="0">
      <selection activeCell="H13" sqref="H13"/>
    </sheetView>
  </sheetViews>
  <sheetFormatPr defaultRowHeight="18" x14ac:dyDescent="0.35"/>
  <cols>
    <col min="1" max="1" width="20.5546875" style="28" customWidth="1"/>
    <col min="2" max="2" width="20.88671875" style="28" customWidth="1"/>
    <col min="3" max="3" width="21.6640625" style="28" customWidth="1"/>
    <col min="4" max="4" width="20" style="28" customWidth="1"/>
    <col min="5" max="5" width="9.5546875" style="28" customWidth="1"/>
    <col min="6" max="6" width="17.44140625" style="28" customWidth="1"/>
    <col min="7" max="7" width="19.44140625" style="28" customWidth="1"/>
    <col min="8" max="8" width="17.77734375" style="28" customWidth="1"/>
    <col min="9" max="9" width="19.44140625" style="28" customWidth="1"/>
    <col min="10" max="10" width="17.33203125" style="28" customWidth="1"/>
    <col min="11" max="11" width="11.21875" style="28" bestFit="1" customWidth="1"/>
    <col min="12" max="12" width="10.6640625" style="28" bestFit="1" customWidth="1"/>
    <col min="13" max="13" width="15.6640625" style="28" customWidth="1"/>
    <col min="14" max="15" width="16.77734375" style="28" customWidth="1"/>
    <col min="16" max="16" width="15.109375" style="28" customWidth="1"/>
    <col min="17" max="20" width="13.109375" style="28" bestFit="1" customWidth="1"/>
    <col min="21" max="16384" width="8.88671875" style="28"/>
  </cols>
  <sheetData>
    <row r="3" spans="1:15" x14ac:dyDescent="0.35">
      <c r="C3" s="32"/>
      <c r="D3" s="36" t="s">
        <v>106</v>
      </c>
      <c r="E3" s="32"/>
      <c r="F3" s="32"/>
    </row>
    <row r="4" spans="1:15" x14ac:dyDescent="0.35">
      <c r="B4" s="29" t="s">
        <v>58</v>
      </c>
      <c r="C4" s="29" t="s">
        <v>59</v>
      </c>
      <c r="D4" s="29" t="s">
        <v>60</v>
      </c>
      <c r="E4" s="29" t="s">
        <v>61</v>
      </c>
      <c r="F4" s="29" t="s">
        <v>62</v>
      </c>
      <c r="G4" s="29" t="s">
        <v>63</v>
      </c>
      <c r="H4" s="29" t="s">
        <v>64</v>
      </c>
      <c r="I4" s="29" t="s">
        <v>65</v>
      </c>
      <c r="J4" s="29" t="s">
        <v>67</v>
      </c>
    </row>
    <row r="5" spans="1:15" x14ac:dyDescent="0.35">
      <c r="A5" s="50" t="s">
        <v>6</v>
      </c>
      <c r="B5" s="28">
        <v>-5.6213614213277383</v>
      </c>
      <c r="C5" s="28">
        <f t="array" ref="C5">MMULT(TRANSPOSE(B5:B11),E5:E11)</f>
        <v>1.0000000000000004</v>
      </c>
      <c r="D5" s="30">
        <v>4.6251407809923276E-2</v>
      </c>
      <c r="E5" s="28">
        <v>1</v>
      </c>
      <c r="F5" s="28">
        <f t="array" ref="F5">MMULT(TRANSPOSE(B5:B11),D5:D11)</f>
        <v>0.49999999800340589</v>
      </c>
      <c r="G5" s="28">
        <f t="array" ref="G5">MMULT(TRANSPOSE(B5:B11),(MMULT('VARIANCE-CO'!F11:L17,B5:B11)))</f>
        <v>3.1983224430009924</v>
      </c>
      <c r="H5" s="28">
        <f>SQRT(G5)</f>
        <v>1.788385429095471</v>
      </c>
      <c r="I5" s="31">
        <f>'MAIN SHEET'!R251</f>
        <v>6.8067016493759569E-2</v>
      </c>
      <c r="J5" s="28">
        <f>(F5-I5)/H5</f>
        <v>0.24152119251391421</v>
      </c>
    </row>
    <row r="6" spans="1:15" x14ac:dyDescent="0.35">
      <c r="A6" s="50" t="s">
        <v>92</v>
      </c>
      <c r="B6" s="28">
        <v>-0.99282908814721582</v>
      </c>
      <c r="D6" s="30">
        <v>6.2343795639126925E-2</v>
      </c>
      <c r="E6" s="28">
        <v>1</v>
      </c>
    </row>
    <row r="7" spans="1:15" x14ac:dyDescent="0.35">
      <c r="A7" s="50" t="s">
        <v>93</v>
      </c>
      <c r="B7" s="28">
        <v>2.970170180902918</v>
      </c>
      <c r="D7" s="30">
        <v>0.114</v>
      </c>
      <c r="E7" s="28">
        <v>1</v>
      </c>
    </row>
    <row r="8" spans="1:15" x14ac:dyDescent="0.35">
      <c r="A8" s="50" t="s">
        <v>94</v>
      </c>
      <c r="B8" s="28">
        <v>1.1593080533397273</v>
      </c>
      <c r="D8" s="30">
        <v>0.1076</v>
      </c>
      <c r="E8" s="28">
        <v>1</v>
      </c>
    </row>
    <row r="9" spans="1:15" x14ac:dyDescent="0.35">
      <c r="A9" s="50" t="s">
        <v>95</v>
      </c>
      <c r="B9" s="28">
        <v>0.47020216256861957</v>
      </c>
      <c r="D9" s="30">
        <v>9.5000000000000001E-2</v>
      </c>
      <c r="E9" s="28">
        <v>1</v>
      </c>
    </row>
    <row r="10" spans="1:15" x14ac:dyDescent="0.35">
      <c r="A10" s="50" t="s">
        <v>96</v>
      </c>
      <c r="B10" s="28">
        <v>0.51414665676558835</v>
      </c>
      <c r="D10" s="30">
        <v>9.5000000000000001E-2</v>
      </c>
      <c r="E10" s="28">
        <v>1</v>
      </c>
    </row>
    <row r="11" spans="1:15" x14ac:dyDescent="0.35">
      <c r="A11" s="50" t="s">
        <v>8</v>
      </c>
      <c r="B11" s="28">
        <v>2.5003634558981016</v>
      </c>
      <c r="D11" s="30">
        <v>0.106</v>
      </c>
      <c r="E11" s="28">
        <v>1</v>
      </c>
    </row>
    <row r="14" spans="1:15" x14ac:dyDescent="0.35">
      <c r="H14" s="62"/>
      <c r="I14" s="56"/>
      <c r="J14" s="57" t="s">
        <v>105</v>
      </c>
      <c r="K14" s="57"/>
      <c r="L14" s="57"/>
      <c r="M14" s="56"/>
      <c r="N14" s="58"/>
      <c r="O14" s="38"/>
    </row>
    <row r="15" spans="1:15" x14ac:dyDescent="0.35">
      <c r="H15" s="38"/>
      <c r="I15" s="60" t="s">
        <v>58</v>
      </c>
      <c r="J15" s="60" t="s">
        <v>59</v>
      </c>
      <c r="K15" s="60" t="s">
        <v>101</v>
      </c>
      <c r="L15" s="60" t="s">
        <v>61</v>
      </c>
      <c r="M15" s="60" t="s">
        <v>62</v>
      </c>
      <c r="N15" s="60" t="s">
        <v>63</v>
      </c>
      <c r="O15" s="60" t="s">
        <v>64</v>
      </c>
    </row>
    <row r="16" spans="1:15" x14ac:dyDescent="0.35">
      <c r="A16" s="36" t="s">
        <v>99</v>
      </c>
      <c r="B16" s="36" t="s">
        <v>100</v>
      </c>
      <c r="H16" s="60" t="s">
        <v>6</v>
      </c>
      <c r="I16" s="59">
        <v>-0.63819999999999999</v>
      </c>
      <c r="J16" s="59">
        <v>1</v>
      </c>
      <c r="K16" s="59">
        <v>4.6251E-2</v>
      </c>
      <c r="L16" s="59">
        <v>1</v>
      </c>
      <c r="M16" s="59">
        <v>0.15</v>
      </c>
      <c r="N16" s="59">
        <v>0.12171164299999999</v>
      </c>
      <c r="O16" s="59">
        <v>0.34887195799999998</v>
      </c>
    </row>
    <row r="17" spans="1:18" x14ac:dyDescent="0.35">
      <c r="A17" s="61">
        <v>0.34887195374237567</v>
      </c>
      <c r="B17" s="61">
        <v>0.14999999960193688</v>
      </c>
      <c r="H17" s="60" t="s">
        <v>92</v>
      </c>
      <c r="I17" s="59">
        <v>-7.6300000000000007E-2</v>
      </c>
      <c r="J17" s="59"/>
      <c r="K17" s="59">
        <v>6.2343999999999997E-2</v>
      </c>
      <c r="L17" s="59">
        <v>1</v>
      </c>
      <c r="M17" s="59"/>
      <c r="N17" s="59"/>
      <c r="O17" s="59"/>
    </row>
    <row r="18" spans="1:18" x14ac:dyDescent="0.35">
      <c r="A18" s="61">
        <v>0.38688753577213819</v>
      </c>
      <c r="B18" s="61">
        <v>0.15999999976049573</v>
      </c>
      <c r="H18" s="60" t="s">
        <v>93</v>
      </c>
      <c r="I18" s="59">
        <v>0.61839999999999995</v>
      </c>
      <c r="J18" s="59"/>
      <c r="K18" s="59">
        <v>0.114051</v>
      </c>
      <c r="L18" s="59">
        <v>1</v>
      </c>
      <c r="M18" s="59"/>
      <c r="N18" s="59"/>
      <c r="O18" s="59"/>
      <c r="P18" s="34"/>
    </row>
    <row r="19" spans="1:18" x14ac:dyDescent="0.35">
      <c r="A19" s="61">
        <v>0.42562753201454678</v>
      </c>
      <c r="B19" s="61">
        <v>0.16999999992025167</v>
      </c>
      <c r="H19" s="60" t="s">
        <v>94</v>
      </c>
      <c r="I19" s="59">
        <v>0.25659999999999999</v>
      </c>
      <c r="J19" s="59"/>
      <c r="K19" s="59">
        <v>0.107612</v>
      </c>
      <c r="L19" s="59">
        <v>1</v>
      </c>
      <c r="M19" s="59"/>
      <c r="N19" s="59"/>
      <c r="O19" s="59"/>
      <c r="P19" s="34"/>
    </row>
    <row r="20" spans="1:18" x14ac:dyDescent="0.35">
      <c r="A20" s="61">
        <v>0.46491088521362472</v>
      </c>
      <c r="B20" s="61">
        <v>0.17999999992032154</v>
      </c>
      <c r="C20" s="35"/>
      <c r="H20" s="60" t="s">
        <v>95</v>
      </c>
      <c r="I20" s="59">
        <v>0.13059999999999999</v>
      </c>
      <c r="J20" s="59"/>
      <c r="K20" s="59">
        <v>9.4893000000000005E-2</v>
      </c>
      <c r="L20" s="59">
        <v>1</v>
      </c>
      <c r="M20" s="59"/>
      <c r="N20" s="59"/>
      <c r="O20" s="59"/>
      <c r="P20" s="34"/>
    </row>
    <row r="21" spans="1:18" x14ac:dyDescent="0.35">
      <c r="A21" s="61">
        <v>0.50461071254252787</v>
      </c>
      <c r="B21" s="61">
        <v>0.18999999992032429</v>
      </c>
      <c r="H21" s="60" t="s">
        <v>96</v>
      </c>
      <c r="I21" s="59">
        <v>0.1404</v>
      </c>
      <c r="J21" s="59"/>
      <c r="K21" s="59">
        <v>9.4821000000000003E-2</v>
      </c>
      <c r="L21" s="59">
        <v>1</v>
      </c>
      <c r="M21" s="59"/>
      <c r="N21" s="59"/>
      <c r="O21" s="59"/>
      <c r="P21" s="34"/>
    </row>
    <row r="22" spans="1:18" x14ac:dyDescent="0.35">
      <c r="A22" s="61">
        <v>0.54500000000000004</v>
      </c>
      <c r="B22" s="61">
        <v>0.2</v>
      </c>
      <c r="H22" s="60" t="s">
        <v>8</v>
      </c>
      <c r="I22" s="59">
        <v>0.56850000000000001</v>
      </c>
      <c r="J22" s="59"/>
      <c r="K22" s="59">
        <v>0.106291</v>
      </c>
      <c r="L22" s="59">
        <v>1</v>
      </c>
      <c r="M22" s="59"/>
      <c r="N22" s="59"/>
      <c r="O22" s="59"/>
      <c r="P22" s="34"/>
    </row>
    <row r="23" spans="1:18" x14ac:dyDescent="0.35">
      <c r="A23" s="61">
        <v>0.58499999999999996</v>
      </c>
      <c r="B23" s="61">
        <v>0.21</v>
      </c>
      <c r="H23" s="54"/>
      <c r="I23" s="55"/>
      <c r="J23" s="55"/>
      <c r="K23" s="55"/>
      <c r="L23" s="55"/>
      <c r="M23" s="55"/>
      <c r="N23" s="55"/>
      <c r="O23" s="55"/>
      <c r="P23" s="34"/>
    </row>
    <row r="24" spans="1:18" x14ac:dyDescent="0.35">
      <c r="N24" s="66"/>
      <c r="O24" s="66"/>
      <c r="P24" s="66"/>
      <c r="Q24" s="66"/>
      <c r="R24" s="66"/>
    </row>
    <row r="25" spans="1:18" x14ac:dyDescent="0.35"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x14ac:dyDescent="0.35">
      <c r="H26" s="52"/>
      <c r="I26" s="52"/>
      <c r="J26" s="52"/>
      <c r="K26" s="52"/>
      <c r="L26" s="52"/>
      <c r="M26" s="52"/>
      <c r="N26" s="52"/>
      <c r="O26" s="52"/>
      <c r="P26" s="52"/>
      <c r="Q26" s="35"/>
      <c r="R26" s="35"/>
    </row>
    <row r="27" spans="1:18" ht="18" customHeight="1" x14ac:dyDescent="0.35">
      <c r="H27" s="67" t="s">
        <v>104</v>
      </c>
      <c r="I27" s="68"/>
      <c r="J27" s="68"/>
      <c r="K27" s="68"/>
      <c r="L27" s="68"/>
      <c r="M27" s="68"/>
      <c r="N27" s="52"/>
      <c r="O27" s="52"/>
      <c r="P27" s="52"/>
      <c r="Q27" s="35"/>
      <c r="R27" s="35"/>
    </row>
    <row r="28" spans="1:18" ht="18" customHeight="1" x14ac:dyDescent="0.35">
      <c r="H28" s="68"/>
      <c r="I28" s="68"/>
      <c r="J28" s="68"/>
      <c r="K28" s="68"/>
      <c r="L28" s="68"/>
      <c r="M28" s="68"/>
      <c r="N28" s="52"/>
      <c r="O28" s="52"/>
      <c r="P28" s="52"/>
      <c r="Q28" s="35"/>
      <c r="R28" s="35"/>
    </row>
    <row r="29" spans="1:18" ht="18" customHeight="1" x14ac:dyDescent="0.35">
      <c r="H29" s="52"/>
      <c r="I29" s="52"/>
      <c r="J29" s="52"/>
      <c r="K29" s="52"/>
      <c r="L29" s="52"/>
      <c r="M29" s="52"/>
      <c r="N29" s="52"/>
      <c r="O29" s="52"/>
      <c r="P29" s="52"/>
      <c r="Q29" s="35"/>
      <c r="R29" s="35"/>
    </row>
    <row r="30" spans="1:18" x14ac:dyDescent="0.35"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18" x14ac:dyDescent="0.35">
      <c r="A31" s="36" t="s">
        <v>99</v>
      </c>
      <c r="B31" s="36" t="s">
        <v>100</v>
      </c>
      <c r="H31" s="38"/>
      <c r="I31" s="63"/>
      <c r="J31" s="64" t="s">
        <v>107</v>
      </c>
      <c r="K31" s="64"/>
      <c r="L31" s="64"/>
      <c r="M31" s="63"/>
      <c r="N31" s="58"/>
      <c r="O31" s="38"/>
      <c r="Q31" s="35"/>
      <c r="R31" s="35"/>
    </row>
    <row r="32" spans="1:18" x14ac:dyDescent="0.35">
      <c r="A32" s="61">
        <v>0.15524656889138877</v>
      </c>
      <c r="B32" s="61">
        <v>7.9999998874452374E-2</v>
      </c>
      <c r="H32" s="38"/>
      <c r="I32" s="39" t="s">
        <v>58</v>
      </c>
      <c r="J32" s="39" t="s">
        <v>59</v>
      </c>
      <c r="K32" s="39" t="s">
        <v>101</v>
      </c>
      <c r="L32" s="39" t="s">
        <v>61</v>
      </c>
      <c r="M32" s="39" t="s">
        <v>62</v>
      </c>
      <c r="N32" s="39" t="s">
        <v>63</v>
      </c>
      <c r="O32" s="39" t="s">
        <v>64</v>
      </c>
      <c r="Q32" s="35"/>
      <c r="R32" s="35"/>
    </row>
    <row r="33" spans="1:18" x14ac:dyDescent="0.35">
      <c r="A33" s="61">
        <v>0.1592971437397849</v>
      </c>
      <c r="B33" s="61">
        <v>8.4999999984037455E-2</v>
      </c>
      <c r="H33" s="38"/>
      <c r="I33" s="38"/>
      <c r="J33" s="38"/>
      <c r="K33" s="38"/>
      <c r="L33" s="38"/>
      <c r="M33" s="38"/>
      <c r="N33" s="38"/>
      <c r="O33" s="37"/>
      <c r="Q33" s="35"/>
      <c r="R33" s="35"/>
    </row>
    <row r="34" spans="1:18" x14ac:dyDescent="0.35">
      <c r="A34" s="61">
        <v>0.16591048458747543</v>
      </c>
      <c r="B34" s="61">
        <v>8.9999999960127822E-2</v>
      </c>
      <c r="H34" s="39" t="s">
        <v>6</v>
      </c>
      <c r="I34" s="59">
        <v>0.35560000000000003</v>
      </c>
      <c r="J34" s="59">
        <v>1</v>
      </c>
      <c r="K34" s="59">
        <v>4.6251E-2</v>
      </c>
      <c r="L34" s="59">
        <v>1</v>
      </c>
      <c r="M34" s="59">
        <v>7.9999999000000002E-2</v>
      </c>
      <c r="N34" s="59">
        <v>2.4101497E-2</v>
      </c>
      <c r="O34" s="59">
        <v>0.155246569</v>
      </c>
      <c r="Q34" s="35"/>
      <c r="R34" s="35"/>
    </row>
    <row r="35" spans="1:18" x14ac:dyDescent="0.35">
      <c r="A35" s="61">
        <v>0.17479594957086125</v>
      </c>
      <c r="B35" s="61">
        <v>9.499999996013897E-2</v>
      </c>
      <c r="H35" s="39" t="s">
        <v>92</v>
      </c>
      <c r="I35" s="59">
        <v>0.1067</v>
      </c>
      <c r="J35" s="59"/>
      <c r="K35" s="59">
        <v>6.2343999999999997E-2</v>
      </c>
      <c r="L35" s="59">
        <v>1</v>
      </c>
      <c r="M35" s="59"/>
      <c r="N35" s="59"/>
      <c r="O35" s="59"/>
      <c r="Q35" s="33"/>
      <c r="R35" s="33"/>
    </row>
    <row r="36" spans="1:18" x14ac:dyDescent="0.35">
      <c r="A36" s="61">
        <v>0.17891342776668426</v>
      </c>
      <c r="B36" s="61">
        <v>9.7000001418612161E-2</v>
      </c>
      <c r="H36" s="39" t="s">
        <v>93</v>
      </c>
      <c r="I36" s="59">
        <v>0.14990000000000001</v>
      </c>
      <c r="J36" s="59"/>
      <c r="K36" s="59">
        <v>0.114051</v>
      </c>
      <c r="L36" s="59">
        <v>1</v>
      </c>
      <c r="M36" s="59"/>
      <c r="N36" s="59"/>
      <c r="O36" s="59"/>
      <c r="P36" s="34"/>
    </row>
    <row r="37" spans="1:18" x14ac:dyDescent="0.35">
      <c r="A37" s="61">
        <v>0.18562754453434926</v>
      </c>
      <c r="B37" s="61">
        <v>9.9999999960138655E-2</v>
      </c>
      <c r="H37" s="39" t="s">
        <v>94</v>
      </c>
      <c r="I37" s="59">
        <v>7.7200000000000005E-2</v>
      </c>
      <c r="J37" s="59"/>
      <c r="K37" s="59">
        <v>0.107612</v>
      </c>
      <c r="L37" s="59">
        <v>1</v>
      </c>
      <c r="M37" s="59"/>
      <c r="N37" s="59"/>
      <c r="O37" s="59"/>
      <c r="P37" s="34"/>
    </row>
    <row r="38" spans="1:18" x14ac:dyDescent="0.35">
      <c r="A38" s="61"/>
      <c r="B38" s="61"/>
      <c r="H38" s="39" t="s">
        <v>95</v>
      </c>
      <c r="I38" s="59">
        <v>6.4199999999999993E-2</v>
      </c>
      <c r="J38" s="59"/>
      <c r="K38" s="59">
        <v>9.4893000000000005E-2</v>
      </c>
      <c r="L38" s="59">
        <v>1</v>
      </c>
      <c r="M38" s="59"/>
      <c r="N38" s="59"/>
      <c r="O38" s="59"/>
      <c r="P38" s="34"/>
    </row>
    <row r="39" spans="1:18" x14ac:dyDescent="0.35">
      <c r="A39" s="34"/>
      <c r="B39" s="34"/>
      <c r="H39" s="39" t="s">
        <v>96</v>
      </c>
      <c r="I39" s="59">
        <v>6.8599999999999994E-2</v>
      </c>
      <c r="J39" s="59"/>
      <c r="K39" s="59">
        <v>9.4821000000000003E-2</v>
      </c>
      <c r="L39" s="59">
        <v>1</v>
      </c>
      <c r="M39" s="59"/>
      <c r="N39" s="59"/>
      <c r="O39" s="59"/>
      <c r="P39" s="34"/>
    </row>
    <row r="40" spans="1:18" x14ac:dyDescent="0.35">
      <c r="H40" s="39" t="s">
        <v>8</v>
      </c>
      <c r="I40" s="59">
        <v>0.1779</v>
      </c>
      <c r="J40" s="59"/>
      <c r="K40" s="59">
        <v>0.106291</v>
      </c>
      <c r="L40" s="59">
        <v>1</v>
      </c>
      <c r="M40" s="59"/>
      <c r="N40" s="59"/>
      <c r="O40" s="59"/>
      <c r="P40" s="34"/>
    </row>
    <row r="41" spans="1:18" x14ac:dyDescent="0.35">
      <c r="H41" s="54"/>
      <c r="I41" s="55"/>
      <c r="J41" s="55"/>
      <c r="K41" s="55"/>
      <c r="L41" s="55"/>
      <c r="M41" s="55"/>
      <c r="N41" s="55"/>
      <c r="O41" s="34"/>
      <c r="P41" s="34"/>
    </row>
    <row r="42" spans="1:18" x14ac:dyDescent="0.35">
      <c r="H42" s="53"/>
      <c r="I42" s="53"/>
      <c r="J42" s="53"/>
      <c r="K42" s="53"/>
      <c r="L42" s="53"/>
      <c r="M42" s="53"/>
      <c r="N42" s="53"/>
    </row>
    <row r="46" spans="1:18" x14ac:dyDescent="0.35">
      <c r="N46" s="35"/>
      <c r="O46" s="66"/>
      <c r="P46" s="66"/>
      <c r="Q46" s="66"/>
      <c r="R46" s="35"/>
    </row>
  </sheetData>
  <sortState xmlns:xlrd2="http://schemas.microsoft.com/office/spreadsheetml/2017/richdata2" ref="A32:B39">
    <sortCondition ref="B32"/>
  </sortState>
  <mergeCells count="3">
    <mergeCell ref="N24:R24"/>
    <mergeCell ref="O46:Q46"/>
    <mergeCell ref="H27:M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1670-9D26-4134-B362-04949372E7A6}">
  <dimension ref="B3:L41"/>
  <sheetViews>
    <sheetView workbookViewId="0">
      <selection activeCell="Q20" sqref="Q20"/>
    </sheetView>
  </sheetViews>
  <sheetFormatPr defaultRowHeight="14.4" x14ac:dyDescent="0.3"/>
  <cols>
    <col min="2" max="2" width="18.44140625" customWidth="1"/>
    <col min="3" max="3" width="13.6640625" customWidth="1"/>
    <col min="4" max="4" width="11.21875" customWidth="1"/>
    <col min="5" max="5" width="12.44140625" customWidth="1"/>
    <col min="6" max="6" width="10.5546875" bestFit="1" customWidth="1"/>
    <col min="7" max="7" width="16.21875" customWidth="1"/>
    <col min="8" max="8" width="14.77734375" customWidth="1"/>
    <col min="9" max="9" width="13.21875" customWidth="1"/>
    <col min="10" max="10" width="13.88671875" customWidth="1"/>
    <col min="11" max="11" width="11.6640625" customWidth="1"/>
    <col min="12" max="12" width="12.77734375" customWidth="1"/>
  </cols>
  <sheetData>
    <row r="3" spans="2:12" ht="21" x14ac:dyDescent="0.4">
      <c r="C3" s="69" t="s">
        <v>66</v>
      </c>
      <c r="D3" s="69"/>
      <c r="E3" s="69"/>
      <c r="F3" s="69"/>
      <c r="G3" s="69"/>
      <c r="H3" s="69"/>
      <c r="I3" s="69"/>
      <c r="J3" s="69"/>
    </row>
    <row r="4" spans="2:12" x14ac:dyDescent="0.3">
      <c r="C4" s="16" t="s">
        <v>58</v>
      </c>
      <c r="D4" s="16" t="s">
        <v>59</v>
      </c>
      <c r="E4" s="16" t="s">
        <v>60</v>
      </c>
      <c r="F4" s="16" t="s">
        <v>61</v>
      </c>
      <c r="G4" s="16" t="s">
        <v>62</v>
      </c>
      <c r="H4" s="16" t="s">
        <v>63</v>
      </c>
      <c r="I4" s="16" t="s">
        <v>64</v>
      </c>
      <c r="J4" s="16" t="s">
        <v>65</v>
      </c>
      <c r="K4" s="16" t="s">
        <v>67</v>
      </c>
    </row>
    <row r="6" spans="2:12" x14ac:dyDescent="0.3">
      <c r="B6" s="14" t="s">
        <v>6</v>
      </c>
      <c r="C6" s="15">
        <v>0.42323265980269048</v>
      </c>
      <c r="D6" s="15">
        <v>1</v>
      </c>
      <c r="E6" s="15">
        <v>4.6251407809923276E-2</v>
      </c>
      <c r="F6" s="15">
        <v>1</v>
      </c>
      <c r="G6" s="15">
        <v>7.5199660433779861E-2</v>
      </c>
      <c r="H6" s="15">
        <v>2.3703088780335998E-2</v>
      </c>
      <c r="I6" s="15">
        <v>0.15395807474873149</v>
      </c>
      <c r="J6" s="15">
        <v>6.8067016493759569E-2</v>
      </c>
      <c r="K6" s="15">
        <v>4.6328482294034794E-2</v>
      </c>
      <c r="L6" s="15"/>
    </row>
    <row r="7" spans="2:12" x14ac:dyDescent="0.3">
      <c r="B7" s="14" t="s">
        <v>1</v>
      </c>
      <c r="C7" s="15">
        <v>0.11917190865780776</v>
      </c>
      <c r="D7" s="15"/>
      <c r="E7" s="15">
        <v>6.2343795639126925E-2</v>
      </c>
      <c r="F7" s="15">
        <v>1</v>
      </c>
      <c r="G7" s="15"/>
      <c r="H7" s="15"/>
      <c r="I7" s="15"/>
      <c r="J7" s="15"/>
      <c r="K7" s="15"/>
      <c r="L7" s="15"/>
    </row>
    <row r="8" spans="2:12" x14ac:dyDescent="0.3">
      <c r="B8" s="14" t="s">
        <v>5</v>
      </c>
      <c r="C8" s="15">
        <v>0.11794933687754666</v>
      </c>
      <c r="D8" s="15"/>
      <c r="E8" s="15">
        <v>0.114</v>
      </c>
      <c r="F8" s="15">
        <v>1</v>
      </c>
      <c r="G8" s="15"/>
      <c r="H8" s="15"/>
      <c r="I8" s="15"/>
      <c r="J8" s="15"/>
      <c r="K8" s="15"/>
      <c r="L8" s="15"/>
    </row>
    <row r="9" spans="2:12" x14ac:dyDescent="0.3">
      <c r="B9" s="14" t="s">
        <v>2</v>
      </c>
      <c r="C9" s="15">
        <v>6.4947356985567389E-2</v>
      </c>
      <c r="D9" s="15"/>
      <c r="E9" s="15">
        <v>0.1076</v>
      </c>
      <c r="F9" s="15">
        <v>1</v>
      </c>
      <c r="G9" s="15"/>
      <c r="H9" s="15"/>
      <c r="I9" s="15"/>
      <c r="J9" s="15"/>
      <c r="K9" s="15"/>
      <c r="L9" s="15"/>
    </row>
    <row r="10" spans="2:12" x14ac:dyDescent="0.3">
      <c r="B10" s="14" t="s">
        <v>3</v>
      </c>
      <c r="C10" s="15">
        <v>5.9706038484421874E-2</v>
      </c>
      <c r="D10" s="15"/>
      <c r="E10" s="15">
        <v>9.5000000000000001E-2</v>
      </c>
      <c r="F10" s="15">
        <v>1</v>
      </c>
      <c r="G10" s="15"/>
      <c r="H10" s="15"/>
      <c r="I10" s="15"/>
      <c r="J10" s="15"/>
      <c r="K10" s="15"/>
      <c r="L10" s="15"/>
    </row>
    <row r="11" spans="2:12" x14ac:dyDescent="0.3">
      <c r="B11" s="14" t="s">
        <v>4</v>
      </c>
      <c r="C11" s="15">
        <v>6.3721347143254337E-2</v>
      </c>
      <c r="D11" s="15"/>
      <c r="E11" s="15">
        <v>9.5000000000000001E-2</v>
      </c>
      <c r="F11" s="15">
        <v>1</v>
      </c>
      <c r="G11" s="15"/>
      <c r="H11" s="15"/>
      <c r="I11" s="15"/>
      <c r="J11" s="15"/>
      <c r="K11" s="15"/>
      <c r="L11" s="15"/>
    </row>
    <row r="12" spans="2:12" x14ac:dyDescent="0.3">
      <c r="B12" s="14" t="s">
        <v>8</v>
      </c>
      <c r="C12" s="15">
        <v>0.15127135204871148</v>
      </c>
      <c r="D12" s="15"/>
      <c r="E12" s="15">
        <v>0.106</v>
      </c>
      <c r="F12" s="15">
        <v>1</v>
      </c>
      <c r="G12" s="15"/>
      <c r="H12" s="15"/>
      <c r="I12" s="15"/>
      <c r="J12" s="15"/>
      <c r="K12" s="15"/>
      <c r="L12" s="15"/>
    </row>
    <row r="18" spans="2:12" ht="21" x14ac:dyDescent="0.3">
      <c r="C18" s="70" t="s">
        <v>69</v>
      </c>
      <c r="D18" s="70"/>
      <c r="E18" s="70"/>
      <c r="F18" s="70"/>
      <c r="G18" s="70"/>
      <c r="H18" s="70"/>
      <c r="I18" s="70"/>
      <c r="J18" s="70"/>
      <c r="K18" s="70"/>
      <c r="L18" s="70"/>
    </row>
    <row r="19" spans="2:12" x14ac:dyDescent="0.3">
      <c r="C19" s="16" t="s">
        <v>58</v>
      </c>
      <c r="D19" s="16" t="s">
        <v>59</v>
      </c>
      <c r="E19" s="16" t="s">
        <v>101</v>
      </c>
      <c r="F19" s="16" t="s">
        <v>61</v>
      </c>
      <c r="G19" s="16" t="s">
        <v>62</v>
      </c>
      <c r="H19" s="16" t="s">
        <v>63</v>
      </c>
      <c r="I19" s="16" t="s">
        <v>64</v>
      </c>
      <c r="J19" s="16" t="s">
        <v>65</v>
      </c>
      <c r="K19" s="16" t="s">
        <v>67</v>
      </c>
    </row>
    <row r="21" spans="2:12" x14ac:dyDescent="0.3">
      <c r="B21" s="14" t="s">
        <v>6</v>
      </c>
      <c r="C21" s="15">
        <v>0</v>
      </c>
      <c r="D21" s="15">
        <v>1</v>
      </c>
      <c r="E21" s="15">
        <v>4.6251407809923276E-2</v>
      </c>
      <c r="F21" s="15">
        <v>1</v>
      </c>
      <c r="G21" s="15">
        <v>0.10819953941303981</v>
      </c>
      <c r="H21" s="15">
        <v>4.3773922993041302E-2</v>
      </c>
      <c r="I21" s="15">
        <v>0.20922218570945411</v>
      </c>
      <c r="J21" s="15">
        <v>6.8067016493759569E-2</v>
      </c>
      <c r="K21" s="15">
        <v>0.19181772135299308</v>
      </c>
    </row>
    <row r="22" spans="2:12" x14ac:dyDescent="0.3">
      <c r="B22" s="14" t="s">
        <v>1</v>
      </c>
      <c r="C22" s="15">
        <v>0</v>
      </c>
      <c r="D22" s="15"/>
      <c r="E22" s="15">
        <v>6.2343795639126925E-2</v>
      </c>
      <c r="F22" s="15">
        <v>1</v>
      </c>
      <c r="G22" s="15"/>
      <c r="H22" s="15"/>
      <c r="I22" s="15"/>
      <c r="J22" s="15"/>
      <c r="K22" s="15"/>
    </row>
    <row r="23" spans="2:12" x14ac:dyDescent="0.3">
      <c r="B23" s="14" t="s">
        <v>5</v>
      </c>
      <c r="C23" s="15">
        <v>0.39810205665715415</v>
      </c>
      <c r="D23" s="15"/>
      <c r="E23" s="15">
        <v>0.114</v>
      </c>
      <c r="F23" s="15">
        <v>1</v>
      </c>
      <c r="G23" s="15"/>
      <c r="H23" s="15"/>
      <c r="I23" s="15"/>
      <c r="J23" s="15"/>
      <c r="K23" s="15"/>
    </row>
    <row r="24" spans="2:12" x14ac:dyDescent="0.3">
      <c r="B24" s="14" t="s">
        <v>2</v>
      </c>
      <c r="C24" s="15">
        <v>0.15567954109738788</v>
      </c>
      <c r="D24" s="15"/>
      <c r="E24" s="15">
        <v>0.1076</v>
      </c>
      <c r="F24" s="15">
        <v>1</v>
      </c>
      <c r="G24" s="15"/>
      <c r="H24" s="15"/>
      <c r="I24" s="15"/>
      <c r="J24" s="15"/>
      <c r="K24" s="15"/>
    </row>
    <row r="25" spans="2:12" x14ac:dyDescent="0.3">
      <c r="B25" s="14" t="s">
        <v>3</v>
      </c>
      <c r="C25" s="15">
        <v>5.6969768725087452E-2</v>
      </c>
      <c r="D25" s="15"/>
      <c r="E25" s="15">
        <v>9.5000000000000001E-2</v>
      </c>
      <c r="F25" s="15">
        <v>1</v>
      </c>
      <c r="G25" s="15"/>
      <c r="H25" s="15"/>
      <c r="I25" s="15"/>
      <c r="J25" s="15"/>
      <c r="K25" s="15"/>
    </row>
    <row r="26" spans="2:12" x14ac:dyDescent="0.3">
      <c r="B26" s="14" t="s">
        <v>4</v>
      </c>
      <c r="C26" s="15">
        <v>5.5245168181570693E-2</v>
      </c>
      <c r="D26" s="15"/>
      <c r="E26" s="15">
        <v>9.5000000000000001E-2</v>
      </c>
      <c r="F26" s="15">
        <v>1</v>
      </c>
      <c r="G26" s="15"/>
      <c r="H26" s="15"/>
      <c r="I26" s="15"/>
      <c r="J26" s="15"/>
      <c r="K26" s="15"/>
    </row>
    <row r="27" spans="2:12" x14ac:dyDescent="0.3">
      <c r="B27" s="14" t="s">
        <v>8</v>
      </c>
      <c r="C27" s="15">
        <v>0.33400346533879982</v>
      </c>
      <c r="D27" s="15"/>
      <c r="E27" s="15">
        <v>0.106</v>
      </c>
      <c r="F27" s="15">
        <v>1</v>
      </c>
      <c r="G27" s="15"/>
      <c r="H27" s="15"/>
      <c r="I27" s="15"/>
      <c r="J27" s="15"/>
      <c r="K27" s="15"/>
    </row>
    <row r="31" spans="2:12" ht="23.4" customHeight="1" x14ac:dyDescent="0.3">
      <c r="B31" s="2"/>
      <c r="C31" s="70" t="s">
        <v>68</v>
      </c>
      <c r="D31" s="70"/>
      <c r="E31" s="70"/>
      <c r="F31" s="70"/>
      <c r="G31" s="70"/>
      <c r="H31" s="70"/>
      <c r="I31" s="70"/>
      <c r="J31" s="70"/>
      <c r="K31" s="70"/>
      <c r="L31" s="70"/>
    </row>
    <row r="32" spans="2:12" ht="14.4" customHeight="1" x14ac:dyDescent="0.3">
      <c r="B32" s="2"/>
      <c r="C32" s="16" t="s">
        <v>58</v>
      </c>
      <c r="D32" s="16" t="s">
        <v>59</v>
      </c>
      <c r="E32" s="16" t="s">
        <v>101</v>
      </c>
      <c r="F32" s="16" t="s">
        <v>61</v>
      </c>
      <c r="G32" s="16" t="s">
        <v>62</v>
      </c>
      <c r="H32" s="16" t="s">
        <v>63</v>
      </c>
      <c r="I32" s="16" t="s">
        <v>64</v>
      </c>
      <c r="J32" s="16" t="s">
        <v>65</v>
      </c>
      <c r="K32" s="16" t="s">
        <v>67</v>
      </c>
    </row>
    <row r="33" spans="2:11" ht="14.4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4.4" customHeight="1" x14ac:dyDescent="0.3">
      <c r="B34" s="14" t="s">
        <v>6</v>
      </c>
      <c r="C34" s="15">
        <v>-2.2646282617864641</v>
      </c>
      <c r="D34" s="15">
        <v>0.999999999999999</v>
      </c>
      <c r="E34" s="15">
        <v>4.6251407809923276E-2</v>
      </c>
      <c r="F34" s="15">
        <v>1</v>
      </c>
      <c r="G34" s="15">
        <v>0.26409514321804611</v>
      </c>
      <c r="H34" s="15">
        <v>0.6514206032413925</v>
      </c>
      <c r="I34" s="15">
        <v>0.80710631470791538</v>
      </c>
      <c r="J34" s="15">
        <v>6.8067016493759569E-2</v>
      </c>
      <c r="K34" s="15">
        <v>0.24287770167580386</v>
      </c>
    </row>
    <row r="35" spans="2:11" ht="14.4" customHeight="1" x14ac:dyDescent="0.3">
      <c r="B35" s="14" t="s">
        <v>1</v>
      </c>
      <c r="C35" s="15">
        <v>-0.37525499290124348</v>
      </c>
      <c r="D35" s="15"/>
      <c r="E35" s="15">
        <v>6.2343795639126925E-2</v>
      </c>
      <c r="F35" s="15">
        <v>1</v>
      </c>
      <c r="G35" s="15"/>
      <c r="H35" s="15"/>
      <c r="I35" s="15"/>
      <c r="J35" s="15"/>
      <c r="K35" s="15"/>
    </row>
    <row r="36" spans="2:11" ht="14.4" customHeight="1" x14ac:dyDescent="0.3">
      <c r="B36" s="14" t="s">
        <v>5</v>
      </c>
      <c r="C36" s="15">
        <v>1.3862250951328297</v>
      </c>
      <c r="D36" s="15"/>
      <c r="E36" s="15">
        <v>0.114</v>
      </c>
      <c r="F36" s="15">
        <v>1</v>
      </c>
      <c r="G36" s="15"/>
      <c r="H36" s="15"/>
      <c r="I36" s="15"/>
      <c r="J36" s="15"/>
      <c r="K36" s="15"/>
    </row>
    <row r="37" spans="2:11" ht="14.4" customHeight="1" x14ac:dyDescent="0.3">
      <c r="B37" s="14" t="s">
        <v>2</v>
      </c>
      <c r="C37" s="15">
        <v>0.55164318232825871</v>
      </c>
      <c r="D37" s="15"/>
      <c r="E37" s="15">
        <v>0.1076</v>
      </c>
      <c r="F37" s="15">
        <v>1</v>
      </c>
      <c r="G37" s="15"/>
      <c r="H37" s="15"/>
      <c r="I37" s="15"/>
      <c r="J37" s="15"/>
      <c r="K37" s="15"/>
    </row>
    <row r="38" spans="2:11" ht="14.4" customHeight="1" x14ac:dyDescent="0.3">
      <c r="B38" s="14" t="s">
        <v>3</v>
      </c>
      <c r="C38" s="15">
        <v>0.2421161295716896</v>
      </c>
      <c r="D38" s="15"/>
      <c r="E38" s="15">
        <v>9.5000000000000001E-2</v>
      </c>
      <c r="F38" s="15">
        <v>1</v>
      </c>
      <c r="G38" s="15"/>
      <c r="H38" s="15"/>
      <c r="I38" s="15"/>
      <c r="J38" s="15"/>
      <c r="K38" s="15"/>
    </row>
    <row r="39" spans="2:11" ht="14.4" customHeight="1" x14ac:dyDescent="0.3">
      <c r="B39" s="14" t="s">
        <v>4</v>
      </c>
      <c r="C39" s="15">
        <v>0.26405166750813258</v>
      </c>
      <c r="D39" s="15"/>
      <c r="E39" s="15">
        <v>9.5000000000000001E-2</v>
      </c>
      <c r="F39" s="15">
        <v>1</v>
      </c>
      <c r="G39" s="15"/>
      <c r="H39" s="15"/>
      <c r="I39" s="15"/>
      <c r="J39" s="15"/>
      <c r="K39" s="15"/>
    </row>
    <row r="40" spans="2:11" ht="14.4" customHeight="1" x14ac:dyDescent="0.3">
      <c r="B40" s="14" t="s">
        <v>8</v>
      </c>
      <c r="C40" s="15">
        <v>1.195847180146796</v>
      </c>
      <c r="D40" s="15"/>
      <c r="E40" s="15">
        <v>0.106</v>
      </c>
      <c r="F40" s="15">
        <v>1</v>
      </c>
      <c r="G40" s="15"/>
      <c r="H40" s="15"/>
      <c r="I40" s="15"/>
      <c r="J40" s="15"/>
      <c r="K40" s="15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mergeCells count="3">
    <mergeCell ref="C3:J3"/>
    <mergeCell ref="C18:L18"/>
    <mergeCell ref="C31:L3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4A20-D612-49FE-90A7-A82E5BEAEF7F}">
  <dimension ref="C4:U34"/>
  <sheetViews>
    <sheetView topLeftCell="A16" zoomScale="82" workbookViewId="0">
      <selection activeCell="P2" sqref="P2"/>
    </sheetView>
  </sheetViews>
  <sheetFormatPr defaultRowHeight="15.6" x14ac:dyDescent="0.3"/>
  <cols>
    <col min="1" max="7" width="8.88671875" style="27"/>
    <col min="8" max="8" width="14.33203125" style="27" customWidth="1"/>
    <col min="9" max="9" width="11.6640625" style="27" customWidth="1"/>
    <col min="10" max="10" width="13.88671875" style="27" customWidth="1"/>
    <col min="11" max="11" width="16.88671875" style="27" customWidth="1"/>
    <col min="12" max="12" width="11" style="27" customWidth="1"/>
    <col min="13" max="15" width="8.88671875" style="27"/>
    <col min="16" max="16" width="13.6640625" style="27" customWidth="1"/>
    <col min="17" max="17" width="15.5546875" style="27" customWidth="1"/>
    <col min="18" max="18" width="14.5546875" style="27" customWidth="1"/>
    <col min="19" max="19" width="15.5546875" style="27" customWidth="1"/>
    <col min="20" max="20" width="12.21875" style="27" customWidth="1"/>
    <col min="21" max="16384" width="8.88671875" style="27"/>
  </cols>
  <sheetData>
    <row r="4" spans="3:21" ht="28.8" customHeight="1" x14ac:dyDescent="0.3">
      <c r="C4" s="71" t="s">
        <v>70</v>
      </c>
      <c r="D4" s="71"/>
      <c r="E4" s="71"/>
      <c r="H4" s="73" t="s">
        <v>77</v>
      </c>
      <c r="I4" s="74"/>
      <c r="J4" s="74"/>
      <c r="K4" s="74"/>
      <c r="L4" s="74"/>
      <c r="M4" s="74"/>
      <c r="P4" s="73" t="s">
        <v>82</v>
      </c>
      <c r="Q4" s="74"/>
      <c r="R4" s="74"/>
      <c r="S4" s="74"/>
      <c r="T4" s="74"/>
      <c r="U4" s="74"/>
    </row>
    <row r="5" spans="3:21" x14ac:dyDescent="0.3">
      <c r="C5" s="71"/>
      <c r="D5" s="71"/>
      <c r="E5" s="71"/>
    </row>
    <row r="6" spans="3:21" x14ac:dyDescent="0.3">
      <c r="C6" s="71"/>
      <c r="D6" s="71"/>
      <c r="E6" s="71"/>
    </row>
    <row r="7" spans="3:21" x14ac:dyDescent="0.3">
      <c r="C7" s="71"/>
      <c r="D7" s="71"/>
      <c r="E7" s="71"/>
      <c r="H7" s="72" t="s">
        <v>76</v>
      </c>
      <c r="I7" s="72"/>
      <c r="J7" s="72"/>
      <c r="K7" s="72"/>
      <c r="L7" s="72"/>
      <c r="M7" s="72"/>
      <c r="P7" s="72" t="s">
        <v>76</v>
      </c>
      <c r="Q7" s="72"/>
      <c r="R7" s="72"/>
      <c r="S7" s="72"/>
      <c r="T7" s="72"/>
      <c r="U7" s="72"/>
    </row>
    <row r="8" spans="3:21" x14ac:dyDescent="0.3">
      <c r="C8" s="71"/>
      <c r="D8" s="71"/>
      <c r="E8" s="71"/>
      <c r="H8" s="40"/>
      <c r="I8" s="40"/>
      <c r="J8" s="40"/>
      <c r="K8" s="40"/>
      <c r="L8" s="40"/>
      <c r="M8" s="40"/>
      <c r="P8" s="40"/>
      <c r="Q8" s="40"/>
      <c r="R8" s="40"/>
      <c r="S8" s="40"/>
      <c r="T8" s="40"/>
      <c r="U8" s="40"/>
    </row>
    <row r="9" spans="3:21" x14ac:dyDescent="0.3">
      <c r="C9" s="71"/>
      <c r="D9" s="71"/>
      <c r="E9" s="71"/>
      <c r="H9" s="40" t="s">
        <v>71</v>
      </c>
      <c r="I9" s="40" t="s">
        <v>72</v>
      </c>
      <c r="J9" s="40"/>
      <c r="K9" s="40"/>
      <c r="L9" s="40"/>
      <c r="M9" s="40"/>
      <c r="P9" s="40" t="s">
        <v>71</v>
      </c>
      <c r="Q9" s="40" t="s">
        <v>72</v>
      </c>
      <c r="R9" s="40"/>
      <c r="S9" s="40"/>
      <c r="T9" s="40"/>
      <c r="U9" s="40"/>
    </row>
    <row r="10" spans="3:21" x14ac:dyDescent="0.3">
      <c r="C10" s="71"/>
      <c r="D10" s="71"/>
      <c r="E10" s="71"/>
      <c r="H10" s="41" t="s">
        <v>74</v>
      </c>
      <c r="I10" s="42">
        <v>0.7</v>
      </c>
      <c r="J10" s="40"/>
      <c r="K10" s="40"/>
      <c r="L10" s="43"/>
      <c r="M10" s="40"/>
      <c r="P10" s="41" t="s">
        <v>74</v>
      </c>
      <c r="Q10" s="42">
        <v>0.7</v>
      </c>
      <c r="R10" s="40"/>
      <c r="S10" s="40"/>
      <c r="T10" s="43"/>
      <c r="U10" s="40"/>
    </row>
    <row r="11" spans="3:21" x14ac:dyDescent="0.3">
      <c r="C11" s="71"/>
      <c r="D11" s="71"/>
      <c r="E11" s="71"/>
      <c r="H11" s="41" t="s">
        <v>75</v>
      </c>
      <c r="I11" s="42">
        <v>0.3</v>
      </c>
      <c r="J11" s="40"/>
      <c r="K11" s="40"/>
      <c r="L11" s="43"/>
      <c r="M11" s="40"/>
      <c r="P11" s="41" t="s">
        <v>75</v>
      </c>
      <c r="Q11" s="42">
        <v>0.3</v>
      </c>
      <c r="R11" s="40"/>
      <c r="S11" s="40"/>
      <c r="T11" s="43"/>
      <c r="U11" s="40"/>
    </row>
    <row r="12" spans="3:21" x14ac:dyDescent="0.3">
      <c r="C12" s="71"/>
      <c r="D12" s="71"/>
      <c r="E12" s="71"/>
      <c r="H12" s="44"/>
      <c r="I12" s="44"/>
      <c r="J12" s="44"/>
      <c r="K12" s="75" t="s">
        <v>78</v>
      </c>
      <c r="L12" s="75"/>
      <c r="M12" s="44">
        <f>SQRT(M14)</f>
        <v>0.56497442029554068</v>
      </c>
      <c r="P12" s="44"/>
      <c r="Q12" s="44"/>
      <c r="R12" s="44"/>
      <c r="S12" s="75" t="s">
        <v>78</v>
      </c>
      <c r="T12" s="75"/>
      <c r="U12" s="44">
        <f>SQRT(U14)</f>
        <v>0.14645552999661787</v>
      </c>
    </row>
    <row r="13" spans="3:21" x14ac:dyDescent="0.3">
      <c r="C13" s="71"/>
      <c r="D13" s="71"/>
      <c r="E13" s="71"/>
      <c r="H13" s="45" t="s">
        <v>6</v>
      </c>
      <c r="I13" s="46">
        <f>0.7*'Min Variance &amp; Optimal Risky'!C34</f>
        <v>-1.5852397832505247</v>
      </c>
      <c r="J13" s="44"/>
      <c r="K13" s="75" t="s">
        <v>79</v>
      </c>
      <c r="L13" s="75"/>
      <c r="M13" s="44">
        <f>0.3*'Min Variance &amp; Optimal Risky'!J34+0.7*'Min Variance &amp; Optimal Risky'!G34</f>
        <v>0.20528670520076014</v>
      </c>
      <c r="P13" s="45" t="s">
        <v>6</v>
      </c>
      <c r="Q13" s="46">
        <f>0.7*'Min Variance &amp; Optimal Risky'!C21</f>
        <v>0</v>
      </c>
      <c r="R13" s="44"/>
      <c r="S13" s="75" t="s">
        <v>79</v>
      </c>
      <c r="T13" s="75"/>
      <c r="U13" s="44">
        <f>0.3*'Min Variance &amp; Optimal Risky'!J21+0.7*'Min Variance &amp; Optimal Risky'!G21</f>
        <v>9.6159782537255739E-2</v>
      </c>
    </row>
    <row r="14" spans="3:21" x14ac:dyDescent="0.3">
      <c r="H14" s="45" t="s">
        <v>1</v>
      </c>
      <c r="I14" s="46">
        <f>0.7*'Min Variance &amp; Optimal Risky'!C35</f>
        <v>-0.26267849503087043</v>
      </c>
      <c r="J14" s="44"/>
      <c r="K14" s="75" t="s">
        <v>80</v>
      </c>
      <c r="L14" s="75"/>
      <c r="M14" s="44">
        <f>(0.7)^2*'Min Variance &amp; Optimal Risky'!H34</f>
        <v>0.31919609558828227</v>
      </c>
      <c r="P14" s="45" t="s">
        <v>1</v>
      </c>
      <c r="Q14" s="46">
        <f>0.7*'Min Variance &amp; Optimal Risky'!C22</f>
        <v>0</v>
      </c>
      <c r="R14" s="44"/>
      <c r="S14" s="75" t="s">
        <v>80</v>
      </c>
      <c r="T14" s="75"/>
      <c r="U14" s="44">
        <f>(0.7)^2*'Min Variance &amp; Optimal Risky'!H21</f>
        <v>2.1449222266590236E-2</v>
      </c>
    </row>
    <row r="15" spans="3:21" x14ac:dyDescent="0.3">
      <c r="H15" s="45" t="s">
        <v>5</v>
      </c>
      <c r="I15" s="46">
        <f>0.7*'Min Variance &amp; Optimal Risky'!C36</f>
        <v>0.97035756659298067</v>
      </c>
      <c r="J15" s="44"/>
      <c r="K15" s="44"/>
      <c r="L15" s="44"/>
      <c r="M15" s="44"/>
      <c r="P15" s="45" t="s">
        <v>5</v>
      </c>
      <c r="Q15" s="46">
        <f>0.7*'Min Variance &amp; Optimal Risky'!C23</f>
        <v>0.2786714396600079</v>
      </c>
      <c r="R15" s="44"/>
      <c r="S15" s="44"/>
      <c r="T15" s="44"/>
      <c r="U15" s="44"/>
    </row>
    <row r="16" spans="3:21" x14ac:dyDescent="0.3">
      <c r="H16" s="45" t="s">
        <v>2</v>
      </c>
      <c r="I16" s="46">
        <f>0.7*'Min Variance &amp; Optimal Risky'!C37</f>
        <v>0.38615022762978107</v>
      </c>
      <c r="J16" s="44"/>
      <c r="K16" s="44"/>
      <c r="L16" s="44"/>
      <c r="M16" s="44"/>
      <c r="P16" s="45" t="s">
        <v>2</v>
      </c>
      <c r="Q16" s="46">
        <f>0.7*'Min Variance &amp; Optimal Risky'!C24</f>
        <v>0.10897567876817151</v>
      </c>
      <c r="R16" s="44"/>
      <c r="S16" s="44"/>
      <c r="T16" s="44"/>
      <c r="U16" s="44"/>
    </row>
    <row r="17" spans="8:21" x14ac:dyDescent="0.3">
      <c r="H17" s="45" t="s">
        <v>3</v>
      </c>
      <c r="I17" s="46">
        <f>0.7*'Min Variance &amp; Optimal Risky'!C38</f>
        <v>0.1694812907001827</v>
      </c>
      <c r="J17" s="44"/>
      <c r="K17" s="44"/>
      <c r="L17" s="44"/>
      <c r="M17" s="44"/>
      <c r="P17" s="45" t="s">
        <v>3</v>
      </c>
      <c r="Q17" s="46">
        <f>0.7*'Min Variance &amp; Optimal Risky'!C25</f>
        <v>3.9878838107561217E-2</v>
      </c>
      <c r="R17" s="44"/>
      <c r="S17" s="44"/>
      <c r="T17" s="44"/>
      <c r="U17" s="44"/>
    </row>
    <row r="18" spans="8:21" x14ac:dyDescent="0.3">
      <c r="H18" s="45" t="s">
        <v>4</v>
      </c>
      <c r="I18" s="46">
        <f>0.7*'Min Variance &amp; Optimal Risky'!C39</f>
        <v>0.1848361672556928</v>
      </c>
      <c r="J18" s="44"/>
      <c r="K18" s="44"/>
      <c r="L18" s="44"/>
      <c r="M18" s="44"/>
      <c r="P18" s="45" t="s">
        <v>4</v>
      </c>
      <c r="Q18" s="46">
        <f>0.7*'Min Variance &amp; Optimal Risky'!C26</f>
        <v>3.8671617727099483E-2</v>
      </c>
      <c r="R18" s="44"/>
      <c r="S18" s="44"/>
      <c r="T18" s="44"/>
      <c r="U18" s="44"/>
    </row>
    <row r="19" spans="8:21" x14ac:dyDescent="0.3">
      <c r="H19" s="45" t="s">
        <v>8</v>
      </c>
      <c r="I19" s="46">
        <f>0.7*'Min Variance &amp; Optimal Risky'!C40</f>
        <v>0.83709302610275715</v>
      </c>
      <c r="J19" s="44"/>
      <c r="K19" s="44"/>
      <c r="L19" s="44"/>
      <c r="M19" s="44"/>
      <c r="P19" s="45" t="s">
        <v>8</v>
      </c>
      <c r="Q19" s="46">
        <f>0.7*'Min Variance &amp; Optimal Risky'!C27</f>
        <v>0.23380242573715987</v>
      </c>
      <c r="R19" s="44"/>
      <c r="S19" s="44"/>
      <c r="T19" s="44"/>
      <c r="U19" s="44"/>
    </row>
    <row r="20" spans="8:21" x14ac:dyDescent="0.3">
      <c r="I20" s="47"/>
      <c r="Q20" s="47"/>
    </row>
    <row r="21" spans="8:21" x14ac:dyDescent="0.3">
      <c r="H21" s="72" t="s">
        <v>81</v>
      </c>
      <c r="I21" s="72"/>
      <c r="J21" s="72"/>
      <c r="K21" s="72"/>
      <c r="L21" s="72"/>
      <c r="M21" s="72"/>
      <c r="P21" s="72" t="s">
        <v>81</v>
      </c>
      <c r="Q21" s="72"/>
      <c r="R21" s="72"/>
      <c r="S21" s="72"/>
      <c r="T21" s="72"/>
      <c r="U21" s="72"/>
    </row>
    <row r="22" spans="8:21" x14ac:dyDescent="0.3">
      <c r="H22" s="44"/>
      <c r="I22" s="44"/>
      <c r="J22" s="44"/>
      <c r="K22" s="44"/>
      <c r="L22" s="44"/>
      <c r="M22" s="44"/>
      <c r="P22" s="44"/>
      <c r="Q22" s="44"/>
      <c r="R22" s="44"/>
      <c r="S22" s="44"/>
      <c r="T22" s="44"/>
      <c r="U22" s="44"/>
    </row>
    <row r="23" spans="8:21" x14ac:dyDescent="0.3">
      <c r="H23" s="40" t="s">
        <v>71</v>
      </c>
      <c r="I23" s="40" t="s">
        <v>72</v>
      </c>
      <c r="J23" s="44"/>
      <c r="K23" s="44"/>
      <c r="L23" s="44"/>
      <c r="M23" s="44"/>
      <c r="P23" s="40" t="s">
        <v>71</v>
      </c>
      <c r="Q23" s="40" t="s">
        <v>72</v>
      </c>
      <c r="R23" s="44"/>
      <c r="S23" s="44"/>
      <c r="T23" s="44"/>
      <c r="U23" s="44"/>
    </row>
    <row r="24" spans="8:21" x14ac:dyDescent="0.3">
      <c r="H24" s="41" t="s">
        <v>74</v>
      </c>
      <c r="I24" s="42">
        <v>0.5</v>
      </c>
      <c r="J24" s="44"/>
      <c r="K24" s="44"/>
      <c r="L24" s="44"/>
      <c r="M24" s="44"/>
      <c r="P24" s="41" t="s">
        <v>74</v>
      </c>
      <c r="Q24" s="42">
        <v>0.5</v>
      </c>
      <c r="R24" s="44"/>
      <c r="S24" s="44"/>
      <c r="T24" s="44"/>
      <c r="U24" s="44"/>
    </row>
    <row r="25" spans="8:21" x14ac:dyDescent="0.3">
      <c r="H25" s="41" t="s">
        <v>75</v>
      </c>
      <c r="I25" s="42">
        <v>0.5</v>
      </c>
      <c r="J25" s="44"/>
      <c r="K25" s="44"/>
      <c r="L25" s="44"/>
      <c r="M25" s="44"/>
      <c r="P25" s="41" t="s">
        <v>75</v>
      </c>
      <c r="Q25" s="42">
        <v>0.5</v>
      </c>
      <c r="R25" s="44"/>
      <c r="S25" s="44"/>
      <c r="T25" s="44"/>
      <c r="U25" s="44"/>
    </row>
    <row r="26" spans="8:21" x14ac:dyDescent="0.3">
      <c r="H26" s="44"/>
      <c r="I26" s="44"/>
      <c r="J26" s="44"/>
      <c r="K26" s="75" t="s">
        <v>78</v>
      </c>
      <c r="L26" s="75"/>
      <c r="M26" s="44">
        <f>SQRT(M28)</f>
        <v>0.40355315735395769</v>
      </c>
      <c r="P26" s="44"/>
      <c r="Q26" s="44"/>
      <c r="R26" s="44"/>
      <c r="S26" s="75" t="s">
        <v>78</v>
      </c>
      <c r="T26" s="75"/>
      <c r="U26" s="44">
        <f>SQRT(U28)</f>
        <v>0.10461109285472706</v>
      </c>
    </row>
    <row r="27" spans="8:21" x14ac:dyDescent="0.3">
      <c r="H27" s="45" t="s">
        <v>6</v>
      </c>
      <c r="I27" s="46">
        <f>0.5*'Min Variance &amp; Optimal Risky'!C34</f>
        <v>-1.1323141308932321</v>
      </c>
      <c r="J27" s="44"/>
      <c r="K27" s="75" t="s">
        <v>79</v>
      </c>
      <c r="L27" s="75"/>
      <c r="M27" s="44">
        <f>0.5*'Min Variance &amp; Optimal Risky'!J34+0.5*'Min Variance &amp; Optimal Risky'!G34</f>
        <v>0.16608107985590284</v>
      </c>
      <c r="P27" s="45" t="s">
        <v>6</v>
      </c>
      <c r="Q27" s="48">
        <f>0.5*'Min Variance &amp; Optimal Risky'!C21</f>
        <v>0</v>
      </c>
      <c r="R27" s="44"/>
      <c r="S27" s="75" t="s">
        <v>79</v>
      </c>
      <c r="T27" s="75"/>
      <c r="U27" s="44">
        <f>0.5*'Min Variance &amp; Optimal Risky'!J21+0.5*'Min Variance &amp; Optimal Risky'!G21</f>
        <v>8.8133277953399689E-2</v>
      </c>
    </row>
    <row r="28" spans="8:21" x14ac:dyDescent="0.3">
      <c r="H28" s="45" t="s">
        <v>1</v>
      </c>
      <c r="I28" s="46">
        <f>0.5*'Min Variance &amp; Optimal Risky'!C35</f>
        <v>-0.18762749645062174</v>
      </c>
      <c r="J28" s="44"/>
      <c r="K28" s="75" t="s">
        <v>80</v>
      </c>
      <c r="L28" s="75"/>
      <c r="M28" s="44">
        <f>(0.5)^2*'Min Variance &amp; Optimal Risky'!H34</f>
        <v>0.16285515081034813</v>
      </c>
      <c r="P28" s="45" t="s">
        <v>1</v>
      </c>
      <c r="Q28" s="48">
        <f>0.5*'Min Variance &amp; Optimal Risky'!C22</f>
        <v>0</v>
      </c>
      <c r="R28" s="44"/>
      <c r="S28" s="75" t="s">
        <v>80</v>
      </c>
      <c r="T28" s="75"/>
      <c r="U28" s="44">
        <f>(0.5)^2*'Min Variance &amp; Optimal Risky'!H21</f>
        <v>1.0943480748260325E-2</v>
      </c>
    </row>
    <row r="29" spans="8:21" x14ac:dyDescent="0.3">
      <c r="H29" s="45" t="s">
        <v>5</v>
      </c>
      <c r="I29" s="46">
        <f>0.5*'Min Variance &amp; Optimal Risky'!C36</f>
        <v>0.69311254756641483</v>
      </c>
      <c r="J29" s="44"/>
      <c r="K29" s="44"/>
      <c r="L29" s="44"/>
      <c r="M29" s="44"/>
      <c r="P29" s="45" t="s">
        <v>5</v>
      </c>
      <c r="Q29" s="46">
        <f>0.5*'Min Variance &amp; Optimal Risky'!C23</f>
        <v>0.19905102832857707</v>
      </c>
      <c r="R29" s="44"/>
      <c r="S29" s="44"/>
      <c r="T29" s="44"/>
      <c r="U29" s="44"/>
    </row>
    <row r="30" spans="8:21" x14ac:dyDescent="0.3">
      <c r="H30" s="45" t="s">
        <v>2</v>
      </c>
      <c r="I30" s="46">
        <f>0.5*'Min Variance &amp; Optimal Risky'!C37</f>
        <v>0.27582159116412935</v>
      </c>
      <c r="J30" s="44"/>
      <c r="K30" s="44"/>
      <c r="L30" s="44"/>
      <c r="M30" s="44"/>
      <c r="P30" s="45" t="s">
        <v>2</v>
      </c>
      <c r="Q30" s="46">
        <f>0.5*'Min Variance &amp; Optimal Risky'!C24</f>
        <v>7.783977054869394E-2</v>
      </c>
      <c r="R30" s="44"/>
      <c r="S30" s="44"/>
      <c r="T30" s="44"/>
      <c r="U30" s="44"/>
    </row>
    <row r="31" spans="8:21" x14ac:dyDescent="0.3">
      <c r="H31" s="45" t="s">
        <v>3</v>
      </c>
      <c r="I31" s="46">
        <f>0.5*'Min Variance &amp; Optimal Risky'!C38</f>
        <v>0.1210580647858448</v>
      </c>
      <c r="J31" s="44"/>
      <c r="K31" s="44"/>
      <c r="L31" s="44"/>
      <c r="M31" s="44"/>
      <c r="P31" s="45" t="s">
        <v>3</v>
      </c>
      <c r="Q31" s="46">
        <f>0.5*'Min Variance &amp; Optimal Risky'!C25</f>
        <v>2.8484884362543726E-2</v>
      </c>
      <c r="R31" s="44"/>
      <c r="S31" s="44"/>
      <c r="T31" s="44"/>
      <c r="U31" s="44"/>
    </row>
    <row r="32" spans="8:21" x14ac:dyDescent="0.3">
      <c r="H32" s="45" t="s">
        <v>4</v>
      </c>
      <c r="I32" s="46">
        <f>0.5*'Min Variance &amp; Optimal Risky'!C39</f>
        <v>0.13202583375406629</v>
      </c>
      <c r="J32" s="44"/>
      <c r="K32" s="44"/>
      <c r="L32" s="44"/>
      <c r="M32" s="44"/>
      <c r="P32" s="45" t="s">
        <v>4</v>
      </c>
      <c r="Q32" s="46">
        <f>0.5*'Min Variance &amp; Optimal Risky'!C26</f>
        <v>2.7622584090785347E-2</v>
      </c>
      <c r="R32" s="44"/>
      <c r="S32" s="44"/>
      <c r="T32" s="44"/>
      <c r="U32" s="44"/>
    </row>
    <row r="33" spans="8:21" x14ac:dyDescent="0.3">
      <c r="H33" s="45" t="s">
        <v>8</v>
      </c>
      <c r="I33" s="46">
        <f>0.5*'Min Variance &amp; Optimal Risky'!C40</f>
        <v>0.59792359007339801</v>
      </c>
      <c r="J33" s="44"/>
      <c r="K33" s="44"/>
      <c r="L33" s="44"/>
      <c r="M33" s="44"/>
      <c r="P33" s="45" t="s">
        <v>8</v>
      </c>
      <c r="Q33" s="46">
        <f>0.5*'Min Variance &amp; Optimal Risky'!C27</f>
        <v>0.16700173266939991</v>
      </c>
      <c r="R33" s="44"/>
      <c r="S33" s="44"/>
      <c r="T33" s="44"/>
      <c r="U33" s="44"/>
    </row>
    <row r="34" spans="8:21" x14ac:dyDescent="0.3">
      <c r="Q34" s="49"/>
    </row>
  </sheetData>
  <mergeCells count="19">
    <mergeCell ref="P21:U21"/>
    <mergeCell ref="S26:T26"/>
    <mergeCell ref="S27:T27"/>
    <mergeCell ref="S28:T28"/>
    <mergeCell ref="K14:L14"/>
    <mergeCell ref="H21:M21"/>
    <mergeCell ref="K26:L26"/>
    <mergeCell ref="K27:L27"/>
    <mergeCell ref="K28:L28"/>
    <mergeCell ref="P4:U4"/>
    <mergeCell ref="P7:U7"/>
    <mergeCell ref="S12:T12"/>
    <mergeCell ref="S13:T13"/>
    <mergeCell ref="S14:T14"/>
    <mergeCell ref="C4:E13"/>
    <mergeCell ref="H7:M7"/>
    <mergeCell ref="H4:M4"/>
    <mergeCell ref="K12:L12"/>
    <mergeCell ref="K13:L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31F1-4CB9-4939-B378-05FCBE1A1023}">
  <dimension ref="A1:M269"/>
  <sheetViews>
    <sheetView workbookViewId="0">
      <selection activeCell="M4" sqref="M4"/>
    </sheetView>
  </sheetViews>
  <sheetFormatPr defaultRowHeight="14.4" x14ac:dyDescent="0.3"/>
  <cols>
    <col min="12" max="12" width="18.6640625" customWidth="1"/>
    <col min="13" max="13" width="12.109375" customWidth="1"/>
  </cols>
  <sheetData>
    <row r="1" spans="1:13" x14ac:dyDescent="0.3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3" ht="1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13" x14ac:dyDescent="0.3">
      <c r="A3" s="11" t="s">
        <v>21</v>
      </c>
      <c r="B3" s="11"/>
      <c r="C3" s="2"/>
      <c r="D3" s="2"/>
      <c r="E3" s="2"/>
      <c r="F3" s="2"/>
      <c r="G3" s="2"/>
      <c r="H3" s="2"/>
      <c r="I3" s="2"/>
    </row>
    <row r="4" spans="1:13" x14ac:dyDescent="0.3">
      <c r="A4" s="8" t="s">
        <v>22</v>
      </c>
      <c r="B4" s="8">
        <v>0.2820993443640506</v>
      </c>
      <c r="C4" s="2"/>
      <c r="D4" s="2"/>
      <c r="E4" s="2"/>
      <c r="F4" s="2"/>
      <c r="G4" s="2"/>
      <c r="H4" s="2"/>
      <c r="I4" s="2"/>
      <c r="L4" s="7" t="s">
        <v>49</v>
      </c>
      <c r="M4" s="13">
        <f>B17+(B18*'MAIN SHEET'!I256)</f>
        <v>4.6251407809923276E-2</v>
      </c>
    </row>
    <row r="5" spans="1:13" x14ac:dyDescent="0.3">
      <c r="A5" s="8" t="s">
        <v>23</v>
      </c>
      <c r="B5" s="8">
        <v>7.9580040090627191E-2</v>
      </c>
      <c r="C5" s="2"/>
      <c r="D5" s="2"/>
      <c r="E5" s="2"/>
      <c r="F5" s="2"/>
      <c r="G5" s="2"/>
      <c r="H5" s="2"/>
      <c r="I5" s="2"/>
      <c r="L5" s="7" t="s">
        <v>12</v>
      </c>
      <c r="M5" s="13">
        <f>(C14)/B14*252</f>
        <v>4.523433713313757E-2</v>
      </c>
    </row>
    <row r="6" spans="1:13" x14ac:dyDescent="0.3">
      <c r="A6" s="8" t="s">
        <v>24</v>
      </c>
      <c r="B6" s="8">
        <v>7.5792303630094801E-2</v>
      </c>
      <c r="C6" s="2"/>
      <c r="D6" s="2"/>
      <c r="E6" s="2"/>
      <c r="F6" s="2"/>
      <c r="G6" s="2"/>
      <c r="H6" s="2"/>
      <c r="I6" s="2"/>
      <c r="L6" s="7" t="s">
        <v>50</v>
      </c>
      <c r="M6" s="13">
        <f>SQRT(M5)</f>
        <v>0.21268365506812592</v>
      </c>
    </row>
    <row r="7" spans="1:13" x14ac:dyDescent="0.3">
      <c r="A7" s="8" t="s">
        <v>25</v>
      </c>
      <c r="B7" s="8">
        <v>1.2880082217559721E-2</v>
      </c>
      <c r="C7" s="2"/>
      <c r="D7" s="2"/>
      <c r="E7" s="2"/>
      <c r="F7" s="2"/>
      <c r="G7" s="2"/>
      <c r="H7" s="2"/>
      <c r="I7" s="2"/>
      <c r="L7" s="7" t="s">
        <v>51</v>
      </c>
      <c r="M7" s="13">
        <f>(C12/(B18)^2)*252/245</f>
        <v>1.5435019067951751E-2</v>
      </c>
    </row>
    <row r="8" spans="1:13" ht="15" thickBot="1" x14ac:dyDescent="0.35">
      <c r="A8" s="9" t="s">
        <v>26</v>
      </c>
      <c r="B8" s="9">
        <v>245</v>
      </c>
      <c r="C8" s="2"/>
      <c r="D8" s="2"/>
      <c r="E8" s="2"/>
      <c r="F8" s="2"/>
      <c r="G8" s="2"/>
      <c r="H8" s="2"/>
      <c r="I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</row>
    <row r="10" spans="1:13" ht="15" thickBot="1" x14ac:dyDescent="0.35">
      <c r="A10" s="2" t="s">
        <v>27</v>
      </c>
      <c r="B10" s="2"/>
      <c r="C10" s="2"/>
      <c r="D10" s="2"/>
      <c r="E10" s="2"/>
      <c r="F10" s="2"/>
      <c r="G10" s="2"/>
      <c r="H10" s="2"/>
      <c r="I10" s="2"/>
    </row>
    <row r="11" spans="1:13" x14ac:dyDescent="0.3">
      <c r="A11" s="10"/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2"/>
      <c r="H11" s="2"/>
      <c r="I11" s="2"/>
    </row>
    <row r="12" spans="1:13" x14ac:dyDescent="0.3">
      <c r="A12" s="8" t="s">
        <v>28</v>
      </c>
      <c r="B12" s="8">
        <v>1</v>
      </c>
      <c r="C12" s="8">
        <v>3.4854725732414299E-3</v>
      </c>
      <c r="D12" s="8">
        <v>3.4854725732414299E-3</v>
      </c>
      <c r="E12" s="8">
        <v>21.009920019472936</v>
      </c>
      <c r="F12" s="8">
        <v>7.312491652847706E-6</v>
      </c>
      <c r="G12" s="2"/>
      <c r="H12" s="2"/>
      <c r="I12" s="2"/>
    </row>
    <row r="13" spans="1:13" x14ac:dyDescent="0.3">
      <c r="A13" s="8" t="s">
        <v>29</v>
      </c>
      <c r="B13" s="8">
        <v>243</v>
      </c>
      <c r="C13" s="8">
        <v>4.0312853857256851E-2</v>
      </c>
      <c r="D13" s="8">
        <v>1.6589651793109814E-4</v>
      </c>
      <c r="E13" s="8"/>
      <c r="F13" s="8"/>
      <c r="G13" s="2"/>
      <c r="H13" s="2"/>
      <c r="I13" s="2"/>
    </row>
    <row r="14" spans="1:13" ht="15" thickBot="1" x14ac:dyDescent="0.35">
      <c r="A14" s="9" t="s">
        <v>30</v>
      </c>
      <c r="B14" s="9">
        <v>244</v>
      </c>
      <c r="C14" s="9">
        <v>4.3798326430498281E-2</v>
      </c>
      <c r="D14" s="9"/>
      <c r="E14" s="9"/>
      <c r="F14" s="9"/>
      <c r="G14" s="2"/>
      <c r="H14" s="2"/>
      <c r="I14" s="2"/>
    </row>
    <row r="15" spans="1:13" ht="15" thickBot="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3" x14ac:dyDescent="0.3">
      <c r="A16" s="10"/>
      <c r="B16" s="10" t="s">
        <v>37</v>
      </c>
      <c r="C16" s="10" t="s">
        <v>25</v>
      </c>
      <c r="D16" s="10" t="s">
        <v>38</v>
      </c>
      <c r="E16" s="10" t="s">
        <v>39</v>
      </c>
      <c r="F16" s="10" t="s">
        <v>40</v>
      </c>
      <c r="G16" s="10" t="s">
        <v>41</v>
      </c>
      <c r="H16" s="10" t="s">
        <v>42</v>
      </c>
      <c r="I16" s="10" t="s">
        <v>43</v>
      </c>
    </row>
    <row r="17" spans="1:9" x14ac:dyDescent="0.3">
      <c r="A17" s="8" t="s">
        <v>31</v>
      </c>
      <c r="B17" s="8">
        <v>4.9074021599031519E-4</v>
      </c>
      <c r="C17" s="8">
        <v>8.2374848644335696E-4</v>
      </c>
      <c r="D17" s="8">
        <v>0.59574035529843694</v>
      </c>
      <c r="E17" s="8">
        <v>0.55190315265216883</v>
      </c>
      <c r="F17" s="8">
        <v>-1.1318584608773501E-3</v>
      </c>
      <c r="G17" s="8">
        <v>2.1133388928579805E-3</v>
      </c>
      <c r="H17" s="8">
        <v>-1.1318584608773501E-3</v>
      </c>
      <c r="I17" s="8">
        <v>2.1133388928579805E-3</v>
      </c>
    </row>
    <row r="18" spans="1:9" ht="15" thickBot="1" x14ac:dyDescent="0.35">
      <c r="A18" s="9" t="s">
        <v>44</v>
      </c>
      <c r="B18" s="9">
        <v>0.48194166962501261</v>
      </c>
      <c r="C18" s="9">
        <v>0.1051434633610361</v>
      </c>
      <c r="D18" s="9">
        <v>4.5836579300241107</v>
      </c>
      <c r="E18" s="9">
        <v>7.3124916528478119E-6</v>
      </c>
      <c r="F18" s="9">
        <v>0.2748327676499529</v>
      </c>
      <c r="G18" s="9">
        <v>0.68905057160007233</v>
      </c>
      <c r="H18" s="9">
        <v>0.2748327676499529</v>
      </c>
      <c r="I18" s="9">
        <v>0.68905057160007233</v>
      </c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45</v>
      </c>
      <c r="B22" s="2"/>
      <c r="C22" s="2"/>
      <c r="D22" s="2"/>
      <c r="E22" s="2"/>
      <c r="F22" s="2"/>
      <c r="G22" s="2"/>
      <c r="H22" s="2"/>
      <c r="I22" s="2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0" t="s">
        <v>46</v>
      </c>
      <c r="B24" s="10" t="s">
        <v>47</v>
      </c>
      <c r="C24" s="10" t="s">
        <v>48</v>
      </c>
      <c r="D24" s="2"/>
      <c r="E24" s="2"/>
      <c r="F24" s="2"/>
      <c r="G24" s="2"/>
      <c r="H24" s="2"/>
      <c r="I24" s="2"/>
    </row>
    <row r="25" spans="1:9" x14ac:dyDescent="0.3">
      <c r="A25" s="8">
        <v>1</v>
      </c>
      <c r="B25" s="8">
        <v>1.9766342586973289E-3</v>
      </c>
      <c r="C25" s="8">
        <v>2.4151336231726984E-2</v>
      </c>
      <c r="D25" s="2"/>
      <c r="E25" s="2"/>
      <c r="F25" s="2"/>
      <c r="G25" s="2"/>
      <c r="H25" s="2"/>
      <c r="I25" s="2"/>
    </row>
    <row r="26" spans="1:9" x14ac:dyDescent="0.3">
      <c r="A26" s="8">
        <v>2</v>
      </c>
      <c r="B26" s="8">
        <v>-5.0743180970948794E-3</v>
      </c>
      <c r="C26" s="8">
        <v>1.0806923174690631E-2</v>
      </c>
      <c r="D26" s="2"/>
      <c r="E26" s="2"/>
      <c r="F26" s="2"/>
      <c r="G26" s="2"/>
      <c r="H26" s="2"/>
      <c r="I26" s="2"/>
    </row>
    <row r="27" spans="1:9" x14ac:dyDescent="0.3">
      <c r="A27" s="8">
        <v>3</v>
      </c>
      <c r="B27" s="8">
        <v>9.7722502996771786E-3</v>
      </c>
      <c r="C27" s="8">
        <v>-9.9851256973085868E-3</v>
      </c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8">
        <v>7.1131926075481636E-4</v>
      </c>
      <c r="C28" s="8">
        <v>3.74902024603247E-3</v>
      </c>
      <c r="D28" s="2"/>
      <c r="E28" s="2"/>
      <c r="F28" s="2"/>
      <c r="G28" s="2"/>
      <c r="H28" s="2"/>
      <c r="I28" s="2"/>
    </row>
    <row r="29" spans="1:9" x14ac:dyDescent="0.3">
      <c r="A29" s="8">
        <v>5</v>
      </c>
      <c r="B29" s="8">
        <v>2.6376664961495766E-3</v>
      </c>
      <c r="C29" s="8">
        <v>-3.8079315019124912E-3</v>
      </c>
      <c r="D29" s="2"/>
      <c r="E29" s="2"/>
      <c r="F29" s="2"/>
      <c r="G29" s="2"/>
      <c r="H29" s="2"/>
      <c r="I29" s="2"/>
    </row>
    <row r="30" spans="1:9" x14ac:dyDescent="0.3">
      <c r="A30" s="8">
        <v>6</v>
      </c>
      <c r="B30" s="8">
        <v>1.4735657245773341E-3</v>
      </c>
      <c r="C30" s="8">
        <v>-5.2012326834030521E-3</v>
      </c>
      <c r="D30" s="2"/>
      <c r="E30" s="2"/>
      <c r="F30" s="2"/>
      <c r="G30" s="2"/>
      <c r="H30" s="2"/>
      <c r="I30" s="2"/>
    </row>
    <row r="31" spans="1:9" x14ac:dyDescent="0.3">
      <c r="A31" s="8">
        <v>7</v>
      </c>
      <c r="B31" s="8">
        <v>1.1005807308813657E-3</v>
      </c>
      <c r="C31" s="8">
        <v>2.6263542386891175E-3</v>
      </c>
      <c r="D31" s="2"/>
      <c r="E31" s="2"/>
      <c r="F31" s="2"/>
      <c r="G31" s="2"/>
      <c r="H31" s="2"/>
      <c r="I31" s="2"/>
    </row>
    <row r="32" spans="1:9" x14ac:dyDescent="0.3">
      <c r="A32" s="8">
        <v>8</v>
      </c>
      <c r="B32" s="8">
        <v>2.3311863658414624E-3</v>
      </c>
      <c r="C32" s="8">
        <v>4.1210136063533579E-3</v>
      </c>
      <c r="D32" s="2"/>
      <c r="E32" s="2"/>
      <c r="F32" s="2"/>
      <c r="G32" s="2"/>
      <c r="H32" s="2"/>
      <c r="I32" s="2"/>
    </row>
    <row r="33" spans="1:9" x14ac:dyDescent="0.3">
      <c r="A33" s="8">
        <v>9</v>
      </c>
      <c r="B33" s="8">
        <v>1.4217268112664198E-3</v>
      </c>
      <c r="C33" s="8">
        <v>-6.8022429665329284E-3</v>
      </c>
      <c r="D33" s="2"/>
      <c r="E33" s="2"/>
      <c r="F33" s="2"/>
      <c r="G33" s="2"/>
      <c r="H33" s="2"/>
      <c r="I33" s="2"/>
    </row>
    <row r="34" spans="1:9" x14ac:dyDescent="0.3">
      <c r="A34" s="8">
        <v>10</v>
      </c>
      <c r="B34" s="8">
        <v>2.605999972256955E-3</v>
      </c>
      <c r="C34" s="8">
        <v>-8.5887922602590969E-4</v>
      </c>
      <c r="D34" s="2"/>
      <c r="E34" s="2"/>
      <c r="F34" s="2"/>
      <c r="G34" s="2"/>
      <c r="H34" s="2"/>
      <c r="I34" s="2"/>
    </row>
    <row r="35" spans="1:9" x14ac:dyDescent="0.3">
      <c r="A35" s="8">
        <v>11</v>
      </c>
      <c r="B35" s="8">
        <v>1.3417896710752968E-3</v>
      </c>
      <c r="C35" s="8">
        <v>-1.7364150495281499E-3</v>
      </c>
      <c r="D35" s="2"/>
      <c r="E35" s="2"/>
      <c r="F35" s="2"/>
      <c r="G35" s="2"/>
      <c r="H35" s="2"/>
      <c r="I35" s="2"/>
    </row>
    <row r="36" spans="1:9" x14ac:dyDescent="0.3">
      <c r="A36" s="8">
        <v>12</v>
      </c>
      <c r="B36" s="8">
        <v>-6.1722645379503867E-4</v>
      </c>
      <c r="C36" s="8">
        <v>6.1382484146865462E-3</v>
      </c>
      <c r="D36" s="2"/>
      <c r="E36" s="2"/>
      <c r="F36" s="2"/>
      <c r="G36" s="2"/>
      <c r="H36" s="2"/>
      <c r="I36" s="2"/>
    </row>
    <row r="37" spans="1:9" x14ac:dyDescent="0.3">
      <c r="A37" s="8">
        <v>13</v>
      </c>
      <c r="B37" s="8">
        <v>2.2009299227668689E-3</v>
      </c>
      <c r="C37" s="8">
        <v>3.1522617469313214E-3</v>
      </c>
      <c r="D37" s="2"/>
      <c r="E37" s="2"/>
      <c r="F37" s="2"/>
      <c r="G37" s="2"/>
      <c r="H37" s="2"/>
      <c r="I37" s="2"/>
    </row>
    <row r="38" spans="1:9" x14ac:dyDescent="0.3">
      <c r="A38" s="8">
        <v>14</v>
      </c>
      <c r="B38" s="8">
        <v>3.5371849691957758E-4</v>
      </c>
      <c r="C38" s="8">
        <v>-8.7530070078029616E-3</v>
      </c>
      <c r="D38" s="2"/>
      <c r="E38" s="2"/>
      <c r="F38" s="2"/>
      <c r="G38" s="2"/>
      <c r="H38" s="2"/>
      <c r="I38" s="2"/>
    </row>
    <row r="39" spans="1:9" x14ac:dyDescent="0.3">
      <c r="A39" s="8">
        <v>15</v>
      </c>
      <c r="B39" s="8">
        <v>1.3518459933575993E-3</v>
      </c>
      <c r="C39" s="8">
        <v>1.2020182924533784E-3</v>
      </c>
      <c r="D39" s="2"/>
      <c r="E39" s="2"/>
      <c r="F39" s="2"/>
      <c r="G39" s="2"/>
      <c r="H39" s="2"/>
      <c r="I39" s="2"/>
    </row>
    <row r="40" spans="1:9" x14ac:dyDescent="0.3">
      <c r="A40" s="8">
        <v>16</v>
      </c>
      <c r="B40" s="8">
        <v>1.7597953202427576E-3</v>
      </c>
      <c r="C40" s="8">
        <v>-6.6327077831414248E-3</v>
      </c>
      <c r="D40" s="2"/>
      <c r="E40" s="2"/>
      <c r="F40" s="2"/>
      <c r="G40" s="2"/>
      <c r="H40" s="2"/>
      <c r="I40" s="2"/>
    </row>
    <row r="41" spans="1:9" x14ac:dyDescent="0.3">
      <c r="A41" s="8">
        <v>17</v>
      </c>
      <c r="B41" s="8">
        <v>-1.5789530501843852E-3</v>
      </c>
      <c r="C41" s="8">
        <v>1.036526890852113E-2</v>
      </c>
      <c r="D41" s="2"/>
      <c r="E41" s="2"/>
      <c r="F41" s="2"/>
      <c r="G41" s="2"/>
      <c r="H41" s="2"/>
      <c r="I41" s="2"/>
    </row>
    <row r="42" spans="1:9" x14ac:dyDescent="0.3">
      <c r="A42" s="8">
        <v>18</v>
      </c>
      <c r="B42" s="8">
        <v>2.5635549920050363E-3</v>
      </c>
      <c r="C42" s="8">
        <v>-8.9044157640033473E-3</v>
      </c>
      <c r="D42" s="2"/>
      <c r="E42" s="2"/>
      <c r="F42" s="2"/>
      <c r="G42" s="2"/>
      <c r="H42" s="2"/>
      <c r="I42" s="2"/>
    </row>
    <row r="43" spans="1:9" x14ac:dyDescent="0.3">
      <c r="A43" s="8">
        <v>19</v>
      </c>
      <c r="B43" s="8">
        <v>3.7908451626992969E-3</v>
      </c>
      <c r="C43" s="8">
        <v>-4.5492628791843842E-3</v>
      </c>
      <c r="D43" s="2"/>
      <c r="E43" s="2"/>
      <c r="F43" s="2"/>
      <c r="G43" s="2"/>
      <c r="H43" s="2"/>
      <c r="I43" s="2"/>
    </row>
    <row r="44" spans="1:9" x14ac:dyDescent="0.3">
      <c r="A44" s="8">
        <v>20</v>
      </c>
      <c r="B44" s="8">
        <v>2.5295283645135527E-3</v>
      </c>
      <c r="C44" s="8">
        <v>1.6214664085690701E-2</v>
      </c>
      <c r="D44" s="2"/>
      <c r="E44" s="2"/>
      <c r="F44" s="2"/>
      <c r="G44" s="2"/>
      <c r="H44" s="2"/>
      <c r="I44" s="2"/>
    </row>
    <row r="45" spans="1:9" x14ac:dyDescent="0.3">
      <c r="A45" s="8">
        <v>21</v>
      </c>
      <c r="B45" s="8">
        <v>-5.4705382264890867E-4</v>
      </c>
      <c r="C45" s="8">
        <v>6.1197394696216167E-3</v>
      </c>
      <c r="D45" s="2"/>
      <c r="E45" s="2"/>
      <c r="F45" s="2"/>
      <c r="G45" s="2"/>
      <c r="H45" s="2"/>
      <c r="I45" s="2"/>
    </row>
    <row r="46" spans="1:9" x14ac:dyDescent="0.3">
      <c r="A46" s="8">
        <v>22</v>
      </c>
      <c r="B46" s="8">
        <v>-1.3178621742449843E-3</v>
      </c>
      <c r="C46" s="8">
        <v>-2.3107431864836499E-2</v>
      </c>
      <c r="D46" s="2"/>
      <c r="E46" s="2"/>
      <c r="F46" s="2"/>
      <c r="G46" s="2"/>
      <c r="H46" s="2"/>
      <c r="I46" s="2"/>
    </row>
    <row r="47" spans="1:9" x14ac:dyDescent="0.3">
      <c r="A47" s="8">
        <v>23</v>
      </c>
      <c r="B47" s="8">
        <v>-2.3624759571211108E-3</v>
      </c>
      <c r="C47" s="8">
        <v>-1.3015470926780038E-3</v>
      </c>
      <c r="D47" s="2"/>
      <c r="E47" s="2"/>
      <c r="F47" s="2"/>
      <c r="G47" s="2"/>
      <c r="H47" s="2"/>
      <c r="I47" s="2"/>
    </row>
    <row r="48" spans="1:9" x14ac:dyDescent="0.3">
      <c r="A48" s="8">
        <v>24</v>
      </c>
      <c r="B48" s="8">
        <v>4.8223161236214873E-3</v>
      </c>
      <c r="C48" s="8">
        <v>-1.1240800319529181E-3</v>
      </c>
      <c r="D48" s="2"/>
      <c r="E48" s="2"/>
      <c r="F48" s="2"/>
      <c r="G48" s="2"/>
      <c r="H48" s="2"/>
      <c r="I48" s="2"/>
    </row>
    <row r="49" spans="1:9" x14ac:dyDescent="0.3">
      <c r="A49" s="8">
        <v>25</v>
      </c>
      <c r="B49" s="8">
        <v>5.1177327845393816E-4</v>
      </c>
      <c r="C49" s="8">
        <v>-6.804351678418679E-3</v>
      </c>
      <c r="D49" s="2"/>
      <c r="E49" s="2"/>
      <c r="F49" s="2"/>
      <c r="G49" s="2"/>
      <c r="H49" s="2"/>
      <c r="I49" s="2"/>
    </row>
    <row r="50" spans="1:9" x14ac:dyDescent="0.3">
      <c r="A50" s="8">
        <v>26</v>
      </c>
      <c r="B50" s="8">
        <v>1.483026907015676E-3</v>
      </c>
      <c r="C50" s="8">
        <v>-3.9352462116877705E-3</v>
      </c>
      <c r="D50" s="2"/>
      <c r="E50" s="2"/>
      <c r="F50" s="2"/>
      <c r="G50" s="2"/>
      <c r="H50" s="2"/>
      <c r="I50" s="2"/>
    </row>
    <row r="51" spans="1:9" x14ac:dyDescent="0.3">
      <c r="A51" s="8">
        <v>27</v>
      </c>
      <c r="B51" s="8">
        <v>-7.2006238000903774E-4</v>
      </c>
      <c r="C51" s="8">
        <v>2.8814070384702017E-3</v>
      </c>
      <c r="D51" s="2"/>
      <c r="E51" s="2"/>
      <c r="F51" s="2"/>
      <c r="G51" s="2"/>
      <c r="H51" s="2"/>
      <c r="I51" s="2"/>
    </row>
    <row r="52" spans="1:9" x14ac:dyDescent="0.3">
      <c r="A52" s="8">
        <v>28</v>
      </c>
      <c r="B52" s="8">
        <v>4.4535342673254208E-3</v>
      </c>
      <c r="C52" s="8">
        <v>7.2827643295206492E-3</v>
      </c>
      <c r="D52" s="2"/>
      <c r="E52" s="2"/>
      <c r="F52" s="2"/>
      <c r="G52" s="2"/>
      <c r="H52" s="2"/>
      <c r="I52" s="2"/>
    </row>
    <row r="53" spans="1:9" x14ac:dyDescent="0.3">
      <c r="A53" s="8">
        <v>29</v>
      </c>
      <c r="B53" s="8">
        <v>4.1230598757969312E-4</v>
      </c>
      <c r="C53" s="8">
        <v>1.444575038257801E-3</v>
      </c>
      <c r="D53" s="2"/>
      <c r="E53" s="2"/>
      <c r="F53" s="2"/>
      <c r="G53" s="2"/>
      <c r="H53" s="2"/>
      <c r="I53" s="2"/>
    </row>
    <row r="54" spans="1:9" x14ac:dyDescent="0.3">
      <c r="A54" s="8">
        <v>30</v>
      </c>
      <c r="B54" s="8">
        <v>1.9601061774502141E-4</v>
      </c>
      <c r="C54" s="8">
        <v>3.5852381128722681E-2</v>
      </c>
      <c r="D54" s="2"/>
      <c r="E54" s="2"/>
      <c r="F54" s="2"/>
      <c r="G54" s="2"/>
      <c r="H54" s="2"/>
      <c r="I54" s="2"/>
    </row>
    <row r="55" spans="1:9" x14ac:dyDescent="0.3">
      <c r="A55" s="8">
        <v>31</v>
      </c>
      <c r="B55" s="8">
        <v>-2.3030932931473102E-3</v>
      </c>
      <c r="C55" s="8">
        <v>2.5317179840615118E-2</v>
      </c>
      <c r="D55" s="2"/>
      <c r="E55" s="2"/>
      <c r="F55" s="2"/>
      <c r="G55" s="2"/>
      <c r="H55" s="2"/>
      <c r="I55" s="2"/>
    </row>
    <row r="56" spans="1:9" x14ac:dyDescent="0.3">
      <c r="A56" s="8">
        <v>32</v>
      </c>
      <c r="B56" s="8">
        <v>-2.2124992936436464E-3</v>
      </c>
      <c r="C56" s="8">
        <v>2.5816188377415046E-4</v>
      </c>
      <c r="D56" s="2"/>
      <c r="E56" s="2"/>
      <c r="F56" s="2"/>
      <c r="G56" s="2"/>
      <c r="H56" s="2"/>
      <c r="I56" s="2"/>
    </row>
    <row r="57" spans="1:9" x14ac:dyDescent="0.3">
      <c r="A57" s="8">
        <v>33</v>
      </c>
      <c r="B57" s="8">
        <v>-3.485992811246146E-3</v>
      </c>
      <c r="C57" s="8">
        <v>4.2510374537288259E-2</v>
      </c>
      <c r="D57" s="2"/>
      <c r="E57" s="2"/>
      <c r="F57" s="2"/>
      <c r="G57" s="2"/>
      <c r="H57" s="2"/>
      <c r="I57" s="2"/>
    </row>
    <row r="58" spans="1:9" x14ac:dyDescent="0.3">
      <c r="A58" s="8">
        <v>34</v>
      </c>
      <c r="B58" s="8">
        <v>-3.2180044894103395E-3</v>
      </c>
      <c r="C58" s="8">
        <v>-8.2062032685925289E-3</v>
      </c>
      <c r="D58" s="2"/>
      <c r="E58" s="2"/>
      <c r="F58" s="2"/>
      <c r="G58" s="2"/>
      <c r="H58" s="2"/>
      <c r="I58" s="2"/>
    </row>
    <row r="59" spans="1:9" x14ac:dyDescent="0.3">
      <c r="A59" s="8">
        <v>35</v>
      </c>
      <c r="B59" s="8">
        <v>1.3229268429773748E-3</v>
      </c>
      <c r="C59" s="8">
        <v>1.6831174983352098E-2</v>
      </c>
      <c r="D59" s="2"/>
      <c r="E59" s="2"/>
      <c r="F59" s="2"/>
      <c r="G59" s="2"/>
      <c r="H59" s="2"/>
      <c r="I59" s="2"/>
    </row>
    <row r="60" spans="1:9" x14ac:dyDescent="0.3">
      <c r="A60" s="8">
        <v>36</v>
      </c>
      <c r="B60" s="8">
        <v>-4.4579780404779713E-3</v>
      </c>
      <c r="C60" s="8">
        <v>7.7368652907323556E-3</v>
      </c>
      <c r="D60" s="2"/>
      <c r="E60" s="2"/>
      <c r="F60" s="2"/>
      <c r="G60" s="2"/>
      <c r="H60" s="2"/>
      <c r="I60" s="2"/>
    </row>
    <row r="61" spans="1:9" x14ac:dyDescent="0.3">
      <c r="A61" s="8">
        <v>37</v>
      </c>
      <c r="B61" s="8">
        <v>4.2650586887713823E-3</v>
      </c>
      <c r="C61" s="8">
        <v>8.9228488161204409E-3</v>
      </c>
      <c r="D61" s="2"/>
      <c r="E61" s="2"/>
      <c r="F61" s="2"/>
      <c r="G61" s="2"/>
      <c r="H61" s="2"/>
      <c r="I61" s="2"/>
    </row>
    <row r="62" spans="1:9" x14ac:dyDescent="0.3">
      <c r="A62" s="8">
        <v>38</v>
      </c>
      <c r="B62" s="8">
        <v>4.5924415563700959E-3</v>
      </c>
      <c r="C62" s="8">
        <v>6.9247853440137716E-5</v>
      </c>
      <c r="D62" s="2"/>
      <c r="E62" s="2"/>
      <c r="F62" s="2"/>
      <c r="G62" s="2"/>
      <c r="H62" s="2"/>
      <c r="I62" s="2"/>
    </row>
    <row r="63" spans="1:9" x14ac:dyDescent="0.3">
      <c r="A63" s="8">
        <v>39</v>
      </c>
      <c r="B63" s="8">
        <v>4.2019480154084892E-3</v>
      </c>
      <c r="C63" s="8">
        <v>-5.7666926151886296E-3</v>
      </c>
      <c r="D63" s="2"/>
      <c r="E63" s="2"/>
      <c r="F63" s="2"/>
      <c r="G63" s="2"/>
      <c r="H63" s="2"/>
      <c r="I63" s="2"/>
    </row>
    <row r="64" spans="1:9" x14ac:dyDescent="0.3">
      <c r="A64" s="8">
        <v>40</v>
      </c>
      <c r="B64" s="8">
        <v>-2.0892815766098884E-3</v>
      </c>
      <c r="C64" s="8">
        <v>-4.5598074955680587E-4</v>
      </c>
      <c r="D64" s="2"/>
      <c r="E64" s="2"/>
      <c r="F64" s="2"/>
      <c r="G64" s="2"/>
      <c r="H64" s="2"/>
      <c r="I64" s="2"/>
    </row>
    <row r="65" spans="1:9" x14ac:dyDescent="0.3">
      <c r="A65" s="8">
        <v>41</v>
      </c>
      <c r="B65" s="8">
        <v>-4.5248577703420226E-4</v>
      </c>
      <c r="C65" s="8">
        <v>7.3646863311070754E-3</v>
      </c>
      <c r="D65" s="2"/>
      <c r="E65" s="2"/>
      <c r="F65" s="2"/>
      <c r="G65" s="2"/>
      <c r="H65" s="2"/>
      <c r="I65" s="2"/>
    </row>
    <row r="66" spans="1:9" x14ac:dyDescent="0.3">
      <c r="A66" s="8">
        <v>42</v>
      </c>
      <c r="B66" s="8">
        <v>5.9371781782503611E-3</v>
      </c>
      <c r="C66" s="8">
        <v>1.2458887485262216E-3</v>
      </c>
      <c r="D66" s="2"/>
      <c r="E66" s="2"/>
      <c r="F66" s="2"/>
      <c r="G66" s="2"/>
      <c r="H66" s="2"/>
      <c r="I66" s="2"/>
    </row>
    <row r="67" spans="1:9" x14ac:dyDescent="0.3">
      <c r="A67" s="8">
        <v>43</v>
      </c>
      <c r="B67" s="8">
        <v>-1.3869398053747951E-3</v>
      </c>
      <c r="C67" s="8">
        <v>-8.7905462646231374E-3</v>
      </c>
      <c r="D67" s="2"/>
      <c r="E67" s="2"/>
      <c r="F67" s="2"/>
      <c r="G67" s="2"/>
      <c r="H67" s="2"/>
      <c r="I67" s="2"/>
    </row>
    <row r="68" spans="1:9" x14ac:dyDescent="0.3">
      <c r="A68" s="8">
        <v>44</v>
      </c>
      <c r="B68" s="8">
        <v>-2.6439773770592012E-3</v>
      </c>
      <c r="C68" s="8">
        <v>-8.2356907291865206E-3</v>
      </c>
      <c r="D68" s="2"/>
      <c r="E68" s="2"/>
      <c r="F68" s="2"/>
      <c r="G68" s="2"/>
      <c r="H68" s="2"/>
      <c r="I68" s="2"/>
    </row>
    <row r="69" spans="1:9" x14ac:dyDescent="0.3">
      <c r="A69" s="8">
        <v>45</v>
      </c>
      <c r="B69" s="8">
        <v>-1.1970017814233963E-3</v>
      </c>
      <c r="C69" s="8">
        <v>1.9531203711487459E-3</v>
      </c>
      <c r="D69" s="2"/>
      <c r="E69" s="2"/>
      <c r="F69" s="2"/>
      <c r="G69" s="2"/>
      <c r="H69" s="2"/>
      <c r="I69" s="2"/>
    </row>
    <row r="70" spans="1:9" x14ac:dyDescent="0.3">
      <c r="A70" s="8">
        <v>46</v>
      </c>
      <c r="B70" s="8">
        <v>4.5682835473238228E-3</v>
      </c>
      <c r="C70" s="8">
        <v>-8.3488943013673191E-3</v>
      </c>
      <c r="D70" s="2"/>
      <c r="E70" s="2"/>
      <c r="F70" s="2"/>
      <c r="G70" s="2"/>
      <c r="H70" s="2"/>
      <c r="I70" s="2"/>
    </row>
    <row r="71" spans="1:9" x14ac:dyDescent="0.3">
      <c r="A71" s="8">
        <v>47</v>
      </c>
      <c r="B71" s="8">
        <v>4.1803255980917432E-3</v>
      </c>
      <c r="C71" s="8">
        <v>-1.2294162281177223E-3</v>
      </c>
      <c r="D71" s="2"/>
      <c r="E71" s="2"/>
      <c r="F71" s="2"/>
      <c r="G71" s="2"/>
      <c r="H71" s="2"/>
      <c r="I71" s="2"/>
    </row>
    <row r="72" spans="1:9" x14ac:dyDescent="0.3">
      <c r="A72" s="8">
        <v>48</v>
      </c>
      <c r="B72" s="8">
        <v>3.7362582802550931E-4</v>
      </c>
      <c r="C72" s="8">
        <v>-4.0759534781424599E-3</v>
      </c>
      <c r="D72" s="2"/>
      <c r="E72" s="2"/>
      <c r="F72" s="2"/>
      <c r="G72" s="2"/>
      <c r="H72" s="2"/>
      <c r="I72" s="2"/>
    </row>
    <row r="73" spans="1:9" x14ac:dyDescent="0.3">
      <c r="A73" s="8">
        <v>49</v>
      </c>
      <c r="B73" s="8">
        <v>1.2687897182301119E-3</v>
      </c>
      <c r="C73" s="8">
        <v>-1.5279052669170941E-3</v>
      </c>
      <c r="D73" s="2"/>
      <c r="E73" s="2"/>
      <c r="F73" s="2"/>
      <c r="G73" s="2"/>
      <c r="H73" s="2"/>
      <c r="I73" s="2"/>
    </row>
    <row r="74" spans="1:9" x14ac:dyDescent="0.3">
      <c r="A74" s="8">
        <v>50</v>
      </c>
      <c r="B74" s="8">
        <v>2.9024668086467453E-3</v>
      </c>
      <c r="C74" s="8">
        <v>-6.5769846991561862E-3</v>
      </c>
      <c r="D74" s="2"/>
      <c r="E74" s="2"/>
      <c r="F74" s="2"/>
      <c r="G74" s="2"/>
      <c r="H74" s="2"/>
      <c r="I74" s="2"/>
    </row>
    <row r="75" spans="1:9" x14ac:dyDescent="0.3">
      <c r="A75" s="8">
        <v>51</v>
      </c>
      <c r="B75" s="8">
        <v>1.0205577035441176E-3</v>
      </c>
      <c r="C75" s="8">
        <v>9.7761611441699991E-3</v>
      </c>
      <c r="D75" s="2"/>
      <c r="E75" s="2"/>
      <c r="F75" s="2"/>
      <c r="G75" s="2"/>
      <c r="H75" s="2"/>
      <c r="I75" s="2"/>
    </row>
    <row r="76" spans="1:9" x14ac:dyDescent="0.3">
      <c r="A76" s="8">
        <v>52</v>
      </c>
      <c r="B76" s="8">
        <v>-1.7556399483035108E-3</v>
      </c>
      <c r="C76" s="8">
        <v>-4.1547282345637685E-3</v>
      </c>
      <c r="D76" s="2"/>
      <c r="E76" s="2"/>
      <c r="F76" s="2"/>
      <c r="G76" s="2"/>
      <c r="H76" s="2"/>
      <c r="I76" s="2"/>
    </row>
    <row r="77" spans="1:9" x14ac:dyDescent="0.3">
      <c r="A77" s="8">
        <v>53</v>
      </c>
      <c r="B77" s="8">
        <v>8.3477572862341296E-4</v>
      </c>
      <c r="C77" s="8">
        <v>-1.1120298085941166E-2</v>
      </c>
      <c r="D77" s="2"/>
      <c r="E77" s="2"/>
      <c r="F77" s="2"/>
      <c r="G77" s="2"/>
      <c r="H77" s="2"/>
      <c r="I77" s="2"/>
    </row>
    <row r="78" spans="1:9" x14ac:dyDescent="0.3">
      <c r="A78" s="8">
        <v>54</v>
      </c>
      <c r="B78" s="8">
        <v>-3.9076651596912134E-4</v>
      </c>
      <c r="C78" s="8">
        <v>-1.1719681310688941E-2</v>
      </c>
      <c r="D78" s="2"/>
      <c r="E78" s="2"/>
      <c r="F78" s="2"/>
      <c r="G78" s="2"/>
      <c r="H78" s="2"/>
      <c r="I78" s="2"/>
    </row>
    <row r="79" spans="1:9" x14ac:dyDescent="0.3">
      <c r="A79" s="8">
        <v>55</v>
      </c>
      <c r="B79" s="8">
        <v>-3.584988795066431E-3</v>
      </c>
      <c r="C79" s="8">
        <v>-6.9685124666570937E-3</v>
      </c>
      <c r="D79" s="2"/>
      <c r="E79" s="2"/>
      <c r="F79" s="2"/>
      <c r="G79" s="2"/>
      <c r="H79" s="2"/>
      <c r="I79" s="2"/>
    </row>
    <row r="80" spans="1:9" x14ac:dyDescent="0.3">
      <c r="A80" s="8">
        <v>56</v>
      </c>
      <c r="B80" s="8">
        <v>3.1763082801778298E-3</v>
      </c>
      <c r="C80" s="8">
        <v>-3.1035518898351227E-3</v>
      </c>
      <c r="D80" s="2"/>
      <c r="E80" s="2"/>
      <c r="F80" s="2"/>
      <c r="G80" s="2"/>
      <c r="H80" s="2"/>
      <c r="I80" s="2"/>
    </row>
    <row r="81" spans="1:9" x14ac:dyDescent="0.3">
      <c r="A81" s="8">
        <v>57</v>
      </c>
      <c r="B81" s="8">
        <v>-9.7974883972147498E-4</v>
      </c>
      <c r="C81" s="8">
        <v>-1.1732959091122798E-2</v>
      </c>
      <c r="D81" s="2"/>
      <c r="E81" s="2"/>
      <c r="F81" s="2"/>
      <c r="G81" s="2"/>
      <c r="H81" s="2"/>
      <c r="I81" s="2"/>
    </row>
    <row r="82" spans="1:9" x14ac:dyDescent="0.3">
      <c r="A82" s="8">
        <v>58</v>
      </c>
      <c r="B82" s="8">
        <v>4.0286026800817895E-3</v>
      </c>
      <c r="C82" s="8">
        <v>-2.3375422582031088E-3</v>
      </c>
      <c r="D82" s="2"/>
      <c r="E82" s="2"/>
      <c r="F82" s="2"/>
      <c r="G82" s="2"/>
      <c r="H82" s="2"/>
      <c r="I82" s="2"/>
    </row>
    <row r="83" spans="1:9" x14ac:dyDescent="0.3">
      <c r="A83" s="8">
        <v>59</v>
      </c>
      <c r="B83" s="8">
        <v>-2.2398907534549222E-3</v>
      </c>
      <c r="C83" s="8">
        <v>2.48651655659893E-3</v>
      </c>
      <c r="D83" s="2"/>
      <c r="E83" s="2"/>
      <c r="F83" s="2"/>
      <c r="G83" s="2"/>
      <c r="H83" s="2"/>
      <c r="I83" s="2"/>
    </row>
    <row r="84" spans="1:9" x14ac:dyDescent="0.3">
      <c r="A84" s="8">
        <v>60</v>
      </c>
      <c r="B84" s="8">
        <v>7.0594395835102788E-4</v>
      </c>
      <c r="C84" s="8">
        <v>6.6576156011721585E-3</v>
      </c>
      <c r="D84" s="2"/>
      <c r="E84" s="2"/>
      <c r="F84" s="2"/>
      <c r="G84" s="2"/>
      <c r="H84" s="2"/>
      <c r="I84" s="2"/>
    </row>
    <row r="85" spans="1:9" x14ac:dyDescent="0.3">
      <c r="A85" s="8">
        <v>61</v>
      </c>
      <c r="B85" s="8">
        <v>-3.9690775303601634E-3</v>
      </c>
      <c r="C85" s="8">
        <v>-2.8501870401967406E-3</v>
      </c>
      <c r="D85" s="2"/>
      <c r="E85" s="2"/>
      <c r="F85" s="2"/>
      <c r="G85" s="2"/>
      <c r="H85" s="2"/>
      <c r="I85" s="2"/>
    </row>
    <row r="86" spans="1:9" x14ac:dyDescent="0.3">
      <c r="A86" s="8">
        <v>62</v>
      </c>
      <c r="B86" s="8">
        <v>-3.3113953101000784E-3</v>
      </c>
      <c r="C86" s="8">
        <v>-1.8787637766704394E-2</v>
      </c>
      <c r="D86" s="2"/>
      <c r="E86" s="2"/>
      <c r="F86" s="2"/>
      <c r="G86" s="2"/>
      <c r="H86" s="2"/>
      <c r="I86" s="2"/>
    </row>
    <row r="87" spans="1:9" x14ac:dyDescent="0.3">
      <c r="A87" s="8">
        <v>63</v>
      </c>
      <c r="B87" s="8">
        <v>6.1036636831937425E-3</v>
      </c>
      <c r="C87" s="8">
        <v>1.9075031528813444E-2</v>
      </c>
      <c r="D87" s="2"/>
      <c r="E87" s="2"/>
      <c r="F87" s="2"/>
      <c r="G87" s="2"/>
      <c r="H87" s="2"/>
      <c r="I87" s="2"/>
    </row>
    <row r="88" spans="1:9" x14ac:dyDescent="0.3">
      <c r="A88" s="8">
        <v>64</v>
      </c>
      <c r="B88" s="8">
        <v>-2.1589716650396527E-3</v>
      </c>
      <c r="C88" s="8">
        <v>-1.2451118774836305E-2</v>
      </c>
      <c r="D88" s="2"/>
      <c r="E88" s="2"/>
      <c r="F88" s="2"/>
      <c r="G88" s="2"/>
      <c r="H88" s="2"/>
      <c r="I88" s="2"/>
    </row>
    <row r="89" spans="1:9" x14ac:dyDescent="0.3">
      <c r="A89" s="8">
        <v>65</v>
      </c>
      <c r="B89" s="8">
        <v>2.3318827441041676E-3</v>
      </c>
      <c r="C89" s="8">
        <v>-1.7280788993292145E-2</v>
      </c>
      <c r="D89" s="2"/>
      <c r="E89" s="2"/>
      <c r="F89" s="2"/>
      <c r="G89" s="2"/>
      <c r="H89" s="2"/>
      <c r="I89" s="2"/>
    </row>
    <row r="90" spans="1:9" x14ac:dyDescent="0.3">
      <c r="A90" s="8">
        <v>66</v>
      </c>
      <c r="B90" s="8">
        <v>3.5578734927821359E-3</v>
      </c>
      <c r="C90" s="8">
        <v>9.910194770216995E-3</v>
      </c>
      <c r="D90" s="2"/>
      <c r="E90" s="2"/>
      <c r="F90" s="2"/>
      <c r="G90" s="2"/>
      <c r="H90" s="2"/>
      <c r="I90" s="2"/>
    </row>
    <row r="91" spans="1:9" x14ac:dyDescent="0.3">
      <c r="A91" s="8">
        <v>67</v>
      </c>
      <c r="B91" s="8">
        <v>-4.9577277246622099E-4</v>
      </c>
      <c r="C91" s="8">
        <v>-1.4043147474681163E-2</v>
      </c>
      <c r="D91" s="2"/>
      <c r="E91" s="2"/>
      <c r="F91" s="2"/>
      <c r="G91" s="2"/>
      <c r="H91" s="2"/>
      <c r="I91" s="2"/>
    </row>
    <row r="92" spans="1:9" x14ac:dyDescent="0.3">
      <c r="A92" s="8">
        <v>68</v>
      </c>
      <c r="B92" s="8">
        <v>1.4325901939819478E-3</v>
      </c>
      <c r="C92" s="8">
        <v>-5.9149601012834681E-3</v>
      </c>
      <c r="D92" s="2"/>
      <c r="E92" s="2"/>
      <c r="F92" s="2"/>
      <c r="G92" s="2"/>
      <c r="H92" s="2"/>
      <c r="I92" s="2"/>
    </row>
    <row r="93" spans="1:9" x14ac:dyDescent="0.3">
      <c r="A93" s="8">
        <v>69</v>
      </c>
      <c r="B93" s="8">
        <v>3.9965865885293128E-3</v>
      </c>
      <c r="C93" s="8">
        <v>6.7788158722811419E-4</v>
      </c>
      <c r="D93" s="2"/>
      <c r="E93" s="2"/>
      <c r="F93" s="2"/>
      <c r="G93" s="2"/>
      <c r="H93" s="2"/>
      <c r="I93" s="2"/>
    </row>
    <row r="94" spans="1:9" x14ac:dyDescent="0.3">
      <c r="A94" s="8">
        <v>70</v>
      </c>
      <c r="B94" s="8">
        <v>4.5947284407305659E-3</v>
      </c>
      <c r="C94" s="8">
        <v>-3.3825856825245824E-4</v>
      </c>
      <c r="D94" s="2"/>
      <c r="E94" s="2"/>
      <c r="F94" s="2"/>
      <c r="G94" s="2"/>
      <c r="H94" s="2"/>
      <c r="I94" s="2"/>
    </row>
    <row r="95" spans="1:9" x14ac:dyDescent="0.3">
      <c r="A95" s="8">
        <v>71</v>
      </c>
      <c r="B95" s="8">
        <v>4.5166173429216127E-4</v>
      </c>
      <c r="C95" s="8">
        <v>-1.1579633466348953E-2</v>
      </c>
      <c r="D95" s="2"/>
      <c r="E95" s="2"/>
      <c r="F95" s="2"/>
      <c r="G95" s="2"/>
      <c r="H95" s="2"/>
      <c r="I95" s="2"/>
    </row>
    <row r="96" spans="1:9" x14ac:dyDescent="0.3">
      <c r="A96" s="8">
        <v>72</v>
      </c>
      <c r="B96" s="8">
        <v>3.7029994038240777E-3</v>
      </c>
      <c r="C96" s="8">
        <v>3.2545082232376989E-3</v>
      </c>
      <c r="D96" s="2"/>
      <c r="E96" s="2"/>
      <c r="F96" s="2"/>
      <c r="G96" s="2"/>
      <c r="H96" s="2"/>
      <c r="I96" s="2"/>
    </row>
    <row r="97" spans="1:9" x14ac:dyDescent="0.3">
      <c r="A97" s="8">
        <v>73</v>
      </c>
      <c r="B97" s="8">
        <v>2.1695572556714056E-4</v>
      </c>
      <c r="C97" s="8">
        <v>7.7308141329164009E-3</v>
      </c>
      <c r="D97" s="2"/>
      <c r="E97" s="2"/>
      <c r="F97" s="2"/>
      <c r="G97" s="2"/>
      <c r="H97" s="2"/>
      <c r="I97" s="2"/>
    </row>
    <row r="98" spans="1:9" x14ac:dyDescent="0.3">
      <c r="A98" s="8">
        <v>74</v>
      </c>
      <c r="B98" s="8">
        <v>-3.1837261218494563E-3</v>
      </c>
      <c r="C98" s="8">
        <v>-1.199421249263612E-2</v>
      </c>
      <c r="D98" s="2"/>
      <c r="E98" s="2"/>
      <c r="F98" s="2"/>
      <c r="G98" s="2"/>
      <c r="H98" s="2"/>
      <c r="I98" s="2"/>
    </row>
    <row r="99" spans="1:9" x14ac:dyDescent="0.3">
      <c r="A99" s="8">
        <v>75</v>
      </c>
      <c r="B99" s="8">
        <v>3.5419616852571433E-3</v>
      </c>
      <c r="C99" s="8">
        <v>-1.938713048801639E-2</v>
      </c>
      <c r="D99" s="2"/>
      <c r="E99" s="2"/>
      <c r="F99" s="2"/>
      <c r="G99" s="2"/>
      <c r="H99" s="2"/>
      <c r="I99" s="2"/>
    </row>
    <row r="100" spans="1:9" x14ac:dyDescent="0.3">
      <c r="A100" s="8">
        <v>76</v>
      </c>
      <c r="B100" s="8">
        <v>-8.0387851148549963E-4</v>
      </c>
      <c r="C100" s="8">
        <v>-1.4712453266735178E-2</v>
      </c>
      <c r="D100" s="2"/>
      <c r="E100" s="2"/>
      <c r="F100" s="2"/>
      <c r="G100" s="2"/>
      <c r="H100" s="2"/>
      <c r="I100" s="2"/>
    </row>
    <row r="101" spans="1:9" x14ac:dyDescent="0.3">
      <c r="A101" s="8">
        <v>77</v>
      </c>
      <c r="B101" s="8">
        <v>-6.2037951065659828E-4</v>
      </c>
      <c r="C101" s="8">
        <v>1.5972564572490733E-2</v>
      </c>
      <c r="D101" s="2"/>
      <c r="E101" s="2"/>
      <c r="F101" s="2"/>
      <c r="G101" s="2"/>
      <c r="H101" s="2"/>
      <c r="I101" s="2"/>
    </row>
    <row r="102" spans="1:9" x14ac:dyDescent="0.3">
      <c r="A102" s="8">
        <v>78</v>
      </c>
      <c r="B102" s="8">
        <v>2.7400452682278514E-3</v>
      </c>
      <c r="C102" s="8">
        <v>-2.5632997555603979E-3</v>
      </c>
      <c r="D102" s="2"/>
      <c r="E102" s="2"/>
      <c r="F102" s="2"/>
      <c r="G102" s="2"/>
      <c r="H102" s="2"/>
      <c r="I102" s="2"/>
    </row>
    <row r="103" spans="1:9" x14ac:dyDescent="0.3">
      <c r="A103" s="8">
        <v>79</v>
      </c>
      <c r="B103" s="8">
        <v>3.6676968919773347E-3</v>
      </c>
      <c r="C103" s="8">
        <v>-1.531291657482094E-2</v>
      </c>
      <c r="D103" s="2"/>
      <c r="E103" s="2"/>
      <c r="F103" s="2"/>
      <c r="G103" s="2"/>
      <c r="H103" s="2"/>
      <c r="I103" s="2"/>
    </row>
    <row r="104" spans="1:9" x14ac:dyDescent="0.3">
      <c r="A104" s="8">
        <v>80</v>
      </c>
      <c r="B104" s="8">
        <v>2.558320739131691E-3</v>
      </c>
      <c r="C104" s="8">
        <v>2.3419158883344702E-3</v>
      </c>
      <c r="D104" s="2"/>
      <c r="E104" s="2"/>
      <c r="F104" s="2"/>
      <c r="G104" s="2"/>
      <c r="H104" s="2"/>
      <c r="I104" s="2"/>
    </row>
    <row r="105" spans="1:9" x14ac:dyDescent="0.3">
      <c r="A105" s="8">
        <v>81</v>
      </c>
      <c r="B105" s="8">
        <v>3.0395461769959872E-4</v>
      </c>
      <c r="C105" s="8">
        <v>5.5090431323720551E-3</v>
      </c>
      <c r="D105" s="2"/>
      <c r="E105" s="2"/>
      <c r="F105" s="2"/>
      <c r="G105" s="2"/>
      <c r="H105" s="2"/>
      <c r="I105" s="2"/>
    </row>
    <row r="106" spans="1:9" x14ac:dyDescent="0.3">
      <c r="A106" s="8">
        <v>82</v>
      </c>
      <c r="B106" s="8">
        <v>1.9317643377266172E-3</v>
      </c>
      <c r="C106" s="8">
        <v>-3.7195132821622671E-2</v>
      </c>
      <c r="D106" s="2"/>
      <c r="E106" s="2"/>
      <c r="F106" s="2"/>
      <c r="G106" s="2"/>
      <c r="H106" s="2"/>
      <c r="I106" s="2"/>
    </row>
    <row r="107" spans="1:9" x14ac:dyDescent="0.3">
      <c r="A107" s="8">
        <v>83</v>
      </c>
      <c r="B107" s="8">
        <v>5.1955570240054269E-3</v>
      </c>
      <c r="C107" s="8">
        <v>1.070459528801488E-2</v>
      </c>
      <c r="D107" s="2"/>
      <c r="E107" s="2"/>
      <c r="F107" s="2"/>
      <c r="G107" s="2"/>
      <c r="H107" s="2"/>
      <c r="I107" s="2"/>
    </row>
    <row r="108" spans="1:9" x14ac:dyDescent="0.3">
      <c r="A108" s="8">
        <v>84</v>
      </c>
      <c r="B108" s="8">
        <v>2.1635677612925992E-3</v>
      </c>
      <c r="C108" s="8">
        <v>1.6293883419466478E-2</v>
      </c>
      <c r="D108" s="2"/>
      <c r="E108" s="2"/>
      <c r="F108" s="2"/>
      <c r="G108" s="2"/>
      <c r="H108" s="2"/>
      <c r="I108" s="2"/>
    </row>
    <row r="109" spans="1:9" x14ac:dyDescent="0.3">
      <c r="A109" s="8">
        <v>85</v>
      </c>
      <c r="B109" s="8">
        <v>1.9752478097185347E-3</v>
      </c>
      <c r="C109" s="8">
        <v>1.7608444192742212E-2</v>
      </c>
      <c r="D109" s="2"/>
      <c r="E109" s="2"/>
      <c r="F109" s="2"/>
      <c r="G109" s="2"/>
      <c r="H109" s="2"/>
      <c r="I109" s="2"/>
    </row>
    <row r="110" spans="1:9" x14ac:dyDescent="0.3">
      <c r="A110" s="8">
        <v>86</v>
      </c>
      <c r="B110" s="8">
        <v>-3.5043483408181441E-5</v>
      </c>
      <c r="C110" s="8">
        <v>-1.9795360317082081E-2</v>
      </c>
      <c r="D110" s="2"/>
      <c r="E110" s="2"/>
      <c r="F110" s="2"/>
      <c r="G110" s="2"/>
      <c r="H110" s="2"/>
      <c r="I110" s="2"/>
    </row>
    <row r="111" spans="1:9" x14ac:dyDescent="0.3">
      <c r="A111" s="8">
        <v>87</v>
      </c>
      <c r="B111" s="8">
        <v>-3.9092553310799156E-3</v>
      </c>
      <c r="C111" s="8">
        <v>-2.9101286532693784E-3</v>
      </c>
      <c r="D111" s="2"/>
      <c r="E111" s="2"/>
      <c r="F111" s="2"/>
      <c r="G111" s="2"/>
      <c r="H111" s="2"/>
      <c r="I111" s="2"/>
    </row>
    <row r="112" spans="1:9" x14ac:dyDescent="0.3">
      <c r="A112" s="8">
        <v>88</v>
      </c>
      <c r="B112" s="8">
        <v>5.378045219845971E-3</v>
      </c>
      <c r="C112" s="8">
        <v>1.2969104257061813E-3</v>
      </c>
      <c r="D112" s="2"/>
      <c r="E112" s="2"/>
      <c r="F112" s="2"/>
      <c r="G112" s="2"/>
      <c r="H112" s="2"/>
      <c r="I112" s="2"/>
    </row>
    <row r="113" spans="1:9" x14ac:dyDescent="0.3">
      <c r="A113" s="8">
        <v>89</v>
      </c>
      <c r="B113" s="8">
        <v>1.5177472237545221E-3</v>
      </c>
      <c r="C113" s="8">
        <v>-3.2126044614072926E-4</v>
      </c>
      <c r="D113" s="2"/>
      <c r="E113" s="2"/>
      <c r="F113" s="2"/>
      <c r="G113" s="2"/>
      <c r="H113" s="2"/>
      <c r="I113" s="2"/>
    </row>
    <row r="114" spans="1:9" x14ac:dyDescent="0.3">
      <c r="A114" s="8">
        <v>90</v>
      </c>
      <c r="B114" s="8">
        <v>5.0055923735555972E-4</v>
      </c>
      <c r="C114" s="8">
        <v>1.7499160453504806E-2</v>
      </c>
      <c r="D114" s="2"/>
      <c r="E114" s="2"/>
      <c r="F114" s="2"/>
      <c r="G114" s="2"/>
      <c r="H114" s="2"/>
      <c r="I114" s="2"/>
    </row>
    <row r="115" spans="1:9" x14ac:dyDescent="0.3">
      <c r="A115" s="8">
        <v>91</v>
      </c>
      <c r="B115" s="8">
        <v>2.963738801892944E-3</v>
      </c>
      <c r="C115" s="8">
        <v>2.5761430841441616E-4</v>
      </c>
      <c r="D115" s="2"/>
      <c r="E115" s="2"/>
      <c r="F115" s="2"/>
      <c r="G115" s="2"/>
      <c r="H115" s="2"/>
      <c r="I115" s="2"/>
    </row>
    <row r="116" spans="1:9" x14ac:dyDescent="0.3">
      <c r="A116" s="8">
        <v>92</v>
      </c>
      <c r="B116" s="8">
        <v>1.2723822585612953E-3</v>
      </c>
      <c r="C116" s="8">
        <v>-1.1555466673744977E-2</v>
      </c>
      <c r="D116" s="2"/>
      <c r="E116" s="2"/>
      <c r="F116" s="2"/>
      <c r="G116" s="2"/>
      <c r="H116" s="2"/>
      <c r="I116" s="2"/>
    </row>
    <row r="117" spans="1:9" x14ac:dyDescent="0.3">
      <c r="A117" s="8">
        <v>93</v>
      </c>
      <c r="B117" s="8">
        <v>-1.3299196856867968E-3</v>
      </c>
      <c r="C117" s="8">
        <v>2.1111564347382726E-3</v>
      </c>
      <c r="D117" s="2"/>
      <c r="E117" s="2"/>
      <c r="F117" s="2"/>
      <c r="G117" s="2"/>
      <c r="H117" s="2"/>
      <c r="I117" s="2"/>
    </row>
    <row r="118" spans="1:9" x14ac:dyDescent="0.3">
      <c r="A118" s="8">
        <v>94</v>
      </c>
      <c r="B118" s="8">
        <v>-2.7081961602943702E-3</v>
      </c>
      <c r="C118" s="8">
        <v>-4.8998039844755483E-3</v>
      </c>
      <c r="D118" s="2"/>
      <c r="E118" s="2"/>
      <c r="F118" s="2"/>
      <c r="G118" s="2"/>
      <c r="H118" s="2"/>
      <c r="I118" s="2"/>
    </row>
    <row r="119" spans="1:9" x14ac:dyDescent="0.3">
      <c r="A119" s="8">
        <v>95</v>
      </c>
      <c r="B119" s="8">
        <v>3.7697023812029683E-3</v>
      </c>
      <c r="C119" s="8">
        <v>-3.3342654110294998E-3</v>
      </c>
      <c r="D119" s="2"/>
      <c r="E119" s="2"/>
      <c r="F119" s="2"/>
      <c r="G119" s="2"/>
      <c r="H119" s="2"/>
      <c r="I119" s="2"/>
    </row>
    <row r="120" spans="1:9" x14ac:dyDescent="0.3">
      <c r="A120" s="8">
        <v>96</v>
      </c>
      <c r="B120" s="8">
        <v>-1.7073353568526804E-3</v>
      </c>
      <c r="C120" s="8">
        <v>1.0279783806343212E-2</v>
      </c>
      <c r="D120" s="2"/>
      <c r="E120" s="2"/>
      <c r="F120" s="2"/>
      <c r="G120" s="2"/>
      <c r="H120" s="2"/>
      <c r="I120" s="2"/>
    </row>
    <row r="121" spans="1:9" x14ac:dyDescent="0.3">
      <c r="A121" s="8">
        <v>97</v>
      </c>
      <c r="B121" s="8">
        <v>4.0298380649943432E-3</v>
      </c>
      <c r="C121" s="8">
        <v>-2.2848761154515805E-3</v>
      </c>
      <c r="D121" s="2"/>
      <c r="E121" s="2"/>
      <c r="F121" s="2"/>
      <c r="G121" s="2"/>
      <c r="H121" s="2"/>
      <c r="I121" s="2"/>
    </row>
    <row r="122" spans="1:9" x14ac:dyDescent="0.3">
      <c r="A122" s="8">
        <v>98</v>
      </c>
      <c r="B122" s="8">
        <v>3.804782649515461E-3</v>
      </c>
      <c r="C122" s="8">
        <v>-3.1435022198647924E-4</v>
      </c>
      <c r="D122" s="2"/>
      <c r="E122" s="2"/>
      <c r="F122" s="2"/>
      <c r="G122" s="2"/>
      <c r="H122" s="2"/>
      <c r="I122" s="2"/>
    </row>
    <row r="123" spans="1:9" x14ac:dyDescent="0.3">
      <c r="A123" s="8">
        <v>99</v>
      </c>
      <c r="B123" s="8">
        <v>1.2000414744533132E-3</v>
      </c>
      <c r="C123" s="8">
        <v>1.5442015135024585E-2</v>
      </c>
      <c r="D123" s="2"/>
      <c r="E123" s="2"/>
      <c r="F123" s="2"/>
      <c r="G123" s="2"/>
      <c r="H123" s="2"/>
      <c r="I123" s="2"/>
    </row>
    <row r="124" spans="1:9" x14ac:dyDescent="0.3">
      <c r="A124" s="8">
        <v>100</v>
      </c>
      <c r="B124" s="8">
        <v>8.9418363848032005E-4</v>
      </c>
      <c r="C124" s="8">
        <v>2.0699003874429172E-2</v>
      </c>
      <c r="D124" s="2"/>
      <c r="E124" s="2"/>
      <c r="F124" s="2"/>
      <c r="G124" s="2"/>
      <c r="H124" s="2"/>
      <c r="I124" s="2"/>
    </row>
    <row r="125" spans="1:9" x14ac:dyDescent="0.3">
      <c r="A125" s="8">
        <v>101</v>
      </c>
      <c r="B125" s="8">
        <v>-6.6664270881520884E-4</v>
      </c>
      <c r="C125" s="8">
        <v>-1.7814993278727528E-2</v>
      </c>
      <c r="D125" s="2"/>
      <c r="E125" s="2"/>
      <c r="F125" s="2"/>
      <c r="G125" s="2"/>
      <c r="H125" s="2"/>
      <c r="I125" s="2"/>
    </row>
    <row r="126" spans="1:9" x14ac:dyDescent="0.3">
      <c r="A126" s="8">
        <v>102</v>
      </c>
      <c r="B126" s="8">
        <v>6.0239858018067208E-3</v>
      </c>
      <c r="C126" s="8">
        <v>-1.6383752088740065E-2</v>
      </c>
      <c r="D126" s="2"/>
      <c r="E126" s="2"/>
      <c r="F126" s="2"/>
      <c r="G126" s="2"/>
      <c r="H126" s="2"/>
      <c r="I126" s="2"/>
    </row>
    <row r="127" spans="1:9" x14ac:dyDescent="0.3">
      <c r="A127" s="8">
        <v>103</v>
      </c>
      <c r="B127" s="8">
        <v>2.3194060957591979E-3</v>
      </c>
      <c r="C127" s="8">
        <v>-5.1837135338351648E-3</v>
      </c>
      <c r="D127" s="2"/>
      <c r="E127" s="2"/>
      <c r="F127" s="2"/>
      <c r="G127" s="2"/>
      <c r="H127" s="2"/>
      <c r="I127" s="2"/>
    </row>
    <row r="128" spans="1:9" x14ac:dyDescent="0.3">
      <c r="A128" s="8">
        <v>104</v>
      </c>
      <c r="B128" s="8">
        <v>-1.51261555540712E-3</v>
      </c>
      <c r="C128" s="8">
        <v>-1.7917300063107924E-3</v>
      </c>
      <c r="D128" s="2"/>
      <c r="E128" s="2"/>
      <c r="F128" s="2"/>
      <c r="G128" s="2"/>
      <c r="H128" s="2"/>
      <c r="I128" s="2"/>
    </row>
    <row r="129" spans="1:9" x14ac:dyDescent="0.3">
      <c r="A129" s="8">
        <v>105</v>
      </c>
      <c r="B129" s="8">
        <v>-2.2132493847186474E-4</v>
      </c>
      <c r="C129" s="8">
        <v>1.9898005607761429E-3</v>
      </c>
      <c r="D129" s="2"/>
      <c r="E129" s="2"/>
      <c r="F129" s="2"/>
      <c r="G129" s="2"/>
      <c r="H129" s="2"/>
      <c r="I129" s="2"/>
    </row>
    <row r="130" spans="1:9" x14ac:dyDescent="0.3">
      <c r="A130" s="8">
        <v>106</v>
      </c>
      <c r="B130" s="8">
        <v>5.5332884081730831E-4</v>
      </c>
      <c r="C130" s="8">
        <v>1.2740876823184883E-2</v>
      </c>
      <c r="D130" s="2"/>
      <c r="E130" s="2"/>
      <c r="F130" s="2"/>
      <c r="G130" s="2"/>
      <c r="H130" s="2"/>
      <c r="I130" s="2"/>
    </row>
    <row r="131" spans="1:9" x14ac:dyDescent="0.3">
      <c r="A131" s="8">
        <v>107</v>
      </c>
      <c r="B131" s="8">
        <v>-3.6490875013479055E-3</v>
      </c>
      <c r="C131" s="8">
        <v>8.2953743961434977E-3</v>
      </c>
      <c r="D131" s="2"/>
      <c r="E131" s="2"/>
      <c r="F131" s="2"/>
      <c r="G131" s="2"/>
      <c r="H131" s="2"/>
      <c r="I131" s="2"/>
    </row>
    <row r="132" spans="1:9" x14ac:dyDescent="0.3">
      <c r="A132" s="8">
        <v>108</v>
      </c>
      <c r="B132" s="8">
        <v>-2.1812838376262184E-3</v>
      </c>
      <c r="C132" s="8">
        <v>-2.3758056915747096E-2</v>
      </c>
      <c r="D132" s="2"/>
      <c r="E132" s="2"/>
      <c r="F132" s="2"/>
      <c r="G132" s="2"/>
      <c r="H132" s="2"/>
      <c r="I132" s="2"/>
    </row>
    <row r="133" spans="1:9" x14ac:dyDescent="0.3">
      <c r="A133" s="8">
        <v>109</v>
      </c>
      <c r="B133" s="8">
        <v>-1.4128921926747588E-3</v>
      </c>
      <c r="C133" s="8">
        <v>-1.177203061068196E-3</v>
      </c>
      <c r="D133" s="2"/>
      <c r="E133" s="2"/>
      <c r="F133" s="2"/>
      <c r="G133" s="2"/>
      <c r="H133" s="2"/>
      <c r="I133" s="2"/>
    </row>
    <row r="134" spans="1:9" x14ac:dyDescent="0.3">
      <c r="A134" s="8">
        <v>110</v>
      </c>
      <c r="B134" s="8">
        <v>2.9185277458838197E-3</v>
      </c>
      <c r="C134" s="8">
        <v>-4.5058743027443565E-3</v>
      </c>
      <c r="D134" s="2"/>
      <c r="E134" s="2"/>
      <c r="F134" s="2"/>
      <c r="G134" s="2"/>
      <c r="H134" s="2"/>
      <c r="I134" s="2"/>
    </row>
    <row r="135" spans="1:9" x14ac:dyDescent="0.3">
      <c r="A135" s="8">
        <v>111</v>
      </c>
      <c r="B135" s="8">
        <v>2.5812163449152872E-3</v>
      </c>
      <c r="C135" s="8">
        <v>-1.2771687156779934E-3</v>
      </c>
      <c r="D135" s="2"/>
      <c r="E135" s="2"/>
      <c r="F135" s="2"/>
      <c r="G135" s="2"/>
      <c r="H135" s="2"/>
      <c r="I135" s="2"/>
    </row>
    <row r="136" spans="1:9" x14ac:dyDescent="0.3">
      <c r="A136" s="8">
        <v>112</v>
      </c>
      <c r="B136" s="8">
        <v>-5.8783524979580358E-3</v>
      </c>
      <c r="C136" s="8">
        <v>-7.2701920660330054E-3</v>
      </c>
      <c r="D136" s="2"/>
      <c r="E136" s="2"/>
      <c r="F136" s="2"/>
      <c r="G136" s="2"/>
      <c r="H136" s="2"/>
      <c r="I136" s="2"/>
    </row>
    <row r="137" spans="1:9" x14ac:dyDescent="0.3">
      <c r="A137" s="8">
        <v>113</v>
      </c>
      <c r="B137" s="8">
        <v>-5.9453606122642543E-3</v>
      </c>
      <c r="C137" s="8">
        <v>-2.0996348514726891E-2</v>
      </c>
      <c r="D137" s="2"/>
      <c r="E137" s="2"/>
      <c r="F137" s="2"/>
      <c r="G137" s="2"/>
      <c r="H137" s="2"/>
      <c r="I137" s="2"/>
    </row>
    <row r="138" spans="1:9" x14ac:dyDescent="0.3">
      <c r="A138" s="8">
        <v>114</v>
      </c>
      <c r="B138" s="8">
        <v>3.9183627415338906E-3</v>
      </c>
      <c r="C138" s="8">
        <v>5.6037757561404914E-3</v>
      </c>
      <c r="D138" s="2"/>
      <c r="E138" s="2"/>
      <c r="F138" s="2"/>
      <c r="G138" s="2"/>
      <c r="H138" s="2"/>
      <c r="I138" s="2"/>
    </row>
    <row r="139" spans="1:9" x14ac:dyDescent="0.3">
      <c r="A139" s="8">
        <v>115</v>
      </c>
      <c r="B139" s="8">
        <v>6.5585574169424029E-3</v>
      </c>
      <c r="C139" s="8">
        <v>7.4742522384557445E-3</v>
      </c>
      <c r="D139" s="2"/>
      <c r="E139" s="2"/>
      <c r="F139" s="2"/>
      <c r="G139" s="2"/>
      <c r="H139" s="2"/>
      <c r="I139" s="2"/>
    </row>
    <row r="140" spans="1:9" x14ac:dyDescent="0.3">
      <c r="A140" s="8">
        <v>116</v>
      </c>
      <c r="B140" s="8">
        <v>-5.3544397370334272E-3</v>
      </c>
      <c r="C140" s="8">
        <v>-2.8059396140587651E-3</v>
      </c>
      <c r="D140" s="2"/>
      <c r="E140" s="2"/>
      <c r="F140" s="2"/>
      <c r="G140" s="2"/>
      <c r="H140" s="2"/>
      <c r="I140" s="2"/>
    </row>
    <row r="141" spans="1:9" x14ac:dyDescent="0.3">
      <c r="A141" s="8">
        <v>117</v>
      </c>
      <c r="B141" s="8">
        <v>-3.7898702683109228E-3</v>
      </c>
      <c r="C141" s="8">
        <v>1.0820584466422426E-2</v>
      </c>
      <c r="D141" s="2"/>
      <c r="E141" s="2"/>
      <c r="F141" s="2"/>
      <c r="G141" s="2"/>
      <c r="H141" s="2"/>
      <c r="I141" s="2"/>
    </row>
    <row r="142" spans="1:9" x14ac:dyDescent="0.3">
      <c r="A142" s="8">
        <v>118</v>
      </c>
      <c r="B142" s="8">
        <v>-1.5058734039564827E-3</v>
      </c>
      <c r="C142" s="8">
        <v>-4.6570907658130172E-3</v>
      </c>
      <c r="D142" s="2"/>
      <c r="E142" s="2"/>
      <c r="F142" s="2"/>
      <c r="G142" s="2"/>
      <c r="H142" s="2"/>
      <c r="I142" s="2"/>
    </row>
    <row r="143" spans="1:9" x14ac:dyDescent="0.3">
      <c r="A143" s="8">
        <v>119</v>
      </c>
      <c r="B143" s="8">
        <v>-3.5172844426802664E-3</v>
      </c>
      <c r="C143" s="8">
        <v>-2.0997588673078845E-3</v>
      </c>
      <c r="D143" s="2"/>
      <c r="E143" s="2"/>
      <c r="F143" s="2"/>
      <c r="G143" s="2"/>
      <c r="H143" s="2"/>
      <c r="I143" s="2"/>
    </row>
    <row r="144" spans="1:9" x14ac:dyDescent="0.3">
      <c r="A144" s="8">
        <v>120</v>
      </c>
      <c r="B144" s="8">
        <v>-7.2018223789394589E-3</v>
      </c>
      <c r="C144" s="8">
        <v>-8.8995132526763603E-3</v>
      </c>
      <c r="D144" s="2"/>
      <c r="E144" s="2"/>
      <c r="F144" s="2"/>
      <c r="G144" s="2"/>
      <c r="H144" s="2"/>
      <c r="I144" s="2"/>
    </row>
    <row r="145" spans="1:9" x14ac:dyDescent="0.3">
      <c r="A145" s="8">
        <v>121</v>
      </c>
      <c r="B145" s="8">
        <v>4.7932697916263992E-3</v>
      </c>
      <c r="C145" s="8">
        <v>-1.3443097597732375E-4</v>
      </c>
      <c r="D145" s="2"/>
      <c r="E145" s="2"/>
      <c r="F145" s="2"/>
      <c r="G145" s="2"/>
      <c r="H145" s="2"/>
      <c r="I145" s="2"/>
    </row>
    <row r="146" spans="1:9" x14ac:dyDescent="0.3">
      <c r="A146" s="8">
        <v>122</v>
      </c>
      <c r="B146" s="8">
        <v>-1.976394496077165E-4</v>
      </c>
      <c r="C146" s="8">
        <v>2.3065885548343755E-4</v>
      </c>
      <c r="D146" s="2"/>
      <c r="E146" s="2"/>
      <c r="F146" s="2"/>
      <c r="G146" s="2"/>
      <c r="H146" s="2"/>
      <c r="I146" s="2"/>
    </row>
    <row r="147" spans="1:9" x14ac:dyDescent="0.3">
      <c r="A147" s="8">
        <v>123</v>
      </c>
      <c r="B147" s="8">
        <v>-2.9281926873674985E-3</v>
      </c>
      <c r="C147" s="8">
        <v>7.9713863005804811E-3</v>
      </c>
      <c r="D147" s="2"/>
      <c r="E147" s="2"/>
      <c r="F147" s="2"/>
      <c r="G147" s="2"/>
      <c r="H147" s="2"/>
      <c r="I147" s="2"/>
    </row>
    <row r="148" spans="1:9" x14ac:dyDescent="0.3">
      <c r="A148" s="8">
        <v>124</v>
      </c>
      <c r="B148" s="8">
        <v>-1.6715271605476408E-3</v>
      </c>
      <c r="C148" s="8">
        <v>-1.8239739228279195E-2</v>
      </c>
      <c r="D148" s="2"/>
      <c r="E148" s="2"/>
      <c r="F148" s="2"/>
      <c r="G148" s="2"/>
      <c r="H148" s="2"/>
      <c r="I148" s="2"/>
    </row>
    <row r="149" spans="1:9" x14ac:dyDescent="0.3">
      <c r="A149" s="8">
        <v>125</v>
      </c>
      <c r="B149" s="8">
        <v>3.8297791532428986E-3</v>
      </c>
      <c r="C149" s="8">
        <v>6.7950838759233282E-3</v>
      </c>
      <c r="D149" s="2"/>
      <c r="E149" s="2"/>
      <c r="F149" s="2"/>
      <c r="G149" s="2"/>
      <c r="H149" s="2"/>
      <c r="I149" s="2"/>
    </row>
    <row r="150" spans="1:9" x14ac:dyDescent="0.3">
      <c r="A150" s="8">
        <v>126</v>
      </c>
      <c r="B150" s="8">
        <v>-6.1704764112131411E-3</v>
      </c>
      <c r="C150" s="8">
        <v>2.3659602141909097E-3</v>
      </c>
      <c r="D150" s="2"/>
      <c r="E150" s="2"/>
      <c r="F150" s="2"/>
      <c r="G150" s="2"/>
      <c r="H150" s="2"/>
      <c r="I150" s="2"/>
    </row>
    <row r="151" spans="1:9" x14ac:dyDescent="0.3">
      <c r="A151" s="8">
        <v>127</v>
      </c>
      <c r="B151" s="8">
        <v>-1.1097947625768713E-2</v>
      </c>
      <c r="C151" s="8">
        <v>-7.7324125234132252E-3</v>
      </c>
      <c r="D151" s="2"/>
      <c r="E151" s="2"/>
      <c r="F151" s="2"/>
      <c r="G151" s="2"/>
      <c r="H151" s="2"/>
      <c r="I151" s="2"/>
    </row>
    <row r="152" spans="1:9" x14ac:dyDescent="0.3">
      <c r="A152" s="8">
        <v>128</v>
      </c>
      <c r="B152" s="8">
        <v>-1.2460542417816193E-2</v>
      </c>
      <c r="C152" s="8">
        <v>1.2876779032120082E-2</v>
      </c>
      <c r="D152" s="2"/>
      <c r="E152" s="2"/>
      <c r="F152" s="2"/>
      <c r="G152" s="2"/>
      <c r="H152" s="2"/>
      <c r="I152" s="2"/>
    </row>
    <row r="153" spans="1:9" x14ac:dyDescent="0.3">
      <c r="A153" s="8">
        <v>129</v>
      </c>
      <c r="B153" s="8">
        <v>1.8729822632369089E-3</v>
      </c>
      <c r="C153" s="8">
        <v>-2.7312324347283836E-2</v>
      </c>
      <c r="D153" s="2"/>
      <c r="E153" s="2"/>
      <c r="F153" s="2"/>
      <c r="G153" s="2"/>
      <c r="H153" s="2"/>
      <c r="I153" s="2"/>
    </row>
    <row r="154" spans="1:9" x14ac:dyDescent="0.3">
      <c r="A154" s="8">
        <v>130</v>
      </c>
      <c r="B154" s="8">
        <v>-1.7897684988211311E-3</v>
      </c>
      <c r="C154" s="8">
        <v>8.5058005608873808E-3</v>
      </c>
      <c r="D154" s="2"/>
      <c r="E154" s="2"/>
      <c r="F154" s="2"/>
      <c r="G154" s="2"/>
      <c r="H154" s="2"/>
      <c r="I154" s="2"/>
    </row>
    <row r="155" spans="1:9" x14ac:dyDescent="0.3">
      <c r="A155" s="8">
        <v>131</v>
      </c>
      <c r="B155" s="8">
        <v>7.8409162722443328E-3</v>
      </c>
      <c r="C155" s="8">
        <v>-5.1721233797963305E-3</v>
      </c>
      <c r="D155" s="2"/>
      <c r="E155" s="2"/>
      <c r="F155" s="2"/>
      <c r="G155" s="2"/>
      <c r="H155" s="2"/>
      <c r="I155" s="2"/>
    </row>
    <row r="156" spans="1:9" x14ac:dyDescent="0.3">
      <c r="A156" s="8">
        <v>132</v>
      </c>
      <c r="B156" s="8">
        <v>-9.9873132569159688E-3</v>
      </c>
      <c r="C156" s="8">
        <v>5.4254355545424737E-2</v>
      </c>
      <c r="D156" s="2"/>
      <c r="E156" s="2"/>
      <c r="F156" s="2"/>
      <c r="G156" s="2"/>
      <c r="H156" s="2"/>
      <c r="I156" s="2"/>
    </row>
    <row r="157" spans="1:9" x14ac:dyDescent="0.3">
      <c r="A157" s="8">
        <v>133</v>
      </c>
      <c r="B157" s="8">
        <v>1.1599341907459411E-2</v>
      </c>
      <c r="C157" s="8">
        <v>-1.1516442657982443E-2</v>
      </c>
      <c r="D157" s="2"/>
      <c r="E157" s="2"/>
      <c r="F157" s="2"/>
      <c r="G157" s="2"/>
      <c r="H157" s="2"/>
      <c r="I157" s="2"/>
    </row>
    <row r="158" spans="1:9" x14ac:dyDescent="0.3">
      <c r="A158" s="8">
        <v>134</v>
      </c>
      <c r="B158" s="8">
        <v>2.2399606790433008E-3</v>
      </c>
      <c r="C158" s="8">
        <v>-3.8392097472615999E-3</v>
      </c>
      <c r="D158" s="2"/>
      <c r="E158" s="2"/>
      <c r="F158" s="2"/>
      <c r="G158" s="2"/>
      <c r="H158" s="2"/>
      <c r="I158" s="2"/>
    </row>
    <row r="159" spans="1:9" x14ac:dyDescent="0.3">
      <c r="A159" s="8">
        <v>135</v>
      </c>
      <c r="B159" s="8">
        <v>3.7119277355947703E-3</v>
      </c>
      <c r="C159" s="8">
        <v>-3.1728299274385819E-3</v>
      </c>
      <c r="D159" s="2"/>
      <c r="E159" s="2"/>
      <c r="F159" s="2"/>
      <c r="G159" s="2"/>
      <c r="H159" s="2"/>
      <c r="I159" s="2"/>
    </row>
    <row r="160" spans="1:9" x14ac:dyDescent="0.3">
      <c r="A160" s="8">
        <v>136</v>
      </c>
      <c r="B160" s="8">
        <v>-5.5968717497305561E-3</v>
      </c>
      <c r="C160" s="8">
        <v>-7.6934348030795298E-3</v>
      </c>
      <c r="D160" s="2"/>
      <c r="E160" s="2"/>
      <c r="F160" s="2"/>
      <c r="G160" s="2"/>
      <c r="H160" s="2"/>
      <c r="I160" s="2"/>
    </row>
    <row r="161" spans="1:9" x14ac:dyDescent="0.3">
      <c r="A161" s="8">
        <v>137</v>
      </c>
      <c r="B161" s="8">
        <v>-6.4935805400739332E-3</v>
      </c>
      <c r="C161" s="8">
        <v>2.0316621406805117E-2</v>
      </c>
      <c r="D161" s="2"/>
      <c r="E161" s="2"/>
      <c r="F161" s="2"/>
      <c r="G161" s="2"/>
      <c r="H161" s="2"/>
      <c r="I161" s="2"/>
    </row>
    <row r="162" spans="1:9" x14ac:dyDescent="0.3">
      <c r="A162" s="8">
        <v>138</v>
      </c>
      <c r="B162" s="8">
        <v>-2.3277722633250853E-3</v>
      </c>
      <c r="C162" s="8">
        <v>2.4730671020721524E-2</v>
      </c>
      <c r="D162" s="2"/>
      <c r="E162" s="2"/>
      <c r="F162" s="2"/>
      <c r="G162" s="2"/>
      <c r="H162" s="2"/>
      <c r="I162" s="2"/>
    </row>
    <row r="163" spans="1:9" x14ac:dyDescent="0.3">
      <c r="A163" s="8">
        <v>139</v>
      </c>
      <c r="B163" s="8">
        <v>-4.2319658013172876E-3</v>
      </c>
      <c r="C163" s="8">
        <v>1.3332837920549748E-2</v>
      </c>
      <c r="D163" s="2"/>
      <c r="E163" s="2"/>
      <c r="F163" s="2"/>
      <c r="G163" s="2"/>
      <c r="H163" s="2"/>
      <c r="I163" s="2"/>
    </row>
    <row r="164" spans="1:9" x14ac:dyDescent="0.3">
      <c r="A164" s="8">
        <v>140</v>
      </c>
      <c r="B164" s="8">
        <v>4.1015556117735552E-3</v>
      </c>
      <c r="C164" s="8">
        <v>-2.1513100936245769E-2</v>
      </c>
      <c r="D164" s="2"/>
      <c r="E164" s="2"/>
      <c r="F164" s="2"/>
      <c r="G164" s="2"/>
      <c r="H164" s="2"/>
      <c r="I164" s="2"/>
    </row>
    <row r="165" spans="1:9" x14ac:dyDescent="0.3">
      <c r="A165" s="8">
        <v>141</v>
      </c>
      <c r="B165" s="8">
        <v>-4.3077216272409498E-3</v>
      </c>
      <c r="C165" s="8">
        <v>1.0243502592450246E-3</v>
      </c>
      <c r="D165" s="2"/>
      <c r="E165" s="2"/>
      <c r="F165" s="2"/>
      <c r="G165" s="2"/>
      <c r="H165" s="2"/>
      <c r="I165" s="2"/>
    </row>
    <row r="166" spans="1:9" x14ac:dyDescent="0.3">
      <c r="A166" s="8">
        <v>142</v>
      </c>
      <c r="B166" s="8">
        <v>-4.1180352363561689E-3</v>
      </c>
      <c r="C166" s="8">
        <v>-1.0621555483225813E-3</v>
      </c>
      <c r="D166" s="2"/>
      <c r="E166" s="2"/>
      <c r="F166" s="2"/>
      <c r="G166" s="2"/>
      <c r="H166" s="2"/>
      <c r="I166" s="2"/>
    </row>
    <row r="167" spans="1:9" x14ac:dyDescent="0.3">
      <c r="A167" s="8">
        <v>143</v>
      </c>
      <c r="B167" s="8">
        <v>1.1010535592055469E-2</v>
      </c>
      <c r="C167" s="8">
        <v>-1.5358230012930445E-2</v>
      </c>
      <c r="D167" s="2"/>
      <c r="E167" s="2"/>
      <c r="F167" s="2"/>
      <c r="G167" s="2"/>
      <c r="H167" s="2"/>
      <c r="I167" s="2"/>
    </row>
    <row r="168" spans="1:9" x14ac:dyDescent="0.3">
      <c r="A168" s="8">
        <v>144</v>
      </c>
      <c r="B168" s="8">
        <v>-2.0667549972853269E-3</v>
      </c>
      <c r="C168" s="8">
        <v>3.7967341472887502E-4</v>
      </c>
      <c r="D168" s="2"/>
      <c r="E168" s="2"/>
      <c r="F168" s="2"/>
      <c r="G168" s="2"/>
      <c r="H168" s="2"/>
      <c r="I168" s="2"/>
    </row>
    <row r="169" spans="1:9" x14ac:dyDescent="0.3">
      <c r="A169" s="8">
        <v>145</v>
      </c>
      <c r="B169" s="8">
        <v>9.2928626840207938E-3</v>
      </c>
      <c r="C169" s="8">
        <v>6.0569289869255132E-3</v>
      </c>
      <c r="D169" s="2"/>
      <c r="E169" s="2"/>
      <c r="F169" s="2"/>
      <c r="G169" s="2"/>
      <c r="H169" s="2"/>
      <c r="I169" s="2"/>
    </row>
    <row r="170" spans="1:9" x14ac:dyDescent="0.3">
      <c r="A170" s="8">
        <v>146</v>
      </c>
      <c r="B170" s="8">
        <v>1.1332732637989998E-4</v>
      </c>
      <c r="C170" s="8">
        <v>-7.7764309085389949E-3</v>
      </c>
      <c r="D170" s="2"/>
      <c r="E170" s="2"/>
      <c r="F170" s="2"/>
      <c r="G170" s="2"/>
      <c r="H170" s="2"/>
      <c r="I170" s="2"/>
    </row>
    <row r="171" spans="1:9" x14ac:dyDescent="0.3">
      <c r="A171" s="8">
        <v>147</v>
      </c>
      <c r="B171" s="8">
        <v>8.4102917312857389E-3</v>
      </c>
      <c r="C171" s="8">
        <v>-9.5469442506739364E-3</v>
      </c>
      <c r="D171" s="2"/>
      <c r="E171" s="2"/>
      <c r="F171" s="2"/>
      <c r="G171" s="2"/>
      <c r="H171" s="2"/>
      <c r="I171" s="2"/>
    </row>
    <row r="172" spans="1:9" x14ac:dyDescent="0.3">
      <c r="A172" s="8">
        <v>148</v>
      </c>
      <c r="B172" s="8">
        <v>-9.2522066742107396E-4</v>
      </c>
      <c r="C172" s="8">
        <v>1.9083167119019605E-3</v>
      </c>
      <c r="D172" s="2"/>
      <c r="E172" s="2"/>
      <c r="F172" s="2"/>
      <c r="G172" s="2"/>
      <c r="H172" s="2"/>
      <c r="I172" s="2"/>
    </row>
    <row r="173" spans="1:9" x14ac:dyDescent="0.3">
      <c r="A173" s="8">
        <v>149</v>
      </c>
      <c r="B173" s="8">
        <v>6.7345655756229843E-4</v>
      </c>
      <c r="C173" s="8">
        <v>-2.5354832868308484E-3</v>
      </c>
      <c r="D173" s="2"/>
      <c r="E173" s="2"/>
      <c r="F173" s="2"/>
      <c r="G173" s="2"/>
      <c r="H173" s="2"/>
      <c r="I173" s="2"/>
    </row>
    <row r="174" spans="1:9" x14ac:dyDescent="0.3">
      <c r="A174" s="8">
        <v>150</v>
      </c>
      <c r="B174" s="8">
        <v>3.5297325715394059E-3</v>
      </c>
      <c r="C174" s="8">
        <v>-1.7301225842187608E-4</v>
      </c>
      <c r="D174" s="2"/>
      <c r="E174" s="2"/>
      <c r="F174" s="2"/>
      <c r="G174" s="2"/>
      <c r="H174" s="2"/>
      <c r="I174" s="2"/>
    </row>
    <row r="175" spans="1:9" x14ac:dyDescent="0.3">
      <c r="A175" s="8">
        <v>151</v>
      </c>
      <c r="B175" s="8">
        <v>-2.0107308143258362E-4</v>
      </c>
      <c r="C175" s="8">
        <v>8.7215022019926554E-4</v>
      </c>
      <c r="D175" s="2"/>
      <c r="E175" s="2"/>
      <c r="F175" s="2"/>
      <c r="G175" s="2"/>
      <c r="H175" s="2"/>
      <c r="I175" s="2"/>
    </row>
    <row r="176" spans="1:9" x14ac:dyDescent="0.3">
      <c r="A176" s="8">
        <v>152</v>
      </c>
      <c r="B176" s="8">
        <v>-4.2903945073995203E-3</v>
      </c>
      <c r="C176" s="8">
        <v>-7.0821540279832852E-3</v>
      </c>
      <c r="D176" s="2"/>
      <c r="E176" s="2"/>
      <c r="F176" s="2"/>
      <c r="G176" s="2"/>
      <c r="H176" s="2"/>
      <c r="I176" s="2"/>
    </row>
    <row r="177" spans="1:9" x14ac:dyDescent="0.3">
      <c r="A177" s="8">
        <v>153</v>
      </c>
      <c r="B177" s="8">
        <v>5.0106793279337224E-3</v>
      </c>
      <c r="C177" s="8">
        <v>8.6722578569314295E-3</v>
      </c>
      <c r="D177" s="2"/>
      <c r="E177" s="2"/>
      <c r="F177" s="2"/>
      <c r="G177" s="2"/>
      <c r="H177" s="2"/>
      <c r="I177" s="2"/>
    </row>
    <row r="178" spans="1:9" x14ac:dyDescent="0.3">
      <c r="A178" s="8">
        <v>154</v>
      </c>
      <c r="B178" s="8">
        <v>1.1681473351937721E-4</v>
      </c>
      <c r="C178" s="8">
        <v>3.8027969040854929E-3</v>
      </c>
      <c r="D178" s="2"/>
      <c r="E178" s="2"/>
      <c r="F178" s="2"/>
      <c r="G178" s="2"/>
      <c r="H178" s="2"/>
      <c r="I178" s="2"/>
    </row>
    <row r="179" spans="1:9" x14ac:dyDescent="0.3">
      <c r="A179" s="8">
        <v>155</v>
      </c>
      <c r="B179" s="8">
        <v>2.2406036155955848E-3</v>
      </c>
      <c r="C179" s="8">
        <v>9.9380902717219818E-3</v>
      </c>
      <c r="D179" s="2"/>
      <c r="E179" s="2"/>
      <c r="F179" s="2"/>
      <c r="G179" s="2"/>
      <c r="H179" s="2"/>
      <c r="I179" s="2"/>
    </row>
    <row r="180" spans="1:9" x14ac:dyDescent="0.3">
      <c r="A180" s="8">
        <v>156</v>
      </c>
      <c r="B180" s="8">
        <v>3.3739684815782614E-3</v>
      </c>
      <c r="C180" s="8">
        <v>1.6074808425777767E-2</v>
      </c>
      <c r="D180" s="2"/>
      <c r="E180" s="2"/>
      <c r="F180" s="2"/>
      <c r="G180" s="2"/>
      <c r="H180" s="2"/>
      <c r="I180" s="2"/>
    </row>
    <row r="181" spans="1:9" x14ac:dyDescent="0.3">
      <c r="A181" s="8">
        <v>157</v>
      </c>
      <c r="B181" s="8">
        <v>4.0640631904561852E-3</v>
      </c>
      <c r="C181" s="8">
        <v>-1.5932770461918526E-3</v>
      </c>
      <c r="D181" s="2"/>
      <c r="E181" s="2"/>
      <c r="F181" s="2"/>
      <c r="G181" s="2"/>
      <c r="H181" s="2"/>
      <c r="I181" s="2"/>
    </row>
    <row r="182" spans="1:9" x14ac:dyDescent="0.3">
      <c r="A182" s="8">
        <v>158</v>
      </c>
      <c r="B182" s="8">
        <v>-4.399848743406075E-3</v>
      </c>
      <c r="C182" s="8">
        <v>1.0556038413944743E-2</v>
      </c>
      <c r="D182" s="2"/>
      <c r="E182" s="2"/>
      <c r="F182" s="2"/>
      <c r="G182" s="2"/>
      <c r="H182" s="2"/>
      <c r="I182" s="2"/>
    </row>
    <row r="183" spans="1:9" x14ac:dyDescent="0.3">
      <c r="A183" s="8">
        <v>159</v>
      </c>
      <c r="B183" s="8">
        <v>-2.138845794478577E-3</v>
      </c>
      <c r="C183" s="8">
        <v>3.7654351634323251E-3</v>
      </c>
      <c r="D183" s="2"/>
      <c r="E183" s="2"/>
      <c r="F183" s="2"/>
      <c r="G183" s="2"/>
      <c r="H183" s="2"/>
      <c r="I183" s="2"/>
    </row>
    <row r="184" spans="1:9" x14ac:dyDescent="0.3">
      <c r="A184" s="8">
        <v>160</v>
      </c>
      <c r="B184" s="8">
        <v>-2.9315573261347958E-3</v>
      </c>
      <c r="C184" s="8">
        <v>-7.2972148826528447E-3</v>
      </c>
      <c r="D184" s="2"/>
      <c r="E184" s="2"/>
      <c r="F184" s="2"/>
      <c r="G184" s="2"/>
      <c r="H184" s="2"/>
      <c r="I184" s="2"/>
    </row>
    <row r="185" spans="1:9" x14ac:dyDescent="0.3">
      <c r="A185" s="8">
        <v>161</v>
      </c>
      <c r="B185" s="8">
        <v>5.0635718867606963E-3</v>
      </c>
      <c r="C185" s="8">
        <v>3.9202645919663791E-2</v>
      </c>
      <c r="D185" s="2"/>
      <c r="E185" s="2"/>
      <c r="F185" s="2"/>
      <c r="G185" s="2"/>
      <c r="H185" s="2"/>
      <c r="I185" s="2"/>
    </row>
    <row r="186" spans="1:9" x14ac:dyDescent="0.3">
      <c r="A186" s="8">
        <v>162</v>
      </c>
      <c r="B186" s="8">
        <v>2.9861805939438634E-3</v>
      </c>
      <c r="C186" s="8">
        <v>2.9510439363439243E-2</v>
      </c>
      <c r="D186" s="2"/>
      <c r="E186" s="2"/>
      <c r="F186" s="2"/>
      <c r="G186" s="2"/>
      <c r="H186" s="2"/>
      <c r="I186" s="2"/>
    </row>
    <row r="187" spans="1:9" x14ac:dyDescent="0.3">
      <c r="A187" s="8">
        <v>163</v>
      </c>
      <c r="B187" s="8">
        <v>2.3522414483840943E-3</v>
      </c>
      <c r="C187" s="8">
        <v>-1.1175749563733021E-2</v>
      </c>
      <c r="D187" s="2"/>
      <c r="E187" s="2"/>
      <c r="F187" s="2"/>
      <c r="G187" s="2"/>
      <c r="H187" s="2"/>
      <c r="I187" s="2"/>
    </row>
    <row r="188" spans="1:9" x14ac:dyDescent="0.3">
      <c r="A188" s="8">
        <v>164</v>
      </c>
      <c r="B188" s="8">
        <v>6.234463916350479E-3</v>
      </c>
      <c r="C188" s="8">
        <v>-4.4649151739286795E-3</v>
      </c>
      <c r="D188" s="2"/>
      <c r="E188" s="2"/>
      <c r="F188" s="2"/>
      <c r="G188" s="2"/>
      <c r="H188" s="2"/>
      <c r="I188" s="2"/>
    </row>
    <row r="189" spans="1:9" x14ac:dyDescent="0.3">
      <c r="A189" s="8">
        <v>165</v>
      </c>
      <c r="B189" s="8">
        <v>1.2026941363729631E-3</v>
      </c>
      <c r="C189" s="8">
        <v>-1.0084273315161076E-2</v>
      </c>
      <c r="D189" s="2"/>
      <c r="E189" s="2"/>
      <c r="F189" s="2"/>
      <c r="G189" s="2"/>
      <c r="H189" s="2"/>
      <c r="I189" s="2"/>
    </row>
    <row r="190" spans="1:9" x14ac:dyDescent="0.3">
      <c r="A190" s="8">
        <v>166</v>
      </c>
      <c r="B190" s="8">
        <v>7.1174642300828701E-4</v>
      </c>
      <c r="C190" s="8">
        <v>4.2968239816109949E-2</v>
      </c>
      <c r="D190" s="2"/>
      <c r="E190" s="2"/>
      <c r="F190" s="2"/>
      <c r="G190" s="2"/>
      <c r="H190" s="2"/>
      <c r="I190" s="2"/>
    </row>
    <row r="191" spans="1:9" x14ac:dyDescent="0.3">
      <c r="A191" s="8">
        <v>167</v>
      </c>
      <c r="B191" s="8">
        <v>-2.2942106406581965E-4</v>
      </c>
      <c r="C191" s="8">
        <v>-3.0941799534423744E-2</v>
      </c>
      <c r="D191" s="2"/>
      <c r="E191" s="2"/>
      <c r="F191" s="2"/>
      <c r="G191" s="2"/>
      <c r="H191" s="2"/>
      <c r="I191" s="2"/>
    </row>
    <row r="192" spans="1:9" x14ac:dyDescent="0.3">
      <c r="A192" s="8">
        <v>168</v>
      </c>
      <c r="B192" s="8">
        <v>-3.4376857599493563E-3</v>
      </c>
      <c r="C192" s="8">
        <v>-4.0008021172302372E-3</v>
      </c>
      <c r="D192" s="2"/>
      <c r="E192" s="2"/>
      <c r="F192" s="2"/>
      <c r="G192" s="2"/>
      <c r="H192" s="2"/>
      <c r="I192" s="2"/>
    </row>
    <row r="193" spans="1:9" x14ac:dyDescent="0.3">
      <c r="A193" s="8">
        <v>169</v>
      </c>
      <c r="B193" s="8">
        <v>-7.7212525279798201E-3</v>
      </c>
      <c r="C193" s="8">
        <v>-1.7406836635570848E-2</v>
      </c>
      <c r="D193" s="2"/>
      <c r="E193" s="2"/>
      <c r="F193" s="2"/>
      <c r="G193" s="2"/>
      <c r="H193" s="2"/>
      <c r="I193" s="2"/>
    </row>
    <row r="194" spans="1:9" x14ac:dyDescent="0.3">
      <c r="A194" s="8">
        <v>170</v>
      </c>
      <c r="B194" s="8">
        <v>4.6099847930817133E-3</v>
      </c>
      <c r="C194" s="8">
        <v>2.9288564806946523E-2</v>
      </c>
      <c r="D194" s="2"/>
      <c r="E194" s="2"/>
      <c r="F194" s="2"/>
      <c r="G194" s="2"/>
      <c r="H194" s="2"/>
      <c r="I194" s="2"/>
    </row>
    <row r="195" spans="1:9" x14ac:dyDescent="0.3">
      <c r="A195" s="8">
        <v>171</v>
      </c>
      <c r="B195" s="8">
        <v>-8.848105626225955E-3</v>
      </c>
      <c r="C195" s="8">
        <v>-1.7208478294525761E-2</v>
      </c>
      <c r="D195" s="2"/>
      <c r="E195" s="2"/>
      <c r="F195" s="2"/>
      <c r="G195" s="2"/>
      <c r="H195" s="2"/>
      <c r="I195" s="2"/>
    </row>
    <row r="196" spans="1:9" x14ac:dyDescent="0.3">
      <c r="A196" s="8">
        <v>172</v>
      </c>
      <c r="B196" s="8">
        <v>3.1912128561762815E-3</v>
      </c>
      <c r="C196" s="8">
        <v>3.0666161445667479E-2</v>
      </c>
      <c r="D196" s="2"/>
      <c r="E196" s="2"/>
      <c r="F196" s="2"/>
      <c r="G196" s="2"/>
      <c r="H196" s="2"/>
      <c r="I196" s="2"/>
    </row>
    <row r="197" spans="1:9" x14ac:dyDescent="0.3">
      <c r="A197" s="8">
        <v>173</v>
      </c>
      <c r="B197" s="8">
        <v>9.0114682222690243E-3</v>
      </c>
      <c r="C197" s="8">
        <v>1.4158549566912846E-2</v>
      </c>
      <c r="D197" s="2"/>
      <c r="E197" s="2"/>
      <c r="F197" s="2"/>
      <c r="G197" s="2"/>
      <c r="H197" s="2"/>
      <c r="I197" s="2"/>
    </row>
    <row r="198" spans="1:9" x14ac:dyDescent="0.3">
      <c r="A198" s="8">
        <v>174</v>
      </c>
      <c r="B198" s="8">
        <v>2.8235307885450802E-3</v>
      </c>
      <c r="C198" s="8">
        <v>2.0991758942589856E-2</v>
      </c>
      <c r="D198" s="2"/>
      <c r="E198" s="2"/>
      <c r="F198" s="2"/>
      <c r="G198" s="2"/>
      <c r="H198" s="2"/>
      <c r="I198" s="2"/>
    </row>
    <row r="199" spans="1:9" x14ac:dyDescent="0.3">
      <c r="A199" s="8">
        <v>175</v>
      </c>
      <c r="B199" s="8">
        <v>1.0233073581007929E-3</v>
      </c>
      <c r="C199" s="8">
        <v>5.0461218304348422E-3</v>
      </c>
      <c r="D199" s="2"/>
      <c r="E199" s="2"/>
      <c r="F199" s="2"/>
      <c r="G199" s="2"/>
      <c r="H199" s="2"/>
      <c r="I199" s="2"/>
    </row>
    <row r="200" spans="1:9" x14ac:dyDescent="0.3">
      <c r="A200" s="8">
        <v>176</v>
      </c>
      <c r="B200" s="8">
        <v>4.09954564611384E-3</v>
      </c>
      <c r="C200" s="8">
        <v>-1.2403135060097471E-2</v>
      </c>
      <c r="D200" s="2"/>
      <c r="E200" s="2"/>
      <c r="F200" s="2"/>
      <c r="G200" s="2"/>
      <c r="H200" s="2"/>
      <c r="I200" s="2"/>
    </row>
    <row r="201" spans="1:9" x14ac:dyDescent="0.3">
      <c r="A201" s="8">
        <v>177</v>
      </c>
      <c r="B201" s="8">
        <v>1.3027974932115897E-3</v>
      </c>
      <c r="C201" s="8">
        <v>6.0459363633407395E-3</v>
      </c>
      <c r="D201" s="2"/>
      <c r="E201" s="2"/>
      <c r="F201" s="2"/>
      <c r="G201" s="2"/>
      <c r="H201" s="2"/>
      <c r="I201" s="2"/>
    </row>
    <row r="202" spans="1:9" x14ac:dyDescent="0.3">
      <c r="A202" s="8">
        <v>178</v>
      </c>
      <c r="B202" s="8">
        <v>2.9919496038535122E-3</v>
      </c>
      <c r="C202" s="8">
        <v>1.1587956417377521E-2</v>
      </c>
      <c r="D202" s="2"/>
      <c r="E202" s="2"/>
      <c r="F202" s="2"/>
      <c r="G202" s="2"/>
      <c r="H202" s="2"/>
      <c r="I202" s="2"/>
    </row>
    <row r="203" spans="1:9" x14ac:dyDescent="0.3">
      <c r="A203" s="8">
        <v>179</v>
      </c>
      <c r="B203" s="8">
        <v>-2.8249194152212313E-4</v>
      </c>
      <c r="C203" s="8">
        <v>-1.3655737560554146E-3</v>
      </c>
      <c r="D203" s="2"/>
      <c r="E203" s="2"/>
      <c r="F203" s="2"/>
      <c r="G203" s="2"/>
      <c r="H203" s="2"/>
      <c r="I203" s="2"/>
    </row>
    <row r="204" spans="1:9" x14ac:dyDescent="0.3">
      <c r="A204" s="8">
        <v>180</v>
      </c>
      <c r="B204" s="8">
        <v>-8.2969802978124386E-3</v>
      </c>
      <c r="C204" s="8">
        <v>7.2493241348595295E-3</v>
      </c>
      <c r="D204" s="2"/>
      <c r="E204" s="2"/>
      <c r="F204" s="2"/>
      <c r="G204" s="2"/>
      <c r="H204" s="2"/>
      <c r="I204" s="2"/>
    </row>
    <row r="205" spans="1:9" x14ac:dyDescent="0.3">
      <c r="A205" s="8">
        <v>181</v>
      </c>
      <c r="B205" s="8">
        <v>-3.652740426674783E-3</v>
      </c>
      <c r="C205" s="8">
        <v>-5.3834254884232132E-3</v>
      </c>
      <c r="D205" s="2"/>
      <c r="E205" s="2"/>
      <c r="F205" s="2"/>
      <c r="G205" s="2"/>
      <c r="H205" s="2"/>
      <c r="I205" s="2"/>
    </row>
    <row r="206" spans="1:9" x14ac:dyDescent="0.3">
      <c r="A206" s="8">
        <v>182</v>
      </c>
      <c r="B206" s="8">
        <v>3.4017448683749292E-3</v>
      </c>
      <c r="C206" s="8">
        <v>-1.3581617641363132E-2</v>
      </c>
      <c r="D206" s="2"/>
      <c r="E206" s="2"/>
      <c r="F206" s="2"/>
      <c r="G206" s="2"/>
      <c r="H206" s="2"/>
      <c r="I206" s="2"/>
    </row>
    <row r="207" spans="1:9" x14ac:dyDescent="0.3">
      <c r="A207" s="8">
        <v>183</v>
      </c>
      <c r="B207" s="8">
        <v>2.6460978196854931E-3</v>
      </c>
      <c r="C207" s="8">
        <v>-4.2114299277862506E-3</v>
      </c>
      <c r="D207" s="2"/>
      <c r="E207" s="2"/>
      <c r="F207" s="2"/>
      <c r="G207" s="2"/>
      <c r="H207" s="2"/>
      <c r="I207" s="2"/>
    </row>
    <row r="208" spans="1:9" x14ac:dyDescent="0.3">
      <c r="A208" s="8">
        <v>184</v>
      </c>
      <c r="B208" s="8">
        <v>3.9836435877312337E-3</v>
      </c>
      <c r="C208" s="8">
        <v>1.1060052402689535E-2</v>
      </c>
      <c r="D208" s="2"/>
      <c r="E208" s="2"/>
      <c r="F208" s="2"/>
      <c r="G208" s="2"/>
      <c r="H208" s="2"/>
      <c r="I208" s="2"/>
    </row>
    <row r="209" spans="1:9" x14ac:dyDescent="0.3">
      <c r="A209" s="8">
        <v>185</v>
      </c>
      <c r="B209" s="8">
        <v>5.2014684115807037E-4</v>
      </c>
      <c r="C209" s="8">
        <v>1.70221419619043E-2</v>
      </c>
      <c r="D209" s="2"/>
      <c r="E209" s="2"/>
      <c r="F209" s="2"/>
      <c r="G209" s="2"/>
      <c r="H209" s="2"/>
      <c r="I209" s="2"/>
    </row>
    <row r="210" spans="1:9" x14ac:dyDescent="0.3">
      <c r="A210" s="8">
        <v>186</v>
      </c>
      <c r="B210" s="8">
        <v>4.0254489044893791E-4</v>
      </c>
      <c r="C210" s="8">
        <v>-1.521103292395767E-2</v>
      </c>
      <c r="D210" s="2"/>
      <c r="E210" s="2"/>
      <c r="F210" s="2"/>
      <c r="G210" s="2"/>
      <c r="H210" s="2"/>
      <c r="I210" s="2"/>
    </row>
    <row r="211" spans="1:9" x14ac:dyDescent="0.3">
      <c r="A211" s="8">
        <v>187</v>
      </c>
      <c r="B211" s="8">
        <v>-2.7039364247838232E-3</v>
      </c>
      <c r="C211" s="8">
        <v>-1.4169026673555497E-2</v>
      </c>
      <c r="D211" s="2"/>
      <c r="E211" s="2"/>
      <c r="F211" s="2"/>
      <c r="G211" s="2"/>
      <c r="H211" s="2"/>
      <c r="I211" s="2"/>
    </row>
    <row r="212" spans="1:9" x14ac:dyDescent="0.3">
      <c r="A212" s="8">
        <v>188</v>
      </c>
      <c r="B212" s="8">
        <v>-4.9667656879099535E-3</v>
      </c>
      <c r="C212" s="8">
        <v>1.4348299954236976E-2</v>
      </c>
      <c r="D212" s="2"/>
      <c r="E212" s="2"/>
      <c r="F212" s="2"/>
      <c r="G212" s="2"/>
      <c r="H212" s="2"/>
      <c r="I212" s="2"/>
    </row>
    <row r="213" spans="1:9" x14ac:dyDescent="0.3">
      <c r="A213" s="8">
        <v>189</v>
      </c>
      <c r="B213" s="8">
        <v>2.8917362793599629E-3</v>
      </c>
      <c r="C213" s="8">
        <v>-6.2304783411315772E-3</v>
      </c>
      <c r="D213" s="2"/>
      <c r="E213" s="2"/>
      <c r="F213" s="2"/>
      <c r="G213" s="2"/>
      <c r="H213" s="2"/>
      <c r="I213" s="2"/>
    </row>
    <row r="214" spans="1:9" x14ac:dyDescent="0.3">
      <c r="A214" s="8">
        <v>190</v>
      </c>
      <c r="B214" s="8">
        <v>2.4004891291258329E-3</v>
      </c>
      <c r="C214" s="8">
        <v>-8.0008899221658564E-3</v>
      </c>
      <c r="D214" s="2"/>
      <c r="E214" s="2"/>
      <c r="F214" s="2"/>
      <c r="G214" s="2"/>
      <c r="H214" s="2"/>
      <c r="I214" s="2"/>
    </row>
    <row r="215" spans="1:9" x14ac:dyDescent="0.3">
      <c r="A215" s="8">
        <v>191</v>
      </c>
      <c r="B215" s="8">
        <v>1.7609177763543739E-3</v>
      </c>
      <c r="C215" s="8">
        <v>4.0049480076511483E-3</v>
      </c>
      <c r="D215" s="2"/>
      <c r="E215" s="2"/>
      <c r="F215" s="2"/>
      <c r="G215" s="2"/>
      <c r="H215" s="2"/>
      <c r="I215" s="2"/>
    </row>
    <row r="216" spans="1:9" x14ac:dyDescent="0.3">
      <c r="A216" s="8">
        <v>192</v>
      </c>
      <c r="B216" s="8">
        <v>2.7681221600238609E-3</v>
      </c>
      <c r="C216" s="8">
        <v>-8.4421694152749405E-3</v>
      </c>
      <c r="D216" s="2"/>
      <c r="E216" s="2"/>
      <c r="F216" s="2"/>
      <c r="G216" s="2"/>
      <c r="H216" s="2"/>
      <c r="I216" s="2"/>
    </row>
    <row r="217" spans="1:9" x14ac:dyDescent="0.3">
      <c r="A217" s="8">
        <v>193</v>
      </c>
      <c r="B217" s="8">
        <v>-1.0865097487595292E-3</v>
      </c>
      <c r="C217" s="8">
        <v>1.8050058505225907E-2</v>
      </c>
      <c r="D217" s="2"/>
      <c r="E217" s="2"/>
      <c r="F217" s="2"/>
      <c r="G217" s="2"/>
      <c r="H217" s="2"/>
      <c r="I217" s="2"/>
    </row>
    <row r="218" spans="1:9" x14ac:dyDescent="0.3">
      <c r="A218" s="8">
        <v>194</v>
      </c>
      <c r="B218" s="8">
        <v>-7.8383513796963212E-4</v>
      </c>
      <c r="C218" s="8">
        <v>-4.262951419549358E-3</v>
      </c>
      <c r="D218" s="2"/>
      <c r="E218" s="2"/>
      <c r="F218" s="2"/>
      <c r="G218" s="2"/>
      <c r="H218" s="2"/>
      <c r="I218" s="2"/>
    </row>
    <row r="219" spans="1:9" x14ac:dyDescent="0.3">
      <c r="A219" s="8">
        <v>195</v>
      </c>
      <c r="B219" s="8">
        <v>-2.1573699045957942E-3</v>
      </c>
      <c r="C219" s="8">
        <v>-8.4076574803514E-3</v>
      </c>
      <c r="D219" s="2"/>
      <c r="E219" s="2"/>
      <c r="F219" s="2"/>
      <c r="G219" s="2"/>
      <c r="H219" s="2"/>
      <c r="I219" s="2"/>
    </row>
    <row r="220" spans="1:9" x14ac:dyDescent="0.3">
      <c r="A220" s="8">
        <v>196</v>
      </c>
      <c r="B220" s="8">
        <v>7.0996533695246271E-3</v>
      </c>
      <c r="C220" s="8">
        <v>6.8864953057573616E-3</v>
      </c>
      <c r="D220" s="2"/>
      <c r="E220" s="2"/>
      <c r="F220" s="2"/>
      <c r="G220" s="2"/>
      <c r="H220" s="2"/>
      <c r="I220" s="2"/>
    </row>
    <row r="221" spans="1:9" x14ac:dyDescent="0.3">
      <c r="A221" s="8">
        <v>197</v>
      </c>
      <c r="B221" s="8">
        <v>5.5796637759451026E-4</v>
      </c>
      <c r="C221" s="8">
        <v>4.1684701000780722E-3</v>
      </c>
      <c r="D221" s="2"/>
      <c r="E221" s="2"/>
      <c r="F221" s="2"/>
      <c r="G221" s="2"/>
      <c r="H221" s="2"/>
      <c r="I221" s="2"/>
    </row>
    <row r="222" spans="1:9" x14ac:dyDescent="0.3">
      <c r="A222" s="8">
        <v>198</v>
      </c>
      <c r="B222" s="8">
        <v>1.0624146246874903E-3</v>
      </c>
      <c r="C222" s="8">
        <v>-4.3630043794507748E-3</v>
      </c>
      <c r="D222" s="2"/>
      <c r="E222" s="2"/>
      <c r="F222" s="2"/>
      <c r="G222" s="2"/>
      <c r="H222" s="2"/>
      <c r="I222" s="2"/>
    </row>
    <row r="223" spans="1:9" x14ac:dyDescent="0.3">
      <c r="A223" s="8">
        <v>199</v>
      </c>
      <c r="B223" s="8">
        <v>4.8084783422208845E-4</v>
      </c>
      <c r="C223" s="8">
        <v>-1.2571940671374139E-2</v>
      </c>
      <c r="D223" s="2"/>
      <c r="E223" s="2"/>
      <c r="F223" s="2"/>
      <c r="G223" s="2"/>
      <c r="H223" s="2"/>
      <c r="I223" s="2"/>
    </row>
    <row r="224" spans="1:9" x14ac:dyDescent="0.3">
      <c r="A224" s="8">
        <v>200</v>
      </c>
      <c r="B224" s="8">
        <v>2.829838240422447E-3</v>
      </c>
      <c r="C224" s="8">
        <v>-1.1407582594816373E-3</v>
      </c>
      <c r="D224" s="2"/>
      <c r="E224" s="2"/>
      <c r="F224" s="2"/>
      <c r="G224" s="2"/>
      <c r="H224" s="2"/>
      <c r="I224" s="2"/>
    </row>
    <row r="225" spans="1:9" x14ac:dyDescent="0.3">
      <c r="A225" s="8">
        <v>201</v>
      </c>
      <c r="B225" s="8">
        <v>-1.3150548181280479E-3</v>
      </c>
      <c r="C225" s="8">
        <v>-3.9667786138445436E-3</v>
      </c>
      <c r="D225" s="2"/>
      <c r="E225" s="2"/>
      <c r="F225" s="2"/>
      <c r="G225" s="2"/>
      <c r="H225" s="2"/>
      <c r="I225" s="2"/>
    </row>
    <row r="226" spans="1:9" x14ac:dyDescent="0.3">
      <c r="A226" s="8">
        <v>202</v>
      </c>
      <c r="B226" s="8">
        <v>-3.622209403860344E-3</v>
      </c>
      <c r="C226" s="8">
        <v>3.9778862698470543E-3</v>
      </c>
      <c r="D226" s="2"/>
      <c r="E226" s="2"/>
      <c r="F226" s="2"/>
      <c r="G226" s="2"/>
      <c r="H226" s="2"/>
      <c r="I226" s="2"/>
    </row>
    <row r="227" spans="1:9" x14ac:dyDescent="0.3">
      <c r="A227" s="8">
        <v>203</v>
      </c>
      <c r="B227" s="8">
        <v>1.2182392086616516E-3</v>
      </c>
      <c r="C227" s="8">
        <v>9.8085232318305855E-3</v>
      </c>
      <c r="D227" s="2"/>
      <c r="E227" s="2"/>
      <c r="F227" s="2"/>
      <c r="G227" s="2"/>
      <c r="H227" s="2"/>
      <c r="I227" s="2"/>
    </row>
    <row r="228" spans="1:9" x14ac:dyDescent="0.3">
      <c r="A228" s="8">
        <v>204</v>
      </c>
      <c r="B228" s="8">
        <v>-2.6720531398696703E-3</v>
      </c>
      <c r="C228" s="8">
        <v>-2.2925790602403913E-2</v>
      </c>
      <c r="D228" s="2"/>
      <c r="E228" s="2"/>
      <c r="F228" s="2"/>
      <c r="G228" s="2"/>
      <c r="H228" s="2"/>
      <c r="I228" s="2"/>
    </row>
    <row r="229" spans="1:9" x14ac:dyDescent="0.3">
      <c r="A229" s="8">
        <v>205</v>
      </c>
      <c r="B229" s="8">
        <v>-4.9158731769573709E-3</v>
      </c>
      <c r="C229" s="8">
        <v>-1.4048753441297215E-2</v>
      </c>
      <c r="D229" s="2"/>
      <c r="E229" s="2"/>
      <c r="F229" s="2"/>
      <c r="G229" s="2"/>
      <c r="H229" s="2"/>
      <c r="I229" s="2"/>
    </row>
    <row r="230" spans="1:9" x14ac:dyDescent="0.3">
      <c r="A230" s="8">
        <v>206</v>
      </c>
      <c r="B230" s="8">
        <v>-1.8664021516938997E-5</v>
      </c>
      <c r="C230" s="8">
        <v>-4.3806915194118568E-4</v>
      </c>
      <c r="D230" s="2"/>
      <c r="E230" s="2"/>
      <c r="F230" s="2"/>
      <c r="G230" s="2"/>
      <c r="H230" s="2"/>
      <c r="I230" s="2"/>
    </row>
    <row r="231" spans="1:9" x14ac:dyDescent="0.3">
      <c r="A231" s="8">
        <v>207</v>
      </c>
      <c r="B231" s="8">
        <v>3.8589335830617228E-4</v>
      </c>
      <c r="C231" s="8">
        <v>6.6745406166086336E-3</v>
      </c>
      <c r="D231" s="2"/>
      <c r="E231" s="2"/>
      <c r="F231" s="2"/>
      <c r="G231" s="2"/>
      <c r="H231" s="2"/>
      <c r="I231" s="2"/>
    </row>
    <row r="232" spans="1:9" x14ac:dyDescent="0.3">
      <c r="A232" s="8">
        <v>208</v>
      </c>
      <c r="B232" s="8">
        <v>8.5096489247108702E-3</v>
      </c>
      <c r="C232" s="8">
        <v>-3.0334623203854862E-3</v>
      </c>
      <c r="D232" s="2"/>
      <c r="E232" s="2"/>
      <c r="F232" s="2"/>
      <c r="G232" s="2"/>
      <c r="H232" s="2"/>
      <c r="I232" s="2"/>
    </row>
    <row r="233" spans="1:9" x14ac:dyDescent="0.3">
      <c r="A233" s="8">
        <v>209</v>
      </c>
      <c r="B233" s="8">
        <v>3.194416538826436E-3</v>
      </c>
      <c r="C233" s="8">
        <v>7.0554080370056555E-3</v>
      </c>
      <c r="D233" s="2"/>
      <c r="E233" s="2"/>
      <c r="F233" s="2"/>
      <c r="G233" s="2"/>
      <c r="H233" s="2"/>
      <c r="I233" s="2"/>
    </row>
    <row r="234" spans="1:9" x14ac:dyDescent="0.3">
      <c r="A234" s="8">
        <v>210</v>
      </c>
      <c r="B234" s="8">
        <v>1.226865973523329E-3</v>
      </c>
      <c r="C234" s="8">
        <v>-4.4993537042003788E-3</v>
      </c>
      <c r="D234" s="2"/>
      <c r="E234" s="2"/>
      <c r="F234" s="2"/>
      <c r="G234" s="2"/>
      <c r="H234" s="2"/>
      <c r="I234" s="2"/>
    </row>
    <row r="235" spans="1:9" x14ac:dyDescent="0.3">
      <c r="A235" s="8">
        <v>211</v>
      </c>
      <c r="B235" s="8">
        <v>1.3800415664475679E-3</v>
      </c>
      <c r="C235" s="8">
        <v>-2.8039192408437679E-4</v>
      </c>
      <c r="D235" s="2"/>
      <c r="E235" s="2"/>
      <c r="F235" s="2"/>
      <c r="G235" s="2"/>
      <c r="H235" s="2"/>
      <c r="I235" s="2"/>
    </row>
    <row r="236" spans="1:9" x14ac:dyDescent="0.3">
      <c r="A236" s="8">
        <v>212</v>
      </c>
      <c r="B236" s="8">
        <v>6.0505995763283308E-3</v>
      </c>
      <c r="C236" s="8">
        <v>-3.28628047994376E-3</v>
      </c>
      <c r="D236" s="2"/>
      <c r="E236" s="2"/>
      <c r="F236" s="2"/>
      <c r="G236" s="2"/>
      <c r="H236" s="2"/>
      <c r="I236" s="2"/>
    </row>
    <row r="237" spans="1:9" x14ac:dyDescent="0.3">
      <c r="A237" s="8">
        <v>213</v>
      </c>
      <c r="B237" s="8">
        <v>7.0821708219960533E-4</v>
      </c>
      <c r="C237" s="8">
        <v>1.2384265473568785E-3</v>
      </c>
      <c r="D237" s="2"/>
      <c r="E237" s="2"/>
      <c r="F237" s="2"/>
      <c r="G237" s="2"/>
      <c r="H237" s="2"/>
      <c r="I237" s="2"/>
    </row>
    <row r="238" spans="1:9" x14ac:dyDescent="0.3">
      <c r="A238" s="8">
        <v>214</v>
      </c>
      <c r="B238" s="8">
        <v>-5.070704210485554E-3</v>
      </c>
      <c r="C238" s="8">
        <v>-2.2891025260300679E-4</v>
      </c>
      <c r="D238" s="2"/>
      <c r="E238" s="2"/>
      <c r="F238" s="2"/>
      <c r="G238" s="2"/>
      <c r="H238" s="2"/>
      <c r="I238" s="2"/>
    </row>
    <row r="239" spans="1:9" x14ac:dyDescent="0.3">
      <c r="A239" s="8">
        <v>215</v>
      </c>
      <c r="B239" s="8">
        <v>-2.006919095863203E-3</v>
      </c>
      <c r="C239" s="8">
        <v>-2.1958859720512779E-3</v>
      </c>
      <c r="D239" s="2"/>
      <c r="E239" s="2"/>
      <c r="F239" s="2"/>
      <c r="G239" s="2"/>
      <c r="H239" s="2"/>
      <c r="I239" s="2"/>
    </row>
    <row r="240" spans="1:9" x14ac:dyDescent="0.3">
      <c r="A240" s="8">
        <v>216</v>
      </c>
      <c r="B240" s="8">
        <v>-2.1346233440039004E-3</v>
      </c>
      <c r="C240" s="8">
        <v>-6.6352723707154143E-3</v>
      </c>
      <c r="D240" s="2"/>
      <c r="E240" s="2"/>
      <c r="F240" s="2"/>
      <c r="G240" s="2"/>
      <c r="H240" s="2"/>
      <c r="I240" s="2"/>
    </row>
    <row r="241" spans="1:9" x14ac:dyDescent="0.3">
      <c r="A241" s="8">
        <v>217</v>
      </c>
      <c r="B241" s="8">
        <v>-3.3912362161939704E-3</v>
      </c>
      <c r="C241" s="8">
        <v>-1.7729147268443303E-2</v>
      </c>
      <c r="D241" s="2"/>
      <c r="E241" s="2"/>
      <c r="F241" s="2"/>
      <c r="G241" s="2"/>
      <c r="H241" s="2"/>
      <c r="I241" s="2"/>
    </row>
    <row r="242" spans="1:9" x14ac:dyDescent="0.3">
      <c r="A242" s="8">
        <v>218</v>
      </c>
      <c r="B242" s="8">
        <v>-5.6456445606911827E-4</v>
      </c>
      <c r="C242" s="8">
        <v>-1.0988317309282757E-2</v>
      </c>
      <c r="D242" s="2"/>
      <c r="E242" s="2"/>
      <c r="F242" s="2"/>
      <c r="G242" s="2"/>
      <c r="H242" s="2"/>
      <c r="I242" s="2"/>
    </row>
    <row r="243" spans="1:9" x14ac:dyDescent="0.3">
      <c r="A243" s="8">
        <v>219</v>
      </c>
      <c r="B243" s="8">
        <v>-3.3437424587988498E-3</v>
      </c>
      <c r="C243" s="8">
        <v>1.2236418732113103E-3</v>
      </c>
      <c r="D243" s="2"/>
      <c r="E243" s="2"/>
      <c r="F243" s="2"/>
      <c r="G243" s="2"/>
      <c r="H243" s="2"/>
      <c r="I243" s="2"/>
    </row>
    <row r="244" spans="1:9" x14ac:dyDescent="0.3">
      <c r="A244" s="8">
        <v>220</v>
      </c>
      <c r="B244" s="8">
        <v>-1.2512584420167219E-3</v>
      </c>
      <c r="C244" s="8">
        <v>1.5612154381629471E-2</v>
      </c>
      <c r="D244" s="2"/>
      <c r="E244" s="2"/>
      <c r="F244" s="2"/>
      <c r="G244" s="2"/>
      <c r="H244" s="2"/>
      <c r="I244" s="2"/>
    </row>
    <row r="245" spans="1:9" x14ac:dyDescent="0.3">
      <c r="A245" s="8">
        <v>221</v>
      </c>
      <c r="B245" s="8">
        <v>6.3640915797650525E-3</v>
      </c>
      <c r="C245" s="8">
        <v>-9.9020128511257254E-3</v>
      </c>
      <c r="D245" s="2"/>
      <c r="E245" s="2"/>
      <c r="F245" s="2"/>
      <c r="G245" s="2"/>
      <c r="H245" s="2"/>
      <c r="I245" s="2"/>
    </row>
    <row r="246" spans="1:9" x14ac:dyDescent="0.3">
      <c r="A246" s="8">
        <v>222</v>
      </c>
      <c r="B246" s="8">
        <v>2.8480729169853888E-3</v>
      </c>
      <c r="C246" s="8">
        <v>-7.8024650901730077E-3</v>
      </c>
      <c r="D246" s="2"/>
      <c r="E246" s="2"/>
      <c r="F246" s="2"/>
      <c r="G246" s="2"/>
      <c r="H246" s="2"/>
      <c r="I246" s="2"/>
    </row>
    <row r="247" spans="1:9" x14ac:dyDescent="0.3">
      <c r="A247" s="8">
        <v>223</v>
      </c>
      <c r="B247" s="8">
        <v>4.863176540733345E-4</v>
      </c>
      <c r="C247" s="8">
        <v>1.2450822500946909E-2</v>
      </c>
      <c r="D247" s="2"/>
      <c r="E247" s="2"/>
      <c r="F247" s="2"/>
      <c r="G247" s="2"/>
      <c r="H247" s="2"/>
      <c r="I247" s="2"/>
    </row>
    <row r="248" spans="1:9" x14ac:dyDescent="0.3">
      <c r="A248" s="8">
        <v>224</v>
      </c>
      <c r="B248" s="8">
        <v>4.3564674365734685E-3</v>
      </c>
      <c r="C248" s="8">
        <v>2.3188006812527688E-3</v>
      </c>
      <c r="D248" s="2"/>
      <c r="E248" s="2"/>
      <c r="F248" s="2"/>
      <c r="G248" s="2"/>
      <c r="H248" s="2"/>
      <c r="I248" s="2"/>
    </row>
    <row r="249" spans="1:9" x14ac:dyDescent="0.3">
      <c r="A249" s="8">
        <v>225</v>
      </c>
      <c r="B249" s="8">
        <v>-1.5780470352432516E-3</v>
      </c>
      <c r="C249" s="8">
        <v>-1.3588495690036319E-2</v>
      </c>
      <c r="D249" s="2"/>
      <c r="E249" s="2"/>
      <c r="F249" s="2"/>
      <c r="G249" s="2"/>
      <c r="H249" s="2"/>
      <c r="I249" s="2"/>
    </row>
    <row r="250" spans="1:9" x14ac:dyDescent="0.3">
      <c r="A250" s="8">
        <v>226</v>
      </c>
      <c r="B250" s="8">
        <v>-8.6791859225789363E-4</v>
      </c>
      <c r="C250" s="8">
        <v>1.4988995354282719E-2</v>
      </c>
      <c r="D250" s="2"/>
      <c r="E250" s="2"/>
      <c r="F250" s="2"/>
      <c r="G250" s="2"/>
      <c r="H250" s="2"/>
      <c r="I250" s="2"/>
    </row>
    <row r="251" spans="1:9" x14ac:dyDescent="0.3">
      <c r="A251" s="8">
        <v>227</v>
      </c>
      <c r="B251" s="8">
        <v>-2.2512579385983319E-4</v>
      </c>
      <c r="C251" s="8">
        <v>-5.0581425045956967E-3</v>
      </c>
      <c r="D251" s="2"/>
      <c r="E251" s="2"/>
      <c r="F251" s="2"/>
      <c r="G251" s="2"/>
      <c r="H251" s="2"/>
      <c r="I251" s="2"/>
    </row>
    <row r="252" spans="1:9" x14ac:dyDescent="0.3">
      <c r="A252" s="8">
        <v>228</v>
      </c>
      <c r="B252" s="8">
        <v>3.5764404690138574E-3</v>
      </c>
      <c r="C252" s="8">
        <v>-1.2109400130112467E-2</v>
      </c>
      <c r="D252" s="2"/>
      <c r="E252" s="2"/>
      <c r="F252" s="2"/>
      <c r="G252" s="2"/>
      <c r="H252" s="2"/>
      <c r="I252" s="2"/>
    </row>
    <row r="253" spans="1:9" x14ac:dyDescent="0.3">
      <c r="A253" s="8">
        <v>229</v>
      </c>
      <c r="B253" s="8">
        <v>5.9052424130378303E-3</v>
      </c>
      <c r="C253" s="8">
        <v>-1.2300350313689121E-2</v>
      </c>
      <c r="D253" s="2"/>
      <c r="E253" s="2"/>
      <c r="F253" s="2"/>
      <c r="G253" s="2"/>
      <c r="H253" s="2"/>
      <c r="I253" s="2"/>
    </row>
    <row r="254" spans="1:9" x14ac:dyDescent="0.3">
      <c r="A254" s="8">
        <v>230</v>
      </c>
      <c r="B254" s="8">
        <v>3.2811330627641406E-3</v>
      </c>
      <c r="C254" s="8">
        <v>2.6869085518191102E-2</v>
      </c>
      <c r="D254" s="2"/>
      <c r="E254" s="2"/>
      <c r="F254" s="2"/>
      <c r="G254" s="2"/>
      <c r="H254" s="2"/>
      <c r="I254" s="2"/>
    </row>
    <row r="255" spans="1:9" x14ac:dyDescent="0.3">
      <c r="A255" s="8">
        <v>231</v>
      </c>
      <c r="B255" s="8">
        <v>6.3265300507582404E-4</v>
      </c>
      <c r="C255" s="8">
        <v>-6.4916164364836274E-3</v>
      </c>
      <c r="D255" s="2"/>
      <c r="E255" s="2"/>
      <c r="F255" s="2"/>
      <c r="G255" s="2"/>
      <c r="H255" s="2"/>
      <c r="I255" s="2"/>
    </row>
    <row r="256" spans="1:9" x14ac:dyDescent="0.3">
      <c r="A256" s="8">
        <v>232</v>
      </c>
      <c r="B256" s="8">
        <v>-5.8775770996102785E-4</v>
      </c>
      <c r="C256" s="8">
        <v>-1.2832222235714393E-2</v>
      </c>
      <c r="D256" s="2"/>
      <c r="E256" s="2"/>
      <c r="F256" s="2"/>
      <c r="G256" s="2"/>
      <c r="H256" s="2"/>
      <c r="I256" s="2"/>
    </row>
    <row r="257" spans="1:9" x14ac:dyDescent="0.3">
      <c r="A257" s="8">
        <v>233</v>
      </c>
      <c r="B257" s="8">
        <v>6.1990535271512414E-3</v>
      </c>
      <c r="C257" s="8">
        <v>1.0122617714299627E-2</v>
      </c>
      <c r="D257" s="2"/>
      <c r="E257" s="2"/>
      <c r="F257" s="2"/>
      <c r="G257" s="2"/>
      <c r="H257" s="2"/>
      <c r="I257" s="2"/>
    </row>
    <row r="258" spans="1:9" x14ac:dyDescent="0.3">
      <c r="A258" s="8">
        <v>234</v>
      </c>
      <c r="B258" s="8">
        <v>6.1518215995624648E-3</v>
      </c>
      <c r="C258" s="8">
        <v>3.2999936040757289E-3</v>
      </c>
      <c r="D258" s="2"/>
      <c r="E258" s="2"/>
      <c r="F258" s="2"/>
      <c r="G258" s="2"/>
      <c r="H258" s="2"/>
      <c r="I258" s="2"/>
    </row>
    <row r="259" spans="1:9" x14ac:dyDescent="0.3">
      <c r="A259" s="8">
        <v>235</v>
      </c>
      <c r="B259" s="8">
        <v>2.1330481338381682E-3</v>
      </c>
      <c r="C259" s="8">
        <v>-8.809050067726084E-3</v>
      </c>
      <c r="D259" s="2"/>
      <c r="E259" s="2"/>
      <c r="F259" s="2"/>
      <c r="G259" s="2"/>
      <c r="H259" s="2"/>
      <c r="I259" s="2"/>
    </row>
    <row r="260" spans="1:9" x14ac:dyDescent="0.3">
      <c r="A260" s="8">
        <v>236</v>
      </c>
      <c r="B260" s="8">
        <v>4.7274635305400526E-4</v>
      </c>
      <c r="C260" s="8">
        <v>4.1720013348073778E-3</v>
      </c>
      <c r="D260" s="2"/>
      <c r="E260" s="2"/>
      <c r="F260" s="2"/>
      <c r="G260" s="2"/>
      <c r="H260" s="2"/>
      <c r="I260" s="2"/>
    </row>
    <row r="261" spans="1:9" x14ac:dyDescent="0.3">
      <c r="A261" s="8">
        <v>237</v>
      </c>
      <c r="B261" s="8">
        <v>3.9592849278360159E-3</v>
      </c>
      <c r="C261" s="8">
        <v>-1.1579316084676727E-2</v>
      </c>
      <c r="D261" s="2"/>
      <c r="E261" s="2"/>
      <c r="F261" s="2"/>
      <c r="G261" s="2"/>
      <c r="H261" s="2"/>
      <c r="I261" s="2"/>
    </row>
    <row r="262" spans="1:9" x14ac:dyDescent="0.3">
      <c r="A262" s="8">
        <v>238</v>
      </c>
      <c r="B262" s="8">
        <v>1.8982947053953069E-3</v>
      </c>
      <c r="C262" s="8">
        <v>8.1814055985928152E-3</v>
      </c>
      <c r="D262" s="2"/>
      <c r="E262" s="2"/>
      <c r="F262" s="2"/>
      <c r="G262" s="2"/>
      <c r="H262" s="2"/>
      <c r="I262" s="2"/>
    </row>
    <row r="263" spans="1:9" x14ac:dyDescent="0.3">
      <c r="A263" s="8">
        <v>239</v>
      </c>
      <c r="B263" s="8">
        <v>3.3594877493710196E-3</v>
      </c>
      <c r="C263" s="8">
        <v>-5.3755802163187993E-4</v>
      </c>
      <c r="D263" s="2"/>
      <c r="E263" s="2"/>
      <c r="F263" s="2"/>
      <c r="G263" s="2"/>
      <c r="H263" s="2"/>
      <c r="I263" s="2"/>
    </row>
    <row r="264" spans="1:9" x14ac:dyDescent="0.3">
      <c r="A264" s="8">
        <v>240</v>
      </c>
      <c r="B264" s="8">
        <v>-6.6954824192960879E-5</v>
      </c>
      <c r="C264" s="8">
        <v>-6.7158475495549588E-5</v>
      </c>
      <c r="D264" s="2"/>
      <c r="E264" s="2"/>
      <c r="F264" s="2"/>
      <c r="G264" s="2"/>
      <c r="H264" s="2"/>
      <c r="I264" s="2"/>
    </row>
    <row r="265" spans="1:9" x14ac:dyDescent="0.3">
      <c r="A265" s="8">
        <v>241</v>
      </c>
      <c r="B265" s="8">
        <v>-2.2756381650575674E-3</v>
      </c>
      <c r="C265" s="8">
        <v>-1.8093302491217482E-2</v>
      </c>
      <c r="D265" s="2"/>
      <c r="E265" s="2"/>
      <c r="F265" s="2"/>
      <c r="G265" s="2"/>
      <c r="H265" s="2"/>
      <c r="I265" s="2"/>
    </row>
    <row r="266" spans="1:9" x14ac:dyDescent="0.3">
      <c r="A266" s="8">
        <v>242</v>
      </c>
      <c r="B266" s="8">
        <v>-3.9101902520717593E-3</v>
      </c>
      <c r="C266" s="8">
        <v>-2.0831682414532766E-2</v>
      </c>
      <c r="D266" s="2"/>
      <c r="E266" s="2"/>
      <c r="F266" s="2"/>
      <c r="G266" s="2"/>
      <c r="H266" s="2"/>
      <c r="I266" s="2"/>
    </row>
    <row r="267" spans="1:9" x14ac:dyDescent="0.3">
      <c r="A267" s="8">
        <v>243</v>
      </c>
      <c r="B267" s="8">
        <v>5.8833708657315287E-3</v>
      </c>
      <c r="C267" s="8">
        <v>1.2521746102985521E-2</v>
      </c>
      <c r="D267" s="2"/>
      <c r="E267" s="2"/>
      <c r="F267" s="2"/>
      <c r="G267" s="2"/>
      <c r="H267" s="2"/>
      <c r="I267" s="2"/>
    </row>
    <row r="268" spans="1:9" x14ac:dyDescent="0.3">
      <c r="A268" s="8">
        <v>244</v>
      </c>
      <c r="B268" s="8">
        <v>-1.1953733780047575E-3</v>
      </c>
      <c r="C268" s="8">
        <v>8.3506502743114306E-3</v>
      </c>
      <c r="D268" s="2"/>
      <c r="E268" s="2"/>
      <c r="F268" s="2"/>
      <c r="G268" s="2"/>
      <c r="H268" s="2"/>
      <c r="I268" s="2"/>
    </row>
    <row r="269" spans="1:9" ht="15" thickBot="1" x14ac:dyDescent="0.35">
      <c r="A269" s="9">
        <v>245</v>
      </c>
      <c r="B269" s="9">
        <v>5.670352162957395E-3</v>
      </c>
      <c r="C269" s="9">
        <v>-1.6039643441018211E-2</v>
      </c>
      <c r="D269" s="2"/>
      <c r="E269" s="2"/>
      <c r="F269" s="2"/>
      <c r="G269" s="2"/>
      <c r="H269" s="2"/>
      <c r="I2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B4E5-6136-43EE-B66B-838C3DB17377}">
  <dimension ref="A1:O269"/>
  <sheetViews>
    <sheetView workbookViewId="0">
      <selection activeCell="O4" sqref="O4"/>
    </sheetView>
  </sheetViews>
  <sheetFormatPr defaultRowHeight="14.4" x14ac:dyDescent="0.3"/>
  <cols>
    <col min="14" max="14" width="26.44140625" customWidth="1"/>
    <col min="15" max="15" width="13" customWidth="1"/>
  </cols>
  <sheetData>
    <row r="1" spans="1:15" x14ac:dyDescent="0.3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5" ht="1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15" x14ac:dyDescent="0.3">
      <c r="A3" s="11" t="s">
        <v>21</v>
      </c>
      <c r="B3" s="11"/>
      <c r="C3" s="2"/>
      <c r="D3" s="2"/>
      <c r="E3" s="2"/>
      <c r="F3" s="2"/>
      <c r="G3" s="2"/>
      <c r="H3" s="2"/>
      <c r="I3" s="2"/>
    </row>
    <row r="4" spans="1:15" x14ac:dyDescent="0.3">
      <c r="A4" s="8" t="s">
        <v>22</v>
      </c>
      <c r="B4" s="8">
        <v>0.22087091002124792</v>
      </c>
      <c r="C4" s="2"/>
      <c r="D4" s="2"/>
      <c r="E4" s="2"/>
      <c r="F4" s="2"/>
      <c r="G4" s="2"/>
      <c r="H4" s="2"/>
      <c r="I4" s="2"/>
      <c r="N4" s="7" t="s">
        <v>56</v>
      </c>
      <c r="O4" s="12">
        <f>B17+B18*'MAIN SHEET'!I256</f>
        <v>6.2343795639126925E-2</v>
      </c>
    </row>
    <row r="5" spans="1:15" x14ac:dyDescent="0.3">
      <c r="A5" s="8" t="s">
        <v>23</v>
      </c>
      <c r="B5" s="8">
        <v>4.8783958893614199E-2</v>
      </c>
      <c r="C5" s="2"/>
      <c r="D5" s="2"/>
      <c r="E5" s="2"/>
      <c r="F5" s="2"/>
      <c r="G5" s="2"/>
      <c r="H5" s="2"/>
      <c r="I5" s="2"/>
      <c r="N5" s="7" t="s">
        <v>12</v>
      </c>
      <c r="O5" s="12">
        <f>(C14)/B14*252</f>
        <v>0.13620382579748869</v>
      </c>
    </row>
    <row r="6" spans="1:15" x14ac:dyDescent="0.3">
      <c r="A6" s="8" t="s">
        <v>24</v>
      </c>
      <c r="B6" s="8">
        <v>4.4869489588649648E-2</v>
      </c>
      <c r="C6" s="2"/>
      <c r="D6" s="2"/>
      <c r="E6" s="2"/>
      <c r="F6" s="2"/>
      <c r="G6" s="2"/>
      <c r="H6" s="2"/>
      <c r="I6" s="2"/>
      <c r="N6" s="7" t="s">
        <v>50</v>
      </c>
      <c r="O6" s="12">
        <f>SQRT(O5)</f>
        <v>0.36905802497370072</v>
      </c>
    </row>
    <row r="7" spans="1:15" x14ac:dyDescent="0.3">
      <c r="A7" s="8" t="s">
        <v>25</v>
      </c>
      <c r="B7" s="8">
        <v>2.2720911077992095E-2</v>
      </c>
      <c r="C7" s="2"/>
      <c r="D7" s="2"/>
      <c r="E7" s="2"/>
      <c r="F7" s="2"/>
      <c r="G7" s="2"/>
      <c r="H7" s="2"/>
      <c r="I7" s="2"/>
      <c r="N7" s="7" t="s">
        <v>51</v>
      </c>
      <c r="O7" s="12">
        <f>(C12/B18^2)*252/245</f>
        <v>1.5435019067951907E-2</v>
      </c>
    </row>
    <row r="8" spans="1:15" ht="15" thickBot="1" x14ac:dyDescent="0.35">
      <c r="A8" s="9" t="s">
        <v>26</v>
      </c>
      <c r="B8" s="9">
        <v>245</v>
      </c>
      <c r="C8" s="2"/>
      <c r="D8" s="2"/>
      <c r="E8" s="2"/>
      <c r="F8" s="2"/>
      <c r="G8" s="2"/>
      <c r="H8" s="2"/>
      <c r="I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</row>
    <row r="10" spans="1:15" ht="15" thickBot="1" x14ac:dyDescent="0.35">
      <c r="A10" s="2" t="s">
        <v>27</v>
      </c>
      <c r="B10" s="2"/>
      <c r="C10" s="2"/>
      <c r="D10" s="2"/>
      <c r="E10" s="2"/>
      <c r="F10" s="2"/>
      <c r="G10" s="2"/>
      <c r="H10" s="2"/>
      <c r="I10" s="2"/>
    </row>
    <row r="11" spans="1:15" x14ac:dyDescent="0.3">
      <c r="A11" s="10"/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2"/>
      <c r="H11" s="2"/>
      <c r="I11" s="2"/>
    </row>
    <row r="12" spans="1:15" x14ac:dyDescent="0.3">
      <c r="A12" s="8" t="s">
        <v>28</v>
      </c>
      <c r="B12" s="8">
        <v>1</v>
      </c>
      <c r="C12" s="8">
        <v>6.4336233677828314E-3</v>
      </c>
      <c r="D12" s="8">
        <v>6.4336233677828314E-3</v>
      </c>
      <c r="E12" s="8">
        <v>12.462470667925185</v>
      </c>
      <c r="F12" s="8">
        <v>4.9655929907704681E-4</v>
      </c>
      <c r="G12" s="2"/>
      <c r="H12" s="2"/>
      <c r="I12" s="2"/>
    </row>
    <row r="13" spans="1:15" x14ac:dyDescent="0.3">
      <c r="A13" s="8" t="s">
        <v>29</v>
      </c>
      <c r="B13" s="8">
        <v>243</v>
      </c>
      <c r="C13" s="8">
        <v>0.12544627145200782</v>
      </c>
      <c r="D13" s="8">
        <v>5.1623980021402399E-4</v>
      </c>
      <c r="E13" s="8"/>
      <c r="F13" s="8"/>
      <c r="G13" s="2"/>
      <c r="H13" s="2"/>
      <c r="I13" s="2"/>
    </row>
    <row r="14" spans="1:15" ht="15" thickBot="1" x14ac:dyDescent="0.35">
      <c r="A14" s="9" t="s">
        <v>30</v>
      </c>
      <c r="B14" s="9">
        <v>244</v>
      </c>
      <c r="C14" s="9">
        <v>0.13187989481979065</v>
      </c>
      <c r="D14" s="9"/>
      <c r="E14" s="9"/>
      <c r="F14" s="9"/>
      <c r="G14" s="2"/>
      <c r="H14" s="2"/>
      <c r="I14" s="2"/>
    </row>
    <row r="15" spans="1:15" ht="15" thickBot="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5" x14ac:dyDescent="0.3">
      <c r="A16" s="10"/>
      <c r="B16" s="10" t="s">
        <v>37</v>
      </c>
      <c r="C16" s="10" t="s">
        <v>25</v>
      </c>
      <c r="D16" s="10" t="s">
        <v>38</v>
      </c>
      <c r="E16" s="10" t="s">
        <v>39</v>
      </c>
      <c r="F16" s="10" t="s">
        <v>40</v>
      </c>
      <c r="G16" s="10" t="s">
        <v>41</v>
      </c>
      <c r="H16" s="10" t="s">
        <v>42</v>
      </c>
      <c r="I16" s="10" t="s">
        <v>43</v>
      </c>
    </row>
    <row r="17" spans="1:9" x14ac:dyDescent="0.3">
      <c r="A17" s="8" t="s">
        <v>31</v>
      </c>
      <c r="B17" s="8">
        <v>1.7258369687972848E-4</v>
      </c>
      <c r="C17" s="8">
        <v>1.4531208570698168E-3</v>
      </c>
      <c r="D17" s="8">
        <v>0.11876761388432573</v>
      </c>
      <c r="E17" s="8">
        <v>0.90555758915774864</v>
      </c>
      <c r="F17" s="8">
        <v>-2.6897365608369731E-3</v>
      </c>
      <c r="G17" s="8">
        <v>3.0349039545964299E-3</v>
      </c>
      <c r="H17" s="8">
        <v>-2.6897365608369731E-3</v>
      </c>
      <c r="I17" s="8">
        <v>3.0349039545964299E-3</v>
      </c>
    </row>
    <row r="18" spans="1:9" ht="15" thickBot="1" x14ac:dyDescent="0.35">
      <c r="A18" s="9" t="s">
        <v>44</v>
      </c>
      <c r="B18" s="9">
        <v>0.65477405076209316</v>
      </c>
      <c r="C18" s="9">
        <v>0.18547671056022463</v>
      </c>
      <c r="D18" s="9">
        <v>3.5302224672001978</v>
      </c>
      <c r="E18" s="9">
        <v>4.9655929907707706E-4</v>
      </c>
      <c r="F18" s="9">
        <v>0.2894267753525841</v>
      </c>
      <c r="G18" s="9">
        <v>1.0201213261716022</v>
      </c>
      <c r="H18" s="9">
        <v>0.2894267753525841</v>
      </c>
      <c r="I18" s="9">
        <v>1.0201213261716022</v>
      </c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45</v>
      </c>
      <c r="B22" s="2"/>
      <c r="C22" s="2"/>
      <c r="D22" s="2"/>
      <c r="E22" s="2"/>
      <c r="F22" s="2"/>
      <c r="G22" s="2"/>
      <c r="H22" s="2"/>
      <c r="I22" s="2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0" t="s">
        <v>46</v>
      </c>
      <c r="B24" s="10" t="s">
        <v>47</v>
      </c>
      <c r="C24" s="10" t="s">
        <v>48</v>
      </c>
      <c r="D24" s="2"/>
      <c r="E24" s="2"/>
      <c r="F24" s="2"/>
      <c r="G24" s="2"/>
      <c r="H24" s="2"/>
      <c r="I24" s="2"/>
    </row>
    <row r="25" spans="1:9" x14ac:dyDescent="0.3">
      <c r="A25" s="8">
        <v>1</v>
      </c>
      <c r="B25" s="8">
        <v>2.1913443118386795E-3</v>
      </c>
      <c r="C25" s="8">
        <v>-4.4992075775117293E-3</v>
      </c>
      <c r="D25" s="2"/>
      <c r="E25" s="2"/>
      <c r="F25" s="2"/>
      <c r="G25" s="2"/>
      <c r="H25" s="2"/>
      <c r="I25" s="2"/>
    </row>
    <row r="26" spans="1:9" x14ac:dyDescent="0.3">
      <c r="A26" s="8">
        <v>2</v>
      </c>
      <c r="B26" s="8">
        <v>-7.3881980409211366E-3</v>
      </c>
      <c r="C26" s="8">
        <v>-1.9150092359275707E-2</v>
      </c>
      <c r="D26" s="2"/>
      <c r="E26" s="2"/>
      <c r="F26" s="2"/>
      <c r="G26" s="2"/>
      <c r="H26" s="2"/>
      <c r="I26" s="2"/>
    </row>
    <row r="27" spans="1:9" x14ac:dyDescent="0.3">
      <c r="A27" s="8">
        <v>3</v>
      </c>
      <c r="B27" s="8">
        <v>1.2782599260409352E-2</v>
      </c>
      <c r="C27" s="8">
        <v>2.7495307654982863E-3</v>
      </c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8">
        <v>4.7226609364376559E-4</v>
      </c>
      <c r="C28" s="8">
        <v>-7.4679365615240492E-3</v>
      </c>
      <c r="D28" s="2"/>
      <c r="E28" s="2"/>
      <c r="F28" s="2"/>
      <c r="G28" s="2"/>
      <c r="H28" s="2"/>
      <c r="I28" s="2"/>
    </row>
    <row r="29" spans="1:9" x14ac:dyDescent="0.3">
      <c r="A29" s="8">
        <v>5</v>
      </c>
      <c r="B29" s="8">
        <v>3.089433817437376E-3</v>
      </c>
      <c r="C29" s="8">
        <v>-1.7378884656603113E-2</v>
      </c>
      <c r="D29" s="2"/>
      <c r="E29" s="2"/>
      <c r="F29" s="2"/>
      <c r="G29" s="2"/>
      <c r="H29" s="2"/>
      <c r="I29" s="2"/>
    </row>
    <row r="30" spans="1:9" x14ac:dyDescent="0.3">
      <c r="A30" s="8">
        <v>6</v>
      </c>
      <c r="B30" s="8">
        <v>1.5078669479639338E-3</v>
      </c>
      <c r="C30" s="8">
        <v>2.2074211202159938E-2</v>
      </c>
      <c r="D30" s="2"/>
      <c r="E30" s="2"/>
      <c r="F30" s="2"/>
      <c r="G30" s="2"/>
      <c r="H30" s="2"/>
      <c r="I30" s="2"/>
    </row>
    <row r="31" spans="1:9" x14ac:dyDescent="0.3">
      <c r="A31" s="8">
        <v>7</v>
      </c>
      <c r="B31" s="8">
        <v>1.0011232679957632E-3</v>
      </c>
      <c r="C31" s="8">
        <v>2.0234963186109785E-2</v>
      </c>
      <c r="D31" s="2"/>
      <c r="E31" s="2"/>
      <c r="F31" s="2"/>
      <c r="G31" s="2"/>
      <c r="H31" s="2"/>
      <c r="I31" s="2"/>
    </row>
    <row r="32" spans="1:9" x14ac:dyDescent="0.3">
      <c r="A32" s="8">
        <v>8</v>
      </c>
      <c r="B32" s="8">
        <v>2.6730447623965893E-3</v>
      </c>
      <c r="C32" s="8">
        <v>-3.3075888615257378E-2</v>
      </c>
      <c r="D32" s="2"/>
      <c r="E32" s="2"/>
      <c r="F32" s="2"/>
      <c r="G32" s="2"/>
      <c r="H32" s="2"/>
      <c r="I32" s="2"/>
    </row>
    <row r="33" spans="1:9" x14ac:dyDescent="0.3">
      <c r="A33" s="8">
        <v>9</v>
      </c>
      <c r="B33" s="8">
        <v>1.437437729253498E-3</v>
      </c>
      <c r="C33" s="8">
        <v>4.2971729539802647E-3</v>
      </c>
      <c r="D33" s="2"/>
      <c r="E33" s="2"/>
      <c r="F33" s="2"/>
      <c r="G33" s="2"/>
      <c r="H33" s="2"/>
      <c r="I33" s="2"/>
    </row>
    <row r="34" spans="1:9" x14ac:dyDescent="0.3">
      <c r="A34" s="8">
        <v>10</v>
      </c>
      <c r="B34" s="8">
        <v>3.0464111459616778E-3</v>
      </c>
      <c r="C34" s="8">
        <v>7.3655637243567069E-3</v>
      </c>
      <c r="D34" s="2"/>
      <c r="E34" s="2"/>
      <c r="F34" s="2"/>
      <c r="G34" s="2"/>
      <c r="H34" s="2"/>
      <c r="I34" s="2"/>
    </row>
    <row r="35" spans="1:9" x14ac:dyDescent="0.3">
      <c r="A35" s="8">
        <v>11</v>
      </c>
      <c r="B35" s="8">
        <v>1.3288337873490681E-3</v>
      </c>
      <c r="C35" s="8">
        <v>-1.0958388858596702E-2</v>
      </c>
      <c r="D35" s="2"/>
      <c r="E35" s="2"/>
      <c r="F35" s="2"/>
      <c r="G35" s="2"/>
      <c r="H35" s="2"/>
      <c r="I35" s="2"/>
    </row>
    <row r="36" spans="1:9" x14ac:dyDescent="0.3">
      <c r="A36" s="8">
        <v>12</v>
      </c>
      <c r="B36" s="8">
        <v>-1.3327184386447053E-3</v>
      </c>
      <c r="C36" s="8">
        <v>-5.6171200055043589E-3</v>
      </c>
      <c r="D36" s="2"/>
      <c r="E36" s="2"/>
      <c r="F36" s="2"/>
      <c r="G36" s="2"/>
      <c r="H36" s="2"/>
      <c r="I36" s="2"/>
    </row>
    <row r="37" spans="1:9" x14ac:dyDescent="0.3">
      <c r="A37" s="8">
        <v>13</v>
      </c>
      <c r="B37" s="8">
        <v>2.4960761700435468E-3</v>
      </c>
      <c r="C37" s="8">
        <v>3.9991893448232438E-2</v>
      </c>
      <c r="D37" s="2"/>
      <c r="E37" s="2"/>
      <c r="F37" s="2"/>
      <c r="G37" s="2"/>
      <c r="H37" s="2"/>
      <c r="I37" s="2"/>
    </row>
    <row r="38" spans="1:9" x14ac:dyDescent="0.3">
      <c r="A38" s="8">
        <v>14</v>
      </c>
      <c r="B38" s="8">
        <v>-1.3576313123432409E-5</v>
      </c>
      <c r="C38" s="8">
        <v>1.0542794339965425E-2</v>
      </c>
      <c r="D38" s="2"/>
      <c r="E38" s="2"/>
      <c r="F38" s="2"/>
      <c r="G38" s="2"/>
      <c r="H38" s="2"/>
      <c r="I38" s="2"/>
    </row>
    <row r="39" spans="1:9" x14ac:dyDescent="0.3">
      <c r="A39" s="8">
        <v>15</v>
      </c>
      <c r="B39" s="8">
        <v>1.3424964757853587E-3</v>
      </c>
      <c r="C39" s="8">
        <v>-3.0977912605689344E-3</v>
      </c>
      <c r="D39" s="2"/>
      <c r="E39" s="2"/>
      <c r="F39" s="2"/>
      <c r="G39" s="2"/>
      <c r="H39" s="2"/>
      <c r="I39" s="2"/>
    </row>
    <row r="40" spans="1:9" x14ac:dyDescent="0.3">
      <c r="A40" s="8">
        <v>16</v>
      </c>
      <c r="B40" s="8">
        <v>1.8967432863549866E-3</v>
      </c>
      <c r="C40" s="8">
        <v>-2.4454890165065673E-2</v>
      </c>
      <c r="D40" s="2"/>
      <c r="E40" s="2"/>
      <c r="F40" s="2"/>
      <c r="G40" s="2"/>
      <c r="H40" s="2"/>
      <c r="I40" s="2"/>
    </row>
    <row r="41" spans="1:9" x14ac:dyDescent="0.3">
      <c r="A41" s="8">
        <v>17</v>
      </c>
      <c r="B41" s="8">
        <v>-2.6393363530770853E-3</v>
      </c>
      <c r="C41" s="8">
        <v>-1.4332968349207409E-2</v>
      </c>
      <c r="D41" s="2"/>
      <c r="E41" s="2"/>
      <c r="F41" s="2"/>
      <c r="G41" s="2"/>
      <c r="H41" s="2"/>
      <c r="I41" s="2"/>
    </row>
    <row r="42" spans="1:9" x14ac:dyDescent="0.3">
      <c r="A42" s="8">
        <v>18</v>
      </c>
      <c r="B42" s="8">
        <v>2.98874468255815E-3</v>
      </c>
      <c r="C42" s="8">
        <v>-1.3587411040100292E-2</v>
      </c>
      <c r="D42" s="2"/>
      <c r="E42" s="2"/>
      <c r="F42" s="2"/>
      <c r="G42" s="2"/>
      <c r="H42" s="2"/>
      <c r="I42" s="2"/>
    </row>
    <row r="43" spans="1:9" x14ac:dyDescent="0.3">
      <c r="A43" s="8">
        <v>19</v>
      </c>
      <c r="B43" s="8">
        <v>4.6561617314953016E-3</v>
      </c>
      <c r="C43" s="8">
        <v>-9.0038059064209003E-3</v>
      </c>
      <c r="D43" s="2"/>
      <c r="E43" s="2"/>
      <c r="F43" s="2"/>
      <c r="G43" s="2"/>
      <c r="H43" s="2"/>
      <c r="I43" s="2"/>
    </row>
    <row r="44" spans="1:9" x14ac:dyDescent="0.3">
      <c r="A44" s="8">
        <v>20</v>
      </c>
      <c r="B44" s="8">
        <v>2.942515534674534E-3</v>
      </c>
      <c r="C44" s="8">
        <v>1.4231842996379536E-2</v>
      </c>
      <c r="D44" s="2"/>
      <c r="E44" s="2"/>
      <c r="F44" s="2"/>
      <c r="G44" s="2"/>
      <c r="H44" s="2"/>
      <c r="I44" s="2"/>
    </row>
    <row r="45" spans="1:9" x14ac:dyDescent="0.3">
      <c r="A45" s="8">
        <v>21</v>
      </c>
      <c r="B45" s="8">
        <v>-1.2373807228088114E-3</v>
      </c>
      <c r="C45" s="8">
        <v>-8.9692229020940459E-3</v>
      </c>
      <c r="D45" s="2"/>
      <c r="E45" s="2"/>
      <c r="F45" s="2"/>
      <c r="G45" s="2"/>
      <c r="H45" s="2"/>
      <c r="I45" s="2"/>
    </row>
    <row r="46" spans="1:9" x14ac:dyDescent="0.3">
      <c r="A46" s="8">
        <v>22</v>
      </c>
      <c r="B46" s="8">
        <v>-2.2846139017296411E-3</v>
      </c>
      <c r="C46" s="8">
        <v>-7.8386700186816004E-3</v>
      </c>
      <c r="D46" s="2"/>
      <c r="E46" s="2"/>
      <c r="F46" s="2"/>
      <c r="G46" s="2"/>
      <c r="H46" s="2"/>
      <c r="I46" s="2"/>
    </row>
    <row r="47" spans="1:9" x14ac:dyDescent="0.3">
      <c r="A47" s="8">
        <v>23</v>
      </c>
      <c r="B47" s="8">
        <v>-3.7038437405354624E-3</v>
      </c>
      <c r="C47" s="8">
        <v>3.3552397524472116E-2</v>
      </c>
      <c r="D47" s="2"/>
      <c r="E47" s="2"/>
      <c r="F47" s="2"/>
      <c r="G47" s="2"/>
      <c r="H47" s="2"/>
      <c r="I47" s="2"/>
    </row>
    <row r="48" spans="1:9" x14ac:dyDescent="0.3">
      <c r="A48" s="8">
        <v>24</v>
      </c>
      <c r="B48" s="8">
        <v>6.057535511546296E-3</v>
      </c>
      <c r="C48" s="8">
        <v>-2.4841122555216512E-2</v>
      </c>
      <c r="D48" s="2"/>
      <c r="E48" s="2"/>
      <c r="F48" s="2"/>
      <c r="G48" s="2"/>
      <c r="H48" s="2"/>
      <c r="I48" s="2"/>
    </row>
    <row r="49" spans="1:9" x14ac:dyDescent="0.3">
      <c r="A49" s="8">
        <v>25</v>
      </c>
      <c r="B49" s="8">
        <v>2.0115956897635403E-4</v>
      </c>
      <c r="C49" s="8">
        <v>-8.9761414695283537E-3</v>
      </c>
      <c r="D49" s="2"/>
      <c r="E49" s="2"/>
      <c r="F49" s="2"/>
      <c r="G49" s="2"/>
      <c r="H49" s="2"/>
      <c r="I49" s="2"/>
    </row>
    <row r="50" spans="1:9" x14ac:dyDescent="0.3">
      <c r="A50" s="8">
        <v>26</v>
      </c>
      <c r="B50" s="8">
        <v>1.5207210694076602E-3</v>
      </c>
      <c r="C50" s="8">
        <v>-2.6047840495601965E-2</v>
      </c>
      <c r="D50" s="2"/>
      <c r="E50" s="2"/>
      <c r="F50" s="2"/>
      <c r="G50" s="2"/>
      <c r="H50" s="2"/>
      <c r="I50" s="2"/>
    </row>
    <row r="51" spans="1:9" x14ac:dyDescent="0.3">
      <c r="A51" s="8">
        <v>27</v>
      </c>
      <c r="B51" s="8">
        <v>-1.4724330560244457E-3</v>
      </c>
      <c r="C51" s="8">
        <v>-1.9119466433876391E-2</v>
      </c>
      <c r="D51" s="2"/>
      <c r="E51" s="2"/>
      <c r="F51" s="2"/>
      <c r="G51" s="2"/>
      <c r="H51" s="2"/>
      <c r="I51" s="2"/>
    </row>
    <row r="52" spans="1:9" x14ac:dyDescent="0.3">
      <c r="A52" s="8">
        <v>28</v>
      </c>
      <c r="B52" s="8">
        <v>5.5565022846779475E-3</v>
      </c>
      <c r="C52" s="8">
        <v>1.4533335166724717E-2</v>
      </c>
      <c r="D52" s="2"/>
      <c r="E52" s="2"/>
      <c r="F52" s="2"/>
      <c r="G52" s="2"/>
      <c r="H52" s="2"/>
      <c r="I52" s="2"/>
    </row>
    <row r="53" spans="1:9" x14ac:dyDescent="0.3">
      <c r="A53" s="8">
        <v>29</v>
      </c>
      <c r="B53" s="8">
        <v>6.6021636174785279E-5</v>
      </c>
      <c r="C53" s="8">
        <v>-2.0527111740230575E-2</v>
      </c>
      <c r="D53" s="2"/>
      <c r="E53" s="2"/>
      <c r="F53" s="2"/>
      <c r="G53" s="2"/>
      <c r="H53" s="2"/>
      <c r="I53" s="2"/>
    </row>
    <row r="54" spans="1:9" x14ac:dyDescent="0.3">
      <c r="A54" s="8">
        <v>30</v>
      </c>
      <c r="B54" s="8">
        <v>-2.2784088784794093E-4</v>
      </c>
      <c r="C54" s="8">
        <v>1.7736857017300624E-2</v>
      </c>
      <c r="D54" s="2"/>
      <c r="E54" s="2"/>
      <c r="F54" s="2"/>
      <c r="G54" s="2"/>
      <c r="H54" s="2"/>
      <c r="I54" s="2"/>
    </row>
    <row r="55" spans="1:9" x14ac:dyDescent="0.3">
      <c r="A55" s="8">
        <v>31</v>
      </c>
      <c r="B55" s="8">
        <v>-3.6231654554114072E-3</v>
      </c>
      <c r="C55" s="8">
        <v>-8.4044000778807464E-3</v>
      </c>
      <c r="D55" s="2"/>
      <c r="E55" s="2"/>
      <c r="F55" s="2"/>
      <c r="G55" s="2"/>
      <c r="H55" s="2"/>
      <c r="I55" s="2"/>
    </row>
    <row r="56" spans="1:9" x14ac:dyDescent="0.3">
      <c r="A56" s="8">
        <v>32</v>
      </c>
      <c r="B56" s="8">
        <v>-3.5000829253701532E-3</v>
      </c>
      <c r="C56" s="8">
        <v>-7.9886200490433268E-3</v>
      </c>
      <c r="D56" s="2"/>
      <c r="E56" s="2"/>
      <c r="F56" s="2"/>
      <c r="G56" s="2"/>
      <c r="H56" s="2"/>
      <c r="I56" s="2"/>
    </row>
    <row r="57" spans="1:9" x14ac:dyDescent="0.3">
      <c r="A57" s="8">
        <v>33</v>
      </c>
      <c r="B57" s="8">
        <v>-5.2302726178046237E-3</v>
      </c>
      <c r="C57" s="8">
        <v>3.9274022046613261E-3</v>
      </c>
      <c r="D57" s="2"/>
      <c r="E57" s="2"/>
      <c r="F57" s="2"/>
      <c r="G57" s="2"/>
      <c r="H57" s="2"/>
      <c r="I57" s="2"/>
    </row>
    <row r="58" spans="1:9" x14ac:dyDescent="0.3">
      <c r="A58" s="8">
        <v>34</v>
      </c>
      <c r="B58" s="8">
        <v>-4.8661791805596202E-3</v>
      </c>
      <c r="C58" s="8">
        <v>-2.7915042911288768E-2</v>
      </c>
      <c r="D58" s="2"/>
      <c r="E58" s="2"/>
      <c r="F58" s="2"/>
      <c r="G58" s="2"/>
      <c r="H58" s="2"/>
      <c r="I58" s="2"/>
    </row>
    <row r="59" spans="1:9" x14ac:dyDescent="0.3">
      <c r="A59" s="8">
        <v>35</v>
      </c>
      <c r="B59" s="8">
        <v>1.3032064321296798E-3</v>
      </c>
      <c r="C59" s="8">
        <v>-1.6933083440148353E-2</v>
      </c>
      <c r="D59" s="2"/>
      <c r="E59" s="2"/>
      <c r="F59" s="2"/>
      <c r="G59" s="2"/>
      <c r="H59" s="2"/>
      <c r="I59" s="2"/>
    </row>
    <row r="60" spans="1:9" x14ac:dyDescent="0.3">
      <c r="A60" s="8">
        <v>36</v>
      </c>
      <c r="B60" s="8">
        <v>-6.5508280831999173E-3</v>
      </c>
      <c r="C60" s="8">
        <v>1.8834155138396187E-3</v>
      </c>
      <c r="D60" s="2"/>
      <c r="E60" s="2"/>
      <c r="F60" s="2"/>
      <c r="G60" s="2"/>
      <c r="H60" s="2"/>
      <c r="I60" s="2"/>
    </row>
    <row r="61" spans="1:9" x14ac:dyDescent="0.3">
      <c r="A61" s="8">
        <v>37</v>
      </c>
      <c r="B61" s="8">
        <v>5.3004361965648802E-3</v>
      </c>
      <c r="C61" s="8">
        <v>-2.7772187166916068E-3</v>
      </c>
      <c r="D61" s="2"/>
      <c r="E61" s="2"/>
      <c r="F61" s="2"/>
      <c r="G61" s="2"/>
      <c r="H61" s="2"/>
      <c r="I61" s="2"/>
    </row>
    <row r="62" spans="1:9" x14ac:dyDescent="0.3">
      <c r="A62" s="8">
        <v>38</v>
      </c>
      <c r="B62" s="8">
        <v>5.7452240617322766E-3</v>
      </c>
      <c r="C62" s="8">
        <v>2.2378300405032376E-2</v>
      </c>
      <c r="D62" s="2"/>
      <c r="E62" s="2"/>
      <c r="F62" s="2"/>
      <c r="G62" s="2"/>
      <c r="H62" s="2"/>
      <c r="I62" s="2"/>
    </row>
    <row r="63" spans="1:9" x14ac:dyDescent="0.3">
      <c r="A63" s="8">
        <v>39</v>
      </c>
      <c r="B63" s="8">
        <v>5.2146929752404049E-3</v>
      </c>
      <c r="C63" s="8">
        <v>-1.4191373638520077E-2</v>
      </c>
      <c r="D63" s="2"/>
      <c r="E63" s="2"/>
      <c r="F63" s="2"/>
      <c r="G63" s="2"/>
      <c r="H63" s="2"/>
      <c r="I63" s="2"/>
    </row>
    <row r="64" spans="1:9" x14ac:dyDescent="0.3">
      <c r="A64" s="8">
        <v>40</v>
      </c>
      <c r="B64" s="8">
        <v>-3.3326772644929228E-3</v>
      </c>
      <c r="C64" s="8">
        <v>2.3205394895089781E-2</v>
      </c>
      <c r="D64" s="2"/>
      <c r="E64" s="2"/>
      <c r="F64" s="2"/>
      <c r="G64" s="2"/>
      <c r="H64" s="2"/>
      <c r="I64" s="2"/>
    </row>
    <row r="65" spans="1:9" x14ac:dyDescent="0.3">
      <c r="A65" s="8">
        <v>41</v>
      </c>
      <c r="B65" s="8">
        <v>-1.1088989869423634E-3</v>
      </c>
      <c r="C65" s="8">
        <v>-1.6231959216440495E-2</v>
      </c>
      <c r="D65" s="2"/>
      <c r="E65" s="2"/>
      <c r="F65" s="2"/>
      <c r="G65" s="2"/>
      <c r="H65" s="2"/>
      <c r="I65" s="2"/>
    </row>
    <row r="66" spans="1:9" x14ac:dyDescent="0.3">
      <c r="A66" s="8">
        <v>42</v>
      </c>
      <c r="B66" s="8">
        <v>7.572205832787204E-3</v>
      </c>
      <c r="C66" s="8">
        <v>-4.551274329641939E-2</v>
      </c>
      <c r="D66" s="2"/>
      <c r="E66" s="2"/>
      <c r="F66" s="2"/>
      <c r="G66" s="2"/>
      <c r="H66" s="2"/>
      <c r="I66" s="2"/>
    </row>
    <row r="67" spans="1:9" x14ac:dyDescent="0.3">
      <c r="A67" s="8">
        <v>43</v>
      </c>
      <c r="B67" s="8">
        <v>-2.3784639321432974E-3</v>
      </c>
      <c r="C67" s="8">
        <v>-2.2261196396984723E-2</v>
      </c>
      <c r="D67" s="2"/>
      <c r="E67" s="2"/>
      <c r="F67" s="2"/>
      <c r="G67" s="2"/>
      <c r="H67" s="2"/>
      <c r="I67" s="2"/>
    </row>
    <row r="68" spans="1:9" x14ac:dyDescent="0.3">
      <c r="A68" s="8">
        <v>44</v>
      </c>
      <c r="B68" s="8">
        <v>-4.0862962999324509E-3</v>
      </c>
      <c r="C68" s="8">
        <v>1.9066160548917681E-2</v>
      </c>
      <c r="D68" s="2"/>
      <c r="E68" s="2"/>
      <c r="F68" s="2"/>
      <c r="G68" s="2"/>
      <c r="H68" s="2"/>
      <c r="I68" s="2"/>
    </row>
    <row r="69" spans="1:9" x14ac:dyDescent="0.3">
      <c r="A69" s="8">
        <v>45</v>
      </c>
      <c r="B69" s="8">
        <v>-2.1204109411388644E-3</v>
      </c>
      <c r="C69" s="8">
        <v>5.0993622653007823E-4</v>
      </c>
      <c r="D69" s="2"/>
      <c r="E69" s="2"/>
      <c r="F69" s="2"/>
      <c r="G69" s="2"/>
      <c r="H69" s="2"/>
      <c r="I69" s="2"/>
    </row>
    <row r="70" spans="1:9" x14ac:dyDescent="0.3">
      <c r="A70" s="8">
        <v>46</v>
      </c>
      <c r="B70" s="8">
        <v>5.7124025846977565E-3</v>
      </c>
      <c r="C70" s="8">
        <v>-1.6210757467038241E-2</v>
      </c>
      <c r="D70" s="2"/>
      <c r="E70" s="2"/>
      <c r="F70" s="2"/>
      <c r="G70" s="2"/>
      <c r="H70" s="2"/>
      <c r="I70" s="2"/>
    </row>
    <row r="71" spans="1:9" x14ac:dyDescent="0.3">
      <c r="A71" s="8">
        <v>47</v>
      </c>
      <c r="B71" s="8">
        <v>5.1853163957369759E-3</v>
      </c>
      <c r="C71" s="8">
        <v>3.8341729955946327E-2</v>
      </c>
      <c r="D71" s="2"/>
      <c r="E71" s="2"/>
      <c r="F71" s="2"/>
      <c r="G71" s="2"/>
      <c r="H71" s="2"/>
      <c r="I71" s="2"/>
    </row>
    <row r="72" spans="1:9" x14ac:dyDescent="0.3">
      <c r="A72" s="8">
        <v>48</v>
      </c>
      <c r="B72" s="8">
        <v>1.3470121434167102E-5</v>
      </c>
      <c r="C72" s="8">
        <v>4.8894242922999272E-2</v>
      </c>
      <c r="D72" s="2"/>
      <c r="E72" s="2"/>
      <c r="F72" s="2"/>
      <c r="G72" s="2"/>
      <c r="H72" s="2"/>
      <c r="I72" s="2"/>
    </row>
    <row r="73" spans="1:9" x14ac:dyDescent="0.3">
      <c r="A73" s="8">
        <v>49</v>
      </c>
      <c r="B73" s="8">
        <v>1.2296548247433354E-3</v>
      </c>
      <c r="C73" s="8">
        <v>-2.0064363611445035E-2</v>
      </c>
      <c r="D73" s="2"/>
      <c r="E73" s="2"/>
      <c r="F73" s="2"/>
      <c r="G73" s="2"/>
      <c r="H73" s="2"/>
      <c r="I73" s="2"/>
    </row>
    <row r="74" spans="1:9" x14ac:dyDescent="0.3">
      <c r="A74" s="8">
        <v>50</v>
      </c>
      <c r="B74" s="8">
        <v>3.4491959716245113E-3</v>
      </c>
      <c r="C74" s="8">
        <v>-2.0637326038110169E-2</v>
      </c>
      <c r="D74" s="2"/>
      <c r="E74" s="2"/>
      <c r="F74" s="2"/>
      <c r="G74" s="2"/>
      <c r="H74" s="2"/>
      <c r="I74" s="2"/>
    </row>
    <row r="75" spans="1:9" x14ac:dyDescent="0.3">
      <c r="A75" s="8">
        <v>51</v>
      </c>
      <c r="B75" s="8">
        <v>8.9240263837138444E-4</v>
      </c>
      <c r="C75" s="8">
        <v>-8.3994256911804639E-3</v>
      </c>
      <c r="D75" s="2"/>
      <c r="E75" s="2"/>
      <c r="F75" s="2"/>
      <c r="G75" s="2"/>
      <c r="H75" s="2"/>
      <c r="I75" s="2"/>
    </row>
    <row r="76" spans="1:9" x14ac:dyDescent="0.3">
      <c r="A76" s="8">
        <v>52</v>
      </c>
      <c r="B76" s="8">
        <v>-2.8793861418576752E-3</v>
      </c>
      <c r="C76" s="8">
        <v>-2.7354933587408438E-3</v>
      </c>
      <c r="D76" s="2"/>
      <c r="E76" s="2"/>
      <c r="F76" s="2"/>
      <c r="G76" s="2"/>
      <c r="H76" s="2"/>
      <c r="I76" s="2"/>
    </row>
    <row r="77" spans="1:9" x14ac:dyDescent="0.3">
      <c r="A77" s="8">
        <v>53</v>
      </c>
      <c r="B77" s="8">
        <v>6.3999612541710833E-4</v>
      </c>
      <c r="C77" s="8">
        <v>6.4497066252800675E-2</v>
      </c>
      <c r="D77" s="2"/>
      <c r="E77" s="2"/>
      <c r="F77" s="2"/>
      <c r="G77" s="2"/>
      <c r="H77" s="2"/>
      <c r="I77" s="2"/>
    </row>
    <row r="78" spans="1:9" x14ac:dyDescent="0.3">
      <c r="A78" s="8">
        <v>54</v>
      </c>
      <c r="B78" s="8">
        <v>-1.0250461617465885E-3</v>
      </c>
      <c r="C78" s="8">
        <v>1.991201616556831E-2</v>
      </c>
      <c r="D78" s="2"/>
      <c r="E78" s="2"/>
      <c r="F78" s="2"/>
      <c r="G78" s="2"/>
      <c r="H78" s="2"/>
      <c r="I78" s="2"/>
    </row>
    <row r="79" spans="1:9" x14ac:dyDescent="0.3">
      <c r="A79" s="8">
        <v>55</v>
      </c>
      <c r="B79" s="8">
        <v>-5.3647702249229722E-3</v>
      </c>
      <c r="C79" s="8">
        <v>1.2071192456907218E-2</v>
      </c>
      <c r="D79" s="2"/>
      <c r="E79" s="2"/>
      <c r="F79" s="2"/>
      <c r="G79" s="2"/>
      <c r="H79" s="2"/>
      <c r="I79" s="2"/>
    </row>
    <row r="80" spans="1:9" x14ac:dyDescent="0.3">
      <c r="A80" s="8">
        <v>56</v>
      </c>
      <c r="B80" s="8">
        <v>3.8212415964001679E-3</v>
      </c>
      <c r="C80" s="8">
        <v>-1.5365853544035378E-2</v>
      </c>
      <c r="D80" s="2"/>
      <c r="E80" s="2"/>
      <c r="F80" s="2"/>
      <c r="G80" s="2"/>
      <c r="H80" s="2"/>
      <c r="I80" s="2"/>
    </row>
    <row r="81" spans="1:9" x14ac:dyDescent="0.3">
      <c r="A81" s="8">
        <v>57</v>
      </c>
      <c r="B81" s="8">
        <v>-1.8252474438865299E-3</v>
      </c>
      <c r="C81" s="8">
        <v>-2.1488802796162342E-2</v>
      </c>
      <c r="D81" s="2"/>
      <c r="E81" s="2"/>
      <c r="F81" s="2"/>
      <c r="G81" s="2"/>
      <c r="H81" s="2"/>
      <c r="I81" s="2"/>
    </row>
    <row r="82" spans="1:9" x14ac:dyDescent="0.3">
      <c r="A82" s="8">
        <v>58</v>
      </c>
      <c r="B82" s="8">
        <v>4.9791830898202674E-3</v>
      </c>
      <c r="C82" s="8">
        <v>-7.5489981295984955E-3</v>
      </c>
      <c r="D82" s="2"/>
      <c r="E82" s="2"/>
      <c r="F82" s="2"/>
      <c r="G82" s="2"/>
      <c r="H82" s="2"/>
      <c r="I82" s="2"/>
    </row>
    <row r="83" spans="1:9" x14ac:dyDescent="0.3">
      <c r="A83" s="8">
        <v>59</v>
      </c>
      <c r="B83" s="8">
        <v>-3.5372974229479844E-3</v>
      </c>
      <c r="C83" s="8">
        <v>1.3297098156597204E-2</v>
      </c>
      <c r="D83" s="2"/>
      <c r="E83" s="2"/>
      <c r="F83" s="2"/>
      <c r="G83" s="2"/>
      <c r="H83" s="2"/>
      <c r="I83" s="2"/>
    </row>
    <row r="84" spans="1:9" x14ac:dyDescent="0.3">
      <c r="A84" s="8">
        <v>60</v>
      </c>
      <c r="B84" s="8">
        <v>4.6496311747293908E-4</v>
      </c>
      <c r="C84" s="8">
        <v>-9.559065924867223E-3</v>
      </c>
      <c r="D84" s="2"/>
      <c r="E84" s="2"/>
      <c r="F84" s="2"/>
      <c r="G84" s="2"/>
      <c r="H84" s="2"/>
      <c r="I84" s="2"/>
    </row>
    <row r="85" spans="1:9" x14ac:dyDescent="0.3">
      <c r="A85" s="8">
        <v>61</v>
      </c>
      <c r="B85" s="8">
        <v>-5.8865996348099539E-3</v>
      </c>
      <c r="C85" s="8">
        <v>3.8022296644678079E-3</v>
      </c>
      <c r="D85" s="2"/>
      <c r="E85" s="2"/>
      <c r="F85" s="2"/>
      <c r="G85" s="2"/>
      <c r="H85" s="2"/>
      <c r="I85" s="2"/>
    </row>
    <row r="86" spans="1:9" x14ac:dyDescent="0.3">
      <c r="A86" s="8">
        <v>62</v>
      </c>
      <c r="B86" s="8">
        <v>-4.9930615188612569E-3</v>
      </c>
      <c r="C86" s="8">
        <v>-3.0726106712570386E-3</v>
      </c>
      <c r="D86" s="2"/>
      <c r="E86" s="2"/>
      <c r="F86" s="2"/>
      <c r="G86" s="2"/>
      <c r="H86" s="2"/>
      <c r="I86" s="2"/>
    </row>
    <row r="87" spans="1:9" x14ac:dyDescent="0.3">
      <c r="A87" s="8">
        <v>63</v>
      </c>
      <c r="B87" s="8">
        <v>7.7983958373779435E-3</v>
      </c>
      <c r="C87" s="8">
        <v>2.6645195994292076E-2</v>
      </c>
      <c r="D87" s="2"/>
      <c r="E87" s="2"/>
      <c r="F87" s="2"/>
      <c r="G87" s="2"/>
      <c r="H87" s="2"/>
      <c r="I87" s="2"/>
    </row>
    <row r="88" spans="1:9" x14ac:dyDescent="0.3">
      <c r="A88" s="8">
        <v>64</v>
      </c>
      <c r="B88" s="8">
        <v>-3.4273593896858526E-3</v>
      </c>
      <c r="C88" s="8">
        <v>1.9527007606710493E-2</v>
      </c>
      <c r="D88" s="2"/>
      <c r="E88" s="2"/>
      <c r="F88" s="2"/>
      <c r="G88" s="2"/>
      <c r="H88" s="2"/>
      <c r="I88" s="2"/>
    </row>
    <row r="89" spans="1:9" x14ac:dyDescent="0.3">
      <c r="A89" s="8">
        <v>65</v>
      </c>
      <c r="B89" s="8">
        <v>2.673990873606041E-3</v>
      </c>
      <c r="C89" s="8">
        <v>-3.5084457037446453E-3</v>
      </c>
      <c r="D89" s="2"/>
      <c r="E89" s="2"/>
      <c r="F89" s="2"/>
      <c r="G89" s="2"/>
      <c r="H89" s="2"/>
      <c r="I89" s="2"/>
    </row>
    <row r="90" spans="1:9" x14ac:dyDescent="0.3">
      <c r="A90" s="8">
        <v>66</v>
      </c>
      <c r="B90" s="8">
        <v>4.339642505956743E-3</v>
      </c>
      <c r="C90" s="8">
        <v>1.2496713689580614E-2</v>
      </c>
      <c r="D90" s="2"/>
      <c r="E90" s="2"/>
      <c r="F90" s="2"/>
      <c r="G90" s="2"/>
      <c r="H90" s="2"/>
      <c r="I90" s="2"/>
    </row>
    <row r="91" spans="1:9" x14ac:dyDescent="0.3">
      <c r="A91" s="8">
        <v>67</v>
      </c>
      <c r="B91" s="8">
        <v>-1.1677094263185567E-3</v>
      </c>
      <c r="C91" s="8">
        <v>-3.0203230579046964E-2</v>
      </c>
      <c r="D91" s="2"/>
      <c r="E91" s="2"/>
      <c r="F91" s="2"/>
      <c r="G91" s="2"/>
      <c r="H91" s="2"/>
      <c r="I91" s="2"/>
    </row>
    <row r="92" spans="1:9" x14ac:dyDescent="0.3">
      <c r="A92" s="8">
        <v>68</v>
      </c>
      <c r="B92" s="8">
        <v>1.4521969035559813E-3</v>
      </c>
      <c r="C92" s="8">
        <v>-3.1585846410548971E-2</v>
      </c>
      <c r="D92" s="2"/>
      <c r="E92" s="2"/>
      <c r="F92" s="2"/>
      <c r="G92" s="2"/>
      <c r="H92" s="2"/>
      <c r="I92" s="2"/>
    </row>
    <row r="93" spans="1:9" x14ac:dyDescent="0.3">
      <c r="A93" s="8">
        <v>69</v>
      </c>
      <c r="B93" s="8">
        <v>4.9356854898478545E-3</v>
      </c>
      <c r="C93" s="8">
        <v>-2.1535536698746669E-2</v>
      </c>
      <c r="D93" s="2"/>
      <c r="E93" s="2"/>
      <c r="F93" s="2"/>
      <c r="G93" s="2"/>
      <c r="H93" s="2"/>
      <c r="I93" s="2"/>
    </row>
    <row r="94" spans="1:9" x14ac:dyDescent="0.3">
      <c r="A94" s="8">
        <v>70</v>
      </c>
      <c r="B94" s="8">
        <v>5.7483310612525601E-3</v>
      </c>
      <c r="C94" s="8">
        <v>2.5732372332820551E-3</v>
      </c>
      <c r="D94" s="2"/>
      <c r="E94" s="2"/>
      <c r="F94" s="2"/>
      <c r="G94" s="2"/>
      <c r="H94" s="2"/>
      <c r="I94" s="2"/>
    </row>
    <row r="95" spans="1:9" x14ac:dyDescent="0.3">
      <c r="A95" s="8">
        <v>71</v>
      </c>
      <c r="B95" s="8">
        <v>1.1949101498102141E-4</v>
      </c>
      <c r="C95" s="8">
        <v>-9.8646576269903388E-3</v>
      </c>
      <c r="D95" s="2"/>
      <c r="E95" s="2"/>
      <c r="F95" s="2"/>
      <c r="G95" s="2"/>
      <c r="H95" s="2"/>
      <c r="I95" s="2"/>
    </row>
    <row r="96" spans="1:9" x14ac:dyDescent="0.3">
      <c r="A96" s="8">
        <v>72</v>
      </c>
      <c r="B96" s="8">
        <v>4.5368130073524977E-3</v>
      </c>
      <c r="C96" s="8">
        <v>-2.9608655539808361E-3</v>
      </c>
      <c r="D96" s="2"/>
      <c r="E96" s="2"/>
      <c r="F96" s="2"/>
      <c r="G96" s="2"/>
      <c r="H96" s="2"/>
      <c r="I96" s="2"/>
    </row>
    <row r="97" spans="1:9" x14ac:dyDescent="0.3">
      <c r="A97" s="8">
        <v>73</v>
      </c>
      <c r="B97" s="8">
        <v>-1.9938451240522696E-4</v>
      </c>
      <c r="C97" s="8">
        <v>-2.5761915494983717E-2</v>
      </c>
      <c r="D97" s="2"/>
      <c r="E97" s="2"/>
      <c r="F97" s="2"/>
      <c r="G97" s="2"/>
      <c r="H97" s="2"/>
      <c r="I97" s="2"/>
    </row>
    <row r="98" spans="1:9" x14ac:dyDescent="0.3">
      <c r="A98" s="8">
        <v>74</v>
      </c>
      <c r="B98" s="8">
        <v>-4.8196080143875497E-3</v>
      </c>
      <c r="C98" s="8">
        <v>-3.0389309065585172E-2</v>
      </c>
      <c r="D98" s="2"/>
      <c r="E98" s="2"/>
      <c r="F98" s="2"/>
      <c r="G98" s="2"/>
      <c r="H98" s="2"/>
      <c r="I98" s="2"/>
    </row>
    <row r="99" spans="1:9" x14ac:dyDescent="0.3">
      <c r="A99" s="8">
        <v>75</v>
      </c>
      <c r="B99" s="8">
        <v>4.3180244568758394E-3</v>
      </c>
      <c r="C99" s="8">
        <v>3.4410053944912117E-2</v>
      </c>
      <c r="D99" s="2"/>
      <c r="E99" s="2"/>
      <c r="F99" s="2"/>
      <c r="G99" s="2"/>
      <c r="H99" s="2"/>
      <c r="I99" s="2"/>
    </row>
    <row r="100" spans="1:9" x14ac:dyDescent="0.3">
      <c r="A100" s="8">
        <v>76</v>
      </c>
      <c r="B100" s="8">
        <v>-1.5863070606705939E-3</v>
      </c>
      <c r="C100" s="8">
        <v>-6.3692162961914815E-3</v>
      </c>
      <c r="D100" s="2"/>
      <c r="E100" s="2"/>
      <c r="F100" s="2"/>
      <c r="G100" s="2"/>
      <c r="H100" s="2"/>
      <c r="I100" s="2"/>
    </row>
    <row r="101" spans="1:9" x14ac:dyDescent="0.3">
      <c r="A101" s="8">
        <v>77</v>
      </c>
      <c r="B101" s="8">
        <v>-1.3370022346798831E-3</v>
      </c>
      <c r="C101" s="8">
        <v>-1.508413256568349E-2</v>
      </c>
      <c r="D101" s="2"/>
      <c r="E101" s="2"/>
      <c r="F101" s="2"/>
      <c r="G101" s="2"/>
      <c r="H101" s="2"/>
      <c r="I101" s="2"/>
    </row>
    <row r="102" spans="1:9" x14ac:dyDescent="0.3">
      <c r="A102" s="8">
        <v>78</v>
      </c>
      <c r="B102" s="8">
        <v>3.2285273375264345E-3</v>
      </c>
      <c r="C102" s="8">
        <v>-2.8985291544779888E-2</v>
      </c>
      <c r="D102" s="2"/>
      <c r="E102" s="2"/>
      <c r="F102" s="2"/>
      <c r="G102" s="2"/>
      <c r="H102" s="2"/>
      <c r="I102" s="2"/>
    </row>
    <row r="103" spans="1:9" x14ac:dyDescent="0.3">
      <c r="A103" s="8">
        <v>79</v>
      </c>
      <c r="B103" s="8">
        <v>4.4888504215442326E-3</v>
      </c>
      <c r="C103" s="8">
        <v>2.1366136658848733E-2</v>
      </c>
      <c r="D103" s="2"/>
      <c r="E103" s="2"/>
      <c r="F103" s="2"/>
      <c r="G103" s="2"/>
      <c r="H103" s="2"/>
      <c r="I103" s="2"/>
    </row>
    <row r="104" spans="1:9" x14ac:dyDescent="0.3">
      <c r="A104" s="8">
        <v>80</v>
      </c>
      <c r="B104" s="8">
        <v>2.9816333386495399E-3</v>
      </c>
      <c r="C104" s="8">
        <v>-1.820740812756563E-2</v>
      </c>
      <c r="D104" s="2"/>
      <c r="E104" s="2"/>
      <c r="F104" s="2"/>
      <c r="G104" s="2"/>
      <c r="H104" s="2"/>
      <c r="I104" s="2"/>
    </row>
    <row r="105" spans="1:9" x14ac:dyDescent="0.3">
      <c r="A105" s="8">
        <v>81</v>
      </c>
      <c r="B105" s="8">
        <v>-8.1186355649645223E-5</v>
      </c>
      <c r="C105" s="8">
        <v>3.2588644566025388E-4</v>
      </c>
      <c r="D105" s="2"/>
      <c r="E105" s="2"/>
      <c r="F105" s="2"/>
      <c r="G105" s="2"/>
      <c r="H105" s="2"/>
      <c r="I105" s="2"/>
    </row>
    <row r="106" spans="1:9" x14ac:dyDescent="0.3">
      <c r="A106" s="8">
        <v>82</v>
      </c>
      <c r="B106" s="8">
        <v>2.1303832832265911E-3</v>
      </c>
      <c r="C106" s="8">
        <v>-4.918325687589235E-3</v>
      </c>
      <c r="D106" s="2"/>
      <c r="E106" s="2"/>
      <c r="F106" s="2"/>
      <c r="G106" s="2"/>
      <c r="H106" s="2"/>
      <c r="I106" s="2"/>
    </row>
    <row r="107" spans="1:9" x14ac:dyDescent="0.3">
      <c r="A107" s="8">
        <v>83</v>
      </c>
      <c r="B107" s="8">
        <v>6.5646268706409262E-3</v>
      </c>
      <c r="C107" s="8">
        <v>-1.04805353140471E-2</v>
      </c>
      <c r="D107" s="2"/>
      <c r="E107" s="2"/>
      <c r="F107" s="2"/>
      <c r="G107" s="2"/>
      <c r="H107" s="2"/>
      <c r="I107" s="2"/>
    </row>
    <row r="108" spans="1:9" x14ac:dyDescent="0.3">
      <c r="A108" s="8">
        <v>84</v>
      </c>
      <c r="B108" s="8">
        <v>2.4453153096415615E-3</v>
      </c>
      <c r="C108" s="8">
        <v>-5.1972888426852475E-3</v>
      </c>
      <c r="D108" s="2"/>
      <c r="E108" s="2"/>
      <c r="F108" s="2"/>
      <c r="G108" s="2"/>
      <c r="H108" s="2"/>
      <c r="I108" s="2"/>
    </row>
    <row r="109" spans="1:9" x14ac:dyDescent="0.3">
      <c r="A109" s="8">
        <v>85</v>
      </c>
      <c r="B109" s="8">
        <v>2.1894606589585985E-3</v>
      </c>
      <c r="C109" s="8">
        <v>1.9581547343603886E-2</v>
      </c>
      <c r="D109" s="2"/>
      <c r="E109" s="2"/>
      <c r="F109" s="2"/>
      <c r="G109" s="2"/>
      <c r="H109" s="2"/>
      <c r="I109" s="2"/>
    </row>
    <row r="110" spans="1:9" x14ac:dyDescent="0.3">
      <c r="A110" s="8">
        <v>86</v>
      </c>
      <c r="B110" s="8">
        <v>-5.4175487224151055E-4</v>
      </c>
      <c r="C110" s="8">
        <v>1.408353029263845E-3</v>
      </c>
      <c r="D110" s="2"/>
      <c r="E110" s="2"/>
      <c r="F110" s="2"/>
      <c r="G110" s="2"/>
      <c r="H110" s="2"/>
      <c r="I110" s="2"/>
    </row>
    <row r="111" spans="1:9" x14ac:dyDescent="0.3">
      <c r="A111" s="8">
        <v>87</v>
      </c>
      <c r="B111" s="8">
        <v>-5.8053241896327355E-3</v>
      </c>
      <c r="C111" s="8">
        <v>1.3649350966308756E-2</v>
      </c>
      <c r="D111" s="2"/>
      <c r="E111" s="2"/>
      <c r="F111" s="2"/>
      <c r="G111" s="2"/>
      <c r="H111" s="2"/>
      <c r="I111" s="2"/>
    </row>
    <row r="112" spans="1:9" x14ac:dyDescent="0.3">
      <c r="A112" s="8">
        <v>88</v>
      </c>
      <c r="B112" s="8">
        <v>6.8125583999891779E-3</v>
      </c>
      <c r="C112" s="8">
        <v>3.3620842340292877E-3</v>
      </c>
      <c r="D112" s="2"/>
      <c r="E112" s="2"/>
      <c r="F112" s="2"/>
      <c r="G112" s="2"/>
      <c r="H112" s="2"/>
      <c r="I112" s="2"/>
    </row>
    <row r="113" spans="1:9" x14ac:dyDescent="0.3">
      <c r="A113" s="8">
        <v>89</v>
      </c>
      <c r="B113" s="8">
        <v>1.5678926751592982E-3</v>
      </c>
      <c r="C113" s="8">
        <v>9.376410762796758E-3</v>
      </c>
      <c r="D113" s="2"/>
      <c r="E113" s="2"/>
      <c r="F113" s="2"/>
      <c r="G113" s="2"/>
      <c r="H113" s="2"/>
      <c r="I113" s="2"/>
    </row>
    <row r="114" spans="1:9" x14ac:dyDescent="0.3">
      <c r="A114" s="8">
        <v>90</v>
      </c>
      <c r="B114" s="8">
        <v>1.8592398430256779E-4</v>
      </c>
      <c r="C114" s="8">
        <v>-1.4587765965475605E-2</v>
      </c>
      <c r="D114" s="2"/>
      <c r="E114" s="2"/>
      <c r="F114" s="2"/>
      <c r="G114" s="2"/>
      <c r="H114" s="2"/>
      <c r="I114" s="2"/>
    </row>
    <row r="115" spans="1:9" x14ac:dyDescent="0.3">
      <c r="A115" s="8">
        <v>91</v>
      </c>
      <c r="B115" s="8">
        <v>3.5324411312457932E-3</v>
      </c>
      <c r="C115" s="8">
        <v>8.3104301486982982E-4</v>
      </c>
      <c r="D115" s="2"/>
      <c r="E115" s="2"/>
      <c r="F115" s="2"/>
      <c r="G115" s="2"/>
      <c r="H115" s="2"/>
      <c r="I115" s="2"/>
    </row>
    <row r="116" spans="1:9" x14ac:dyDescent="0.3">
      <c r="A116" s="8">
        <v>92</v>
      </c>
      <c r="B116" s="8">
        <v>1.2345357104052983E-3</v>
      </c>
      <c r="C116" s="8">
        <v>-9.85895679036017E-3</v>
      </c>
      <c r="D116" s="2"/>
      <c r="E116" s="2"/>
      <c r="F116" s="2"/>
      <c r="G116" s="2"/>
      <c r="H116" s="2"/>
      <c r="I116" s="2"/>
    </row>
    <row r="117" spans="1:9" x14ac:dyDescent="0.3">
      <c r="A117" s="8">
        <v>93</v>
      </c>
      <c r="B117" s="8">
        <v>-2.3009954393854505E-3</v>
      </c>
      <c r="C117" s="8">
        <v>-1.8278218182509461E-2</v>
      </c>
      <c r="D117" s="2"/>
      <c r="E117" s="2"/>
      <c r="F117" s="2"/>
      <c r="G117" s="2"/>
      <c r="H117" s="2"/>
      <c r="I117" s="2"/>
    </row>
    <row r="118" spans="1:9" x14ac:dyDescent="0.3">
      <c r="A118" s="8">
        <v>94</v>
      </c>
      <c r="B118" s="8">
        <v>-4.1735450179497622E-3</v>
      </c>
      <c r="C118" s="8">
        <v>0.13609988369231549</v>
      </c>
      <c r="D118" s="2"/>
      <c r="E118" s="2"/>
      <c r="F118" s="2"/>
      <c r="G118" s="2"/>
      <c r="H118" s="2"/>
      <c r="I118" s="2"/>
    </row>
    <row r="119" spans="1:9" x14ac:dyDescent="0.3">
      <c r="A119" s="8">
        <v>95</v>
      </c>
      <c r="B119" s="8">
        <v>4.6274367932771544E-3</v>
      </c>
      <c r="C119" s="8">
        <v>5.3769855002919781E-2</v>
      </c>
      <c r="D119" s="2"/>
      <c r="E119" s="2"/>
      <c r="F119" s="2"/>
      <c r="G119" s="2"/>
      <c r="H119" s="2"/>
      <c r="I119" s="2"/>
    </row>
    <row r="120" spans="1:9" x14ac:dyDescent="0.3">
      <c r="A120" s="8">
        <v>96</v>
      </c>
      <c r="B120" s="8">
        <v>-2.8137587122160808E-3</v>
      </c>
      <c r="C120" s="8">
        <v>1.0851156602305619E-2</v>
      </c>
      <c r="D120" s="2"/>
      <c r="E120" s="2"/>
      <c r="F120" s="2"/>
      <c r="G120" s="2"/>
      <c r="H120" s="2"/>
      <c r="I120" s="2"/>
    </row>
    <row r="121" spans="1:9" x14ac:dyDescent="0.3">
      <c r="A121" s="8">
        <v>97</v>
      </c>
      <c r="B121" s="8">
        <v>4.9808615045215162E-3</v>
      </c>
      <c r="C121" s="8">
        <v>3.7535705944943959E-2</v>
      </c>
      <c r="D121" s="2"/>
      <c r="E121" s="2"/>
      <c r="F121" s="2"/>
      <c r="G121" s="2"/>
      <c r="H121" s="2"/>
      <c r="I121" s="2"/>
    </row>
    <row r="122" spans="1:9" x14ac:dyDescent="0.3">
      <c r="A122" s="8">
        <v>98</v>
      </c>
      <c r="B122" s="8">
        <v>4.6750974352852718E-3</v>
      </c>
      <c r="C122" s="8">
        <v>5.1887784879917119E-3</v>
      </c>
      <c r="D122" s="2"/>
      <c r="E122" s="2"/>
      <c r="F122" s="2"/>
      <c r="G122" s="2"/>
      <c r="H122" s="2"/>
      <c r="I122" s="2"/>
    </row>
    <row r="123" spans="1:9" x14ac:dyDescent="0.3">
      <c r="A123" s="8">
        <v>99</v>
      </c>
      <c r="B123" s="8">
        <v>1.136252305522412E-3</v>
      </c>
      <c r="C123" s="8">
        <v>-1.7390349085637545E-2</v>
      </c>
      <c r="D123" s="2"/>
      <c r="E123" s="2"/>
      <c r="F123" s="2"/>
      <c r="G123" s="2"/>
      <c r="H123" s="2"/>
      <c r="I123" s="2"/>
    </row>
    <row r="124" spans="1:9" x14ac:dyDescent="0.3">
      <c r="A124" s="8">
        <v>100</v>
      </c>
      <c r="B124" s="8">
        <v>7.2070871002217563E-4</v>
      </c>
      <c r="C124" s="8">
        <v>-2.9929947922196914E-2</v>
      </c>
      <c r="D124" s="2"/>
      <c r="E124" s="2"/>
      <c r="F124" s="2"/>
      <c r="G124" s="2"/>
      <c r="H124" s="2"/>
      <c r="I124" s="2"/>
    </row>
    <row r="125" spans="1:9" x14ac:dyDescent="0.3">
      <c r="A125" s="8">
        <v>101</v>
      </c>
      <c r="B125" s="8">
        <v>-1.3998561930916808E-3</v>
      </c>
      <c r="C125" s="8">
        <v>4.4914653284844175E-2</v>
      </c>
      <c r="D125" s="2"/>
      <c r="E125" s="2"/>
      <c r="F125" s="2"/>
      <c r="G125" s="2"/>
      <c r="H125" s="2"/>
      <c r="I125" s="2"/>
    </row>
    <row r="126" spans="1:9" x14ac:dyDescent="0.3">
      <c r="A126" s="8">
        <v>102</v>
      </c>
      <c r="B126" s="8">
        <v>7.6901441288412756E-3</v>
      </c>
      <c r="C126" s="8">
        <v>-8.6285811839124284E-3</v>
      </c>
      <c r="D126" s="2"/>
      <c r="E126" s="2"/>
      <c r="F126" s="2"/>
      <c r="G126" s="2"/>
      <c r="H126" s="2"/>
      <c r="I126" s="2"/>
    </row>
    <row r="127" spans="1:9" x14ac:dyDescent="0.3">
      <c r="A127" s="8">
        <v>103</v>
      </c>
      <c r="B127" s="8">
        <v>2.6570398895105459E-3</v>
      </c>
      <c r="C127" s="8">
        <v>-2.2939276423154849E-2</v>
      </c>
      <c r="D127" s="2"/>
      <c r="E127" s="2"/>
      <c r="F127" s="2"/>
      <c r="G127" s="2"/>
      <c r="H127" s="2"/>
      <c r="I127" s="2"/>
    </row>
    <row r="128" spans="1:9" x14ac:dyDescent="0.3">
      <c r="A128" s="8">
        <v>104</v>
      </c>
      <c r="B128" s="8">
        <v>-2.5492091179564625E-3</v>
      </c>
      <c r="C128" s="8">
        <v>2.0012959351550876E-2</v>
      </c>
      <c r="D128" s="2"/>
      <c r="E128" s="2"/>
      <c r="F128" s="2"/>
      <c r="G128" s="2"/>
      <c r="H128" s="2"/>
      <c r="I128" s="2"/>
    </row>
    <row r="129" spans="1:9" x14ac:dyDescent="0.3">
      <c r="A129" s="8">
        <v>105</v>
      </c>
      <c r="B129" s="8">
        <v>-7.948399873111587E-4</v>
      </c>
      <c r="C129" s="8">
        <v>-4.3843078098425845E-4</v>
      </c>
      <c r="D129" s="2"/>
      <c r="E129" s="2"/>
      <c r="F129" s="2"/>
      <c r="G129" s="2"/>
      <c r="H129" s="2"/>
      <c r="I129" s="2"/>
    </row>
    <row r="130" spans="1:9" x14ac:dyDescent="0.3">
      <c r="A130" s="8">
        <v>106</v>
      </c>
      <c r="B130" s="8">
        <v>2.5761765429097678E-4</v>
      </c>
      <c r="C130" s="8">
        <v>-8.413231099006574E-3</v>
      </c>
      <c r="D130" s="2"/>
      <c r="E130" s="2"/>
      <c r="F130" s="2"/>
      <c r="G130" s="2"/>
      <c r="H130" s="2"/>
      <c r="I130" s="2"/>
    </row>
    <row r="131" spans="1:9" x14ac:dyDescent="0.3">
      <c r="A131" s="8">
        <v>107</v>
      </c>
      <c r="B131" s="8">
        <v>-5.4518558043732557E-3</v>
      </c>
      <c r="C131" s="8">
        <v>-2.6406422279947935E-3</v>
      </c>
      <c r="D131" s="2"/>
      <c r="E131" s="2"/>
      <c r="F131" s="2"/>
      <c r="G131" s="2"/>
      <c r="H131" s="2"/>
      <c r="I131" s="2"/>
    </row>
    <row r="132" spans="1:9" x14ac:dyDescent="0.3">
      <c r="A132" s="8">
        <v>108</v>
      </c>
      <c r="B132" s="8">
        <v>-3.4576730822893074E-3</v>
      </c>
      <c r="C132" s="8">
        <v>8.5971457404564258E-3</v>
      </c>
      <c r="D132" s="2"/>
      <c r="E132" s="2"/>
      <c r="F132" s="2"/>
      <c r="G132" s="2"/>
      <c r="H132" s="2"/>
      <c r="I132" s="2"/>
    </row>
    <row r="133" spans="1:9" x14ac:dyDescent="0.3">
      <c r="A133" s="8">
        <v>109</v>
      </c>
      <c r="B133" s="8">
        <v>-2.4137232816254985E-3</v>
      </c>
      <c r="C133" s="8">
        <v>-3.4946813666471989E-2</v>
      </c>
      <c r="D133" s="2"/>
      <c r="E133" s="2"/>
      <c r="F133" s="2"/>
      <c r="G133" s="2"/>
      <c r="H133" s="2"/>
      <c r="I133" s="2"/>
    </row>
    <row r="134" spans="1:9" x14ac:dyDescent="0.3">
      <c r="A134" s="8">
        <v>110</v>
      </c>
      <c r="B134" s="8">
        <v>3.4710166308381824E-3</v>
      </c>
      <c r="C134" s="8">
        <v>-1.9549674064054612E-2</v>
      </c>
      <c r="D134" s="2"/>
      <c r="E134" s="2"/>
      <c r="F134" s="2"/>
      <c r="G134" s="2"/>
      <c r="H134" s="2"/>
      <c r="I134" s="2"/>
    </row>
    <row r="135" spans="1:9" x14ac:dyDescent="0.3">
      <c r="A135" s="8">
        <v>111</v>
      </c>
      <c r="B135" s="8">
        <v>3.0127396933983244E-3</v>
      </c>
      <c r="C135" s="8">
        <v>3.3930217009926579E-2</v>
      </c>
      <c r="D135" s="2"/>
      <c r="E135" s="2"/>
      <c r="F135" s="2"/>
      <c r="G135" s="2"/>
      <c r="H135" s="2"/>
      <c r="I135" s="2"/>
    </row>
    <row r="136" spans="1:9" x14ac:dyDescent="0.3">
      <c r="A136" s="8">
        <v>112</v>
      </c>
      <c r="B136" s="8">
        <v>-8.480572688697223E-3</v>
      </c>
      <c r="C136" s="8">
        <v>-1.6463934719420266E-2</v>
      </c>
      <c r="D136" s="2"/>
      <c r="E136" s="2"/>
      <c r="F136" s="2"/>
      <c r="G136" s="2"/>
      <c r="H136" s="2"/>
      <c r="I136" s="2"/>
    </row>
    <row r="137" spans="1:9" x14ac:dyDescent="0.3">
      <c r="A137" s="8">
        <v>113</v>
      </c>
      <c r="B137" s="8">
        <v>-8.5716110387787803E-3</v>
      </c>
      <c r="C137" s="8">
        <v>-1.1165267988435703E-2</v>
      </c>
      <c r="D137" s="2"/>
      <c r="E137" s="2"/>
      <c r="F137" s="2"/>
      <c r="G137" s="2"/>
      <c r="H137" s="2"/>
      <c r="I137" s="2"/>
    </row>
    <row r="138" spans="1:9" x14ac:dyDescent="0.3">
      <c r="A138" s="8">
        <v>114</v>
      </c>
      <c r="B138" s="8">
        <v>4.8294092568687908E-3</v>
      </c>
      <c r="C138" s="8">
        <v>-3.7031975630222695E-3</v>
      </c>
      <c r="D138" s="2"/>
      <c r="E138" s="2"/>
      <c r="F138" s="2"/>
      <c r="G138" s="2"/>
      <c r="H138" s="2"/>
      <c r="I138" s="2"/>
    </row>
    <row r="139" spans="1:9" x14ac:dyDescent="0.3">
      <c r="A139" s="8">
        <v>115</v>
      </c>
      <c r="B139" s="8">
        <v>8.4164221079526692E-3</v>
      </c>
      <c r="C139" s="8">
        <v>2.1199921835647183E-3</v>
      </c>
      <c r="D139" s="2"/>
      <c r="E139" s="2"/>
      <c r="F139" s="2"/>
      <c r="G139" s="2"/>
      <c r="H139" s="2"/>
      <c r="I139" s="2"/>
    </row>
    <row r="140" spans="1:9" x14ac:dyDescent="0.3">
      <c r="A140" s="8">
        <v>116</v>
      </c>
      <c r="B140" s="8">
        <v>-7.7687760080253207E-3</v>
      </c>
      <c r="C140" s="8">
        <v>9.8155267125864688E-3</v>
      </c>
      <c r="D140" s="2"/>
      <c r="E140" s="2"/>
      <c r="F140" s="2"/>
      <c r="G140" s="2"/>
      <c r="H140" s="2"/>
      <c r="I140" s="2"/>
    </row>
    <row r="141" spans="1:9" x14ac:dyDescent="0.3">
      <c r="A141" s="8">
        <v>117</v>
      </c>
      <c r="B141" s="8">
        <v>-5.6431256372424373E-3</v>
      </c>
      <c r="C141" s="8">
        <v>6.074593071470299E-3</v>
      </c>
      <c r="D141" s="2"/>
      <c r="E141" s="2"/>
      <c r="F141" s="2"/>
      <c r="G141" s="2"/>
      <c r="H141" s="2"/>
      <c r="I141" s="2"/>
    </row>
    <row r="142" spans="1:9" x14ac:dyDescent="0.3">
      <c r="A142" s="8">
        <v>118</v>
      </c>
      <c r="B142" s="8">
        <v>-2.5400491177024476E-3</v>
      </c>
      <c r="C142" s="8">
        <v>-4.1406889529816387E-2</v>
      </c>
      <c r="D142" s="2"/>
      <c r="E142" s="2"/>
      <c r="F142" s="2"/>
      <c r="G142" s="2"/>
      <c r="H142" s="2"/>
      <c r="I142" s="2"/>
    </row>
    <row r="143" spans="1:9" x14ac:dyDescent="0.3">
      <c r="A143" s="8">
        <v>119</v>
      </c>
      <c r="B143" s="8">
        <v>-5.2727859540866156E-3</v>
      </c>
      <c r="C143" s="8">
        <v>-1.9806785662975529E-2</v>
      </c>
      <c r="D143" s="2"/>
      <c r="E143" s="2"/>
      <c r="F143" s="2"/>
      <c r="G143" s="2"/>
      <c r="H143" s="2"/>
      <c r="I143" s="2"/>
    </row>
    <row r="144" spans="1:9" x14ac:dyDescent="0.3">
      <c r="A144" s="8">
        <v>120</v>
      </c>
      <c r="B144" s="8">
        <v>-1.0278661108206771E-2</v>
      </c>
      <c r="C144" s="8">
        <v>-1.6010677733046458E-2</v>
      </c>
      <c r="D144" s="2"/>
      <c r="E144" s="2"/>
      <c r="F144" s="2"/>
      <c r="G144" s="2"/>
      <c r="H144" s="2"/>
      <c r="I144" s="2"/>
    </row>
    <row r="145" spans="1:9" x14ac:dyDescent="0.3">
      <c r="A145" s="8">
        <v>121</v>
      </c>
      <c r="B145" s="8">
        <v>6.0180726768115393E-3</v>
      </c>
      <c r="C145" s="8">
        <v>2.2400355880658057E-2</v>
      </c>
      <c r="D145" s="2"/>
      <c r="E145" s="2"/>
      <c r="F145" s="2"/>
      <c r="G145" s="2"/>
      <c r="H145" s="2"/>
      <c r="I145" s="2"/>
    </row>
    <row r="146" spans="1:9" x14ac:dyDescent="0.3">
      <c r="A146" s="8">
        <v>122</v>
      </c>
      <c r="B146" s="8">
        <v>-7.6266048413616721E-4</v>
      </c>
      <c r="C146" s="8">
        <v>-2.1088018526731513E-3</v>
      </c>
      <c r="D146" s="2"/>
      <c r="E146" s="2"/>
      <c r="F146" s="2"/>
      <c r="G146" s="2"/>
      <c r="H146" s="2"/>
      <c r="I146" s="2"/>
    </row>
    <row r="147" spans="1:9" x14ac:dyDescent="0.3">
      <c r="A147" s="8">
        <v>123</v>
      </c>
      <c r="B147" s="8">
        <v>-4.472435996389839E-3</v>
      </c>
      <c r="C147" s="8">
        <v>2.7519924462200088E-2</v>
      </c>
      <c r="D147" s="2"/>
      <c r="E147" s="2"/>
      <c r="F147" s="2"/>
      <c r="G147" s="2"/>
      <c r="H147" s="2"/>
      <c r="I147" s="2"/>
    </row>
    <row r="148" spans="1:9" x14ac:dyDescent="0.3">
      <c r="A148" s="8">
        <v>124</v>
      </c>
      <c r="B148" s="8">
        <v>-2.7651090950053959E-3</v>
      </c>
      <c r="C148" s="8">
        <v>-2.1129985932636666E-2</v>
      </c>
      <c r="D148" s="2"/>
      <c r="E148" s="2"/>
      <c r="F148" s="2"/>
      <c r="G148" s="2"/>
      <c r="H148" s="2"/>
      <c r="I148" s="2"/>
    </row>
    <row r="149" spans="1:9" x14ac:dyDescent="0.3">
      <c r="A149" s="8">
        <v>125</v>
      </c>
      <c r="B149" s="8">
        <v>4.7090581052834464E-3</v>
      </c>
      <c r="C149" s="8">
        <v>1.6013321848645779E-2</v>
      </c>
      <c r="D149" s="2"/>
      <c r="E149" s="2"/>
      <c r="F149" s="2"/>
      <c r="G149" s="2"/>
      <c r="H149" s="2"/>
      <c r="I149" s="2"/>
    </row>
    <row r="150" spans="1:9" x14ac:dyDescent="0.3">
      <c r="A150" s="8">
        <v>126</v>
      </c>
      <c r="B150" s="8">
        <v>-8.8774571460120393E-3</v>
      </c>
      <c r="C150" s="8">
        <v>1.5499943830605691E-2</v>
      </c>
      <c r="D150" s="2"/>
      <c r="E150" s="2"/>
      <c r="F150" s="2"/>
      <c r="G150" s="2"/>
      <c r="H150" s="2"/>
      <c r="I150" s="2"/>
    </row>
    <row r="151" spans="1:9" x14ac:dyDescent="0.3">
      <c r="A151" s="8">
        <v>127</v>
      </c>
      <c r="B151" s="8">
        <v>-1.5572002337919878E-2</v>
      </c>
      <c r="C151" s="8">
        <v>-7.1170456033705122E-3</v>
      </c>
      <c r="D151" s="2"/>
      <c r="E151" s="2"/>
      <c r="F151" s="2"/>
      <c r="G151" s="2"/>
      <c r="H151" s="2"/>
      <c r="I151" s="2"/>
    </row>
    <row r="152" spans="1:9" x14ac:dyDescent="0.3">
      <c r="A152" s="8">
        <v>128</v>
      </c>
      <c r="B152" s="8">
        <v>-1.7423246519047548E-2</v>
      </c>
      <c r="C152" s="8">
        <v>2.6780571719603762E-2</v>
      </c>
      <c r="D152" s="2"/>
      <c r="E152" s="2"/>
      <c r="F152" s="2"/>
      <c r="G152" s="2"/>
      <c r="H152" s="2"/>
      <c r="I152" s="2"/>
    </row>
    <row r="153" spans="1:9" x14ac:dyDescent="0.3">
      <c r="A153" s="8">
        <v>129</v>
      </c>
      <c r="B153" s="8">
        <v>2.050520969067758E-3</v>
      </c>
      <c r="C153" s="8">
        <v>2.1118131018642523E-2</v>
      </c>
      <c r="D153" s="2"/>
      <c r="E153" s="2"/>
      <c r="F153" s="2"/>
      <c r="G153" s="2"/>
      <c r="H153" s="2"/>
      <c r="I153" s="2"/>
    </row>
    <row r="154" spans="1:9" x14ac:dyDescent="0.3">
      <c r="A154" s="8">
        <v>130</v>
      </c>
      <c r="B154" s="8">
        <v>-2.9257537640772855E-3</v>
      </c>
      <c r="C154" s="8">
        <v>1.8263941048883368E-2</v>
      </c>
      <c r="D154" s="2"/>
      <c r="E154" s="2"/>
      <c r="F154" s="2"/>
      <c r="G154" s="2"/>
      <c r="H154" s="2"/>
      <c r="I154" s="2"/>
    </row>
    <row r="155" spans="1:9" x14ac:dyDescent="0.3">
      <c r="A155" s="8">
        <v>131</v>
      </c>
      <c r="B155" s="8">
        <v>1.0158656397156175E-2</v>
      </c>
      <c r="C155" s="8">
        <v>1.1496255314474846E-2</v>
      </c>
      <c r="D155" s="2"/>
      <c r="E155" s="2"/>
      <c r="F155" s="2"/>
      <c r="G155" s="2"/>
      <c r="H155" s="2"/>
      <c r="I155" s="2"/>
    </row>
    <row r="156" spans="1:9" x14ac:dyDescent="0.3">
      <c r="A156" s="8">
        <v>132</v>
      </c>
      <c r="B156" s="8">
        <v>-1.4063075821615237E-2</v>
      </c>
      <c r="C156" s="8">
        <v>1.2494617084461248E-2</v>
      </c>
      <c r="D156" s="2"/>
      <c r="E156" s="2"/>
      <c r="F156" s="2"/>
      <c r="G156" s="2"/>
      <c r="H156" s="2"/>
      <c r="I156" s="2"/>
    </row>
    <row r="157" spans="1:9" x14ac:dyDescent="0.3">
      <c r="A157" s="8">
        <v>133</v>
      </c>
      <c r="B157" s="8">
        <v>1.5264916620665493E-2</v>
      </c>
      <c r="C157" s="8">
        <v>-5.7774694087491217E-3</v>
      </c>
      <c r="D157" s="2"/>
      <c r="E157" s="2"/>
      <c r="F157" s="2"/>
      <c r="G157" s="2"/>
      <c r="H157" s="2"/>
      <c r="I157" s="2"/>
    </row>
    <row r="158" spans="1:9" x14ac:dyDescent="0.3">
      <c r="A158" s="8">
        <v>134</v>
      </c>
      <c r="B158" s="8">
        <v>2.5491040113823382E-3</v>
      </c>
      <c r="C158" s="8">
        <v>-1.8556199349365932E-3</v>
      </c>
      <c r="D158" s="2"/>
      <c r="E158" s="2"/>
      <c r="F158" s="2"/>
      <c r="G158" s="2"/>
      <c r="H158" s="2"/>
      <c r="I158" s="2"/>
    </row>
    <row r="159" spans="1:9" x14ac:dyDescent="0.3">
      <c r="A159" s="8">
        <v>135</v>
      </c>
      <c r="B159" s="8">
        <v>4.5489431889252875E-3</v>
      </c>
      <c r="C159" s="8">
        <v>-2.5920668587035418E-2</v>
      </c>
      <c r="D159" s="2"/>
      <c r="E159" s="2"/>
      <c r="F159" s="2"/>
      <c r="G159" s="2"/>
      <c r="H159" s="2"/>
      <c r="I159" s="2"/>
    </row>
    <row r="160" spans="1:9" x14ac:dyDescent="0.3">
      <c r="A160" s="8">
        <v>136</v>
      </c>
      <c r="B160" s="8">
        <v>-8.0981482142336303E-3</v>
      </c>
      <c r="C160" s="8">
        <v>2.1164221235354098E-2</v>
      </c>
      <c r="D160" s="2"/>
      <c r="E160" s="2"/>
      <c r="F160" s="2"/>
      <c r="G160" s="2"/>
      <c r="H160" s="2"/>
      <c r="I160" s="2"/>
    </row>
    <row r="161" spans="1:9" x14ac:dyDescent="0.3">
      <c r="A161" s="8">
        <v>137</v>
      </c>
      <c r="B161" s="8">
        <v>-9.3164318448313976E-3</v>
      </c>
      <c r="C161" s="8">
        <v>7.1242388262998451E-3</v>
      </c>
      <c r="D161" s="2"/>
      <c r="E161" s="2"/>
      <c r="F161" s="2"/>
      <c r="G161" s="2"/>
      <c r="H161" s="2"/>
      <c r="I161" s="2"/>
    </row>
    <row r="162" spans="1:9" x14ac:dyDescent="0.3">
      <c r="A162" s="8">
        <v>138</v>
      </c>
      <c r="B162" s="8">
        <v>-3.656694718993268E-3</v>
      </c>
      <c r="C162" s="8">
        <v>1.3409135380310399E-2</v>
      </c>
      <c r="D162" s="2"/>
      <c r="E162" s="2"/>
      <c r="F162" s="2"/>
      <c r="G162" s="2"/>
      <c r="H162" s="2"/>
      <c r="I162" s="2"/>
    </row>
    <row r="163" spans="1:9" x14ac:dyDescent="0.3">
      <c r="A163" s="8">
        <v>139</v>
      </c>
      <c r="B163" s="8">
        <v>-6.2437640572313869E-3</v>
      </c>
      <c r="C163" s="8">
        <v>1.5633596002562606E-2</v>
      </c>
      <c r="D163" s="2"/>
      <c r="E163" s="2"/>
      <c r="F163" s="2"/>
      <c r="G163" s="2"/>
      <c r="H163" s="2"/>
      <c r="I163" s="2"/>
    </row>
    <row r="164" spans="1:9" x14ac:dyDescent="0.3">
      <c r="A164" s="8">
        <v>140</v>
      </c>
      <c r="B164" s="8">
        <v>5.0782981686968345E-3</v>
      </c>
      <c r="C164" s="8">
        <v>-2.0179395458047339E-2</v>
      </c>
      <c r="D164" s="2"/>
      <c r="E164" s="2"/>
      <c r="F164" s="2"/>
      <c r="G164" s="2"/>
      <c r="H164" s="2"/>
      <c r="I164" s="2"/>
    </row>
    <row r="165" spans="1:9" x14ac:dyDescent="0.3">
      <c r="A165" s="8">
        <v>141</v>
      </c>
      <c r="B165" s="8">
        <v>-6.346687195310439E-3</v>
      </c>
      <c r="C165" s="8">
        <v>-8.7590382378568803E-3</v>
      </c>
      <c r="D165" s="2"/>
      <c r="E165" s="2"/>
      <c r="F165" s="2"/>
      <c r="G165" s="2"/>
      <c r="H165" s="2"/>
      <c r="I165" s="2"/>
    </row>
    <row r="166" spans="1:9" x14ac:dyDescent="0.3">
      <c r="A166" s="8">
        <v>142</v>
      </c>
      <c r="B166" s="8">
        <v>-6.088976077218684E-3</v>
      </c>
      <c r="C166" s="8">
        <v>-1.8208871340550485E-2</v>
      </c>
      <c r="D166" s="2"/>
      <c r="E166" s="2"/>
      <c r="F166" s="2"/>
      <c r="G166" s="2"/>
      <c r="H166" s="2"/>
      <c r="I166" s="2"/>
    </row>
    <row r="167" spans="1:9" x14ac:dyDescent="0.3">
      <c r="A167" s="8">
        <v>143</v>
      </c>
      <c r="B167" s="8">
        <v>1.4464954466425296E-2</v>
      </c>
      <c r="C167" s="8">
        <v>4.0753336292195692E-2</v>
      </c>
      <c r="D167" s="2"/>
      <c r="E167" s="2"/>
      <c r="F167" s="2"/>
      <c r="G167" s="2"/>
      <c r="H167" s="2"/>
      <c r="I167" s="2"/>
    </row>
    <row r="168" spans="1:9" x14ac:dyDescent="0.3">
      <c r="A168" s="8">
        <v>144</v>
      </c>
      <c r="B168" s="8">
        <v>-3.3020722752923975E-3</v>
      </c>
      <c r="C168" s="8">
        <v>2.3893564271493327E-2</v>
      </c>
      <c r="D168" s="2"/>
      <c r="E168" s="2"/>
      <c r="F168" s="2"/>
      <c r="G168" s="2"/>
      <c r="H168" s="2"/>
      <c r="I168" s="2"/>
    </row>
    <row r="169" spans="1:9" x14ac:dyDescent="0.3">
      <c r="A169" s="8">
        <v>145</v>
      </c>
      <c r="B169" s="8">
        <v>1.2131295190286625E-2</v>
      </c>
      <c r="C169" s="8">
        <v>-3.4222540096105203E-2</v>
      </c>
      <c r="D169" s="2"/>
      <c r="E169" s="2"/>
      <c r="F169" s="2"/>
      <c r="G169" s="2"/>
      <c r="H169" s="2"/>
      <c r="I169" s="2"/>
    </row>
    <row r="170" spans="1:9" x14ac:dyDescent="0.3">
      <c r="A170" s="8">
        <v>146</v>
      </c>
      <c r="B170" s="8">
        <v>-3.401757968829018E-4</v>
      </c>
      <c r="C170" s="8">
        <v>2.7623786564865957E-2</v>
      </c>
      <c r="D170" s="2"/>
      <c r="E170" s="2"/>
      <c r="F170" s="2"/>
      <c r="G170" s="2"/>
      <c r="H170" s="2"/>
      <c r="I170" s="2"/>
    </row>
    <row r="171" spans="1:9" x14ac:dyDescent="0.3">
      <c r="A171" s="8">
        <v>147</v>
      </c>
      <c r="B171" s="8">
        <v>1.0932219463431694E-2</v>
      </c>
      <c r="C171" s="8">
        <v>-2.6987058204066515E-2</v>
      </c>
      <c r="D171" s="2"/>
      <c r="E171" s="2"/>
      <c r="F171" s="2"/>
      <c r="G171" s="2"/>
      <c r="H171" s="2"/>
      <c r="I171" s="2"/>
    </row>
    <row r="172" spans="1:9" x14ac:dyDescent="0.3">
      <c r="A172" s="8">
        <v>148</v>
      </c>
      <c r="B172" s="8">
        <v>-1.7511645527234416E-3</v>
      </c>
      <c r="C172" s="8">
        <v>1.0878210468064441E-2</v>
      </c>
      <c r="D172" s="2"/>
      <c r="E172" s="2"/>
      <c r="F172" s="2"/>
      <c r="G172" s="2"/>
      <c r="H172" s="2"/>
      <c r="I172" s="2"/>
    </row>
    <row r="173" spans="1:9" x14ac:dyDescent="0.3">
      <c r="A173" s="8">
        <v>149</v>
      </c>
      <c r="B173" s="8">
        <v>4.2082518885240881E-4</v>
      </c>
      <c r="C173" s="8">
        <v>-3.2555489708833367E-2</v>
      </c>
      <c r="D173" s="2"/>
      <c r="E173" s="2"/>
      <c r="F173" s="2"/>
      <c r="G173" s="2"/>
      <c r="H173" s="2"/>
      <c r="I173" s="2"/>
    </row>
    <row r="174" spans="1:9" x14ac:dyDescent="0.3">
      <c r="A174" s="8">
        <v>150</v>
      </c>
      <c r="B174" s="8">
        <v>4.3014097774844023E-3</v>
      </c>
      <c r="C174" s="8">
        <v>-6.3286147558549088E-4</v>
      </c>
      <c r="D174" s="2"/>
      <c r="E174" s="2"/>
      <c r="F174" s="2"/>
      <c r="G174" s="2"/>
      <c r="H174" s="2"/>
      <c r="I174" s="2"/>
    </row>
    <row r="175" spans="1:9" x14ac:dyDescent="0.3">
      <c r="A175" s="8">
        <v>151</v>
      </c>
      <c r="B175" s="8">
        <v>-7.6732547403119571E-4</v>
      </c>
      <c r="C175" s="8">
        <v>1.5687469172228304E-2</v>
      </c>
      <c r="D175" s="2"/>
      <c r="E175" s="2"/>
      <c r="F175" s="2"/>
      <c r="G175" s="2"/>
      <c r="H175" s="2"/>
      <c r="I175" s="2"/>
    </row>
    <row r="176" spans="1:9" x14ac:dyDescent="0.3">
      <c r="A176" s="8">
        <v>152</v>
      </c>
      <c r="B176" s="8">
        <v>-6.3231462791339217E-3</v>
      </c>
      <c r="C176" s="8">
        <v>-4.3561184087194471E-3</v>
      </c>
      <c r="D176" s="2"/>
      <c r="E176" s="2"/>
      <c r="F176" s="2"/>
      <c r="G176" s="2"/>
      <c r="H176" s="2"/>
      <c r="I176" s="2"/>
    </row>
    <row r="177" spans="1:9" x14ac:dyDescent="0.3">
      <c r="A177" s="8">
        <v>153</v>
      </c>
      <c r="B177" s="8">
        <v>6.3134489261261438E-3</v>
      </c>
      <c r="C177" s="8">
        <v>-4.7754419674137828E-4</v>
      </c>
      <c r="D177" s="2"/>
      <c r="E177" s="2"/>
      <c r="F177" s="2"/>
      <c r="G177" s="2"/>
      <c r="H177" s="2"/>
      <c r="I177" s="2"/>
    </row>
    <row r="178" spans="1:9" x14ac:dyDescent="0.3">
      <c r="A178" s="8">
        <v>154</v>
      </c>
      <c r="B178" s="8">
        <v>-3.3543774694181895E-4</v>
      </c>
      <c r="C178" s="8">
        <v>2.1525314246845662E-2</v>
      </c>
      <c r="D178" s="2"/>
      <c r="E178" s="2"/>
      <c r="F178" s="2"/>
      <c r="G178" s="2"/>
      <c r="H178" s="2"/>
      <c r="I178" s="2"/>
    </row>
    <row r="179" spans="1:9" x14ac:dyDescent="0.3">
      <c r="A179" s="8">
        <v>155</v>
      </c>
      <c r="B179" s="8">
        <v>2.5499775157859926E-3</v>
      </c>
      <c r="C179" s="8">
        <v>7.7779696465071324E-2</v>
      </c>
      <c r="D179" s="2"/>
      <c r="E179" s="2"/>
      <c r="F179" s="2"/>
      <c r="G179" s="2"/>
      <c r="H179" s="2"/>
      <c r="I179" s="2"/>
    </row>
    <row r="180" spans="1:9" x14ac:dyDescent="0.3">
      <c r="A180" s="8">
        <v>156</v>
      </c>
      <c r="B180" s="8">
        <v>4.089786067448112E-3</v>
      </c>
      <c r="C180" s="8">
        <v>-2.693742480497947E-2</v>
      </c>
      <c r="D180" s="2"/>
      <c r="E180" s="2"/>
      <c r="F180" s="2"/>
      <c r="G180" s="2"/>
      <c r="H180" s="2"/>
      <c r="I180" s="2"/>
    </row>
    <row r="181" spans="1:9" x14ac:dyDescent="0.3">
      <c r="A181" s="8">
        <v>157</v>
      </c>
      <c r="B181" s="8">
        <v>5.0273603350831642E-3</v>
      </c>
      <c r="C181" s="8">
        <v>-1.2064559845389934E-2</v>
      </c>
      <c r="D181" s="2"/>
      <c r="E181" s="2"/>
      <c r="F181" s="2"/>
      <c r="G181" s="2"/>
      <c r="H181" s="2"/>
      <c r="I181" s="2"/>
    </row>
    <row r="182" spans="1:9" x14ac:dyDescent="0.3">
      <c r="A182" s="8">
        <v>158</v>
      </c>
      <c r="B182" s="8">
        <v>-6.4718526434100077E-3</v>
      </c>
      <c r="C182" s="8">
        <v>-2.0041719552214794E-2</v>
      </c>
      <c r="D182" s="2"/>
      <c r="E182" s="2"/>
      <c r="F182" s="2"/>
      <c r="G182" s="2"/>
      <c r="H182" s="2"/>
      <c r="I182" s="2"/>
    </row>
    <row r="183" spans="1:9" x14ac:dyDescent="0.3">
      <c r="A183" s="8">
        <v>159</v>
      </c>
      <c r="B183" s="8">
        <v>-3.4000160437522207E-3</v>
      </c>
      <c r="C183" s="8">
        <v>2.044135800735019E-2</v>
      </c>
      <c r="D183" s="2"/>
      <c r="E183" s="2"/>
      <c r="F183" s="2"/>
      <c r="G183" s="2"/>
      <c r="H183" s="2"/>
      <c r="I183" s="2"/>
    </row>
    <row r="184" spans="1:9" x14ac:dyDescent="0.3">
      <c r="A184" s="8">
        <v>160</v>
      </c>
      <c r="B184" s="8">
        <v>-4.4770072511575139E-3</v>
      </c>
      <c r="C184" s="8">
        <v>5.0327506897701497E-3</v>
      </c>
      <c r="D184" s="2"/>
      <c r="E184" s="2"/>
      <c r="F184" s="2"/>
      <c r="G184" s="2"/>
      <c r="H184" s="2"/>
      <c r="I184" s="2"/>
    </row>
    <row r="185" spans="1:9" x14ac:dyDescent="0.3">
      <c r="A185" s="8">
        <v>161</v>
      </c>
      <c r="B185" s="8">
        <v>6.3853096453398549E-3</v>
      </c>
      <c r="C185" s="8">
        <v>2.2993314070189654E-2</v>
      </c>
      <c r="D185" s="2"/>
      <c r="E185" s="2"/>
      <c r="F185" s="2"/>
      <c r="G185" s="2"/>
      <c r="H185" s="2"/>
      <c r="I185" s="2"/>
    </row>
    <row r="186" spans="1:9" x14ac:dyDescent="0.3">
      <c r="A186" s="8">
        <v>162</v>
      </c>
      <c r="B186" s="8">
        <v>3.5629309270316075E-3</v>
      </c>
      <c r="C186" s="8">
        <v>-1.7306391465111648E-2</v>
      </c>
      <c r="D186" s="2"/>
      <c r="E186" s="2"/>
      <c r="F186" s="2"/>
      <c r="G186" s="2"/>
      <c r="H186" s="2"/>
      <c r="I186" s="2"/>
    </row>
    <row r="187" spans="1:9" x14ac:dyDescent="0.3">
      <c r="A187" s="8">
        <v>163</v>
      </c>
      <c r="B187" s="8">
        <v>2.7016505513425752E-3</v>
      </c>
      <c r="C187" s="8">
        <v>-4.3056702777696529E-3</v>
      </c>
      <c r="D187" s="2"/>
      <c r="E187" s="2"/>
      <c r="F187" s="2"/>
      <c r="G187" s="2"/>
      <c r="H187" s="2"/>
      <c r="I187" s="2"/>
    </row>
    <row r="188" spans="1:9" x14ac:dyDescent="0.3">
      <c r="A188" s="8">
        <v>164</v>
      </c>
      <c r="B188" s="8">
        <v>7.9761032320742782E-3</v>
      </c>
      <c r="C188" s="8">
        <v>3.5323633300976542E-3</v>
      </c>
      <c r="D188" s="2"/>
      <c r="E188" s="2"/>
      <c r="F188" s="2"/>
      <c r="G188" s="2"/>
      <c r="H188" s="2"/>
      <c r="I188" s="2"/>
    </row>
    <row r="189" spans="1:9" x14ac:dyDescent="0.3">
      <c r="A189" s="8">
        <v>165</v>
      </c>
      <c r="B189" s="8">
        <v>1.139856256581018E-3</v>
      </c>
      <c r="C189" s="8">
        <v>1.3885799285774148E-2</v>
      </c>
      <c r="D189" s="2"/>
      <c r="E189" s="2"/>
      <c r="F189" s="2"/>
      <c r="G189" s="2"/>
      <c r="H189" s="2"/>
      <c r="I189" s="2"/>
    </row>
    <row r="190" spans="1:9" x14ac:dyDescent="0.3">
      <c r="A190" s="8">
        <v>166</v>
      </c>
      <c r="B190" s="8">
        <v>4.7284644345924276E-4</v>
      </c>
      <c r="C190" s="8">
        <v>2.1005588002561634E-2</v>
      </c>
      <c r="D190" s="2"/>
      <c r="E190" s="2"/>
      <c r="F190" s="2"/>
      <c r="G190" s="2"/>
      <c r="H190" s="2"/>
      <c r="I190" s="2"/>
    </row>
    <row r="191" spans="1:9" x14ac:dyDescent="0.3">
      <c r="A191" s="8">
        <v>167</v>
      </c>
      <c r="B191" s="8">
        <v>-8.0583951958807768E-4</v>
      </c>
      <c r="C191" s="8">
        <v>-3.7028151448784664E-2</v>
      </c>
      <c r="D191" s="2"/>
      <c r="E191" s="2"/>
      <c r="F191" s="2"/>
      <c r="G191" s="2"/>
      <c r="H191" s="2"/>
      <c r="I191" s="2"/>
    </row>
    <row r="192" spans="1:9" x14ac:dyDescent="0.3">
      <c r="A192" s="8">
        <v>168</v>
      </c>
      <c r="B192" s="8">
        <v>-5.1646418461749732E-3</v>
      </c>
      <c r="C192" s="8">
        <v>-4.9506247096563656E-3</v>
      </c>
      <c r="D192" s="2"/>
      <c r="E192" s="2"/>
      <c r="F192" s="2"/>
      <c r="G192" s="2"/>
      <c r="H192" s="2"/>
      <c r="I192" s="2"/>
    </row>
    <row r="193" spans="1:9" x14ac:dyDescent="0.3">
      <c r="A193" s="8">
        <v>169</v>
      </c>
      <c r="B193" s="8">
        <v>-1.0984367637048209E-2</v>
      </c>
      <c r="C193" s="8">
        <v>-2.3556365232691223E-2</v>
      </c>
      <c r="D193" s="2"/>
      <c r="E193" s="2"/>
      <c r="F193" s="2"/>
      <c r="G193" s="2"/>
      <c r="H193" s="2"/>
      <c r="I193" s="2"/>
    </row>
    <row r="194" spans="1:9" x14ac:dyDescent="0.3">
      <c r="A194" s="8">
        <v>170</v>
      </c>
      <c r="B194" s="8">
        <v>5.7690585979201965E-3</v>
      </c>
      <c r="C194" s="8">
        <v>1.0954403709855974E-2</v>
      </c>
      <c r="D194" s="2"/>
      <c r="E194" s="2"/>
      <c r="F194" s="2"/>
      <c r="G194" s="2"/>
      <c r="H194" s="2"/>
      <c r="I194" s="2"/>
    </row>
    <row r="195" spans="1:9" x14ac:dyDescent="0.3">
      <c r="A195" s="8">
        <v>171</v>
      </c>
      <c r="B195" s="8">
        <v>-1.2515329191641587E-2</v>
      </c>
      <c r="C195" s="8">
        <v>-1.4467831752783253E-2</v>
      </c>
      <c r="D195" s="2"/>
      <c r="E195" s="2"/>
      <c r="F195" s="2"/>
      <c r="G195" s="2"/>
      <c r="H195" s="2"/>
      <c r="I195" s="2"/>
    </row>
    <row r="196" spans="1:9" x14ac:dyDescent="0.3">
      <c r="A196" s="8">
        <v>172</v>
      </c>
      <c r="B196" s="8">
        <v>3.8414912038038833E-3</v>
      </c>
      <c r="C196" s="8">
        <v>-1.3056540215246951E-3</v>
      </c>
      <c r="D196" s="2"/>
      <c r="E196" s="2"/>
      <c r="F196" s="2"/>
      <c r="G196" s="2"/>
      <c r="H196" s="2"/>
      <c r="I196" s="2"/>
    </row>
    <row r="197" spans="1:9" x14ac:dyDescent="0.3">
      <c r="A197" s="8">
        <v>173</v>
      </c>
      <c r="B197" s="8">
        <v>1.1748987946078869E-2</v>
      </c>
      <c r="C197" s="8">
        <v>1.8326345957595414E-2</v>
      </c>
      <c r="D197" s="2"/>
      <c r="E197" s="2"/>
      <c r="F197" s="2"/>
      <c r="G197" s="2"/>
      <c r="H197" s="2"/>
      <c r="I197" s="2"/>
    </row>
    <row r="198" spans="1:9" x14ac:dyDescent="0.3">
      <c r="A198" s="8">
        <v>174</v>
      </c>
      <c r="B198" s="8">
        <v>3.341952168296154E-3</v>
      </c>
      <c r="C198" s="8">
        <v>1.9450280230516484E-3</v>
      </c>
      <c r="D198" s="2"/>
      <c r="E198" s="2"/>
      <c r="F198" s="2"/>
      <c r="G198" s="2"/>
      <c r="H198" s="2"/>
      <c r="I198" s="2"/>
    </row>
    <row r="199" spans="1:9" x14ac:dyDescent="0.3">
      <c r="A199" s="8">
        <v>175</v>
      </c>
      <c r="B199" s="8">
        <v>8.961383652564903E-4</v>
      </c>
      <c r="C199" s="8">
        <v>2.0317606639534171E-2</v>
      </c>
      <c r="D199" s="2"/>
      <c r="E199" s="2"/>
      <c r="F199" s="2"/>
      <c r="G199" s="2"/>
      <c r="H199" s="2"/>
      <c r="I199" s="2"/>
    </row>
    <row r="200" spans="1:9" x14ac:dyDescent="0.3">
      <c r="A200" s="8">
        <v>176</v>
      </c>
      <c r="B200" s="8">
        <v>5.0755673955766587E-3</v>
      </c>
      <c r="C200" s="8">
        <v>-3.0293550325464953E-2</v>
      </c>
      <c r="D200" s="2"/>
      <c r="E200" s="2"/>
      <c r="F200" s="2"/>
      <c r="G200" s="2"/>
      <c r="H200" s="2"/>
      <c r="I200" s="2"/>
    </row>
    <row r="201" spans="1:9" x14ac:dyDescent="0.3">
      <c r="A201" s="8">
        <v>177</v>
      </c>
      <c r="B201" s="8">
        <v>1.2758583592900655E-3</v>
      </c>
      <c r="C201" s="8">
        <v>5.9760565547995487E-3</v>
      </c>
      <c r="D201" s="2"/>
      <c r="E201" s="2"/>
      <c r="F201" s="2"/>
      <c r="G201" s="2"/>
      <c r="H201" s="2"/>
      <c r="I201" s="2"/>
    </row>
    <row r="202" spans="1:9" x14ac:dyDescent="0.3">
      <c r="A202" s="8">
        <v>178</v>
      </c>
      <c r="B202" s="8">
        <v>3.5707688008356432E-3</v>
      </c>
      <c r="C202" s="8">
        <v>1.1417331569377484E-2</v>
      </c>
      <c r="D202" s="2"/>
      <c r="E202" s="2"/>
      <c r="F202" s="2"/>
      <c r="G202" s="2"/>
      <c r="H202" s="2"/>
      <c r="I202" s="2"/>
    </row>
    <row r="203" spans="1:9" x14ac:dyDescent="0.3">
      <c r="A203" s="8">
        <v>179</v>
      </c>
      <c r="B203" s="8">
        <v>-8.7794250548801087E-4</v>
      </c>
      <c r="C203" s="8">
        <v>1.9053786254647122E-2</v>
      </c>
      <c r="D203" s="2"/>
      <c r="E203" s="2"/>
      <c r="F203" s="2"/>
      <c r="G203" s="2"/>
      <c r="H203" s="2"/>
      <c r="I203" s="2"/>
    </row>
    <row r="204" spans="1:9" x14ac:dyDescent="0.3">
      <c r="A204" s="8">
        <v>180</v>
      </c>
      <c r="B204" s="8">
        <v>-1.1766561059507078E-2</v>
      </c>
      <c r="C204" s="8">
        <v>-3.6762700574531106E-4</v>
      </c>
      <c r="D204" s="2"/>
      <c r="E204" s="2"/>
      <c r="F204" s="2"/>
      <c r="G204" s="2"/>
      <c r="H204" s="2"/>
      <c r="I204" s="2"/>
    </row>
    <row r="205" spans="1:9" x14ac:dyDescent="0.3">
      <c r="A205" s="8">
        <v>181</v>
      </c>
      <c r="B205" s="8">
        <v>-5.4568187301050602E-3</v>
      </c>
      <c r="C205" s="8">
        <v>1.8808723849771603E-2</v>
      </c>
      <c r="D205" s="2"/>
      <c r="E205" s="2"/>
      <c r="F205" s="2"/>
      <c r="G205" s="2"/>
      <c r="H205" s="2"/>
      <c r="I205" s="2"/>
    </row>
    <row r="206" spans="1:9" x14ac:dyDescent="0.3">
      <c r="A206" s="8">
        <v>182</v>
      </c>
      <c r="B206" s="8">
        <v>4.1275235332964991E-3</v>
      </c>
      <c r="C206" s="8">
        <v>-8.4060104687945954E-3</v>
      </c>
      <c r="D206" s="2"/>
      <c r="E206" s="2"/>
      <c r="F206" s="2"/>
      <c r="G206" s="2"/>
      <c r="H206" s="2"/>
      <c r="I206" s="2"/>
    </row>
    <row r="207" spans="1:9" x14ac:dyDescent="0.3">
      <c r="A207" s="8">
        <v>183</v>
      </c>
      <c r="B207" s="8">
        <v>3.1008887552708142E-3</v>
      </c>
      <c r="C207" s="8">
        <v>-2.0172687687053919E-2</v>
      </c>
      <c r="D207" s="2"/>
      <c r="E207" s="2"/>
      <c r="F207" s="2"/>
      <c r="G207" s="2"/>
      <c r="H207" s="2"/>
      <c r="I207" s="2"/>
    </row>
    <row r="208" spans="1:9" x14ac:dyDescent="0.3">
      <c r="A208" s="8">
        <v>184</v>
      </c>
      <c r="B208" s="8">
        <v>4.9181009114731122E-3</v>
      </c>
      <c r="C208" s="8">
        <v>-5.8655434004003396E-3</v>
      </c>
      <c r="D208" s="2"/>
      <c r="E208" s="2"/>
      <c r="F208" s="2"/>
      <c r="G208" s="2"/>
      <c r="H208" s="2"/>
      <c r="I208" s="2"/>
    </row>
    <row r="209" spans="1:9" x14ac:dyDescent="0.3">
      <c r="A209" s="8">
        <v>185</v>
      </c>
      <c r="B209" s="8">
        <v>2.1253603197313346E-4</v>
      </c>
      <c r="C209" s="8">
        <v>1.2850877092815271E-2</v>
      </c>
      <c r="D209" s="2"/>
      <c r="E209" s="2"/>
      <c r="F209" s="2"/>
      <c r="G209" s="2"/>
      <c r="H209" s="2"/>
      <c r="I209" s="2"/>
    </row>
    <row r="210" spans="1:9" x14ac:dyDescent="0.3">
      <c r="A210" s="8">
        <v>186</v>
      </c>
      <c r="B210" s="8">
        <v>5.2760045590265426E-5</v>
      </c>
      <c r="C210" s="8">
        <v>6.2014602102246491E-3</v>
      </c>
      <c r="D210" s="2"/>
      <c r="E210" s="2"/>
      <c r="F210" s="2"/>
      <c r="G210" s="2"/>
      <c r="H210" s="2"/>
      <c r="I210" s="2"/>
    </row>
    <row r="211" spans="1:9" x14ac:dyDescent="0.3">
      <c r="A211" s="8">
        <v>187</v>
      </c>
      <c r="B211" s="8">
        <v>-4.167757669705759E-3</v>
      </c>
      <c r="C211" s="8">
        <v>-2.0530511259347784E-3</v>
      </c>
      <c r="D211" s="2"/>
      <c r="E211" s="2"/>
      <c r="F211" s="2"/>
      <c r="G211" s="2"/>
      <c r="H211" s="2"/>
      <c r="I211" s="2"/>
    </row>
    <row r="212" spans="1:9" x14ac:dyDescent="0.3">
      <c r="A212" s="8">
        <v>188</v>
      </c>
      <c r="B212" s="8">
        <v>-7.2420755305226689E-3</v>
      </c>
      <c r="C212" s="8">
        <v>1.3336227857696975E-2</v>
      </c>
      <c r="D212" s="2"/>
      <c r="E212" s="2"/>
      <c r="F212" s="2"/>
      <c r="G212" s="2"/>
      <c r="H212" s="2"/>
      <c r="I212" s="2"/>
    </row>
    <row r="213" spans="1:9" x14ac:dyDescent="0.3">
      <c r="A213" s="8">
        <v>189</v>
      </c>
      <c r="B213" s="8">
        <v>3.434617294222753E-3</v>
      </c>
      <c r="C213" s="8">
        <v>1.7187289396091723E-2</v>
      </c>
      <c r="D213" s="2"/>
      <c r="E213" s="2"/>
      <c r="F213" s="2"/>
      <c r="G213" s="2"/>
      <c r="H213" s="2"/>
      <c r="I213" s="2"/>
    </row>
    <row r="214" spans="1:9" x14ac:dyDescent="0.3">
      <c r="A214" s="8">
        <v>190</v>
      </c>
      <c r="B214" s="8">
        <v>2.7672006611384869E-3</v>
      </c>
      <c r="C214" s="8">
        <v>-1.1378245522192481E-2</v>
      </c>
      <c r="D214" s="2"/>
      <c r="E214" s="2"/>
      <c r="F214" s="2"/>
      <c r="G214" s="2"/>
      <c r="H214" s="2"/>
      <c r="I214" s="2"/>
    </row>
    <row r="215" spans="1:9" x14ac:dyDescent="0.3">
      <c r="A215" s="8">
        <v>191</v>
      </c>
      <c r="B215" s="8">
        <v>1.8982682740896588E-3</v>
      </c>
      <c r="C215" s="8">
        <v>-2.7507234031778852E-2</v>
      </c>
      <c r="D215" s="2"/>
      <c r="E215" s="2"/>
      <c r="F215" s="2"/>
      <c r="G215" s="2"/>
      <c r="H215" s="2"/>
      <c r="I215" s="2"/>
    </row>
    <row r="216" spans="1:9" x14ac:dyDescent="0.3">
      <c r="A216" s="8">
        <v>192</v>
      </c>
      <c r="B216" s="8">
        <v>3.2666730745165274E-3</v>
      </c>
      <c r="C216" s="8">
        <v>1.0877986214298823E-2</v>
      </c>
      <c r="D216" s="2"/>
      <c r="E216" s="2"/>
      <c r="F216" s="2"/>
      <c r="G216" s="2"/>
      <c r="H216" s="2"/>
      <c r="I216" s="2"/>
    </row>
    <row r="217" spans="1:9" x14ac:dyDescent="0.3">
      <c r="A217" s="8">
        <v>193</v>
      </c>
      <c r="B217" s="8">
        <v>-1.9702946088853172E-3</v>
      </c>
      <c r="C217" s="8">
        <v>1.5990615947044668E-2</v>
      </c>
      <c r="D217" s="2"/>
      <c r="E217" s="2"/>
      <c r="F217" s="2"/>
      <c r="G217" s="2"/>
      <c r="H217" s="2"/>
      <c r="I217" s="2"/>
    </row>
    <row r="218" spans="1:9" x14ac:dyDescent="0.3">
      <c r="A218" s="8">
        <v>194</v>
      </c>
      <c r="B218" s="8">
        <v>-1.559075796608838E-3</v>
      </c>
      <c r="C218" s="8">
        <v>7.0561996093132986E-3</v>
      </c>
      <c r="D218" s="2"/>
      <c r="E218" s="2"/>
      <c r="F218" s="2"/>
      <c r="G218" s="2"/>
      <c r="H218" s="2"/>
      <c r="I218" s="2"/>
    </row>
    <row r="219" spans="1:9" x14ac:dyDescent="0.3">
      <c r="A219" s="8">
        <v>195</v>
      </c>
      <c r="B219" s="8">
        <v>-3.4251832110313036E-3</v>
      </c>
      <c r="C219" s="8">
        <v>2.6373106034586362E-2</v>
      </c>
      <c r="D219" s="2"/>
      <c r="E219" s="2"/>
      <c r="F219" s="2"/>
      <c r="G219" s="2"/>
      <c r="H219" s="2"/>
      <c r="I219" s="2"/>
    </row>
    <row r="220" spans="1:9" x14ac:dyDescent="0.3">
      <c r="A220" s="8">
        <v>196</v>
      </c>
      <c r="B220" s="8">
        <v>9.1515641615520296E-3</v>
      </c>
      <c r="C220" s="8">
        <v>-4.3812046076506118E-3</v>
      </c>
      <c r="D220" s="2"/>
      <c r="E220" s="2"/>
      <c r="F220" s="2"/>
      <c r="G220" s="2"/>
      <c r="H220" s="2"/>
      <c r="I220" s="2"/>
    </row>
    <row r="221" spans="1:9" x14ac:dyDescent="0.3">
      <c r="A221" s="8">
        <v>197</v>
      </c>
      <c r="B221" s="8">
        <v>2.6391828968432089E-4</v>
      </c>
      <c r="C221" s="8">
        <v>1.3435241141103102E-2</v>
      </c>
      <c r="D221" s="2"/>
      <c r="E221" s="2"/>
      <c r="F221" s="2"/>
      <c r="G221" s="2"/>
      <c r="H221" s="2"/>
      <c r="I221" s="2"/>
    </row>
    <row r="222" spans="1:9" x14ac:dyDescent="0.3">
      <c r="A222" s="8">
        <v>198</v>
      </c>
      <c r="B222" s="8">
        <v>9.4927015478846535E-4</v>
      </c>
      <c r="C222" s="8">
        <v>2.8386868599368552E-3</v>
      </c>
      <c r="D222" s="2"/>
      <c r="E222" s="2"/>
      <c r="F222" s="2"/>
      <c r="G222" s="2"/>
      <c r="H222" s="2"/>
      <c r="I222" s="2"/>
    </row>
    <row r="223" spans="1:9" x14ac:dyDescent="0.3">
      <c r="A223" s="8">
        <v>199</v>
      </c>
      <c r="B223" s="8">
        <v>1.5914374078067041E-4</v>
      </c>
      <c r="C223" s="8">
        <v>9.5271883818959773E-3</v>
      </c>
      <c r="D223" s="2"/>
      <c r="E223" s="2"/>
      <c r="F223" s="2"/>
      <c r="G223" s="2"/>
      <c r="H223" s="2"/>
      <c r="I223" s="2"/>
    </row>
    <row r="224" spans="1:9" x14ac:dyDescent="0.3">
      <c r="A224" s="8">
        <v>200</v>
      </c>
      <c r="B224" s="8">
        <v>3.3505215784053561E-3</v>
      </c>
      <c r="C224" s="8">
        <v>-3.2989638156830203E-2</v>
      </c>
      <c r="D224" s="2"/>
      <c r="E224" s="2"/>
      <c r="F224" s="2"/>
      <c r="G224" s="2"/>
      <c r="H224" s="2"/>
      <c r="I224" s="2"/>
    </row>
    <row r="225" spans="1:9" x14ac:dyDescent="0.3">
      <c r="A225" s="8">
        <v>201</v>
      </c>
      <c r="B225" s="8">
        <v>-2.2807997805351643E-3</v>
      </c>
      <c r="C225" s="8">
        <v>-2.2219566827461706E-2</v>
      </c>
      <c r="D225" s="2"/>
      <c r="E225" s="2"/>
      <c r="F225" s="2"/>
      <c r="G225" s="2"/>
      <c r="H225" s="2"/>
      <c r="I225" s="2"/>
    </row>
    <row r="226" spans="1:9" x14ac:dyDescent="0.3">
      <c r="A226" s="8">
        <v>202</v>
      </c>
      <c r="B226" s="8">
        <v>-5.415338769474815E-3</v>
      </c>
      <c r="C226" s="8">
        <v>5.2739311656781656E-3</v>
      </c>
      <c r="D226" s="2"/>
      <c r="E226" s="2"/>
      <c r="F226" s="2"/>
      <c r="G226" s="2"/>
      <c r="H226" s="2"/>
      <c r="I226" s="2"/>
    </row>
    <row r="227" spans="1:9" x14ac:dyDescent="0.3">
      <c r="A227" s="8">
        <v>203</v>
      </c>
      <c r="B227" s="8">
        <v>1.1609760530073652E-3</v>
      </c>
      <c r="C227" s="8">
        <v>1.4735070695986141E-2</v>
      </c>
      <c r="D227" s="2"/>
      <c r="E227" s="2"/>
      <c r="F227" s="2"/>
      <c r="G227" s="2"/>
      <c r="H227" s="2"/>
      <c r="I227" s="2"/>
    </row>
    <row r="228" spans="1:9" x14ac:dyDescent="0.3">
      <c r="A228" s="8">
        <v>204</v>
      </c>
      <c r="B228" s="8">
        <v>-4.1244405030638181E-3</v>
      </c>
      <c r="C228" s="8">
        <v>-1.3056249451532905E-2</v>
      </c>
      <c r="D228" s="2"/>
      <c r="E228" s="2"/>
      <c r="F228" s="2"/>
      <c r="G228" s="2"/>
      <c r="H228" s="2"/>
      <c r="I228" s="2"/>
    </row>
    <row r="229" spans="1:9" x14ac:dyDescent="0.3">
      <c r="A229" s="8">
        <v>205</v>
      </c>
      <c r="B229" s="8">
        <v>-7.1729321099593367E-3</v>
      </c>
      <c r="C229" s="8">
        <v>-1.3513174506063902E-2</v>
      </c>
      <c r="D229" s="2"/>
      <c r="E229" s="2"/>
      <c r="F229" s="2"/>
      <c r="G229" s="2"/>
      <c r="H229" s="2"/>
      <c r="I229" s="2"/>
    </row>
    <row r="230" spans="1:9" x14ac:dyDescent="0.3">
      <c r="A230" s="8">
        <v>206</v>
      </c>
      <c r="B230" s="8">
        <v>-5.1950146008028996E-4</v>
      </c>
      <c r="C230" s="8">
        <v>2.7081614040551767E-2</v>
      </c>
      <c r="D230" s="2"/>
      <c r="E230" s="2"/>
      <c r="F230" s="2"/>
      <c r="G230" s="2"/>
      <c r="H230" s="2"/>
      <c r="I230" s="2"/>
    </row>
    <row r="231" spans="1:9" x14ac:dyDescent="0.3">
      <c r="A231" s="8">
        <v>207</v>
      </c>
      <c r="B231" s="8">
        <v>3.0136994213535146E-5</v>
      </c>
      <c r="C231" s="8">
        <v>1.5140092728762227E-2</v>
      </c>
      <c r="D231" s="2"/>
      <c r="E231" s="2"/>
      <c r="F231" s="2"/>
      <c r="G231" s="2"/>
      <c r="H231" s="2"/>
      <c r="I231" s="2"/>
    </row>
    <row r="232" spans="1:9" x14ac:dyDescent="0.3">
      <c r="A232" s="8">
        <v>208</v>
      </c>
      <c r="B232" s="8">
        <v>1.1067207815988852E-2</v>
      </c>
      <c r="C232" s="8">
        <v>-6.662531762202867E-3</v>
      </c>
      <c r="D232" s="2"/>
      <c r="E232" s="2"/>
      <c r="F232" s="2"/>
      <c r="G232" s="2"/>
      <c r="H232" s="2"/>
      <c r="I232" s="2"/>
    </row>
    <row r="233" spans="1:9" x14ac:dyDescent="0.3">
      <c r="A233" s="8">
        <v>209</v>
      </c>
      <c r="B233" s="8">
        <v>3.8458437808861468E-3</v>
      </c>
      <c r="C233" s="8">
        <v>7.7429640827519006E-3</v>
      </c>
      <c r="D233" s="2"/>
      <c r="E233" s="2"/>
      <c r="F233" s="2"/>
      <c r="G233" s="2"/>
      <c r="H233" s="2"/>
      <c r="I233" s="2"/>
    </row>
    <row r="234" spans="1:9" x14ac:dyDescent="0.3">
      <c r="A234" s="8">
        <v>210</v>
      </c>
      <c r="B234" s="8">
        <v>1.1726965207101219E-3</v>
      </c>
      <c r="C234" s="8">
        <v>-3.4530658803306059E-2</v>
      </c>
      <c r="D234" s="2"/>
      <c r="E234" s="2"/>
      <c r="F234" s="2"/>
      <c r="G234" s="2"/>
      <c r="H234" s="2"/>
      <c r="I234" s="2"/>
    </row>
    <row r="235" spans="1:9" x14ac:dyDescent="0.3">
      <c r="A235" s="8">
        <v>211</v>
      </c>
      <c r="B235" s="8">
        <v>1.3808034551757115E-3</v>
      </c>
      <c r="C235" s="8">
        <v>-6.1105610713516056E-3</v>
      </c>
      <c r="D235" s="2"/>
      <c r="E235" s="2"/>
      <c r="F235" s="2"/>
      <c r="G235" s="2"/>
      <c r="H235" s="2"/>
      <c r="I235" s="2"/>
    </row>
    <row r="236" spans="1:9" x14ac:dyDescent="0.3">
      <c r="A236" s="8">
        <v>212</v>
      </c>
      <c r="B236" s="8">
        <v>7.726302050116568E-3</v>
      </c>
      <c r="C236" s="8">
        <v>2.3203962423517192E-3</v>
      </c>
      <c r="D236" s="2"/>
      <c r="E236" s="2"/>
      <c r="F236" s="2"/>
      <c r="G236" s="2"/>
      <c r="H236" s="2"/>
      <c r="I236" s="2"/>
    </row>
    <row r="237" spans="1:9" x14ac:dyDescent="0.3">
      <c r="A237" s="8">
        <v>213</v>
      </c>
      <c r="B237" s="8">
        <v>4.6805142173053741E-4</v>
      </c>
      <c r="C237" s="8">
        <v>-6.9332022635291519E-3</v>
      </c>
      <c r="D237" s="2"/>
      <c r="E237" s="2"/>
      <c r="F237" s="2"/>
      <c r="G237" s="2"/>
      <c r="H237" s="2"/>
      <c r="I237" s="2"/>
    </row>
    <row r="238" spans="1:9" x14ac:dyDescent="0.3">
      <c r="A238" s="8">
        <v>214</v>
      </c>
      <c r="B238" s="8">
        <v>-7.3832881538469933E-3</v>
      </c>
      <c r="C238" s="8">
        <v>-2.2116003780712438E-2</v>
      </c>
      <c r="D238" s="2"/>
      <c r="E238" s="2"/>
      <c r="F238" s="2"/>
      <c r="G238" s="2"/>
      <c r="H238" s="2"/>
      <c r="I238" s="2"/>
    </row>
    <row r="239" spans="1:9" x14ac:dyDescent="0.3">
      <c r="A239" s="8">
        <v>215</v>
      </c>
      <c r="B239" s="8">
        <v>-3.220778214154979E-3</v>
      </c>
      <c r="C239" s="8">
        <v>-0.10503549015673022</v>
      </c>
      <c r="D239" s="2"/>
      <c r="E239" s="2"/>
      <c r="F239" s="2"/>
      <c r="G239" s="2"/>
      <c r="H239" s="2"/>
      <c r="I239" s="2"/>
    </row>
    <row r="240" spans="1:9" x14ac:dyDescent="0.3">
      <c r="A240" s="8">
        <v>216</v>
      </c>
      <c r="B240" s="8">
        <v>-3.3942793515844782E-3</v>
      </c>
      <c r="C240" s="8">
        <v>1.2443757783626181E-2</v>
      </c>
      <c r="D240" s="2"/>
      <c r="E240" s="2"/>
      <c r="F240" s="2"/>
      <c r="G240" s="2"/>
      <c r="H240" s="2"/>
      <c r="I240" s="2"/>
    </row>
    <row r="241" spans="1:9" x14ac:dyDescent="0.3">
      <c r="A241" s="8">
        <v>217</v>
      </c>
      <c r="B241" s="8">
        <v>-5.1015347155040983E-3</v>
      </c>
      <c r="C241" s="8">
        <v>2.2678661004847635E-2</v>
      </c>
      <c r="D241" s="2"/>
      <c r="E241" s="2"/>
      <c r="F241" s="2"/>
      <c r="G241" s="2"/>
      <c r="H241" s="2"/>
      <c r="I241" s="2"/>
    </row>
    <row r="242" spans="1:9" x14ac:dyDescent="0.3">
      <c r="A242" s="8">
        <v>218</v>
      </c>
      <c r="B242" s="8">
        <v>-1.2611709636171683E-3</v>
      </c>
      <c r="C242" s="8">
        <v>-7.2011838462106596E-3</v>
      </c>
      <c r="D242" s="2"/>
      <c r="E242" s="2"/>
      <c r="F242" s="2"/>
      <c r="G242" s="2"/>
      <c r="H242" s="2"/>
      <c r="I242" s="2"/>
    </row>
    <row r="243" spans="1:9" x14ac:dyDescent="0.3">
      <c r="A243" s="8">
        <v>219</v>
      </c>
      <c r="B243" s="8">
        <v>-5.0370088986356138E-3</v>
      </c>
      <c r="C243" s="8">
        <v>-1.7845428020744663E-2</v>
      </c>
      <c r="D243" s="2"/>
      <c r="E243" s="2"/>
      <c r="F243" s="2"/>
      <c r="G243" s="2"/>
      <c r="H243" s="2"/>
      <c r="I243" s="2"/>
    </row>
    <row r="244" spans="1:9" x14ac:dyDescent="0.3">
      <c r="A244" s="8">
        <v>220</v>
      </c>
      <c r="B244" s="8">
        <v>-2.1941249519343156E-3</v>
      </c>
      <c r="C244" s="8">
        <v>1.6163176691284793E-3</v>
      </c>
      <c r="D244" s="2"/>
      <c r="E244" s="2"/>
      <c r="F244" s="2"/>
      <c r="G244" s="2"/>
      <c r="H244" s="2"/>
      <c r="I244" s="2"/>
    </row>
    <row r="245" spans="1:9" x14ac:dyDescent="0.3">
      <c r="A245" s="8">
        <v>221</v>
      </c>
      <c r="B245" s="8">
        <v>8.152217553815384E-3</v>
      </c>
      <c r="C245" s="8">
        <v>3.4954713773824152E-3</v>
      </c>
      <c r="D245" s="2"/>
      <c r="E245" s="2"/>
      <c r="F245" s="2"/>
      <c r="G245" s="2"/>
      <c r="H245" s="2"/>
      <c r="I245" s="2"/>
    </row>
    <row r="246" spans="1:9" x14ac:dyDescent="0.3">
      <c r="A246" s="8">
        <v>222</v>
      </c>
      <c r="B246" s="8">
        <v>3.3752955163940425E-3</v>
      </c>
      <c r="C246" s="8">
        <v>1.6455770472751124E-2</v>
      </c>
      <c r="D246" s="2"/>
      <c r="E246" s="2"/>
      <c r="F246" s="2"/>
      <c r="G246" s="2"/>
      <c r="H246" s="2"/>
      <c r="I246" s="2"/>
    </row>
    <row r="247" spans="1:9" x14ac:dyDescent="0.3">
      <c r="A247" s="8">
        <v>223</v>
      </c>
      <c r="B247" s="8">
        <v>1.6657512994385689E-4</v>
      </c>
      <c r="C247" s="8">
        <v>-5.5501170227398424E-3</v>
      </c>
      <c r="D247" s="2"/>
      <c r="E247" s="2"/>
      <c r="F247" s="2"/>
      <c r="G247" s="2"/>
      <c r="H247" s="2"/>
      <c r="I247" s="2"/>
    </row>
    <row r="248" spans="1:9" x14ac:dyDescent="0.3">
      <c r="A248" s="8">
        <v>224</v>
      </c>
      <c r="B248" s="8">
        <v>5.4246256573351687E-3</v>
      </c>
      <c r="C248" s="8">
        <v>3.0388837741412392E-2</v>
      </c>
      <c r="D248" s="2"/>
      <c r="E248" s="2"/>
      <c r="F248" s="2"/>
      <c r="G248" s="2"/>
      <c r="H248" s="2"/>
      <c r="I248" s="2"/>
    </row>
    <row r="249" spans="1:9" x14ac:dyDescent="0.3">
      <c r="A249" s="8">
        <v>225</v>
      </c>
      <c r="B249" s="8">
        <v>-2.638105425953646E-3</v>
      </c>
      <c r="C249" s="8">
        <v>-2.2885248598007543E-2</v>
      </c>
      <c r="D249" s="2"/>
      <c r="E249" s="2"/>
      <c r="F249" s="2"/>
      <c r="G249" s="2"/>
      <c r="H249" s="2"/>
      <c r="I249" s="2"/>
    </row>
    <row r="250" spans="1:9" x14ac:dyDescent="0.3">
      <c r="A250" s="8">
        <v>226</v>
      </c>
      <c r="B250" s="8">
        <v>-1.6733129905191133E-3</v>
      </c>
      <c r="C250" s="8">
        <v>-5.4571456687596831E-3</v>
      </c>
      <c r="D250" s="2"/>
      <c r="E250" s="2"/>
      <c r="F250" s="2"/>
      <c r="G250" s="2"/>
      <c r="H250" s="2"/>
      <c r="I250" s="2"/>
    </row>
    <row r="251" spans="1:9" x14ac:dyDescent="0.3">
      <c r="A251" s="8">
        <v>227</v>
      </c>
      <c r="B251" s="8">
        <v>-8.0000389330973616E-4</v>
      </c>
      <c r="C251" s="8">
        <v>-6.6848222287142385E-3</v>
      </c>
      <c r="D251" s="2"/>
      <c r="E251" s="2"/>
      <c r="F251" s="2"/>
      <c r="G251" s="2"/>
      <c r="H251" s="2"/>
      <c r="I251" s="2"/>
    </row>
    <row r="252" spans="1:9" x14ac:dyDescent="0.3">
      <c r="A252" s="8">
        <v>228</v>
      </c>
      <c r="B252" s="8">
        <v>4.3648679118593013E-3</v>
      </c>
      <c r="C252" s="8">
        <v>5.0567996070021645E-3</v>
      </c>
      <c r="D252" s="2"/>
      <c r="E252" s="2"/>
      <c r="F252" s="2"/>
      <c r="G252" s="2"/>
      <c r="H252" s="2"/>
      <c r="I252" s="2"/>
    </row>
    <row r="253" spans="1:9" x14ac:dyDescent="0.3">
      <c r="A253" s="8">
        <v>229</v>
      </c>
      <c r="B253" s="8">
        <v>7.5288173655300231E-3</v>
      </c>
      <c r="C253" s="8">
        <v>2.7066352599450609E-2</v>
      </c>
      <c r="D253" s="2"/>
      <c r="E253" s="2"/>
      <c r="F253" s="2"/>
      <c r="G253" s="2"/>
      <c r="H253" s="2"/>
      <c r="I253" s="2"/>
    </row>
    <row r="254" spans="1:9" x14ac:dyDescent="0.3">
      <c r="A254" s="8">
        <v>230</v>
      </c>
      <c r="B254" s="8">
        <v>3.963658307467503E-3</v>
      </c>
      <c r="C254" s="8">
        <v>-3.4265610533854188E-3</v>
      </c>
      <c r="D254" s="2"/>
      <c r="E254" s="2"/>
      <c r="F254" s="2"/>
      <c r="G254" s="2"/>
      <c r="H254" s="2"/>
      <c r="I254" s="2"/>
    </row>
    <row r="255" spans="1:9" x14ac:dyDescent="0.3">
      <c r="A255" s="8">
        <v>231</v>
      </c>
      <c r="B255" s="8">
        <v>3.6538879679309496E-4</v>
      </c>
      <c r="C255" s="8">
        <v>-5.4041311077452827E-3</v>
      </c>
      <c r="D255" s="2"/>
      <c r="E255" s="2"/>
      <c r="F255" s="2"/>
      <c r="G255" s="2"/>
      <c r="H255" s="2"/>
      <c r="I255" s="2"/>
    </row>
    <row r="256" spans="1:9" x14ac:dyDescent="0.3">
      <c r="A256" s="8">
        <v>232</v>
      </c>
      <c r="B256" s="8">
        <v>-1.2926817080875009E-3</v>
      </c>
      <c r="C256" s="8">
        <v>-1.1562677760205206E-2</v>
      </c>
      <c r="D256" s="2"/>
      <c r="E256" s="2"/>
      <c r="F256" s="2"/>
      <c r="G256" s="2"/>
      <c r="H256" s="2"/>
      <c r="I256" s="2"/>
    </row>
    <row r="257" spans="1:9" x14ac:dyDescent="0.3">
      <c r="A257" s="8">
        <v>233</v>
      </c>
      <c r="B257" s="8">
        <v>7.9279940822821731E-3</v>
      </c>
      <c r="C257" s="8">
        <v>1.9330011082430029E-2</v>
      </c>
      <c r="D257" s="2"/>
      <c r="E257" s="2"/>
      <c r="F257" s="2"/>
      <c r="G257" s="2"/>
      <c r="H257" s="2"/>
      <c r="I257" s="2"/>
    </row>
    <row r="258" spans="1:9" x14ac:dyDescent="0.3">
      <c r="A258" s="8">
        <v>234</v>
      </c>
      <c r="B258" s="8">
        <v>7.8638239917882997E-3</v>
      </c>
      <c r="C258" s="8">
        <v>-4.6908727443381079E-2</v>
      </c>
      <c r="D258" s="2"/>
      <c r="E258" s="2"/>
      <c r="F258" s="2"/>
      <c r="G258" s="2"/>
      <c r="H258" s="2"/>
      <c r="I258" s="2"/>
    </row>
    <row r="259" spans="1:9" x14ac:dyDescent="0.3">
      <c r="A259" s="8">
        <v>235</v>
      </c>
      <c r="B259" s="8">
        <v>2.4038508309389079E-3</v>
      </c>
      <c r="C259" s="8">
        <v>-3.6842178672106617E-2</v>
      </c>
      <c r="D259" s="2"/>
      <c r="E259" s="2"/>
      <c r="F259" s="2"/>
      <c r="G259" s="2"/>
      <c r="H259" s="2"/>
      <c r="I259" s="2"/>
    </row>
    <row r="260" spans="1:9" x14ac:dyDescent="0.3">
      <c r="A260" s="8">
        <v>236</v>
      </c>
      <c r="B260" s="8">
        <v>1.4813693233074735E-4</v>
      </c>
      <c r="C260" s="8">
        <v>1.2517978259807211E-2</v>
      </c>
      <c r="D260" s="2"/>
      <c r="E260" s="2"/>
      <c r="F260" s="2"/>
      <c r="G260" s="2"/>
      <c r="H260" s="2"/>
      <c r="I260" s="2"/>
    </row>
    <row r="261" spans="1:9" x14ac:dyDescent="0.3">
      <c r="A261" s="8">
        <v>237</v>
      </c>
      <c r="B261" s="8">
        <v>4.8850068268235366E-3</v>
      </c>
      <c r="C261" s="8">
        <v>-1.1948768510432051E-2</v>
      </c>
      <c r="D261" s="2"/>
      <c r="E261" s="2"/>
      <c r="F261" s="2"/>
      <c r="G261" s="2"/>
      <c r="H261" s="2"/>
      <c r="I261" s="2"/>
    </row>
    <row r="262" spans="1:9" x14ac:dyDescent="0.3">
      <c r="A262" s="8">
        <v>238</v>
      </c>
      <c r="B262" s="8">
        <v>2.0849108783271737E-3</v>
      </c>
      <c r="C262" s="8">
        <v>-6.2609121990439996E-3</v>
      </c>
      <c r="D262" s="2"/>
      <c r="E262" s="2"/>
      <c r="F262" s="2"/>
      <c r="G262" s="2"/>
      <c r="H262" s="2"/>
      <c r="I262" s="2"/>
    </row>
    <row r="263" spans="1:9" x14ac:dyDescent="0.3">
      <c r="A263" s="8">
        <v>239</v>
      </c>
      <c r="B263" s="8">
        <v>4.0701123013412834E-3</v>
      </c>
      <c r="C263" s="8">
        <v>1.3843904016257329E-2</v>
      </c>
      <c r="D263" s="2"/>
      <c r="E263" s="2"/>
      <c r="F263" s="2"/>
      <c r="G263" s="2"/>
      <c r="H263" s="2"/>
      <c r="I263" s="2"/>
    </row>
    <row r="264" spans="1:9" x14ac:dyDescent="0.3">
      <c r="A264" s="8">
        <v>240</v>
      </c>
      <c r="B264" s="8">
        <v>-5.8511015606072729E-4</v>
      </c>
      <c r="C264" s="8">
        <v>2.3308726051686931E-2</v>
      </c>
      <c r="D264" s="2"/>
      <c r="E264" s="2"/>
      <c r="F264" s="2"/>
      <c r="G264" s="2"/>
      <c r="H264" s="2"/>
      <c r="I264" s="2"/>
    </row>
    <row r="265" spans="1:9" x14ac:dyDescent="0.3">
      <c r="A265" s="8">
        <v>241</v>
      </c>
      <c r="B265" s="8">
        <v>-3.5858644570405875E-3</v>
      </c>
      <c r="C265" s="8">
        <v>-9.7935983977507583E-3</v>
      </c>
      <c r="D265" s="2"/>
      <c r="E265" s="2"/>
      <c r="F265" s="2"/>
      <c r="G265" s="2"/>
      <c r="H265" s="2"/>
      <c r="I265" s="2"/>
    </row>
    <row r="266" spans="1:9" x14ac:dyDescent="0.3">
      <c r="A266" s="8">
        <v>242</v>
      </c>
      <c r="B266" s="8">
        <v>-5.806594389002398E-3</v>
      </c>
      <c r="C266" s="8">
        <v>2.5493129490489152E-3</v>
      </c>
      <c r="D266" s="2"/>
      <c r="E266" s="2"/>
      <c r="F266" s="2"/>
      <c r="G266" s="2"/>
      <c r="H266" s="2"/>
      <c r="I266" s="2"/>
    </row>
    <row r="267" spans="1:9" x14ac:dyDescent="0.3">
      <c r="A267" s="8">
        <v>243</v>
      </c>
      <c r="B267" s="8">
        <v>7.4991023138364756E-3</v>
      </c>
      <c r="C267" s="8">
        <v>-3.442876638543018E-3</v>
      </c>
      <c r="D267" s="2"/>
      <c r="E267" s="2"/>
      <c r="F267" s="2"/>
      <c r="G267" s="2"/>
      <c r="H267" s="2"/>
      <c r="I267" s="2"/>
    </row>
    <row r="268" spans="1:9" x14ac:dyDescent="0.3">
      <c r="A268" s="8">
        <v>244</v>
      </c>
      <c r="B268" s="8">
        <v>-2.1181985648910774E-3</v>
      </c>
      <c r="C268" s="8">
        <v>3.5521717737045239E-3</v>
      </c>
      <c r="D268" s="2"/>
      <c r="E268" s="2"/>
      <c r="F268" s="2"/>
      <c r="G268" s="2"/>
      <c r="H268" s="2"/>
      <c r="I268" s="2"/>
    </row>
    <row r="269" spans="1:9" ht="15" thickBot="1" x14ac:dyDescent="0.35">
      <c r="A269" s="9">
        <v>245</v>
      </c>
      <c r="B269" s="9">
        <v>7.2096915247423701E-3</v>
      </c>
      <c r="C269" s="9">
        <v>1.7929108855642507E-2</v>
      </c>
      <c r="D269" s="2"/>
      <c r="E269" s="2"/>
      <c r="F269" s="2"/>
      <c r="G269" s="2"/>
      <c r="H269" s="2"/>
      <c r="I26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AE11-259A-4029-A173-D5877D90F13C}">
  <dimension ref="A1:N269"/>
  <sheetViews>
    <sheetView topLeftCell="A10" workbookViewId="0">
      <selection activeCell="N15" sqref="N15"/>
    </sheetView>
  </sheetViews>
  <sheetFormatPr defaultRowHeight="14.4" x14ac:dyDescent="0.3"/>
  <cols>
    <col min="13" max="13" width="23.88671875" customWidth="1"/>
    <col min="14" max="14" width="8.44140625" customWidth="1"/>
  </cols>
  <sheetData>
    <row r="1" spans="1:14" x14ac:dyDescent="0.3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4" ht="1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14" x14ac:dyDescent="0.3">
      <c r="A3" s="11" t="s">
        <v>21</v>
      </c>
      <c r="B3" s="11"/>
      <c r="C3" s="2"/>
      <c r="D3" s="2"/>
      <c r="E3" s="2"/>
      <c r="F3" s="2"/>
      <c r="G3" s="2"/>
      <c r="H3" s="2"/>
      <c r="I3" s="2"/>
    </row>
    <row r="4" spans="1:14" x14ac:dyDescent="0.3">
      <c r="A4" s="8" t="s">
        <v>22</v>
      </c>
      <c r="B4" s="8">
        <v>0.49755352900720701</v>
      </c>
      <c r="C4" s="2"/>
      <c r="D4" s="2"/>
      <c r="E4" s="2"/>
      <c r="F4" s="2"/>
      <c r="G4" s="2"/>
      <c r="H4" s="2"/>
      <c r="I4" s="2"/>
    </row>
    <row r="5" spans="1:14" x14ac:dyDescent="0.3">
      <c r="A5" s="8" t="s">
        <v>23</v>
      </c>
      <c r="B5" s="8">
        <v>0.24755951422752556</v>
      </c>
      <c r="C5" s="2"/>
      <c r="D5" s="2"/>
      <c r="E5" s="2"/>
      <c r="F5" s="2"/>
      <c r="G5" s="2"/>
      <c r="H5" s="2"/>
      <c r="I5" s="2"/>
    </row>
    <row r="6" spans="1:14" x14ac:dyDescent="0.3">
      <c r="A6" s="8" t="s">
        <v>24</v>
      </c>
      <c r="B6" s="8">
        <v>0.24446305132311211</v>
      </c>
      <c r="C6" s="2"/>
      <c r="D6" s="2"/>
      <c r="E6" s="2"/>
      <c r="F6" s="2"/>
      <c r="G6" s="2"/>
      <c r="H6" s="2"/>
      <c r="I6" s="2"/>
    </row>
    <row r="7" spans="1:14" x14ac:dyDescent="0.3">
      <c r="A7" s="8" t="s">
        <v>25</v>
      </c>
      <c r="B7" s="8">
        <v>1.6733508053923332E-2</v>
      </c>
      <c r="C7" s="2"/>
      <c r="D7" s="2"/>
      <c r="E7" s="2"/>
      <c r="F7" s="2"/>
      <c r="G7" s="2"/>
      <c r="H7" s="2"/>
      <c r="I7" s="2"/>
    </row>
    <row r="8" spans="1:14" ht="15" thickBot="1" x14ac:dyDescent="0.35">
      <c r="A8" s="9" t="s">
        <v>26</v>
      </c>
      <c r="B8" s="9">
        <v>245</v>
      </c>
      <c r="C8" s="2"/>
      <c r="D8" s="2"/>
      <c r="E8" s="2"/>
      <c r="F8" s="2"/>
      <c r="G8" s="2"/>
      <c r="H8" s="2"/>
      <c r="I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</row>
    <row r="10" spans="1:14" ht="15" thickBot="1" x14ac:dyDescent="0.35">
      <c r="A10" s="2" t="s">
        <v>27</v>
      </c>
      <c r="B10" s="2"/>
      <c r="C10" s="2"/>
      <c r="D10" s="2"/>
      <c r="E10" s="2"/>
      <c r="F10" s="2"/>
      <c r="G10" s="2"/>
      <c r="H10" s="2"/>
      <c r="I10" s="2"/>
    </row>
    <row r="11" spans="1:14" x14ac:dyDescent="0.3">
      <c r="A11" s="10"/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2"/>
      <c r="H11" s="2"/>
      <c r="I11" s="2"/>
    </row>
    <row r="12" spans="1:14" x14ac:dyDescent="0.3">
      <c r="A12" s="8" t="s">
        <v>28</v>
      </c>
      <c r="B12" s="8">
        <v>1</v>
      </c>
      <c r="C12" s="8">
        <v>2.2386579124075726E-2</v>
      </c>
      <c r="D12" s="8">
        <v>2.2386579124075726E-2</v>
      </c>
      <c r="E12" s="8">
        <v>79.949129658447404</v>
      </c>
      <c r="F12" s="8">
        <v>9.9537257876511489E-17</v>
      </c>
      <c r="G12" s="2"/>
      <c r="H12" s="2"/>
      <c r="I12" s="2"/>
      <c r="M12" s="7" t="s">
        <v>57</v>
      </c>
      <c r="N12" s="12">
        <f>B17+B18*'MAIN SHEET'!I256</f>
        <v>0.11405129637403306</v>
      </c>
    </row>
    <row r="13" spans="1:14" x14ac:dyDescent="0.3">
      <c r="A13" s="8" t="s">
        <v>29</v>
      </c>
      <c r="B13" s="8">
        <v>243</v>
      </c>
      <c r="C13" s="8">
        <v>6.8042500905144229E-2</v>
      </c>
      <c r="D13" s="8">
        <v>2.8001029179071699E-4</v>
      </c>
      <c r="E13" s="8"/>
      <c r="F13" s="8"/>
      <c r="G13" s="2"/>
      <c r="H13" s="2"/>
      <c r="I13" s="2"/>
      <c r="M13" s="7" t="s">
        <v>12</v>
      </c>
      <c r="N13" s="12">
        <f>(C14)/B14*252</f>
        <v>9.3393967899030442E-2</v>
      </c>
    </row>
    <row r="14" spans="1:14" ht="15" thickBot="1" x14ac:dyDescent="0.35">
      <c r="A14" s="9" t="s">
        <v>30</v>
      </c>
      <c r="B14" s="9">
        <v>244</v>
      </c>
      <c r="C14" s="9">
        <v>9.0429080029219955E-2</v>
      </c>
      <c r="D14" s="9"/>
      <c r="E14" s="9"/>
      <c r="F14" s="9"/>
      <c r="G14" s="2"/>
      <c r="H14" s="2"/>
      <c r="I14" s="2"/>
      <c r="M14" s="7" t="s">
        <v>50</v>
      </c>
      <c r="N14" s="12">
        <f>SQRT(N13)</f>
        <v>0.305604266820721</v>
      </c>
    </row>
    <row r="15" spans="1:14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M15" s="7" t="s">
        <v>51</v>
      </c>
      <c r="N15" s="12">
        <f>(C12/B18^2)*252/245</f>
        <v>1.5435019067951744E-2</v>
      </c>
    </row>
    <row r="16" spans="1:14" x14ac:dyDescent="0.3">
      <c r="A16" s="10"/>
      <c r="B16" s="10" t="s">
        <v>37</v>
      </c>
      <c r="C16" s="10" t="s">
        <v>25</v>
      </c>
      <c r="D16" s="10" t="s">
        <v>38</v>
      </c>
      <c r="E16" s="10" t="s">
        <v>39</v>
      </c>
      <c r="F16" s="10" t="s">
        <v>40</v>
      </c>
      <c r="G16" s="10" t="s">
        <v>41</v>
      </c>
      <c r="H16" s="10" t="s">
        <v>42</v>
      </c>
      <c r="I16" s="10" t="s">
        <v>43</v>
      </c>
    </row>
    <row r="17" spans="1:9" x14ac:dyDescent="0.3">
      <c r="A17" s="8" t="s">
        <v>31</v>
      </c>
      <c r="B17" s="8">
        <v>-1.9213010355399614E-3</v>
      </c>
      <c r="C17" s="8">
        <v>1.0701951819464895E-3</v>
      </c>
      <c r="D17" s="8">
        <v>-1.7952809617825656</v>
      </c>
      <c r="E17" s="8">
        <v>7.3851467705613474E-2</v>
      </c>
      <c r="F17" s="8">
        <v>-4.0293441030472303E-3</v>
      </c>
      <c r="G17" s="8">
        <v>1.8674203196730743E-4</v>
      </c>
      <c r="H17" s="8">
        <v>-4.0293441030472303E-3</v>
      </c>
      <c r="I17" s="8">
        <v>1.8674203196730743E-4</v>
      </c>
    </row>
    <row r="18" spans="1:9" ht="15" thickBot="1" x14ac:dyDescent="0.35">
      <c r="A18" s="9" t="s">
        <v>44</v>
      </c>
      <c r="B18" s="9">
        <v>1.2213988598743544</v>
      </c>
      <c r="C18" s="9">
        <v>0.1365999813705096</v>
      </c>
      <c r="D18" s="9">
        <v>8.941427719243018</v>
      </c>
      <c r="E18" s="9">
        <v>9.9537257876511489E-17</v>
      </c>
      <c r="F18" s="9">
        <v>0.95232771415495332</v>
      </c>
      <c r="G18" s="9">
        <v>1.4904700055937554</v>
      </c>
      <c r="H18" s="9">
        <v>0.95232771415495332</v>
      </c>
      <c r="I18" s="9">
        <v>1.4904700055937554</v>
      </c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45</v>
      </c>
      <c r="B22" s="2"/>
      <c r="C22" s="2"/>
      <c r="D22" s="2"/>
      <c r="E22" s="2"/>
      <c r="F22" s="2"/>
      <c r="G22" s="2"/>
      <c r="H22" s="2"/>
      <c r="I22" s="2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0" t="s">
        <v>46</v>
      </c>
      <c r="B24" s="10" t="s">
        <v>47</v>
      </c>
      <c r="C24" s="10" t="s">
        <v>48</v>
      </c>
      <c r="D24" s="2"/>
      <c r="E24" s="2"/>
      <c r="F24" s="2"/>
      <c r="G24" s="2"/>
      <c r="H24" s="2"/>
      <c r="I24" s="2"/>
    </row>
    <row r="25" spans="1:9" x14ac:dyDescent="0.3">
      <c r="A25" s="8">
        <v>1</v>
      </c>
      <c r="B25" s="8">
        <v>1.8444436676905121E-3</v>
      </c>
      <c r="C25" s="8">
        <v>-6.8668024495613846E-3</v>
      </c>
      <c r="D25" s="2"/>
      <c r="E25" s="2"/>
      <c r="F25" s="2"/>
      <c r="G25" s="2"/>
      <c r="H25" s="2"/>
      <c r="I25" s="2"/>
    </row>
    <row r="26" spans="1:9" x14ac:dyDescent="0.3">
      <c r="A26" s="8">
        <v>2</v>
      </c>
      <c r="B26" s="8">
        <v>-1.602499097798727E-2</v>
      </c>
      <c r="C26" s="8">
        <v>1.4395588858757611E-2</v>
      </c>
      <c r="D26" s="2"/>
      <c r="E26" s="2"/>
      <c r="F26" s="2"/>
      <c r="G26" s="2"/>
      <c r="H26" s="2"/>
      <c r="I26" s="2"/>
    </row>
    <row r="27" spans="1:9" x14ac:dyDescent="0.3">
      <c r="A27" s="8">
        <v>3</v>
      </c>
      <c r="B27" s="8">
        <v>2.1601101256314283E-2</v>
      </c>
      <c r="C27" s="8">
        <v>-7.1822212402374488E-3</v>
      </c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8">
        <v>-1.3622811151476008E-3</v>
      </c>
      <c r="C28" s="8">
        <v>4.2905304316623602E-3</v>
      </c>
      <c r="D28" s="2"/>
      <c r="E28" s="2"/>
      <c r="F28" s="2"/>
      <c r="G28" s="2"/>
      <c r="H28" s="2"/>
      <c r="I28" s="2"/>
    </row>
    <row r="29" spans="1:9" x14ac:dyDescent="0.3">
      <c r="A29" s="8">
        <v>5</v>
      </c>
      <c r="B29" s="8">
        <v>3.5197169881995582E-3</v>
      </c>
      <c r="C29" s="8">
        <v>-1.1023926607384384E-2</v>
      </c>
      <c r="D29" s="2"/>
      <c r="E29" s="2"/>
      <c r="F29" s="2"/>
      <c r="G29" s="2"/>
      <c r="H29" s="2"/>
      <c r="I29" s="2"/>
    </row>
    <row r="30" spans="1:9" x14ac:dyDescent="0.3">
      <c r="A30" s="8">
        <v>6</v>
      </c>
      <c r="B30" s="8">
        <v>5.6950237761507327E-4</v>
      </c>
      <c r="C30" s="8">
        <v>9.2109756702515033E-3</v>
      </c>
      <c r="D30" s="2"/>
      <c r="E30" s="2"/>
      <c r="F30" s="2"/>
      <c r="G30" s="2"/>
      <c r="H30" s="2"/>
      <c r="I30" s="2"/>
    </row>
    <row r="31" spans="1:9" x14ac:dyDescent="0.3">
      <c r="A31" s="8">
        <v>7</v>
      </c>
      <c r="B31" s="8">
        <v>-3.7576439378687355E-4</v>
      </c>
      <c r="C31" s="8">
        <v>-2.6997008284203035E-4</v>
      </c>
      <c r="D31" s="2"/>
      <c r="E31" s="2"/>
      <c r="F31" s="2"/>
      <c r="G31" s="2"/>
      <c r="H31" s="2"/>
      <c r="I31" s="2"/>
    </row>
    <row r="32" spans="1:9" x14ac:dyDescent="0.3">
      <c r="A32" s="8">
        <v>8</v>
      </c>
      <c r="B32" s="8">
        <v>2.7429954359342499E-3</v>
      </c>
      <c r="C32" s="8">
        <v>-2.7712588023120427E-3</v>
      </c>
      <c r="D32" s="2"/>
      <c r="E32" s="2"/>
      <c r="F32" s="2"/>
      <c r="G32" s="2"/>
      <c r="H32" s="2"/>
      <c r="I32" s="2"/>
    </row>
    <row r="33" spans="1:9" x14ac:dyDescent="0.3">
      <c r="A33" s="8">
        <v>9</v>
      </c>
      <c r="B33" s="8">
        <v>4.3812550442554141E-4</v>
      </c>
      <c r="C33" s="8">
        <v>4.1158895477757841E-3</v>
      </c>
      <c r="D33" s="2"/>
      <c r="E33" s="2"/>
      <c r="F33" s="2"/>
      <c r="G33" s="2"/>
      <c r="H33" s="2"/>
      <c r="I33" s="2"/>
    </row>
    <row r="34" spans="1:9" x14ac:dyDescent="0.3">
      <c r="A34" s="8">
        <v>10</v>
      </c>
      <c r="B34" s="8">
        <v>3.4394635911261608E-3</v>
      </c>
      <c r="C34" s="8">
        <v>-9.5021556287319155E-4</v>
      </c>
      <c r="D34" s="2"/>
      <c r="E34" s="2"/>
      <c r="F34" s="2"/>
      <c r="G34" s="2"/>
      <c r="H34" s="2"/>
      <c r="I34" s="2"/>
    </row>
    <row r="35" spans="1:9" x14ac:dyDescent="0.3">
      <c r="A35" s="8">
        <v>11</v>
      </c>
      <c r="B35" s="8">
        <v>2.3553847357796675E-4</v>
      </c>
      <c r="C35" s="8">
        <v>2.3141460400478856E-3</v>
      </c>
      <c r="D35" s="2"/>
      <c r="E35" s="2"/>
      <c r="F35" s="2"/>
      <c r="G35" s="2"/>
      <c r="H35" s="2"/>
      <c r="I35" s="2"/>
    </row>
    <row r="36" spans="1:9" x14ac:dyDescent="0.3">
      <c r="A36" s="8">
        <v>12</v>
      </c>
      <c r="B36" s="8">
        <v>-4.7292533512373423E-3</v>
      </c>
      <c r="C36" s="8">
        <v>2.5311747466053159E-3</v>
      </c>
      <c r="D36" s="2"/>
      <c r="E36" s="2"/>
      <c r="F36" s="2"/>
      <c r="G36" s="2"/>
      <c r="H36" s="2"/>
      <c r="I36" s="2"/>
    </row>
    <row r="37" spans="1:9" x14ac:dyDescent="0.3">
      <c r="A37" s="8">
        <v>13</v>
      </c>
      <c r="B37" s="8">
        <v>2.4128827250197008E-3</v>
      </c>
      <c r="C37" s="8">
        <v>1.6629590825161474E-2</v>
      </c>
      <c r="D37" s="2"/>
      <c r="E37" s="2"/>
      <c r="F37" s="2"/>
      <c r="G37" s="2"/>
      <c r="H37" s="2"/>
      <c r="I37" s="2"/>
    </row>
    <row r="38" spans="1:9" x14ac:dyDescent="0.3">
      <c r="A38" s="8">
        <v>14</v>
      </c>
      <c r="B38" s="8">
        <v>-2.2685591831519752E-3</v>
      </c>
      <c r="C38" s="8">
        <v>1.8285428590667674E-2</v>
      </c>
      <c r="D38" s="2"/>
      <c r="E38" s="2"/>
      <c r="F38" s="2"/>
      <c r="G38" s="2"/>
      <c r="H38" s="2"/>
      <c r="I38" s="2"/>
    </row>
    <row r="39" spans="1:9" x14ac:dyDescent="0.3">
      <c r="A39" s="8">
        <v>15</v>
      </c>
      <c r="B39" s="8">
        <v>2.6102450507155045E-4</v>
      </c>
      <c r="C39" s="8">
        <v>-4.426753453543009E-3</v>
      </c>
      <c r="D39" s="2"/>
      <c r="E39" s="2"/>
      <c r="F39" s="2"/>
      <c r="G39" s="2"/>
      <c r="H39" s="2"/>
      <c r="I39" s="2"/>
    </row>
    <row r="40" spans="1:9" x14ac:dyDescent="0.3">
      <c r="A40" s="8">
        <v>16</v>
      </c>
      <c r="B40" s="8">
        <v>1.2949024080379699E-3</v>
      </c>
      <c r="C40" s="8">
        <v>-1.1398343377080688E-2</v>
      </c>
      <c r="D40" s="2"/>
      <c r="E40" s="2"/>
      <c r="F40" s="2"/>
      <c r="G40" s="2"/>
      <c r="H40" s="2"/>
      <c r="I40" s="2"/>
    </row>
    <row r="41" spans="1:9" x14ac:dyDescent="0.3">
      <c r="A41" s="8">
        <v>17</v>
      </c>
      <c r="B41" s="8">
        <v>-7.1665851745153757E-3</v>
      </c>
      <c r="C41" s="8">
        <v>2.108778347427915E-2</v>
      </c>
      <c r="D41" s="2"/>
      <c r="E41" s="2"/>
      <c r="F41" s="2"/>
      <c r="G41" s="2"/>
      <c r="H41" s="2"/>
      <c r="I41" s="2"/>
    </row>
    <row r="42" spans="1:9" x14ac:dyDescent="0.3">
      <c r="A42" s="8">
        <v>18</v>
      </c>
      <c r="B42" s="8">
        <v>3.3318940370607899E-3</v>
      </c>
      <c r="C42" s="8">
        <v>7.7055379391622065E-3</v>
      </c>
      <c r="D42" s="2"/>
      <c r="E42" s="2"/>
      <c r="F42" s="2"/>
      <c r="G42" s="2"/>
      <c r="H42" s="2"/>
      <c r="I42" s="2"/>
    </row>
    <row r="43" spans="1:9" x14ac:dyDescent="0.3">
      <c r="A43" s="8">
        <v>19</v>
      </c>
      <c r="B43" s="8">
        <v>6.4422513887861903E-3</v>
      </c>
      <c r="C43" s="8">
        <v>-5.70380138452742E-3</v>
      </c>
      <c r="D43" s="2"/>
      <c r="E43" s="2"/>
      <c r="F43" s="2"/>
      <c r="G43" s="2"/>
      <c r="H43" s="2"/>
      <c r="I43" s="2"/>
    </row>
    <row r="44" spans="1:9" x14ac:dyDescent="0.3">
      <c r="A44" s="8">
        <v>20</v>
      </c>
      <c r="B44" s="8">
        <v>3.2456593604539628E-3</v>
      </c>
      <c r="C44" s="8">
        <v>-1.7833642340159403E-4</v>
      </c>
      <c r="D44" s="2"/>
      <c r="E44" s="2"/>
      <c r="F44" s="2"/>
      <c r="G44" s="2"/>
      <c r="H44" s="2"/>
      <c r="I44" s="2"/>
    </row>
    <row r="45" spans="1:9" x14ac:dyDescent="0.3">
      <c r="A45" s="8">
        <v>21</v>
      </c>
      <c r="B45" s="8">
        <v>-4.5514128010667072E-3</v>
      </c>
      <c r="C45" s="8">
        <v>-3.2988906356509369E-3</v>
      </c>
      <c r="D45" s="2"/>
      <c r="E45" s="2"/>
      <c r="F45" s="2"/>
      <c r="G45" s="2"/>
      <c r="H45" s="2"/>
      <c r="I45" s="2"/>
    </row>
    <row r="46" spans="1:9" x14ac:dyDescent="0.3">
      <c r="A46" s="8">
        <v>22</v>
      </c>
      <c r="B46" s="8">
        <v>-6.5048949362670281E-3</v>
      </c>
      <c r="C46" s="8">
        <v>-1.779520385536499E-2</v>
      </c>
      <c r="D46" s="2"/>
      <c r="E46" s="2"/>
      <c r="F46" s="2"/>
      <c r="G46" s="2"/>
      <c r="H46" s="2"/>
      <c r="I46" s="2"/>
    </row>
    <row r="47" spans="1:9" x14ac:dyDescent="0.3">
      <c r="A47" s="8">
        <v>23</v>
      </c>
      <c r="B47" s="8">
        <v>-9.1522901789458308E-3</v>
      </c>
      <c r="C47" s="8">
        <v>-1.381257546473949E-2</v>
      </c>
      <c r="D47" s="2"/>
      <c r="E47" s="2"/>
      <c r="F47" s="2"/>
      <c r="G47" s="2"/>
      <c r="H47" s="2"/>
      <c r="I47" s="2"/>
    </row>
    <row r="48" spans="1:9" x14ac:dyDescent="0.3">
      <c r="A48" s="8">
        <v>24</v>
      </c>
      <c r="B48" s="8">
        <v>9.0563383936391184E-3</v>
      </c>
      <c r="C48" s="8">
        <v>2.5035739349725406E-3</v>
      </c>
      <c r="D48" s="2"/>
      <c r="E48" s="2"/>
      <c r="F48" s="2"/>
      <c r="G48" s="2"/>
      <c r="H48" s="2"/>
      <c r="I48" s="2"/>
    </row>
    <row r="49" spans="1:9" x14ac:dyDescent="0.3">
      <c r="A49" s="8">
        <v>25</v>
      </c>
      <c r="B49" s="8">
        <v>-1.8679963305686653E-3</v>
      </c>
      <c r="C49" s="8">
        <v>-5.5619530893570666E-5</v>
      </c>
      <c r="D49" s="2"/>
      <c r="E49" s="2"/>
      <c r="F49" s="2"/>
      <c r="G49" s="2"/>
      <c r="H49" s="2"/>
      <c r="I49" s="2"/>
    </row>
    <row r="50" spans="1:9" x14ac:dyDescent="0.3">
      <c r="A50" s="8">
        <v>26</v>
      </c>
      <c r="B50" s="8">
        <v>5.9348012880692472E-4</v>
      </c>
      <c r="C50" s="8">
        <v>-1.6229089471515332E-2</v>
      </c>
      <c r="D50" s="2"/>
      <c r="E50" s="2"/>
      <c r="F50" s="2"/>
      <c r="G50" s="2"/>
      <c r="H50" s="2"/>
      <c r="I50" s="2"/>
    </row>
    <row r="51" spans="1:9" x14ac:dyDescent="0.3">
      <c r="A51" s="8">
        <v>27</v>
      </c>
      <c r="B51" s="8">
        <v>-4.989873444805162E-3</v>
      </c>
      <c r="C51" s="8">
        <v>-1.6290139715212223E-3</v>
      </c>
      <c r="D51" s="2"/>
      <c r="E51" s="2"/>
      <c r="F51" s="2"/>
      <c r="G51" s="2"/>
      <c r="H51" s="2"/>
      <c r="I51" s="2"/>
    </row>
    <row r="52" spans="1:9" x14ac:dyDescent="0.3">
      <c r="A52" s="8">
        <v>28</v>
      </c>
      <c r="B52" s="8">
        <v>8.1217237562021174E-3</v>
      </c>
      <c r="C52" s="8">
        <v>-6.4285202729305897E-3</v>
      </c>
      <c r="D52" s="2"/>
      <c r="E52" s="2"/>
      <c r="F52" s="2"/>
      <c r="G52" s="2"/>
      <c r="H52" s="2"/>
      <c r="I52" s="2"/>
    </row>
    <row r="53" spans="1:9" x14ac:dyDescent="0.3">
      <c r="A53" s="8">
        <v>29</v>
      </c>
      <c r="B53" s="8">
        <v>-2.1200791931340075E-3</v>
      </c>
      <c r="C53" s="8">
        <v>1.476501430871196E-2</v>
      </c>
      <c r="D53" s="2"/>
      <c r="E53" s="2"/>
      <c r="F53" s="2"/>
      <c r="G53" s="2"/>
      <c r="H53" s="2"/>
      <c r="I53" s="2"/>
    </row>
    <row r="54" spans="1:9" x14ac:dyDescent="0.3">
      <c r="A54" s="8">
        <v>30</v>
      </c>
      <c r="B54" s="8">
        <v>-2.6682428709453167E-3</v>
      </c>
      <c r="C54" s="8">
        <v>-6.8928102168315485E-3</v>
      </c>
      <c r="D54" s="2"/>
      <c r="E54" s="2"/>
      <c r="F54" s="2"/>
      <c r="G54" s="2"/>
      <c r="H54" s="2"/>
      <c r="I54" s="2"/>
    </row>
    <row r="55" spans="1:9" x14ac:dyDescent="0.3">
      <c r="A55" s="8">
        <v>31</v>
      </c>
      <c r="B55" s="8">
        <v>-9.0017949579570822E-3</v>
      </c>
      <c r="C55" s="8">
        <v>9.1035231283488997E-3</v>
      </c>
      <c r="D55" s="2"/>
      <c r="E55" s="2"/>
      <c r="F55" s="2"/>
      <c r="G55" s="2"/>
      <c r="H55" s="2"/>
      <c r="I55" s="2"/>
    </row>
    <row r="56" spans="1:9" x14ac:dyDescent="0.3">
      <c r="A56" s="8">
        <v>32</v>
      </c>
      <c r="B56" s="8">
        <v>-8.7721999370672567E-3</v>
      </c>
      <c r="C56" s="8">
        <v>4.6177073755500932E-3</v>
      </c>
      <c r="D56" s="2"/>
      <c r="E56" s="2"/>
      <c r="F56" s="2"/>
      <c r="G56" s="2"/>
      <c r="H56" s="2"/>
      <c r="I56" s="2"/>
    </row>
    <row r="57" spans="1:9" x14ac:dyDescent="0.3">
      <c r="A57" s="8">
        <v>33</v>
      </c>
      <c r="B57" s="8">
        <v>-1.199965178132743E-2</v>
      </c>
      <c r="C57" s="8">
        <v>8.5178264405917151E-3</v>
      </c>
      <c r="D57" s="2"/>
      <c r="E57" s="2"/>
      <c r="F57" s="2"/>
      <c r="G57" s="2"/>
      <c r="H57" s="2"/>
      <c r="I57" s="2"/>
    </row>
    <row r="58" spans="1:9" x14ac:dyDescent="0.3">
      <c r="A58" s="8">
        <v>34</v>
      </c>
      <c r="B58" s="8">
        <v>-1.1320481144340228E-2</v>
      </c>
      <c r="C58" s="8">
        <v>-2.8485710411963058E-2</v>
      </c>
      <c r="D58" s="2"/>
      <c r="E58" s="2"/>
      <c r="F58" s="2"/>
      <c r="G58" s="2"/>
      <c r="H58" s="2"/>
      <c r="I58" s="2"/>
    </row>
    <row r="59" spans="1:9" x14ac:dyDescent="0.3">
      <c r="A59" s="8">
        <v>35</v>
      </c>
      <c r="B59" s="8">
        <v>1.8773385699286495E-4</v>
      </c>
      <c r="C59" s="8">
        <v>-1.9520002718480662E-2</v>
      </c>
      <c r="D59" s="2"/>
      <c r="E59" s="2"/>
      <c r="F59" s="2"/>
      <c r="G59" s="2"/>
      <c r="H59" s="2"/>
      <c r="I59" s="2"/>
    </row>
    <row r="60" spans="1:9" x14ac:dyDescent="0.3">
      <c r="A60" s="8">
        <v>36</v>
      </c>
      <c r="B60" s="8">
        <v>-1.446298235766498E-2</v>
      </c>
      <c r="C60" s="8">
        <v>2.1850926714361511E-2</v>
      </c>
      <c r="D60" s="2"/>
      <c r="E60" s="2"/>
      <c r="F60" s="2"/>
      <c r="G60" s="2"/>
      <c r="H60" s="2"/>
      <c r="I60" s="2"/>
    </row>
    <row r="61" spans="1:9" x14ac:dyDescent="0.3">
      <c r="A61" s="8">
        <v>37</v>
      </c>
      <c r="B61" s="8">
        <v>7.6440645885705264E-3</v>
      </c>
      <c r="C61" s="8">
        <v>-7.136553088140063E-2</v>
      </c>
      <c r="D61" s="2"/>
      <c r="E61" s="2"/>
      <c r="F61" s="2"/>
      <c r="G61" s="2"/>
      <c r="H61" s="2"/>
      <c r="I61" s="2"/>
    </row>
    <row r="62" spans="1:9" x14ac:dyDescent="0.3">
      <c r="A62" s="8">
        <v>38</v>
      </c>
      <c r="B62" s="8">
        <v>8.4737605589118997E-3</v>
      </c>
      <c r="C62" s="8">
        <v>2.8940573178215662E-2</v>
      </c>
      <c r="D62" s="2"/>
      <c r="E62" s="2"/>
      <c r="F62" s="2"/>
      <c r="G62" s="2"/>
      <c r="H62" s="2"/>
      <c r="I62" s="2"/>
    </row>
    <row r="63" spans="1:9" x14ac:dyDescent="0.3">
      <c r="A63" s="8">
        <v>39</v>
      </c>
      <c r="B63" s="8">
        <v>7.4841213644220167E-3</v>
      </c>
      <c r="C63" s="8">
        <v>-1.2456992142123088E-2</v>
      </c>
      <c r="D63" s="2"/>
      <c r="E63" s="2"/>
      <c r="F63" s="2"/>
      <c r="G63" s="2"/>
      <c r="H63" s="2"/>
      <c r="I63" s="2"/>
    </row>
    <row r="64" spans="1:9" x14ac:dyDescent="0.3">
      <c r="A64" s="8">
        <v>40</v>
      </c>
      <c r="B64" s="8">
        <v>-8.4599256752910298E-3</v>
      </c>
      <c r="C64" s="8">
        <v>1.8035631487421629E-3</v>
      </c>
      <c r="D64" s="2"/>
      <c r="E64" s="2"/>
      <c r="F64" s="2"/>
      <c r="G64" s="2"/>
      <c r="H64" s="2"/>
      <c r="I64" s="2"/>
    </row>
    <row r="65" spans="1:9" x14ac:dyDescent="0.3">
      <c r="A65" s="8">
        <v>41</v>
      </c>
      <c r="B65" s="8">
        <v>-4.3117462389613385E-3</v>
      </c>
      <c r="C65" s="8">
        <v>1.4149614001513598E-2</v>
      </c>
      <c r="D65" s="2"/>
      <c r="E65" s="2"/>
      <c r="F65" s="2"/>
      <c r="G65" s="2"/>
      <c r="H65" s="2"/>
      <c r="I65" s="2"/>
    </row>
    <row r="66" spans="1:9" x14ac:dyDescent="0.3">
      <c r="A66" s="8">
        <v>42</v>
      </c>
      <c r="B66" s="8">
        <v>1.1881765884688783E-2</v>
      </c>
      <c r="C66" s="8">
        <v>-3.4661882014262943E-2</v>
      </c>
      <c r="D66" s="2"/>
      <c r="E66" s="2"/>
      <c r="F66" s="2"/>
      <c r="G66" s="2"/>
      <c r="H66" s="2"/>
      <c r="I66" s="2"/>
    </row>
    <row r="67" spans="1:9" x14ac:dyDescent="0.3">
      <c r="A67" s="8">
        <v>43</v>
      </c>
      <c r="B67" s="8">
        <v>-6.6799603958908448E-3</v>
      </c>
      <c r="C67" s="8">
        <v>-5.9431124786531887E-3</v>
      </c>
      <c r="D67" s="2"/>
      <c r="E67" s="2"/>
      <c r="F67" s="2"/>
      <c r="G67" s="2"/>
      <c r="H67" s="2"/>
      <c r="I67" s="2"/>
    </row>
    <row r="68" spans="1:9" x14ac:dyDescent="0.3">
      <c r="A68" s="8">
        <v>44</v>
      </c>
      <c r="B68" s="8">
        <v>-9.865707455424368E-3</v>
      </c>
      <c r="C68" s="8">
        <v>5.0934314528093376E-4</v>
      </c>
      <c r="D68" s="2"/>
      <c r="E68" s="2"/>
      <c r="F68" s="2"/>
      <c r="G68" s="2"/>
      <c r="H68" s="2"/>
      <c r="I68" s="2"/>
    </row>
    <row r="69" spans="1:9" x14ac:dyDescent="0.3">
      <c r="A69" s="8">
        <v>45</v>
      </c>
      <c r="B69" s="8">
        <v>-6.198594910143301E-3</v>
      </c>
      <c r="C69" s="8">
        <v>8.456768020920517E-3</v>
      </c>
      <c r="D69" s="2"/>
      <c r="E69" s="2"/>
      <c r="F69" s="2"/>
      <c r="G69" s="2"/>
      <c r="H69" s="2"/>
      <c r="I69" s="2"/>
    </row>
    <row r="70" spans="1:9" x14ac:dyDescent="0.3">
      <c r="A70" s="8">
        <v>46</v>
      </c>
      <c r="B70" s="8">
        <v>8.4125362104779666E-3</v>
      </c>
      <c r="C70" s="8">
        <v>1.0055371054137566E-2</v>
      </c>
      <c r="D70" s="2"/>
      <c r="E70" s="2"/>
      <c r="F70" s="2"/>
      <c r="G70" s="2"/>
      <c r="H70" s="2"/>
      <c r="I70" s="2"/>
    </row>
    <row r="71" spans="1:9" x14ac:dyDescent="0.3">
      <c r="A71" s="8">
        <v>47</v>
      </c>
      <c r="B71" s="8">
        <v>7.4293230402203564E-3</v>
      </c>
      <c r="C71" s="8">
        <v>6.1860615100071958E-6</v>
      </c>
      <c r="D71" s="2"/>
      <c r="E71" s="2"/>
      <c r="F71" s="2"/>
      <c r="G71" s="2"/>
      <c r="H71" s="2"/>
      <c r="I71" s="2"/>
    </row>
    <row r="72" spans="1:9" x14ac:dyDescent="0.3">
      <c r="A72" s="8">
        <v>48</v>
      </c>
      <c r="B72" s="8">
        <v>-2.2181074520641756E-3</v>
      </c>
      <c r="C72" s="8">
        <v>-2.0048881779139568E-3</v>
      </c>
      <c r="D72" s="2"/>
      <c r="E72" s="2"/>
      <c r="F72" s="2"/>
      <c r="G72" s="2"/>
      <c r="H72" s="2"/>
      <c r="I72" s="2"/>
    </row>
    <row r="73" spans="1:9" x14ac:dyDescent="0.3">
      <c r="A73" s="8">
        <v>49</v>
      </c>
      <c r="B73" s="8">
        <v>5.0532559386389907E-5</v>
      </c>
      <c r="C73" s="8">
        <v>-7.8153940683476641E-3</v>
      </c>
      <c r="D73" s="2"/>
      <c r="E73" s="2"/>
      <c r="F73" s="2"/>
      <c r="G73" s="2"/>
      <c r="H73" s="2"/>
      <c r="I73" s="2"/>
    </row>
    <row r="74" spans="1:9" x14ac:dyDescent="0.3">
      <c r="A74" s="8">
        <v>50</v>
      </c>
      <c r="B74" s="8">
        <v>4.190808159938381E-3</v>
      </c>
      <c r="C74" s="8">
        <v>2.5037023683700732E-3</v>
      </c>
      <c r="D74" s="2"/>
      <c r="E74" s="2"/>
      <c r="F74" s="2"/>
      <c r="G74" s="2"/>
      <c r="H74" s="2"/>
      <c r="I74" s="2"/>
    </row>
    <row r="75" spans="1:9" x14ac:dyDescent="0.3">
      <c r="A75" s="8">
        <v>51</v>
      </c>
      <c r="B75" s="8">
        <v>-5.7856909093924542E-4</v>
      </c>
      <c r="C75" s="8">
        <v>7.4563724382339346E-3</v>
      </c>
      <c r="D75" s="2"/>
      <c r="E75" s="2"/>
      <c r="F75" s="2"/>
      <c r="G75" s="2"/>
      <c r="H75" s="2"/>
      <c r="I75" s="2"/>
    </row>
    <row r="76" spans="1:9" x14ac:dyDescent="0.3">
      <c r="A76" s="8">
        <v>52</v>
      </c>
      <c r="B76" s="8">
        <v>-7.614367944752589E-3</v>
      </c>
      <c r="C76" s="8">
        <v>-8.329791949441917E-3</v>
      </c>
      <c r="D76" s="2"/>
      <c r="E76" s="2"/>
      <c r="F76" s="2"/>
      <c r="G76" s="2"/>
      <c r="H76" s="2"/>
      <c r="I76" s="2"/>
    </row>
    <row r="77" spans="1:9" x14ac:dyDescent="0.3">
      <c r="A77" s="8">
        <v>53</v>
      </c>
      <c r="B77" s="8">
        <v>-1.0494017801522587E-3</v>
      </c>
      <c r="C77" s="8">
        <v>-3.8496031500485977E-3</v>
      </c>
      <c r="D77" s="2"/>
      <c r="E77" s="2"/>
      <c r="F77" s="2"/>
      <c r="G77" s="2"/>
      <c r="H77" s="2"/>
      <c r="I77" s="2"/>
    </row>
    <row r="78" spans="1:9" x14ac:dyDescent="0.3">
      <c r="A78" s="8">
        <v>54</v>
      </c>
      <c r="B78" s="8">
        <v>-4.15532931166839E-3</v>
      </c>
      <c r="C78" s="8">
        <v>-3.1760161210784661E-3</v>
      </c>
      <c r="D78" s="2"/>
      <c r="E78" s="2"/>
      <c r="F78" s="2"/>
      <c r="G78" s="2"/>
      <c r="H78" s="2"/>
      <c r="I78" s="2"/>
    </row>
    <row r="79" spans="1:9" x14ac:dyDescent="0.3">
      <c r="A79" s="8">
        <v>55</v>
      </c>
      <c r="B79" s="8">
        <v>-1.2250540196650212E-2</v>
      </c>
      <c r="C79" s="8">
        <v>3.6149213474099221E-3</v>
      </c>
      <c r="D79" s="2"/>
      <c r="E79" s="2"/>
      <c r="F79" s="2"/>
      <c r="G79" s="2"/>
      <c r="H79" s="2"/>
      <c r="I79" s="2"/>
    </row>
    <row r="80" spans="1:9" x14ac:dyDescent="0.3">
      <c r="A80" s="8">
        <v>56</v>
      </c>
      <c r="B80" s="8">
        <v>4.8848126052784685E-3</v>
      </c>
      <c r="C80" s="8">
        <v>-8.6964165262552531E-3</v>
      </c>
      <c r="D80" s="2"/>
      <c r="E80" s="2"/>
      <c r="F80" s="2"/>
      <c r="G80" s="2"/>
      <c r="H80" s="2"/>
      <c r="I80" s="2"/>
    </row>
    <row r="81" spans="1:9" x14ac:dyDescent="0.3">
      <c r="A81" s="8">
        <v>57</v>
      </c>
      <c r="B81" s="8">
        <v>-5.6480044299602097E-3</v>
      </c>
      <c r="C81" s="8">
        <v>-3.1622757283370044E-2</v>
      </c>
      <c r="D81" s="2"/>
      <c r="E81" s="2"/>
      <c r="F81" s="2"/>
      <c r="G81" s="2"/>
      <c r="H81" s="2"/>
      <c r="I81" s="2"/>
    </row>
    <row r="82" spans="1:9" x14ac:dyDescent="0.3">
      <c r="A82" s="8">
        <v>58</v>
      </c>
      <c r="B82" s="8">
        <v>7.0448072144392911E-3</v>
      </c>
      <c r="C82" s="8">
        <v>2.0793023456961122E-3</v>
      </c>
      <c r="D82" s="2"/>
      <c r="E82" s="2"/>
      <c r="F82" s="2"/>
      <c r="G82" s="2"/>
      <c r="H82" s="2"/>
      <c r="I82" s="2"/>
    </row>
    <row r="83" spans="1:9" x14ac:dyDescent="0.3">
      <c r="A83" s="8">
        <v>59</v>
      </c>
      <c r="B83" s="8">
        <v>-8.8416189142845984E-3</v>
      </c>
      <c r="C83" s="8">
        <v>-3.8945402072471363E-3</v>
      </c>
      <c r="D83" s="2"/>
      <c r="E83" s="2"/>
      <c r="F83" s="2"/>
      <c r="G83" s="2"/>
      <c r="H83" s="2"/>
      <c r="I83" s="2"/>
    </row>
    <row r="84" spans="1:9" x14ac:dyDescent="0.3">
      <c r="A84" s="8">
        <v>60</v>
      </c>
      <c r="B84" s="8">
        <v>-1.3759039011427929E-3</v>
      </c>
      <c r="C84" s="8">
        <v>7.9722792962040566E-3</v>
      </c>
      <c r="D84" s="2"/>
      <c r="E84" s="2"/>
      <c r="F84" s="2"/>
      <c r="G84" s="2"/>
      <c r="H84" s="2"/>
      <c r="I84" s="2"/>
    </row>
    <row r="85" spans="1:9" x14ac:dyDescent="0.3">
      <c r="A85" s="8">
        <v>61</v>
      </c>
      <c r="B85" s="8">
        <v>-1.3223947504931657E-2</v>
      </c>
      <c r="C85" s="8">
        <v>4.5973170395220749E-3</v>
      </c>
      <c r="D85" s="2"/>
      <c r="E85" s="2"/>
      <c r="F85" s="2"/>
      <c r="G85" s="2"/>
      <c r="H85" s="2"/>
      <c r="I85" s="2"/>
    </row>
    <row r="86" spans="1:9" x14ac:dyDescent="0.3">
      <c r="A86" s="8">
        <v>62</v>
      </c>
      <c r="B86" s="8">
        <v>-1.155716423090946E-2</v>
      </c>
      <c r="C86" s="8">
        <v>1.1463079475341703E-2</v>
      </c>
      <c r="D86" s="2"/>
      <c r="E86" s="2"/>
      <c r="F86" s="2"/>
      <c r="G86" s="2"/>
      <c r="H86" s="2"/>
      <c r="I86" s="2"/>
    </row>
    <row r="87" spans="1:9" x14ac:dyDescent="0.3">
      <c r="A87" s="8">
        <v>63</v>
      </c>
      <c r="B87" s="8">
        <v>1.2303694966026926E-2</v>
      </c>
      <c r="C87" s="8">
        <v>1.2518689404579456E-3</v>
      </c>
      <c r="D87" s="2"/>
      <c r="E87" s="2"/>
      <c r="F87" s="2"/>
      <c r="G87" s="2"/>
      <c r="H87" s="2"/>
      <c r="I87" s="2"/>
    </row>
    <row r="88" spans="1:9" x14ac:dyDescent="0.3">
      <c r="A88" s="8">
        <v>64</v>
      </c>
      <c r="B88" s="8">
        <v>-8.6365433033514672E-3</v>
      </c>
      <c r="C88" s="8">
        <v>5.7655510948820786E-3</v>
      </c>
      <c r="D88" s="2"/>
      <c r="E88" s="2"/>
      <c r="F88" s="2"/>
      <c r="G88" s="2"/>
      <c r="H88" s="2"/>
      <c r="I88" s="2"/>
    </row>
    <row r="89" spans="1:9" x14ac:dyDescent="0.3">
      <c r="A89" s="8">
        <v>65</v>
      </c>
      <c r="B89" s="8">
        <v>2.7447602877196772E-3</v>
      </c>
      <c r="C89" s="8">
        <v>1.2379898053694665E-2</v>
      </c>
      <c r="D89" s="2"/>
      <c r="E89" s="2"/>
      <c r="F89" s="2"/>
      <c r="G89" s="2"/>
      <c r="H89" s="2"/>
      <c r="I89" s="2"/>
    </row>
    <row r="90" spans="1:9" x14ac:dyDescent="0.3">
      <c r="A90" s="8">
        <v>66</v>
      </c>
      <c r="B90" s="8">
        <v>5.85182447624873E-3</v>
      </c>
      <c r="C90" s="8">
        <v>2.0324036586316367E-2</v>
      </c>
      <c r="D90" s="2"/>
      <c r="E90" s="2"/>
      <c r="F90" s="2"/>
      <c r="G90" s="2"/>
      <c r="H90" s="2"/>
      <c r="I90" s="2"/>
    </row>
    <row r="91" spans="1:9" x14ac:dyDescent="0.3">
      <c r="A91" s="8">
        <v>67</v>
      </c>
      <c r="B91" s="8">
        <v>-4.4214497367086724E-3</v>
      </c>
      <c r="C91" s="8">
        <v>-2.9598242607847401E-2</v>
      </c>
      <c r="D91" s="2"/>
      <c r="E91" s="2"/>
      <c r="F91" s="2"/>
      <c r="G91" s="2"/>
      <c r="H91" s="2"/>
      <c r="I91" s="2"/>
    </row>
    <row r="92" spans="1:9" x14ac:dyDescent="0.3">
      <c r="A92" s="8">
        <v>68</v>
      </c>
      <c r="B92" s="8">
        <v>4.6565689276440196E-4</v>
      </c>
      <c r="C92" s="8">
        <v>2.7235257841102943E-2</v>
      </c>
      <c r="D92" s="2"/>
      <c r="E92" s="2"/>
      <c r="F92" s="2"/>
      <c r="G92" s="2"/>
      <c r="H92" s="2"/>
      <c r="I92" s="2"/>
    </row>
    <row r="93" spans="1:9" x14ac:dyDescent="0.3">
      <c r="A93" s="8">
        <v>69</v>
      </c>
      <c r="B93" s="8">
        <v>6.9636678978281033E-3</v>
      </c>
      <c r="C93" s="8">
        <v>2.3145327008775037E-2</v>
      </c>
      <c r="D93" s="2"/>
      <c r="E93" s="2"/>
      <c r="F93" s="2"/>
      <c r="G93" s="2"/>
      <c r="H93" s="2"/>
      <c r="I93" s="2"/>
    </row>
    <row r="94" spans="1:9" x14ac:dyDescent="0.3">
      <c r="A94" s="8">
        <v>70</v>
      </c>
      <c r="B94" s="8">
        <v>8.4795562767893667E-3</v>
      </c>
      <c r="C94" s="8">
        <v>-2.0092759166283343E-2</v>
      </c>
      <c r="D94" s="2"/>
      <c r="E94" s="2"/>
      <c r="F94" s="2"/>
      <c r="G94" s="2"/>
      <c r="H94" s="2"/>
      <c r="I94" s="2"/>
    </row>
    <row r="95" spans="1:9" x14ac:dyDescent="0.3">
      <c r="A95" s="8">
        <v>71</v>
      </c>
      <c r="B95" s="8">
        <v>-2.0203387739220441E-3</v>
      </c>
      <c r="C95" s="8">
        <v>-1.0500336247989104E-2</v>
      </c>
      <c r="D95" s="2"/>
      <c r="E95" s="2"/>
      <c r="F95" s="2"/>
      <c r="G95" s="2"/>
      <c r="H95" s="2"/>
      <c r="I95" s="2"/>
    </row>
    <row r="96" spans="1:9" x14ac:dyDescent="0.3">
      <c r="A96" s="8">
        <v>72</v>
      </c>
      <c r="B96" s="8">
        <v>6.2196213144486163E-3</v>
      </c>
      <c r="C96" s="8">
        <v>-3.0134037120900112E-2</v>
      </c>
      <c r="D96" s="2"/>
      <c r="E96" s="2"/>
      <c r="F96" s="2"/>
      <c r="G96" s="2"/>
      <c r="H96" s="2"/>
      <c r="I96" s="2"/>
    </row>
    <row r="97" spans="1:9" x14ac:dyDescent="0.3">
      <c r="A97" s="8">
        <v>73</v>
      </c>
      <c r="B97" s="8">
        <v>-2.6151610719927863E-3</v>
      </c>
      <c r="C97" s="8">
        <v>-2.2039551140007246E-2</v>
      </c>
      <c r="D97" s="2"/>
      <c r="E97" s="2"/>
      <c r="F97" s="2"/>
      <c r="G97" s="2"/>
      <c r="H97" s="2"/>
      <c r="I97" s="2"/>
    </row>
    <row r="98" spans="1:9" x14ac:dyDescent="0.3">
      <c r="A98" s="8">
        <v>74</v>
      </c>
      <c r="B98" s="8">
        <v>-1.1233608475517479E-2</v>
      </c>
      <c r="C98" s="8">
        <v>-1.3539874715164758E-2</v>
      </c>
      <c r="D98" s="2"/>
      <c r="E98" s="2"/>
      <c r="F98" s="2"/>
      <c r="G98" s="2"/>
      <c r="H98" s="2"/>
      <c r="I98" s="2"/>
    </row>
    <row r="99" spans="1:9" x14ac:dyDescent="0.3">
      <c r="A99" s="8">
        <v>75</v>
      </c>
      <c r="B99" s="8">
        <v>5.8114987173561901E-3</v>
      </c>
      <c r="C99" s="8">
        <v>3.6994532624256463E-2</v>
      </c>
      <c r="D99" s="2"/>
      <c r="E99" s="2"/>
      <c r="F99" s="2"/>
      <c r="G99" s="2"/>
      <c r="H99" s="2"/>
      <c r="I99" s="2"/>
    </row>
    <row r="100" spans="1:9" x14ac:dyDescent="0.3">
      <c r="A100" s="8">
        <v>76</v>
      </c>
      <c r="B100" s="8">
        <v>-5.2022911166451653E-3</v>
      </c>
      <c r="C100" s="8">
        <v>-2.9132057318705294E-2</v>
      </c>
      <c r="D100" s="2"/>
      <c r="E100" s="2"/>
      <c r="F100" s="2"/>
      <c r="G100" s="2"/>
      <c r="H100" s="2"/>
      <c r="I100" s="2"/>
    </row>
    <row r="101" spans="1:9" x14ac:dyDescent="0.3">
      <c r="A101" s="8">
        <v>77</v>
      </c>
      <c r="B101" s="8">
        <v>-4.7372442354014456E-3</v>
      </c>
      <c r="C101" s="8">
        <v>-1.6105323400668555E-2</v>
      </c>
      <c r="D101" s="2"/>
      <c r="E101" s="2"/>
      <c r="F101" s="2"/>
      <c r="G101" s="2"/>
      <c r="H101" s="2"/>
      <c r="I101" s="2"/>
    </row>
    <row r="102" spans="1:9" x14ac:dyDescent="0.3">
      <c r="A102" s="8">
        <v>78</v>
      </c>
      <c r="B102" s="8">
        <v>3.7791785026791759E-3</v>
      </c>
      <c r="C102" s="8">
        <v>3.2466040283700569E-3</v>
      </c>
      <c r="D102" s="2"/>
      <c r="E102" s="2"/>
      <c r="F102" s="2"/>
      <c r="G102" s="2"/>
      <c r="H102" s="2"/>
      <c r="I102" s="2"/>
    </row>
    <row r="103" spans="1:9" x14ac:dyDescent="0.3">
      <c r="A103" s="8">
        <v>79</v>
      </c>
      <c r="B103" s="8">
        <v>6.130153126827775E-3</v>
      </c>
      <c r="C103" s="8">
        <v>2.1622354617819063E-2</v>
      </c>
      <c r="D103" s="2"/>
      <c r="E103" s="2"/>
      <c r="F103" s="2"/>
      <c r="G103" s="2"/>
      <c r="H103" s="2"/>
      <c r="I103" s="2"/>
    </row>
    <row r="104" spans="1:9" x14ac:dyDescent="0.3">
      <c r="A104" s="8">
        <v>80</v>
      </c>
      <c r="B104" s="8">
        <v>3.3186287170133004E-3</v>
      </c>
      <c r="C104" s="8">
        <v>1.1405157528224731E-3</v>
      </c>
      <c r="D104" s="2"/>
      <c r="E104" s="2"/>
      <c r="F104" s="2"/>
      <c r="G104" s="2"/>
      <c r="H104" s="2"/>
      <c r="I104" s="2"/>
    </row>
    <row r="105" spans="1:9" x14ac:dyDescent="0.3">
      <c r="A105" s="8">
        <v>81</v>
      </c>
      <c r="B105" s="8">
        <v>-2.3946772367942344E-3</v>
      </c>
      <c r="C105" s="8">
        <v>2.6951929481349026E-2</v>
      </c>
      <c r="D105" s="2"/>
      <c r="E105" s="2"/>
      <c r="F105" s="2"/>
      <c r="G105" s="2"/>
      <c r="H105" s="2"/>
      <c r="I105" s="2"/>
    </row>
    <row r="106" spans="1:9" x14ac:dyDescent="0.3">
      <c r="A106" s="8">
        <v>82</v>
      </c>
      <c r="B106" s="8">
        <v>1.7307285154835616E-3</v>
      </c>
      <c r="C106" s="8">
        <v>1.0963449890636202E-2</v>
      </c>
      <c r="D106" s="2"/>
      <c r="E106" s="2"/>
      <c r="F106" s="2"/>
      <c r="G106" s="2"/>
      <c r="H106" s="2"/>
      <c r="I106" s="2"/>
    </row>
    <row r="107" spans="1:9" x14ac:dyDescent="0.3">
      <c r="A107" s="8">
        <v>83</v>
      </c>
      <c r="B107" s="8">
        <v>1.0002253716840217E-2</v>
      </c>
      <c r="C107" s="8">
        <v>-3.9626107621975621E-3</v>
      </c>
      <c r="D107" s="2"/>
      <c r="E107" s="2"/>
      <c r="F107" s="2"/>
      <c r="G107" s="2"/>
      <c r="H107" s="2"/>
      <c r="I107" s="2"/>
    </row>
    <row r="108" spans="1:9" x14ac:dyDescent="0.3">
      <c r="A108" s="8">
        <v>84</v>
      </c>
      <c r="B108" s="8">
        <v>2.318194707146871E-3</v>
      </c>
      <c r="C108" s="8">
        <v>-4.7286774939129077E-3</v>
      </c>
      <c r="D108" s="2"/>
      <c r="E108" s="2"/>
      <c r="F108" s="2"/>
      <c r="G108" s="2"/>
      <c r="H108" s="2"/>
      <c r="I108" s="2"/>
    </row>
    <row r="109" spans="1:9" x14ac:dyDescent="0.3">
      <c r="A109" s="8">
        <v>85</v>
      </c>
      <c r="B109" s="8">
        <v>1.8409299495194082E-3</v>
      </c>
      <c r="C109" s="8">
        <v>1.9990068490973515E-2</v>
      </c>
      <c r="D109" s="2"/>
      <c r="E109" s="2"/>
      <c r="F109" s="2"/>
      <c r="G109" s="2"/>
      <c r="H109" s="2"/>
      <c r="I109" s="2"/>
    </row>
    <row r="110" spans="1:9" x14ac:dyDescent="0.3">
      <c r="A110" s="8">
        <v>86</v>
      </c>
      <c r="B110" s="8">
        <v>-3.2538100329161752E-3</v>
      </c>
      <c r="C110" s="8">
        <v>8.5328930762896028E-3</v>
      </c>
      <c r="D110" s="2"/>
      <c r="E110" s="2"/>
      <c r="F110" s="2"/>
      <c r="G110" s="2"/>
      <c r="H110" s="2"/>
      <c r="I110" s="2"/>
    </row>
    <row r="111" spans="1:9" x14ac:dyDescent="0.3">
      <c r="A111" s="8">
        <v>87</v>
      </c>
      <c r="B111" s="8">
        <v>-1.3072338356768722E-2</v>
      </c>
      <c r="C111" s="8">
        <v>-2.2978969226906086E-4</v>
      </c>
      <c r="D111" s="2"/>
      <c r="E111" s="2"/>
      <c r="F111" s="2"/>
      <c r="G111" s="2"/>
      <c r="H111" s="2"/>
      <c r="I111" s="2"/>
    </row>
    <row r="112" spans="1:9" x14ac:dyDescent="0.3">
      <c r="A112" s="8">
        <v>88</v>
      </c>
      <c r="B112" s="8">
        <v>1.0464738885457396E-2</v>
      </c>
      <c r="C112" s="8">
        <v>4.4528687573381475E-3</v>
      </c>
      <c r="D112" s="2"/>
      <c r="E112" s="2"/>
      <c r="F112" s="2"/>
      <c r="G112" s="2"/>
      <c r="H112" s="2"/>
      <c r="I112" s="2"/>
    </row>
    <row r="113" spans="1:9" x14ac:dyDescent="0.3">
      <c r="A113" s="8">
        <v>89</v>
      </c>
      <c r="B113" s="8">
        <v>6.8147284234899982E-4</v>
      </c>
      <c r="C113" s="8">
        <v>2.2337946658768687E-3</v>
      </c>
      <c r="D113" s="2"/>
      <c r="E113" s="2"/>
      <c r="F113" s="2"/>
      <c r="G113" s="2"/>
      <c r="H113" s="2"/>
      <c r="I113" s="2"/>
    </row>
    <row r="114" spans="1:9" x14ac:dyDescent="0.3">
      <c r="A114" s="8">
        <v>90</v>
      </c>
      <c r="B114" s="8">
        <v>-1.8964164026964824E-3</v>
      </c>
      <c r="C114" s="8">
        <v>-1.2579691739313699E-2</v>
      </c>
      <c r="D114" s="2"/>
      <c r="E114" s="2"/>
      <c r="F114" s="2"/>
      <c r="G114" s="2"/>
      <c r="H114" s="2"/>
      <c r="I114" s="2"/>
    </row>
    <row r="115" spans="1:9" x14ac:dyDescent="0.3">
      <c r="A115" s="8">
        <v>91</v>
      </c>
      <c r="B115" s="8">
        <v>4.3460915633248658E-3</v>
      </c>
      <c r="C115" s="8">
        <v>-2.3368367097481475E-3</v>
      </c>
      <c r="D115" s="2"/>
      <c r="E115" s="2"/>
      <c r="F115" s="2"/>
      <c r="G115" s="2"/>
      <c r="H115" s="2"/>
      <c r="I115" s="2"/>
    </row>
    <row r="116" spans="1:9" x14ac:dyDescent="0.3">
      <c r="A116" s="8">
        <v>92</v>
      </c>
      <c r="B116" s="8">
        <v>5.9637239353105016E-5</v>
      </c>
      <c r="C116" s="8">
        <v>-1.2756506718228984E-2</v>
      </c>
      <c r="D116" s="2"/>
      <c r="E116" s="2"/>
      <c r="F116" s="2"/>
      <c r="G116" s="2"/>
      <c r="H116" s="2"/>
      <c r="I116" s="2"/>
    </row>
    <row r="117" spans="1:9" x14ac:dyDescent="0.3">
      <c r="A117" s="8">
        <v>93</v>
      </c>
      <c r="B117" s="8">
        <v>-6.5354526399397789E-3</v>
      </c>
      <c r="C117" s="8">
        <v>3.1823049495013377E-3</v>
      </c>
      <c r="D117" s="2"/>
      <c r="E117" s="2"/>
      <c r="F117" s="2"/>
      <c r="G117" s="2"/>
      <c r="H117" s="2"/>
      <c r="I117" s="2"/>
    </row>
    <row r="118" spans="1:9" x14ac:dyDescent="0.3">
      <c r="A118" s="8">
        <v>94</v>
      </c>
      <c r="B118" s="8">
        <v>-1.0028458994810833E-2</v>
      </c>
      <c r="C118" s="8">
        <v>-2.2724740024769707E-2</v>
      </c>
      <c r="D118" s="2"/>
      <c r="E118" s="2"/>
      <c r="F118" s="2"/>
      <c r="G118" s="2"/>
      <c r="H118" s="2"/>
      <c r="I118" s="2"/>
    </row>
    <row r="119" spans="1:9" x14ac:dyDescent="0.3">
      <c r="A119" s="8">
        <v>95</v>
      </c>
      <c r="B119" s="8">
        <v>6.3886686196633589E-3</v>
      </c>
      <c r="C119" s="8">
        <v>9.8489933565676611E-3</v>
      </c>
      <c r="D119" s="2"/>
      <c r="E119" s="2"/>
      <c r="F119" s="2"/>
      <c r="G119" s="2"/>
      <c r="H119" s="2"/>
      <c r="I119" s="2"/>
    </row>
    <row r="120" spans="1:9" x14ac:dyDescent="0.3">
      <c r="A120" s="8">
        <v>96</v>
      </c>
      <c r="B120" s="8">
        <v>-7.4919482067568131E-3</v>
      </c>
      <c r="C120" s="8">
        <v>7.7118486383391154E-3</v>
      </c>
      <c r="D120" s="2"/>
      <c r="E120" s="2"/>
      <c r="F120" s="2"/>
      <c r="G120" s="2"/>
      <c r="H120" s="2"/>
      <c r="I120" s="2"/>
    </row>
    <row r="121" spans="1:9" x14ac:dyDescent="0.3">
      <c r="A121" s="8">
        <v>97</v>
      </c>
      <c r="B121" s="8">
        <v>7.0479380865319102E-3</v>
      </c>
      <c r="C121" s="8">
        <v>1.1259727680328999E-2</v>
      </c>
      <c r="D121" s="2"/>
      <c r="E121" s="2"/>
      <c r="F121" s="2"/>
      <c r="G121" s="2"/>
      <c r="H121" s="2"/>
      <c r="I121" s="2"/>
    </row>
    <row r="122" spans="1:9" x14ac:dyDescent="0.3">
      <c r="A122" s="8">
        <v>98</v>
      </c>
      <c r="B122" s="8">
        <v>6.4775735689994538E-3</v>
      </c>
      <c r="C122" s="8">
        <v>2.0452194857378959E-2</v>
      </c>
      <c r="D122" s="2"/>
      <c r="E122" s="2"/>
      <c r="F122" s="2"/>
      <c r="G122" s="2"/>
      <c r="H122" s="2"/>
      <c r="I122" s="2"/>
    </row>
    <row r="123" spans="1:9" x14ac:dyDescent="0.3">
      <c r="A123" s="8">
        <v>99</v>
      </c>
      <c r="B123" s="8">
        <v>-1.236981242411124E-4</v>
      </c>
      <c r="C123" s="8">
        <v>-1.0714540829610524E-2</v>
      </c>
      <c r="D123" s="2"/>
      <c r="E123" s="2"/>
      <c r="F123" s="2"/>
      <c r="G123" s="2"/>
      <c r="H123" s="2"/>
      <c r="I123" s="2"/>
    </row>
    <row r="124" spans="1:9" x14ac:dyDescent="0.3">
      <c r="A124" s="8">
        <v>100</v>
      </c>
      <c r="B124" s="8">
        <v>-8.9884257778405016E-4</v>
      </c>
      <c r="C124" s="8">
        <v>1.8500740565753081E-2</v>
      </c>
      <c r="D124" s="2"/>
      <c r="E124" s="2"/>
      <c r="F124" s="2"/>
      <c r="G124" s="2"/>
      <c r="H124" s="2"/>
      <c r="I124" s="2"/>
    </row>
    <row r="125" spans="1:9" x14ac:dyDescent="0.3">
      <c r="A125" s="8">
        <v>101</v>
      </c>
      <c r="B125" s="8">
        <v>-4.8544904107094122E-3</v>
      </c>
      <c r="C125" s="8">
        <v>-3.1515047987642885E-3</v>
      </c>
      <c r="D125" s="2"/>
      <c r="E125" s="2"/>
      <c r="F125" s="2"/>
      <c r="G125" s="2"/>
      <c r="H125" s="2"/>
      <c r="I125" s="2"/>
    </row>
    <row r="126" spans="1:9" x14ac:dyDescent="0.3">
      <c r="A126" s="8">
        <v>102</v>
      </c>
      <c r="B126" s="8">
        <v>1.2101764982344391E-2</v>
      </c>
      <c r="C126" s="8">
        <v>-1.0125557051270847E-2</v>
      </c>
      <c r="D126" s="2"/>
      <c r="E126" s="2"/>
      <c r="F126" s="2"/>
      <c r="G126" s="2"/>
      <c r="H126" s="2"/>
      <c r="I126" s="2"/>
    </row>
    <row r="127" spans="1:9" x14ac:dyDescent="0.3">
      <c r="A127" s="8">
        <v>103</v>
      </c>
      <c r="B127" s="8">
        <v>2.7131403531424152E-3</v>
      </c>
      <c r="C127" s="8">
        <v>6.1971876106511423E-3</v>
      </c>
      <c r="D127" s="2"/>
      <c r="E127" s="2"/>
      <c r="F127" s="2"/>
      <c r="G127" s="2"/>
      <c r="H127" s="2"/>
      <c r="I127" s="2"/>
    </row>
    <row r="128" spans="1:9" x14ac:dyDescent="0.3">
      <c r="A128" s="8">
        <v>104</v>
      </c>
      <c r="B128" s="8">
        <v>-6.9984641225405257E-3</v>
      </c>
      <c r="C128" s="8">
        <v>2.6140558512396855E-2</v>
      </c>
      <c r="D128" s="2"/>
      <c r="E128" s="2"/>
      <c r="F128" s="2"/>
      <c r="G128" s="2"/>
      <c r="H128" s="2"/>
      <c r="I128" s="2"/>
    </row>
    <row r="129" spans="1:9" x14ac:dyDescent="0.3">
      <c r="A129" s="8">
        <v>105</v>
      </c>
      <c r="B129" s="8">
        <v>-3.7259085692547111E-3</v>
      </c>
      <c r="C129" s="8">
        <v>6.3881063880754079E-3</v>
      </c>
      <c r="D129" s="2"/>
      <c r="E129" s="2"/>
      <c r="F129" s="2"/>
      <c r="G129" s="2"/>
      <c r="H129" s="2"/>
      <c r="I129" s="2"/>
    </row>
    <row r="130" spans="1:9" x14ac:dyDescent="0.3">
      <c r="A130" s="8">
        <v>106</v>
      </c>
      <c r="B130" s="8">
        <v>-1.7626808542547995E-3</v>
      </c>
      <c r="C130" s="8">
        <v>1.6598094855611673E-2</v>
      </c>
      <c r="D130" s="2"/>
      <c r="E130" s="2"/>
      <c r="F130" s="2"/>
      <c r="G130" s="2"/>
      <c r="H130" s="2"/>
      <c r="I130" s="2"/>
    </row>
    <row r="131" spans="1:9" x14ac:dyDescent="0.3">
      <c r="A131" s="8">
        <v>107</v>
      </c>
      <c r="B131" s="8">
        <v>-1.2412987421503234E-2</v>
      </c>
      <c r="C131" s="8">
        <v>-1.9850287303306603E-3</v>
      </c>
      <c r="D131" s="2"/>
      <c r="E131" s="2"/>
      <c r="F131" s="2"/>
      <c r="G131" s="2"/>
      <c r="H131" s="2"/>
      <c r="I131" s="2"/>
    </row>
    <row r="132" spans="1:9" x14ac:dyDescent="0.3">
      <c r="A132" s="8">
        <v>108</v>
      </c>
      <c r="B132" s="8">
        <v>-8.6930896944941039E-3</v>
      </c>
      <c r="C132" s="8">
        <v>-2.0250943929694246E-2</v>
      </c>
      <c r="D132" s="2"/>
      <c r="E132" s="2"/>
      <c r="F132" s="2"/>
      <c r="G132" s="2"/>
      <c r="H132" s="2"/>
      <c r="I132" s="2"/>
    </row>
    <row r="133" spans="1:9" x14ac:dyDescent="0.3">
      <c r="A133" s="8">
        <v>109</v>
      </c>
      <c r="B133" s="8">
        <v>-6.7457322895805027E-3</v>
      </c>
      <c r="C133" s="8">
        <v>2.709237503186317E-2</v>
      </c>
      <c r="D133" s="2"/>
      <c r="E133" s="2"/>
      <c r="F133" s="2"/>
      <c r="G133" s="2"/>
      <c r="H133" s="2"/>
      <c r="I133" s="2"/>
    </row>
    <row r="134" spans="1:9" x14ac:dyDescent="0.3">
      <c r="A134" s="8">
        <v>110</v>
      </c>
      <c r="B134" s="8">
        <v>4.2315118626191223E-3</v>
      </c>
      <c r="C134" s="8">
        <v>3.7211774276006363E-3</v>
      </c>
      <c r="D134" s="2"/>
      <c r="E134" s="2"/>
      <c r="F134" s="2"/>
      <c r="G134" s="2"/>
      <c r="H134" s="2"/>
      <c r="I134" s="2"/>
    </row>
    <row r="135" spans="1:9" x14ac:dyDescent="0.3">
      <c r="A135" s="8">
        <v>111</v>
      </c>
      <c r="B135" s="8">
        <v>3.3766537199601825E-3</v>
      </c>
      <c r="C135" s="8">
        <v>2.6037232703068718E-2</v>
      </c>
      <c r="D135" s="2"/>
      <c r="E135" s="2"/>
      <c r="F135" s="2"/>
      <c r="G135" s="2"/>
      <c r="H135" s="2"/>
      <c r="I135" s="2"/>
    </row>
    <row r="136" spans="1:9" x14ac:dyDescent="0.3">
      <c r="A136" s="8">
        <v>112</v>
      </c>
      <c r="B136" s="8">
        <v>-1.8062678861000426E-2</v>
      </c>
      <c r="C136" s="8">
        <v>-1.3559421136748028E-2</v>
      </c>
      <c r="D136" s="2"/>
      <c r="E136" s="2"/>
      <c r="F136" s="2"/>
      <c r="G136" s="2"/>
      <c r="H136" s="2"/>
      <c r="I136" s="2"/>
    </row>
    <row r="137" spans="1:9" x14ac:dyDescent="0.3">
      <c r="A137" s="8">
        <v>113</v>
      </c>
      <c r="B137" s="8">
        <v>-1.8232499483648863E-2</v>
      </c>
      <c r="C137" s="8">
        <v>-1.1444622646181769E-3</v>
      </c>
      <c r="D137" s="2"/>
      <c r="E137" s="2"/>
      <c r="F137" s="2"/>
      <c r="G137" s="2"/>
      <c r="H137" s="2"/>
      <c r="I137" s="2"/>
    </row>
    <row r="138" spans="1:9" x14ac:dyDescent="0.3">
      <c r="A138" s="8">
        <v>114</v>
      </c>
      <c r="B138" s="8">
        <v>6.7654229160037799E-3</v>
      </c>
      <c r="C138" s="8">
        <v>5.3507044378471869E-3</v>
      </c>
      <c r="D138" s="2"/>
      <c r="E138" s="2"/>
      <c r="F138" s="2"/>
      <c r="G138" s="2"/>
      <c r="H138" s="2"/>
      <c r="I138" s="2"/>
    </row>
    <row r="139" spans="1:9" x14ac:dyDescent="0.3">
      <c r="A139" s="8">
        <v>115</v>
      </c>
      <c r="B139" s="8">
        <v>1.3456545451432983E-2</v>
      </c>
      <c r="C139" s="8">
        <v>-4.4351534532677071E-3</v>
      </c>
      <c r="D139" s="2"/>
      <c r="E139" s="2"/>
      <c r="F139" s="2"/>
      <c r="G139" s="2"/>
      <c r="H139" s="2"/>
      <c r="I139" s="2"/>
    </row>
    <row r="140" spans="1:9" x14ac:dyDescent="0.3">
      <c r="A140" s="8">
        <v>116</v>
      </c>
      <c r="B140" s="8">
        <v>-1.6734911437683745E-2</v>
      </c>
      <c r="C140" s="8">
        <v>-7.1704610334978186E-3</v>
      </c>
      <c r="D140" s="2"/>
      <c r="E140" s="2"/>
      <c r="F140" s="2"/>
      <c r="G140" s="2"/>
      <c r="H140" s="2"/>
      <c r="I140" s="2"/>
    </row>
    <row r="141" spans="1:9" x14ac:dyDescent="0.3">
      <c r="A141" s="8">
        <v>117</v>
      </c>
      <c r="B141" s="8">
        <v>-1.2769777302719311E-2</v>
      </c>
      <c r="C141" s="8">
        <v>-2.2747225639273679E-2</v>
      </c>
      <c r="D141" s="2"/>
      <c r="E141" s="2"/>
      <c r="F141" s="2"/>
      <c r="G141" s="2"/>
      <c r="H141" s="2"/>
      <c r="I141" s="2"/>
    </row>
    <row r="142" spans="1:9" x14ac:dyDescent="0.3">
      <c r="A142" s="8">
        <v>118</v>
      </c>
      <c r="B142" s="8">
        <v>-6.9813772910546409E-3</v>
      </c>
      <c r="C142" s="8">
        <v>2.1959157102475604E-2</v>
      </c>
      <c r="D142" s="2"/>
      <c r="E142" s="2"/>
      <c r="F142" s="2"/>
      <c r="G142" s="2"/>
      <c r="H142" s="2"/>
      <c r="I142" s="2"/>
    </row>
    <row r="143" spans="1:9" x14ac:dyDescent="0.3">
      <c r="A143" s="8">
        <v>119</v>
      </c>
      <c r="B143" s="8">
        <v>-1.2078955077485616E-2</v>
      </c>
      <c r="C143" s="8">
        <v>-1.0804972493441463E-2</v>
      </c>
      <c r="D143" s="2"/>
      <c r="E143" s="2"/>
      <c r="F143" s="2"/>
      <c r="G143" s="2"/>
      <c r="H143" s="2"/>
      <c r="I143" s="2"/>
    </row>
    <row r="144" spans="1:9" x14ac:dyDescent="0.3">
      <c r="A144" s="8">
        <v>120</v>
      </c>
      <c r="B144" s="8">
        <v>-2.1416787263717516E-2</v>
      </c>
      <c r="C144" s="8">
        <v>-5.1962628628758438E-3</v>
      </c>
      <c r="D144" s="2"/>
      <c r="E144" s="2"/>
      <c r="F144" s="2"/>
      <c r="G144" s="2"/>
      <c r="H144" s="2"/>
      <c r="I144" s="2"/>
    </row>
    <row r="145" spans="1:9" x14ac:dyDescent="0.3">
      <c r="A145" s="8">
        <v>121</v>
      </c>
      <c r="B145" s="8">
        <v>8.9827254254765242E-3</v>
      </c>
      <c r="C145" s="8">
        <v>4.8835609505408027E-3</v>
      </c>
      <c r="D145" s="2"/>
      <c r="E145" s="2"/>
      <c r="F145" s="2"/>
      <c r="G145" s="2"/>
      <c r="H145" s="2"/>
      <c r="I145" s="2"/>
    </row>
    <row r="146" spans="1:9" x14ac:dyDescent="0.3">
      <c r="A146" s="8">
        <v>122</v>
      </c>
      <c r="B146" s="8">
        <v>-3.6658817425295042E-3</v>
      </c>
      <c r="C146" s="8">
        <v>1.7094108382710645E-2</v>
      </c>
      <c r="D146" s="2"/>
      <c r="E146" s="2"/>
      <c r="F146" s="2"/>
      <c r="G146" s="2"/>
      <c r="H146" s="2"/>
      <c r="I146" s="2"/>
    </row>
    <row r="147" spans="1:9" x14ac:dyDescent="0.3">
      <c r="A147" s="8">
        <v>123</v>
      </c>
      <c r="B147" s="8">
        <v>-1.0586002623591695E-2</v>
      </c>
      <c r="C147" s="8">
        <v>-9.6900030350257505E-3</v>
      </c>
      <c r="D147" s="2"/>
      <c r="E147" s="2"/>
      <c r="F147" s="2"/>
      <c r="G147" s="2"/>
      <c r="H147" s="2"/>
      <c r="I147" s="2"/>
    </row>
    <row r="148" spans="1:9" x14ac:dyDescent="0.3">
      <c r="A148" s="8">
        <v>124</v>
      </c>
      <c r="B148" s="8">
        <v>-7.4011984482327941E-3</v>
      </c>
      <c r="C148" s="8">
        <v>-1.1327013482036167E-2</v>
      </c>
      <c r="D148" s="2"/>
      <c r="E148" s="2"/>
      <c r="F148" s="2"/>
      <c r="G148" s="2"/>
      <c r="H148" s="2"/>
      <c r="I148" s="2"/>
    </row>
    <row r="149" spans="1:9" x14ac:dyDescent="0.3">
      <c r="A149" s="8">
        <v>125</v>
      </c>
      <c r="B149" s="8">
        <v>6.5409229390119977E-3</v>
      </c>
      <c r="C149" s="8">
        <v>3.394052155590653E-2</v>
      </c>
      <c r="D149" s="2"/>
      <c r="E149" s="2"/>
      <c r="F149" s="2"/>
      <c r="G149" s="2"/>
      <c r="H149" s="2"/>
      <c r="I149" s="2"/>
    </row>
    <row r="150" spans="1:9" x14ac:dyDescent="0.3">
      <c r="A150" s="8">
        <v>126</v>
      </c>
      <c r="B150" s="8">
        <v>-1.8803017032774282E-2</v>
      </c>
      <c r="C150" s="8">
        <v>-1.6716809603459525E-2</v>
      </c>
      <c r="D150" s="2"/>
      <c r="E150" s="2"/>
      <c r="F150" s="2"/>
      <c r="G150" s="2"/>
      <c r="H150" s="2"/>
      <c r="I150" s="2"/>
    </row>
    <row r="151" spans="1:9" x14ac:dyDescent="0.3">
      <c r="A151" s="8">
        <v>127</v>
      </c>
      <c r="B151" s="8">
        <v>-3.1290851355555829E-2</v>
      </c>
      <c r="C151" s="8">
        <v>1.1543487256570732E-2</v>
      </c>
      <c r="D151" s="2"/>
      <c r="E151" s="2"/>
      <c r="F151" s="2"/>
      <c r="G151" s="2"/>
      <c r="H151" s="2"/>
      <c r="I151" s="2"/>
    </row>
    <row r="152" spans="1:9" x14ac:dyDescent="0.3">
      <c r="A152" s="8">
        <v>128</v>
      </c>
      <c r="B152" s="8">
        <v>-3.4744115163959144E-2</v>
      </c>
      <c r="C152" s="8">
        <v>9.7065003531132295E-3</v>
      </c>
      <c r="D152" s="2"/>
      <c r="E152" s="2"/>
      <c r="F152" s="2"/>
      <c r="G152" s="2"/>
      <c r="H152" s="2"/>
      <c r="I152" s="2"/>
    </row>
    <row r="153" spans="1:9" x14ac:dyDescent="0.3">
      <c r="A153" s="8">
        <v>129</v>
      </c>
      <c r="B153" s="8">
        <v>1.5817553859788186E-3</v>
      </c>
      <c r="C153" s="8">
        <v>-2.0582656189679423E-2</v>
      </c>
      <c r="D153" s="2"/>
      <c r="E153" s="2"/>
      <c r="F153" s="2"/>
      <c r="G153" s="2"/>
      <c r="H153" s="2"/>
      <c r="I153" s="2"/>
    </row>
    <row r="154" spans="1:9" x14ac:dyDescent="0.3">
      <c r="A154" s="8">
        <v>130</v>
      </c>
      <c r="B154" s="8">
        <v>-7.7008609278636352E-3</v>
      </c>
      <c r="C154" s="8">
        <v>5.214562865852276E-3</v>
      </c>
      <c r="D154" s="2"/>
      <c r="E154" s="2"/>
      <c r="F154" s="2"/>
      <c r="G154" s="2"/>
      <c r="H154" s="2"/>
      <c r="I154" s="2"/>
    </row>
    <row r="155" spans="1:9" x14ac:dyDescent="0.3">
      <c r="A155" s="8">
        <v>131</v>
      </c>
      <c r="B155" s="8">
        <v>1.6706464980147398E-2</v>
      </c>
      <c r="C155" s="8">
        <v>2.5951470734060775E-2</v>
      </c>
      <c r="D155" s="2"/>
      <c r="E155" s="2"/>
      <c r="F155" s="2"/>
      <c r="G155" s="2"/>
      <c r="H155" s="2"/>
      <c r="I155" s="2"/>
    </row>
    <row r="156" spans="1:9" x14ac:dyDescent="0.3">
      <c r="A156" s="8">
        <v>132</v>
      </c>
      <c r="B156" s="8">
        <v>-2.8476138212138499E-2</v>
      </c>
      <c r="C156" s="8">
        <v>-2.9012298509191452E-2</v>
      </c>
      <c r="D156" s="2"/>
      <c r="E156" s="2"/>
      <c r="F156" s="2"/>
      <c r="G156" s="2"/>
      <c r="H156" s="2"/>
      <c r="I156" s="2"/>
    </row>
    <row r="157" spans="1:9" x14ac:dyDescent="0.3">
      <c r="A157" s="8">
        <v>133</v>
      </c>
      <c r="B157" s="8">
        <v>2.623155292148692E-2</v>
      </c>
      <c r="C157" s="8">
        <v>6.6264462031083715E-3</v>
      </c>
      <c r="D157" s="2"/>
      <c r="E157" s="2"/>
      <c r="F157" s="2"/>
      <c r="G157" s="2"/>
      <c r="H157" s="2"/>
      <c r="I157" s="2"/>
    </row>
    <row r="158" spans="1:9" x14ac:dyDescent="0.3">
      <c r="A158" s="8">
        <v>134</v>
      </c>
      <c r="B158" s="8">
        <v>2.5117995114705594E-3</v>
      </c>
      <c r="C158" s="8">
        <v>1.0112144616154166E-2</v>
      </c>
      <c r="D158" s="2"/>
      <c r="E158" s="2"/>
      <c r="F158" s="2"/>
      <c r="G158" s="2"/>
      <c r="H158" s="2"/>
      <c r="I158" s="2"/>
    </row>
    <row r="159" spans="1:9" x14ac:dyDescent="0.3">
      <c r="A159" s="8">
        <v>135</v>
      </c>
      <c r="B159" s="8">
        <v>6.2422486466188962E-3</v>
      </c>
      <c r="C159" s="8">
        <v>-1.107887866010944E-2</v>
      </c>
      <c r="D159" s="2"/>
      <c r="E159" s="2"/>
      <c r="F159" s="2"/>
      <c r="G159" s="2"/>
      <c r="H159" s="2"/>
      <c r="I159" s="2"/>
    </row>
    <row r="160" spans="1:9" x14ac:dyDescent="0.3">
      <c r="A160" s="8">
        <v>136</v>
      </c>
      <c r="B160" s="8">
        <v>-1.7349313973442301E-2</v>
      </c>
      <c r="C160" s="8">
        <v>-1.3276209858677782E-2</v>
      </c>
      <c r="D160" s="2"/>
      <c r="E160" s="2"/>
      <c r="F160" s="2"/>
      <c r="G160" s="2"/>
      <c r="H160" s="2"/>
      <c r="I160" s="2"/>
    </row>
    <row r="161" spans="1:9" x14ac:dyDescent="0.3">
      <c r="A161" s="8">
        <v>137</v>
      </c>
      <c r="B161" s="8">
        <v>-1.9621869270470032E-2</v>
      </c>
      <c r="C161" s="8">
        <v>2.7101528169779343E-2</v>
      </c>
      <c r="D161" s="2"/>
      <c r="E161" s="2"/>
      <c r="F161" s="2"/>
      <c r="G161" s="2"/>
      <c r="H161" s="2"/>
      <c r="I161" s="2"/>
    </row>
    <row r="162" spans="1:9" x14ac:dyDescent="0.3">
      <c r="A162" s="8">
        <v>138</v>
      </c>
      <c r="B162" s="8">
        <v>-9.0643395934136145E-3</v>
      </c>
      <c r="C162" s="8">
        <v>-1.0684975296219323E-2</v>
      </c>
      <c r="D162" s="2"/>
      <c r="E162" s="2"/>
      <c r="F162" s="2"/>
      <c r="G162" s="2"/>
      <c r="H162" s="2"/>
      <c r="I162" s="2"/>
    </row>
    <row r="163" spans="1:9" x14ac:dyDescent="0.3">
      <c r="A163" s="8">
        <v>139</v>
      </c>
      <c r="B163" s="8">
        <v>-1.3890192933908996E-2</v>
      </c>
      <c r="C163" s="8">
        <v>1.2978034607522211E-2</v>
      </c>
      <c r="D163" s="2"/>
      <c r="E163" s="2"/>
      <c r="F163" s="2"/>
      <c r="G163" s="2"/>
      <c r="H163" s="2"/>
      <c r="I163" s="2"/>
    </row>
    <row r="164" spans="1:9" x14ac:dyDescent="0.3">
      <c r="A164" s="8">
        <v>140</v>
      </c>
      <c r="B164" s="8">
        <v>7.2296939615473892E-3</v>
      </c>
      <c r="C164" s="8">
        <v>-1.5480963215380623E-3</v>
      </c>
      <c r="D164" s="2"/>
      <c r="E164" s="2"/>
      <c r="F164" s="2"/>
      <c r="G164" s="2"/>
      <c r="H164" s="2"/>
      <c r="I164" s="2"/>
    </row>
    <row r="165" spans="1:9" x14ac:dyDescent="0.3">
      <c r="A165" s="8">
        <v>141</v>
      </c>
      <c r="B165" s="8">
        <v>-1.4082183137794031E-2</v>
      </c>
      <c r="C165" s="8">
        <v>-4.159774996565703E-3</v>
      </c>
      <c r="D165" s="2"/>
      <c r="E165" s="2"/>
      <c r="F165" s="2"/>
      <c r="G165" s="2"/>
      <c r="H165" s="2"/>
      <c r="I165" s="2"/>
    </row>
    <row r="166" spans="1:9" x14ac:dyDescent="0.3">
      <c r="A166" s="8">
        <v>142</v>
      </c>
      <c r="B166" s="8">
        <v>-1.3601455373082135E-2</v>
      </c>
      <c r="C166" s="8">
        <v>2.5575220355508022E-2</v>
      </c>
      <c r="D166" s="2"/>
      <c r="E166" s="2"/>
      <c r="F166" s="2"/>
      <c r="G166" s="2"/>
      <c r="H166" s="2"/>
      <c r="I166" s="2"/>
    </row>
    <row r="167" spans="1:9" x14ac:dyDescent="0.3">
      <c r="A167" s="8">
        <v>143</v>
      </c>
      <c r="B167" s="8">
        <v>2.4739323866296979E-2</v>
      </c>
      <c r="C167" s="8">
        <v>-1.8514723929946804E-2</v>
      </c>
      <c r="D167" s="2"/>
      <c r="E167" s="2"/>
      <c r="F167" s="2"/>
      <c r="G167" s="2"/>
      <c r="H167" s="2"/>
      <c r="I167" s="2"/>
    </row>
    <row r="168" spans="1:9" x14ac:dyDescent="0.3">
      <c r="A168" s="8">
        <v>144</v>
      </c>
      <c r="B168" s="8">
        <v>-8.4028359068854547E-3</v>
      </c>
      <c r="C168" s="8">
        <v>3.0837794641480301E-2</v>
      </c>
      <c r="D168" s="2"/>
      <c r="E168" s="2"/>
      <c r="F168" s="2"/>
      <c r="G168" s="2"/>
      <c r="H168" s="2"/>
      <c r="I168" s="2"/>
    </row>
    <row r="169" spans="1:9" x14ac:dyDescent="0.3">
      <c r="A169" s="8">
        <v>145</v>
      </c>
      <c r="B169" s="8">
        <v>2.0386175210064379E-2</v>
      </c>
      <c r="C169" s="8">
        <v>6.4652953428350445E-3</v>
      </c>
      <c r="D169" s="2"/>
      <c r="E169" s="2"/>
      <c r="F169" s="2"/>
      <c r="G169" s="2"/>
      <c r="H169" s="2"/>
      <c r="I169" s="2"/>
    </row>
    <row r="170" spans="1:9" x14ac:dyDescent="0.3">
      <c r="A170" s="8">
        <v>146</v>
      </c>
      <c r="B170" s="8">
        <v>-2.8777895529796711E-3</v>
      </c>
      <c r="C170" s="8">
        <v>-3.8955811029835839E-3</v>
      </c>
      <c r="D170" s="2"/>
      <c r="E170" s="2"/>
      <c r="F170" s="2"/>
      <c r="G170" s="2"/>
      <c r="H170" s="2"/>
      <c r="I170" s="2"/>
    </row>
    <row r="171" spans="1:9" x14ac:dyDescent="0.3">
      <c r="A171" s="8">
        <v>147</v>
      </c>
      <c r="B171" s="8">
        <v>1.814944984811848E-2</v>
      </c>
      <c r="C171" s="8">
        <v>2.6751390294776838E-2</v>
      </c>
      <c r="D171" s="2"/>
      <c r="E171" s="2"/>
      <c r="F171" s="2"/>
      <c r="G171" s="2"/>
      <c r="H171" s="2"/>
      <c r="I171" s="2"/>
    </row>
    <row r="172" spans="1:9" x14ac:dyDescent="0.3">
      <c r="A172" s="8">
        <v>148</v>
      </c>
      <c r="B172" s="8">
        <v>-5.509812089109993E-3</v>
      </c>
      <c r="C172" s="8">
        <v>-8.5954479774514366E-3</v>
      </c>
      <c r="D172" s="2"/>
      <c r="E172" s="2"/>
      <c r="F172" s="2"/>
      <c r="G172" s="2"/>
      <c r="H172" s="2"/>
      <c r="I172" s="2"/>
    </row>
    <row r="173" spans="1:9" x14ac:dyDescent="0.3">
      <c r="A173" s="8">
        <v>149</v>
      </c>
      <c r="B173" s="8">
        <v>-1.4582376705271863E-3</v>
      </c>
      <c r="C173" s="8">
        <v>-1.969145519568943E-2</v>
      </c>
      <c r="D173" s="2"/>
      <c r="E173" s="2"/>
      <c r="F173" s="2"/>
      <c r="G173" s="2"/>
      <c r="H173" s="2"/>
      <c r="I173" s="2"/>
    </row>
    <row r="174" spans="1:9" x14ac:dyDescent="0.3">
      <c r="A174" s="8">
        <v>150</v>
      </c>
      <c r="B174" s="8">
        <v>5.7805061170198464E-3</v>
      </c>
      <c r="C174" s="8">
        <v>4.6905645113638431E-3</v>
      </c>
      <c r="D174" s="2"/>
      <c r="E174" s="2"/>
      <c r="F174" s="2"/>
      <c r="G174" s="2"/>
      <c r="H174" s="2"/>
      <c r="I174" s="2"/>
    </row>
    <row r="175" spans="1:9" x14ac:dyDescent="0.3">
      <c r="A175" s="8">
        <v>151</v>
      </c>
      <c r="B175" s="8">
        <v>-3.674583696023968E-3</v>
      </c>
      <c r="C175" s="8">
        <v>-1.1705278258764757E-2</v>
      </c>
      <c r="D175" s="2"/>
      <c r="E175" s="2"/>
      <c r="F175" s="2"/>
      <c r="G175" s="2"/>
      <c r="H175" s="2"/>
      <c r="I175" s="2"/>
    </row>
    <row r="176" spans="1:9" x14ac:dyDescent="0.3">
      <c r="A176" s="8">
        <v>152</v>
      </c>
      <c r="B176" s="8">
        <v>-1.4038270511530162E-2</v>
      </c>
      <c r="C176" s="8">
        <v>1.6161931018959956E-2</v>
      </c>
      <c r="D176" s="2"/>
      <c r="E176" s="2"/>
      <c r="F176" s="2"/>
      <c r="G176" s="2"/>
      <c r="H176" s="2"/>
      <c r="I176" s="2"/>
    </row>
    <row r="177" spans="1:9" x14ac:dyDescent="0.3">
      <c r="A177" s="8">
        <v>153</v>
      </c>
      <c r="B177" s="8">
        <v>9.5337127679451482E-3</v>
      </c>
      <c r="C177" s="8">
        <v>-8.325654593010403E-4</v>
      </c>
      <c r="D177" s="2"/>
      <c r="E177" s="2"/>
      <c r="F177" s="2"/>
      <c r="G177" s="2"/>
      <c r="H177" s="2"/>
      <c r="I177" s="2"/>
    </row>
    <row r="178" spans="1:9" x14ac:dyDescent="0.3">
      <c r="A178" s="8">
        <v>154</v>
      </c>
      <c r="B178" s="8">
        <v>-2.8689513151336069E-3</v>
      </c>
      <c r="C178" s="8">
        <v>-6.218618530726314E-3</v>
      </c>
      <c r="D178" s="2"/>
      <c r="E178" s="2"/>
      <c r="F178" s="2"/>
      <c r="G178" s="2"/>
      <c r="H178" s="2"/>
      <c r="I178" s="2"/>
    </row>
    <row r="179" spans="1:9" x14ac:dyDescent="0.3">
      <c r="A179" s="8">
        <v>155</v>
      </c>
      <c r="B179" s="8">
        <v>2.5134289243672323E-3</v>
      </c>
      <c r="C179" s="8">
        <v>1.0177553976028124E-2</v>
      </c>
      <c r="D179" s="2"/>
      <c r="E179" s="2"/>
      <c r="F179" s="2"/>
      <c r="G179" s="2"/>
      <c r="H179" s="2"/>
      <c r="I179" s="2"/>
    </row>
    <row r="180" spans="1:9" x14ac:dyDescent="0.3">
      <c r="A180" s="8">
        <v>156</v>
      </c>
      <c r="B180" s="8">
        <v>5.3857486310445474E-3</v>
      </c>
      <c r="C180" s="8">
        <v>-1.4713850440086808E-4</v>
      </c>
      <c r="D180" s="2"/>
      <c r="E180" s="2"/>
      <c r="F180" s="2"/>
      <c r="G180" s="2"/>
      <c r="H180" s="2"/>
      <c r="I180" s="2"/>
    </row>
    <row r="181" spans="1:9" x14ac:dyDescent="0.3">
      <c r="A181" s="8">
        <v>157</v>
      </c>
      <c r="B181" s="8">
        <v>7.1346758223468608E-3</v>
      </c>
      <c r="C181" s="8">
        <v>-4.20211875251289E-3</v>
      </c>
      <c r="D181" s="2"/>
      <c r="E181" s="2"/>
      <c r="F181" s="2"/>
      <c r="G181" s="2"/>
      <c r="H181" s="2"/>
      <c r="I181" s="2"/>
    </row>
    <row r="182" spans="1:9" x14ac:dyDescent="0.3">
      <c r="A182" s="8">
        <v>158</v>
      </c>
      <c r="B182" s="8">
        <v>-1.4315663581050055E-2</v>
      </c>
      <c r="C182" s="8">
        <v>-1.5711744458376115E-2</v>
      </c>
      <c r="D182" s="2"/>
      <c r="E182" s="2"/>
      <c r="F182" s="2"/>
      <c r="G182" s="2"/>
      <c r="H182" s="2"/>
      <c r="I182" s="2"/>
    </row>
    <row r="183" spans="1:9" x14ac:dyDescent="0.3">
      <c r="A183" s="8">
        <v>159</v>
      </c>
      <c r="B183" s="8">
        <v>-8.5855377213348676E-3</v>
      </c>
      <c r="C183" s="8">
        <v>1.3856915759011478E-2</v>
      </c>
      <c r="D183" s="2"/>
      <c r="E183" s="2"/>
      <c r="F183" s="2"/>
      <c r="G183" s="2"/>
      <c r="H183" s="2"/>
      <c r="I183" s="2"/>
    </row>
    <row r="184" spans="1:9" x14ac:dyDescent="0.3">
      <c r="A184" s="8">
        <v>160</v>
      </c>
      <c r="B184" s="8">
        <v>-1.0594529725963779E-2</v>
      </c>
      <c r="C184" s="8">
        <v>1.4889385012186715E-2</v>
      </c>
      <c r="D184" s="2"/>
      <c r="E184" s="2"/>
      <c r="F184" s="2"/>
      <c r="G184" s="2"/>
      <c r="H184" s="2"/>
      <c r="I184" s="2"/>
    </row>
    <row r="185" spans="1:9" x14ac:dyDescent="0.3">
      <c r="A185" s="8">
        <v>161</v>
      </c>
      <c r="B185" s="8">
        <v>9.6677599257627509E-3</v>
      </c>
      <c r="C185" s="8">
        <v>-2.8041234338510738E-2</v>
      </c>
      <c r="D185" s="2"/>
      <c r="E185" s="2"/>
      <c r="F185" s="2"/>
      <c r="G185" s="2"/>
      <c r="H185" s="2"/>
      <c r="I185" s="2"/>
    </row>
    <row r="186" spans="1:9" x14ac:dyDescent="0.3">
      <c r="A186" s="8">
        <v>162</v>
      </c>
      <c r="B186" s="8">
        <v>4.4029664528646255E-3</v>
      </c>
      <c r="C186" s="8">
        <v>1.3535056128249987E-3</v>
      </c>
      <c r="D186" s="2"/>
      <c r="E186" s="2"/>
      <c r="F186" s="2"/>
      <c r="G186" s="2"/>
      <c r="H186" s="2"/>
      <c r="I186" s="2"/>
    </row>
    <row r="187" spans="1:9" x14ac:dyDescent="0.3">
      <c r="A187" s="8">
        <v>163</v>
      </c>
      <c r="B187" s="8">
        <v>2.7963559470353971E-3</v>
      </c>
      <c r="C187" s="8">
        <v>-2.026623960701333E-2</v>
      </c>
      <c r="D187" s="2"/>
      <c r="E187" s="2"/>
      <c r="F187" s="2"/>
      <c r="G187" s="2"/>
      <c r="H187" s="2"/>
      <c r="I187" s="2"/>
    </row>
    <row r="188" spans="1:9" x14ac:dyDescent="0.3">
      <c r="A188" s="8">
        <v>164</v>
      </c>
      <c r="B188" s="8">
        <v>1.2635185820040945E-2</v>
      </c>
      <c r="C188" s="8">
        <v>-1.4183011827429079E-3</v>
      </c>
      <c r="D188" s="2"/>
      <c r="E188" s="2"/>
      <c r="F188" s="2"/>
      <c r="G188" s="2"/>
      <c r="H188" s="2"/>
      <c r="I188" s="2"/>
    </row>
    <row r="189" spans="1:9" x14ac:dyDescent="0.3">
      <c r="A189" s="8">
        <v>165</v>
      </c>
      <c r="B189" s="8">
        <v>-1.1697540560420112E-4</v>
      </c>
      <c r="C189" s="8">
        <v>-1.4574718309042946E-2</v>
      </c>
      <c r="D189" s="2"/>
      <c r="E189" s="2"/>
      <c r="F189" s="2"/>
      <c r="G189" s="2"/>
      <c r="H189" s="2"/>
      <c r="I189" s="2"/>
    </row>
    <row r="190" spans="1:9" x14ac:dyDescent="0.3">
      <c r="A190" s="8">
        <v>166</v>
      </c>
      <c r="B190" s="8">
        <v>-1.3611985453632193E-3</v>
      </c>
      <c r="C190" s="8">
        <v>9.9886184008228626E-4</v>
      </c>
      <c r="D190" s="2"/>
      <c r="E190" s="2"/>
      <c r="F190" s="2"/>
      <c r="G190" s="2"/>
      <c r="H190" s="2"/>
      <c r="I190" s="2"/>
    </row>
    <row r="191" spans="1:9" x14ac:dyDescent="0.3">
      <c r="A191" s="8">
        <v>167</v>
      </c>
      <c r="B191" s="8">
        <v>-3.7464268169869527E-3</v>
      </c>
      <c r="C191" s="8">
        <v>3.3184376615687565E-2</v>
      </c>
      <c r="D191" s="2"/>
      <c r="E191" s="2"/>
      <c r="F191" s="2"/>
      <c r="G191" s="2"/>
      <c r="H191" s="2"/>
      <c r="I191" s="2"/>
    </row>
    <row r="192" spans="1:9" x14ac:dyDescent="0.3">
      <c r="A192" s="8">
        <v>168</v>
      </c>
      <c r="B192" s="8">
        <v>-1.1877225809272141E-2</v>
      </c>
      <c r="C192" s="8">
        <v>-7.2724001634189531E-2</v>
      </c>
      <c r="D192" s="2"/>
      <c r="E192" s="2"/>
      <c r="F192" s="2"/>
      <c r="G192" s="2"/>
      <c r="H192" s="2"/>
      <c r="I192" s="2"/>
    </row>
    <row r="193" spans="1:9" x14ac:dyDescent="0.3">
      <c r="A193" s="8">
        <v>169</v>
      </c>
      <c r="B193" s="8">
        <v>-2.2733194272714887E-2</v>
      </c>
      <c r="C193" s="8">
        <v>1.332914011991039E-2</v>
      </c>
      <c r="D193" s="2"/>
      <c r="E193" s="2"/>
      <c r="F193" s="2"/>
      <c r="G193" s="2"/>
      <c r="H193" s="2"/>
      <c r="I193" s="2"/>
    </row>
    <row r="194" spans="1:9" x14ac:dyDescent="0.3">
      <c r="A194" s="8">
        <v>170</v>
      </c>
      <c r="B194" s="8">
        <v>8.5182208964767071E-3</v>
      </c>
      <c r="C194" s="8">
        <v>-4.867840467873015E-2</v>
      </c>
      <c r="D194" s="2"/>
      <c r="E194" s="2"/>
      <c r="F194" s="2"/>
      <c r="G194" s="2"/>
      <c r="H194" s="2"/>
      <c r="I194" s="2"/>
    </row>
    <row r="195" spans="1:9" x14ac:dyDescent="0.3">
      <c r="A195" s="8">
        <v>171</v>
      </c>
      <c r="B195" s="8">
        <v>-2.5589011016086776E-2</v>
      </c>
      <c r="C195" s="8">
        <v>2.6493007208173283E-2</v>
      </c>
      <c r="D195" s="2"/>
      <c r="E195" s="2"/>
      <c r="F195" s="2"/>
      <c r="G195" s="2"/>
      <c r="H195" s="2"/>
      <c r="I195" s="2"/>
    </row>
    <row r="196" spans="1:9" x14ac:dyDescent="0.3">
      <c r="A196" s="8">
        <v>172</v>
      </c>
      <c r="B196" s="8">
        <v>4.922585707873196E-3</v>
      </c>
      <c r="C196" s="8">
        <v>-2.3088929759924229E-2</v>
      </c>
      <c r="D196" s="2"/>
      <c r="E196" s="2"/>
      <c r="F196" s="2"/>
      <c r="G196" s="2"/>
      <c r="H196" s="2"/>
      <c r="I196" s="2"/>
    </row>
    <row r="197" spans="1:9" x14ac:dyDescent="0.3">
      <c r="A197" s="8">
        <v>173</v>
      </c>
      <c r="B197" s="8">
        <v>1.9673029000843688E-2</v>
      </c>
      <c r="C197" s="8">
        <v>1.596145448422491E-2</v>
      </c>
      <c r="D197" s="2"/>
      <c r="E197" s="2"/>
      <c r="F197" s="2"/>
      <c r="G197" s="2"/>
      <c r="H197" s="2"/>
      <c r="I197" s="2"/>
    </row>
    <row r="198" spans="1:9" x14ac:dyDescent="0.3">
      <c r="A198" s="8">
        <v>174</v>
      </c>
      <c r="B198" s="8">
        <v>3.9907582969949916E-3</v>
      </c>
      <c r="C198" s="8">
        <v>-1.7093705843963834E-2</v>
      </c>
      <c r="D198" s="2"/>
      <c r="E198" s="2"/>
      <c r="F198" s="2"/>
      <c r="G198" s="2"/>
      <c r="H198" s="2"/>
      <c r="I198" s="2"/>
    </row>
    <row r="199" spans="1:9" x14ac:dyDescent="0.3">
      <c r="A199" s="8">
        <v>175</v>
      </c>
      <c r="B199" s="8">
        <v>-5.7160056102734786E-4</v>
      </c>
      <c r="C199" s="8">
        <v>1.1213254046917757E-2</v>
      </c>
      <c r="D199" s="2"/>
      <c r="E199" s="2"/>
      <c r="F199" s="2"/>
      <c r="G199" s="2"/>
      <c r="H199" s="2"/>
      <c r="I199" s="2"/>
    </row>
    <row r="200" spans="1:9" x14ac:dyDescent="0.3">
      <c r="A200" s="8">
        <v>176</v>
      </c>
      <c r="B200" s="8">
        <v>7.2246000468272255E-3</v>
      </c>
      <c r="C200" s="8">
        <v>1.3132719958971714E-2</v>
      </c>
      <c r="D200" s="2"/>
      <c r="E200" s="2"/>
      <c r="F200" s="2"/>
      <c r="G200" s="2"/>
      <c r="H200" s="2"/>
      <c r="I200" s="2"/>
    </row>
    <row r="201" spans="1:9" x14ac:dyDescent="0.3">
      <c r="A201" s="8">
        <v>177</v>
      </c>
      <c r="B201" s="8">
        <v>1.3671945752607518E-4</v>
      </c>
      <c r="C201" s="8">
        <v>-4.4224691271186264E-3</v>
      </c>
      <c r="D201" s="2"/>
      <c r="E201" s="2"/>
      <c r="F201" s="2"/>
      <c r="G201" s="2"/>
      <c r="H201" s="2"/>
      <c r="I201" s="2"/>
    </row>
    <row r="202" spans="1:9" x14ac:dyDescent="0.3">
      <c r="A202" s="8">
        <v>178</v>
      </c>
      <c r="B202" s="8">
        <v>4.4175870232994897E-3</v>
      </c>
      <c r="C202" s="8">
        <v>-5.0785899985799927E-3</v>
      </c>
      <c r="D202" s="2"/>
      <c r="E202" s="2"/>
      <c r="F202" s="2"/>
      <c r="G202" s="2"/>
      <c r="H202" s="2"/>
      <c r="I202" s="2"/>
    </row>
    <row r="203" spans="1:9" x14ac:dyDescent="0.3">
      <c r="A203" s="8">
        <v>179</v>
      </c>
      <c r="B203" s="8">
        <v>-3.8809258929188928E-3</v>
      </c>
      <c r="C203" s="8">
        <v>3.2196933638313262E-3</v>
      </c>
      <c r="D203" s="2"/>
      <c r="E203" s="2"/>
      <c r="F203" s="2"/>
      <c r="G203" s="2"/>
      <c r="H203" s="2"/>
      <c r="I203" s="2"/>
    </row>
    <row r="204" spans="1:9" x14ac:dyDescent="0.3">
      <c r="A204" s="8">
        <v>180</v>
      </c>
      <c r="B204" s="8">
        <v>-2.4192277987594126E-2</v>
      </c>
      <c r="C204" s="8">
        <v>-1.4244738163901368E-2</v>
      </c>
      <c r="D204" s="2"/>
      <c r="E204" s="2"/>
      <c r="F204" s="2"/>
      <c r="G204" s="2"/>
      <c r="H204" s="2"/>
      <c r="I204" s="2"/>
    </row>
    <row r="205" spans="1:9" x14ac:dyDescent="0.3">
      <c r="A205" s="8">
        <v>181</v>
      </c>
      <c r="B205" s="8">
        <v>-1.2422245136929513E-2</v>
      </c>
      <c r="C205" s="8">
        <v>1.4034708204282171E-2</v>
      </c>
      <c r="D205" s="2"/>
      <c r="E205" s="2"/>
      <c r="F205" s="2"/>
      <c r="G205" s="2"/>
      <c r="H205" s="2"/>
      <c r="I205" s="2"/>
    </row>
    <row r="206" spans="1:9" x14ac:dyDescent="0.3">
      <c r="A206" s="8">
        <v>182</v>
      </c>
      <c r="B206" s="8">
        <v>5.4561431399718953E-3</v>
      </c>
      <c r="C206" s="8">
        <v>3.3262343818808889E-4</v>
      </c>
      <c r="D206" s="2"/>
      <c r="E206" s="2"/>
      <c r="F206" s="2"/>
      <c r="G206" s="2"/>
      <c r="H206" s="2"/>
      <c r="I206" s="2"/>
    </row>
    <row r="207" spans="1:9" x14ac:dyDescent="0.3">
      <c r="A207" s="8">
        <v>183</v>
      </c>
      <c r="B207" s="8">
        <v>3.5410847378735239E-3</v>
      </c>
      <c r="C207" s="8">
        <v>-1.4110864320422098E-2</v>
      </c>
      <c r="D207" s="2"/>
      <c r="E207" s="2"/>
      <c r="F207" s="2"/>
      <c r="G207" s="2"/>
      <c r="H207" s="2"/>
      <c r="I207" s="2"/>
    </row>
    <row r="208" spans="1:9" x14ac:dyDescent="0.3">
      <c r="A208" s="8">
        <v>184</v>
      </c>
      <c r="B208" s="8">
        <v>6.9308660725980343E-3</v>
      </c>
      <c r="C208" s="8">
        <v>6.9804195791716376E-3</v>
      </c>
      <c r="D208" s="2"/>
      <c r="E208" s="2"/>
      <c r="F208" s="2"/>
      <c r="G208" s="2"/>
      <c r="H208" s="2"/>
      <c r="I208" s="2"/>
    </row>
    <row r="209" spans="1:9" x14ac:dyDescent="0.3">
      <c r="A209" s="8">
        <v>185</v>
      </c>
      <c r="B209" s="8">
        <v>-1.8467749658589666E-3</v>
      </c>
      <c r="C209" s="8">
        <v>4.5223761690109891E-3</v>
      </c>
      <c r="D209" s="2"/>
      <c r="E209" s="2"/>
      <c r="F209" s="2"/>
      <c r="G209" s="2"/>
      <c r="H209" s="2"/>
      <c r="I209" s="2"/>
    </row>
    <row r="210" spans="1:9" x14ac:dyDescent="0.3">
      <c r="A210" s="8">
        <v>186</v>
      </c>
      <c r="B210" s="8">
        <v>-2.1448170268969684E-3</v>
      </c>
      <c r="C210" s="8">
        <v>6.3848270042194842E-3</v>
      </c>
      <c r="D210" s="2"/>
      <c r="E210" s="2"/>
      <c r="F210" s="2"/>
      <c r="G210" s="2"/>
      <c r="H210" s="2"/>
      <c r="I210" s="2"/>
    </row>
    <row r="211" spans="1:9" x14ac:dyDescent="0.3">
      <c r="A211" s="8">
        <v>187</v>
      </c>
      <c r="B211" s="8">
        <v>-1.0017663422599786E-2</v>
      </c>
      <c r="C211" s="8">
        <v>-2.1574464398768846E-2</v>
      </c>
      <c r="D211" s="2"/>
      <c r="E211" s="2"/>
      <c r="F211" s="2"/>
      <c r="G211" s="2"/>
      <c r="H211" s="2"/>
      <c r="I211" s="2"/>
    </row>
    <row r="212" spans="1:9" x14ac:dyDescent="0.3">
      <c r="A212" s="8">
        <v>188</v>
      </c>
      <c r="B212" s="8">
        <v>-1.5752417763769417E-2</v>
      </c>
      <c r="C212" s="8">
        <v>6.1791757969168436E-4</v>
      </c>
      <c r="D212" s="2"/>
      <c r="E212" s="2"/>
      <c r="F212" s="2"/>
      <c r="G212" s="2"/>
      <c r="H212" s="2"/>
      <c r="I212" s="2"/>
    </row>
    <row r="213" spans="1:9" x14ac:dyDescent="0.3">
      <c r="A213" s="8">
        <v>189</v>
      </c>
      <c r="B213" s="8">
        <v>4.1636134659271285E-3</v>
      </c>
      <c r="C213" s="8">
        <v>-5.0625631858897523E-3</v>
      </c>
      <c r="D213" s="2"/>
      <c r="E213" s="2"/>
      <c r="F213" s="2"/>
      <c r="G213" s="2"/>
      <c r="H213" s="2"/>
      <c r="I213" s="2"/>
    </row>
    <row r="214" spans="1:9" x14ac:dyDescent="0.3">
      <c r="A214" s="8">
        <v>190</v>
      </c>
      <c r="B214" s="8">
        <v>2.9186314545576937E-3</v>
      </c>
      <c r="C214" s="8">
        <v>-1.8392636438778989E-2</v>
      </c>
      <c r="D214" s="2"/>
      <c r="E214" s="2"/>
      <c r="F214" s="2"/>
      <c r="G214" s="2"/>
      <c r="H214" s="2"/>
      <c r="I214" s="2"/>
    </row>
    <row r="215" spans="1:9" x14ac:dyDescent="0.3">
      <c r="A215" s="8">
        <v>191</v>
      </c>
      <c r="B215" s="8">
        <v>1.2977470813696069E-3</v>
      </c>
      <c r="C215" s="8">
        <v>-1.7844105651616444E-2</v>
      </c>
      <c r="D215" s="2"/>
      <c r="E215" s="2"/>
      <c r="F215" s="2"/>
      <c r="G215" s="2"/>
      <c r="H215" s="2"/>
      <c r="I215" s="2"/>
    </row>
    <row r="216" spans="1:9" x14ac:dyDescent="0.3">
      <c r="A216" s="8">
        <v>192</v>
      </c>
      <c r="B216" s="8">
        <v>3.8503345902097352E-3</v>
      </c>
      <c r="C216" s="8">
        <v>6.8830982869702902E-3</v>
      </c>
      <c r="D216" s="2"/>
      <c r="E216" s="2"/>
      <c r="F216" s="2"/>
      <c r="G216" s="2"/>
      <c r="H216" s="2"/>
      <c r="I216" s="2"/>
    </row>
    <row r="217" spans="1:9" x14ac:dyDescent="0.3">
      <c r="A217" s="8">
        <v>193</v>
      </c>
      <c r="B217" s="8">
        <v>-5.9185717222213011E-3</v>
      </c>
      <c r="C217" s="8">
        <v>1.6952544167194796E-2</v>
      </c>
      <c r="D217" s="2"/>
      <c r="E217" s="2"/>
      <c r="F217" s="2"/>
      <c r="G217" s="2"/>
      <c r="H217" s="2"/>
      <c r="I217" s="2"/>
    </row>
    <row r="218" spans="1:9" x14ac:dyDescent="0.3">
      <c r="A218" s="8">
        <v>194</v>
      </c>
      <c r="B218" s="8">
        <v>-5.1514946093015185E-3</v>
      </c>
      <c r="C218" s="8">
        <v>3.5182033431997483E-3</v>
      </c>
      <c r="D218" s="2"/>
      <c r="E218" s="2"/>
      <c r="F218" s="2"/>
      <c r="G218" s="2"/>
      <c r="H218" s="2"/>
      <c r="I218" s="2"/>
    </row>
    <row r="219" spans="1:9" x14ac:dyDescent="0.3">
      <c r="A219" s="8">
        <v>195</v>
      </c>
      <c r="B219" s="8">
        <v>-8.6324839150411711E-3</v>
      </c>
      <c r="C219" s="8">
        <v>-2.2418768125906478E-3</v>
      </c>
      <c r="D219" s="2"/>
      <c r="E219" s="2"/>
      <c r="F219" s="2"/>
      <c r="G219" s="2"/>
      <c r="H219" s="2"/>
      <c r="I219" s="2"/>
    </row>
    <row r="220" spans="1:9" x14ac:dyDescent="0.3">
      <c r="A220" s="8">
        <v>196</v>
      </c>
      <c r="B220" s="8">
        <v>1.4827860739610456E-2</v>
      </c>
      <c r="C220" s="8">
        <v>6.2912841538768447E-3</v>
      </c>
      <c r="D220" s="2"/>
      <c r="E220" s="2"/>
      <c r="F220" s="2"/>
      <c r="G220" s="2"/>
      <c r="H220" s="2"/>
      <c r="I220" s="2"/>
    </row>
    <row r="221" spans="1:9" x14ac:dyDescent="0.3">
      <c r="A221" s="8">
        <v>197</v>
      </c>
      <c r="B221" s="8">
        <v>-1.7509278092510191E-3</v>
      </c>
      <c r="C221" s="8">
        <v>7.9390132251421688E-3</v>
      </c>
      <c r="D221" s="2"/>
      <c r="E221" s="2"/>
      <c r="F221" s="2"/>
      <c r="G221" s="2"/>
      <c r="H221" s="2"/>
      <c r="I221" s="2"/>
    </row>
    <row r="222" spans="1:9" x14ac:dyDescent="0.3">
      <c r="A222" s="8">
        <v>198</v>
      </c>
      <c r="B222" s="8">
        <v>-4.7248987226088395E-4</v>
      </c>
      <c r="C222" s="8">
        <v>-8.324954622599258E-4</v>
      </c>
      <c r="D222" s="2"/>
      <c r="E222" s="2"/>
      <c r="F222" s="2"/>
      <c r="G222" s="2"/>
      <c r="H222" s="2"/>
      <c r="I222" s="2"/>
    </row>
    <row r="223" spans="1:9" x14ac:dyDescent="0.3">
      <c r="A223" s="8">
        <v>199</v>
      </c>
      <c r="B223" s="8">
        <v>-1.9463715877969497E-3</v>
      </c>
      <c r="C223" s="8">
        <v>-1.7449671643391576E-2</v>
      </c>
      <c r="D223" s="2"/>
      <c r="E223" s="2"/>
      <c r="F223" s="2"/>
      <c r="G223" s="2"/>
      <c r="H223" s="2"/>
      <c r="I223" s="2"/>
    </row>
    <row r="224" spans="1:9" x14ac:dyDescent="0.3">
      <c r="A224" s="8">
        <v>200</v>
      </c>
      <c r="B224" s="8">
        <v>4.0067434566466199E-3</v>
      </c>
      <c r="C224" s="8">
        <v>-6.5836193948682828E-3</v>
      </c>
      <c r="D224" s="2"/>
      <c r="E224" s="2"/>
      <c r="F224" s="2"/>
      <c r="G224" s="2"/>
      <c r="H224" s="2"/>
      <c r="I224" s="2"/>
    </row>
    <row r="225" spans="1:9" x14ac:dyDescent="0.3">
      <c r="A225" s="8">
        <v>201</v>
      </c>
      <c r="B225" s="8">
        <v>-6.4977801716044181E-3</v>
      </c>
      <c r="C225" s="8">
        <v>2.1673459415845701E-2</v>
      </c>
      <c r="D225" s="2"/>
      <c r="E225" s="2"/>
      <c r="F225" s="2"/>
      <c r="G225" s="2"/>
      <c r="H225" s="2"/>
      <c r="I225" s="2"/>
    </row>
    <row r="226" spans="1:9" x14ac:dyDescent="0.3">
      <c r="A226" s="8">
        <v>202</v>
      </c>
      <c r="B226" s="8">
        <v>-1.234486947342781E-2</v>
      </c>
      <c r="C226" s="8">
        <v>2.0601161241485366E-2</v>
      </c>
      <c r="D226" s="2"/>
      <c r="E226" s="2"/>
      <c r="F226" s="2"/>
      <c r="G226" s="2"/>
      <c r="H226" s="2"/>
      <c r="I226" s="2"/>
    </row>
    <row r="227" spans="1:9" x14ac:dyDescent="0.3">
      <c r="A227" s="8">
        <v>203</v>
      </c>
      <c r="B227" s="8">
        <v>-7.7579074540232423E-5</v>
      </c>
      <c r="C227" s="8">
        <v>-2.9280258079768317E-2</v>
      </c>
      <c r="D227" s="2"/>
      <c r="E227" s="2"/>
      <c r="F227" s="2"/>
      <c r="G227" s="2"/>
      <c r="H227" s="2"/>
      <c r="I227" s="2"/>
    </row>
    <row r="228" spans="1:9" x14ac:dyDescent="0.3">
      <c r="A228" s="8">
        <v>204</v>
      </c>
      <c r="B228" s="8">
        <v>-9.936860681733873E-3</v>
      </c>
      <c r="C228" s="8">
        <v>1.7743480366029525E-2</v>
      </c>
      <c r="D228" s="2"/>
      <c r="E228" s="2"/>
      <c r="F228" s="2"/>
      <c r="G228" s="2"/>
      <c r="H228" s="2"/>
      <c r="I228" s="2"/>
    </row>
    <row r="229" spans="1:9" x14ac:dyDescent="0.3">
      <c r="A229" s="8">
        <v>205</v>
      </c>
      <c r="B229" s="8">
        <v>-1.5623439385738746E-2</v>
      </c>
      <c r="C229" s="8">
        <v>-3.3221430934291633E-3</v>
      </c>
      <c r="D229" s="2"/>
      <c r="E229" s="2"/>
      <c r="F229" s="2"/>
      <c r="G229" s="2"/>
      <c r="H229" s="2"/>
      <c r="I229" s="2"/>
    </row>
    <row r="230" spans="1:9" x14ac:dyDescent="0.3">
      <c r="A230" s="8">
        <v>206</v>
      </c>
      <c r="B230" s="8">
        <v>-3.2122990838943048E-3</v>
      </c>
      <c r="C230" s="8">
        <v>3.5862635450896616E-2</v>
      </c>
      <c r="D230" s="2"/>
      <c r="E230" s="2"/>
      <c r="F230" s="2"/>
      <c r="G230" s="2"/>
      <c r="H230" s="2"/>
      <c r="I230" s="2"/>
    </row>
    <row r="231" spans="1:9" x14ac:dyDescent="0.3">
      <c r="A231" s="8">
        <v>207</v>
      </c>
      <c r="B231" s="8">
        <v>-2.1870174915095421E-3</v>
      </c>
      <c r="C231" s="8">
        <v>-2.0110057844397792E-2</v>
      </c>
      <c r="D231" s="2"/>
      <c r="E231" s="2"/>
      <c r="F231" s="2"/>
      <c r="G231" s="2"/>
      <c r="H231" s="2"/>
      <c r="I231" s="2"/>
    </row>
    <row r="232" spans="1:9" x14ac:dyDescent="0.3">
      <c r="A232" s="8">
        <v>208</v>
      </c>
      <c r="B232" s="8">
        <v>1.8401253687500525E-2</v>
      </c>
      <c r="C232" s="8">
        <v>1.8658461062976871E-2</v>
      </c>
      <c r="D232" s="2"/>
      <c r="E232" s="2"/>
      <c r="F232" s="2"/>
      <c r="G232" s="2"/>
      <c r="H232" s="2"/>
      <c r="I232" s="2"/>
    </row>
    <row r="233" spans="1:9" x14ac:dyDescent="0.3">
      <c r="A233" s="8">
        <v>209</v>
      </c>
      <c r="B233" s="8">
        <v>4.9307048944530613E-3</v>
      </c>
      <c r="C233" s="8">
        <v>-1.401325182311345E-4</v>
      </c>
      <c r="D233" s="2"/>
      <c r="E233" s="2"/>
      <c r="F233" s="2"/>
      <c r="G233" s="2"/>
      <c r="H233" s="2"/>
      <c r="I233" s="2"/>
    </row>
    <row r="234" spans="1:9" x14ac:dyDescent="0.3">
      <c r="A234" s="8">
        <v>210</v>
      </c>
      <c r="B234" s="8">
        <v>-5.5716012201889381E-5</v>
      </c>
      <c r="C234" s="8">
        <v>-1.5867585464965563E-2</v>
      </c>
      <c r="D234" s="2"/>
      <c r="E234" s="2"/>
      <c r="F234" s="2"/>
      <c r="G234" s="2"/>
      <c r="H234" s="2"/>
      <c r="I234" s="2"/>
    </row>
    <row r="235" spans="1:9" x14ac:dyDescent="0.3">
      <c r="A235" s="8">
        <v>211</v>
      </c>
      <c r="B235" s="8">
        <v>3.3248137007429492E-4</v>
      </c>
      <c r="C235" s="8">
        <v>-5.1248137007429495E-4</v>
      </c>
      <c r="D235" s="2"/>
      <c r="E235" s="2"/>
      <c r="F235" s="2"/>
      <c r="G235" s="2"/>
      <c r="H235" s="2"/>
      <c r="I235" s="2"/>
    </row>
    <row r="236" spans="1:9" x14ac:dyDescent="0.3">
      <c r="A236" s="8">
        <v>212</v>
      </c>
      <c r="B236" s="8">
        <v>1.2169213049001379E-2</v>
      </c>
      <c r="C236" s="8">
        <v>-2.3729329272810323E-2</v>
      </c>
      <c r="D236" s="2"/>
      <c r="E236" s="2"/>
      <c r="F236" s="2"/>
      <c r="G236" s="2"/>
      <c r="H236" s="2"/>
      <c r="I236" s="2"/>
    </row>
    <row r="237" spans="1:9" x14ac:dyDescent="0.3">
      <c r="A237" s="8">
        <v>213</v>
      </c>
      <c r="B237" s="8">
        <v>-1.3701430569328164E-3</v>
      </c>
      <c r="C237" s="8">
        <v>2.3387725251278659E-2</v>
      </c>
      <c r="D237" s="2"/>
      <c r="E237" s="2"/>
      <c r="F237" s="2"/>
      <c r="G237" s="2"/>
      <c r="H237" s="2"/>
      <c r="I237" s="2"/>
    </row>
    <row r="238" spans="1:9" x14ac:dyDescent="0.3">
      <c r="A238" s="8">
        <v>214</v>
      </c>
      <c r="B238" s="8">
        <v>-1.6015832199523933E-2</v>
      </c>
      <c r="C238" s="8">
        <v>-9.0032056285883899E-4</v>
      </c>
      <c r="D238" s="2"/>
      <c r="E238" s="2"/>
      <c r="F238" s="2"/>
      <c r="G238" s="2"/>
      <c r="H238" s="2"/>
      <c r="I238" s="2"/>
    </row>
    <row r="239" spans="1:9" x14ac:dyDescent="0.3">
      <c r="A239" s="8">
        <v>215</v>
      </c>
      <c r="B239" s="8">
        <v>-8.2511920329838666E-3</v>
      </c>
      <c r="C239" s="8">
        <v>-3.1713159395363611E-3</v>
      </c>
      <c r="D239" s="2"/>
      <c r="E239" s="2"/>
      <c r="F239" s="2"/>
      <c r="G239" s="2"/>
      <c r="H239" s="2"/>
      <c r="I239" s="2"/>
    </row>
    <row r="240" spans="1:9" x14ac:dyDescent="0.3">
      <c r="A240" s="8">
        <v>216</v>
      </c>
      <c r="B240" s="8">
        <v>-8.5748366416800205E-3</v>
      </c>
      <c r="C240" s="8">
        <v>1.8208928626835645E-2</v>
      </c>
      <c r="D240" s="2"/>
      <c r="E240" s="2"/>
      <c r="F240" s="2"/>
      <c r="G240" s="2"/>
      <c r="H240" s="2"/>
      <c r="I240" s="2"/>
    </row>
    <row r="241" spans="1:9" x14ac:dyDescent="0.3">
      <c r="A241" s="8">
        <v>217</v>
      </c>
      <c r="B241" s="8">
        <v>-1.1759507372871621E-2</v>
      </c>
      <c r="C241" s="8">
        <v>5.2624302966254762E-4</v>
      </c>
      <c r="D241" s="2"/>
      <c r="E241" s="2"/>
      <c r="F241" s="2"/>
      <c r="G241" s="2"/>
      <c r="H241" s="2"/>
      <c r="I241" s="2"/>
    </row>
    <row r="242" spans="1:9" x14ac:dyDescent="0.3">
      <c r="A242" s="8">
        <v>218</v>
      </c>
      <c r="B242" s="8">
        <v>-4.5957905111571485E-3</v>
      </c>
      <c r="C242" s="8">
        <v>-1.5330479967538396E-2</v>
      </c>
      <c r="D242" s="2"/>
      <c r="E242" s="2"/>
      <c r="F242" s="2"/>
      <c r="G242" s="2"/>
      <c r="H242" s="2"/>
      <c r="I242" s="2"/>
    </row>
    <row r="243" spans="1:9" x14ac:dyDescent="0.3">
      <c r="A243" s="8">
        <v>219</v>
      </c>
      <c r="B243" s="8">
        <v>-1.1639142555322881E-2</v>
      </c>
      <c r="C243" s="8">
        <v>-9.8578355372407628E-3</v>
      </c>
      <c r="D243" s="2"/>
      <c r="E243" s="2"/>
      <c r="F243" s="2"/>
      <c r="G243" s="2"/>
      <c r="H243" s="2"/>
      <c r="I243" s="2"/>
    </row>
    <row r="244" spans="1:9" x14ac:dyDescent="0.3">
      <c r="A244" s="8">
        <v>220</v>
      </c>
      <c r="B244" s="8">
        <v>-6.3360991509383343E-3</v>
      </c>
      <c r="C244" s="8">
        <v>3.1109927581855776E-3</v>
      </c>
      <c r="D244" s="2"/>
      <c r="E244" s="2"/>
      <c r="F244" s="2"/>
      <c r="G244" s="2"/>
      <c r="H244" s="2"/>
      <c r="I244" s="2"/>
    </row>
    <row r="245" spans="1:9" x14ac:dyDescent="0.3">
      <c r="A245" s="8">
        <v>221</v>
      </c>
      <c r="B245" s="8">
        <v>1.2963704996284674E-2</v>
      </c>
      <c r="C245" s="8">
        <v>2.1716007983860544E-2</v>
      </c>
      <c r="D245" s="2"/>
      <c r="E245" s="2"/>
      <c r="F245" s="2"/>
      <c r="G245" s="2"/>
      <c r="H245" s="2"/>
      <c r="I245" s="2"/>
    </row>
    <row r="246" spans="1:9" x14ac:dyDescent="0.3">
      <c r="A246" s="8">
        <v>222</v>
      </c>
      <c r="B246" s="8">
        <v>4.0529561304365486E-3</v>
      </c>
      <c r="C246" s="8">
        <v>1.1080947216558269E-2</v>
      </c>
      <c r="D246" s="2"/>
      <c r="E246" s="2"/>
      <c r="F246" s="2"/>
      <c r="G246" s="2"/>
      <c r="H246" s="2"/>
      <c r="I246" s="2"/>
    </row>
    <row r="247" spans="1:9" x14ac:dyDescent="0.3">
      <c r="A247" s="8">
        <v>223</v>
      </c>
      <c r="B247" s="8">
        <v>-1.9325092634720406E-3</v>
      </c>
      <c r="C247" s="8">
        <v>1.9227446893771944E-2</v>
      </c>
      <c r="D247" s="2"/>
      <c r="E247" s="2"/>
      <c r="F247" s="2"/>
      <c r="G247" s="2"/>
      <c r="H247" s="2"/>
      <c r="I247" s="2"/>
    </row>
    <row r="248" spans="1:9" x14ac:dyDescent="0.3">
      <c r="A248" s="8">
        <v>224</v>
      </c>
      <c r="B248" s="8">
        <v>7.8757244498871056E-3</v>
      </c>
      <c r="C248" s="8">
        <v>2.8854757555586297E-3</v>
      </c>
      <c r="D248" s="2"/>
      <c r="E248" s="2"/>
      <c r="F248" s="2"/>
      <c r="G248" s="2"/>
      <c r="H248" s="2"/>
      <c r="I248" s="2"/>
    </row>
    <row r="249" spans="1:9" x14ac:dyDescent="0.3">
      <c r="A249" s="8">
        <v>225</v>
      </c>
      <c r="B249" s="8">
        <v>-7.1642890343683926E-3</v>
      </c>
      <c r="C249" s="8">
        <v>3.0647182365420134E-2</v>
      </c>
      <c r="D249" s="2"/>
      <c r="E249" s="2"/>
      <c r="F249" s="2"/>
      <c r="G249" s="2"/>
      <c r="H249" s="2"/>
      <c r="I249" s="2"/>
    </row>
    <row r="250" spans="1:9" x14ac:dyDescent="0.3">
      <c r="A250" s="8">
        <v>226</v>
      </c>
      <c r="B250" s="8">
        <v>-5.3645897651569737E-3</v>
      </c>
      <c r="C250" s="8">
        <v>1.496735476958401E-2</v>
      </c>
      <c r="D250" s="2"/>
      <c r="E250" s="2"/>
      <c r="F250" s="2"/>
      <c r="G250" s="2"/>
      <c r="H250" s="2"/>
      <c r="I250" s="2"/>
    </row>
    <row r="251" spans="1:9" x14ac:dyDescent="0.3">
      <c r="A251" s="8">
        <v>227</v>
      </c>
      <c r="B251" s="8">
        <v>-3.7355411881586213E-3</v>
      </c>
      <c r="C251" s="8">
        <v>6.8851174262870452E-3</v>
      </c>
      <c r="D251" s="2"/>
      <c r="E251" s="2"/>
      <c r="F251" s="2"/>
      <c r="G251" s="2"/>
      <c r="H251" s="2"/>
      <c r="I251" s="2"/>
    </row>
    <row r="252" spans="1:9" x14ac:dyDescent="0.3">
      <c r="A252" s="8">
        <v>228</v>
      </c>
      <c r="B252" s="8">
        <v>5.8988793068019442E-3</v>
      </c>
      <c r="C252" s="8">
        <v>7.2803868774209898E-3</v>
      </c>
      <c r="D252" s="2"/>
      <c r="E252" s="2"/>
      <c r="F252" s="2"/>
      <c r="G252" s="2"/>
      <c r="H252" s="2"/>
      <c r="I252" s="2"/>
    </row>
    <row r="253" spans="1:9" x14ac:dyDescent="0.3">
      <c r="A253" s="8">
        <v>229</v>
      </c>
      <c r="B253" s="8">
        <v>1.1800830141468759E-2</v>
      </c>
      <c r="C253" s="8">
        <v>2.4156866169590917E-4</v>
      </c>
      <c r="D253" s="2"/>
      <c r="E253" s="2"/>
      <c r="F253" s="2"/>
      <c r="G253" s="2"/>
      <c r="H253" s="2"/>
      <c r="I253" s="2"/>
    </row>
    <row r="254" spans="1:9" x14ac:dyDescent="0.3">
      <c r="A254" s="8">
        <v>230</v>
      </c>
      <c r="B254" s="8">
        <v>5.1504731156823864E-3</v>
      </c>
      <c r="C254" s="8">
        <v>-1.96772593717746E-2</v>
      </c>
      <c r="D254" s="2"/>
      <c r="E254" s="2"/>
      <c r="F254" s="2"/>
      <c r="G254" s="2"/>
      <c r="H254" s="2"/>
      <c r="I254" s="2"/>
    </row>
    <row r="255" spans="1:9" x14ac:dyDescent="0.3">
      <c r="A255" s="8">
        <v>231</v>
      </c>
      <c r="B255" s="8">
        <v>-1.5616473062297403E-3</v>
      </c>
      <c r="C255" s="8">
        <v>-2.8569917623464669E-3</v>
      </c>
      <c r="D255" s="2"/>
      <c r="E255" s="2"/>
      <c r="F255" s="2"/>
      <c r="G255" s="2"/>
      <c r="H255" s="2"/>
      <c r="I255" s="2"/>
    </row>
    <row r="256" spans="1:9" x14ac:dyDescent="0.3">
      <c r="A256" s="8">
        <v>232</v>
      </c>
      <c r="B256" s="8">
        <v>-4.6545698524048064E-3</v>
      </c>
      <c r="C256" s="8">
        <v>-1.2951358029061409E-2</v>
      </c>
      <c r="D256" s="2"/>
      <c r="E256" s="2"/>
      <c r="F256" s="2"/>
      <c r="G256" s="2"/>
      <c r="H256" s="2"/>
      <c r="I256" s="2"/>
    </row>
    <row r="257" spans="1:9" x14ac:dyDescent="0.3">
      <c r="A257" s="8">
        <v>233</v>
      </c>
      <c r="B257" s="8">
        <v>1.2545444235692557E-2</v>
      </c>
      <c r="C257" s="8">
        <v>3.9510668806802068E-2</v>
      </c>
      <c r="D257" s="2"/>
      <c r="E257" s="2"/>
      <c r="F257" s="2"/>
      <c r="G257" s="2"/>
      <c r="H257" s="2"/>
      <c r="I257" s="2"/>
    </row>
    <row r="258" spans="1:9" x14ac:dyDescent="0.3">
      <c r="A258" s="8">
        <v>234</v>
      </c>
      <c r="B258" s="8">
        <v>1.2425742981074987E-2</v>
      </c>
      <c r="C258" s="8">
        <v>-1.9626373566370935E-2</v>
      </c>
      <c r="D258" s="2"/>
      <c r="E258" s="2"/>
      <c r="F258" s="2"/>
      <c r="G258" s="2"/>
      <c r="H258" s="2"/>
      <c r="I258" s="2"/>
    </row>
    <row r="259" spans="1:9" x14ac:dyDescent="0.3">
      <c r="A259" s="8">
        <v>235</v>
      </c>
      <c r="B259" s="8">
        <v>2.2408479232391087E-3</v>
      </c>
      <c r="C259" s="8">
        <v>1.1542943610163357E-2</v>
      </c>
      <c r="D259" s="2"/>
      <c r="E259" s="2"/>
      <c r="F259" s="2"/>
      <c r="G259" s="2"/>
      <c r="H259" s="2"/>
      <c r="I259" s="2"/>
    </row>
    <row r="260" spans="1:9" x14ac:dyDescent="0.3">
      <c r="A260" s="8">
        <v>236</v>
      </c>
      <c r="B260" s="8">
        <v>-1.966903408317241E-3</v>
      </c>
      <c r="C260" s="8">
        <v>-1.1509505380530149E-2</v>
      </c>
      <c r="D260" s="2"/>
      <c r="E260" s="2"/>
      <c r="F260" s="2"/>
      <c r="G260" s="2"/>
      <c r="H260" s="2"/>
      <c r="I260" s="2"/>
    </row>
    <row r="261" spans="1:9" x14ac:dyDescent="0.3">
      <c r="A261" s="8">
        <v>237</v>
      </c>
      <c r="B261" s="8">
        <v>6.8691332088528529E-3</v>
      </c>
      <c r="C261" s="8">
        <v>2.7627744572960578E-3</v>
      </c>
      <c r="D261" s="2"/>
      <c r="E261" s="2"/>
      <c r="F261" s="2"/>
      <c r="G261" s="2"/>
      <c r="H261" s="2"/>
      <c r="I261" s="2"/>
    </row>
    <row r="262" spans="1:9" x14ac:dyDescent="0.3">
      <c r="A262" s="8">
        <v>238</v>
      </c>
      <c r="B262" s="8">
        <v>1.6459054479914235E-3</v>
      </c>
      <c r="C262" s="8">
        <v>-3.5989351265617593E-2</v>
      </c>
      <c r="D262" s="2"/>
      <c r="E262" s="2"/>
      <c r="F262" s="2"/>
      <c r="G262" s="2"/>
      <c r="H262" s="2"/>
      <c r="I262" s="2"/>
    </row>
    <row r="263" spans="1:9" x14ac:dyDescent="0.3">
      <c r="A263" s="8">
        <v>239</v>
      </c>
      <c r="B263" s="8">
        <v>5.349049688158301E-3</v>
      </c>
      <c r="C263" s="8">
        <v>-6.584330629635443E-3</v>
      </c>
      <c r="D263" s="2"/>
      <c r="E263" s="2"/>
      <c r="F263" s="2"/>
      <c r="G263" s="2"/>
      <c r="H263" s="2"/>
      <c r="I263" s="2"/>
    </row>
    <row r="264" spans="1:9" x14ac:dyDescent="0.3">
      <c r="A264" s="8">
        <v>240</v>
      </c>
      <c r="B264" s="8">
        <v>-3.334683876595055E-3</v>
      </c>
      <c r="C264" s="8">
        <v>-2.2094840222502278E-2</v>
      </c>
      <c r="D264" s="2"/>
      <c r="E264" s="2"/>
      <c r="F264" s="2"/>
      <c r="G264" s="2"/>
      <c r="H264" s="2"/>
      <c r="I264" s="2"/>
    </row>
    <row r="265" spans="1:9" x14ac:dyDescent="0.3">
      <c r="A265" s="8">
        <v>241</v>
      </c>
      <c r="B265" s="8">
        <v>-8.9322146243606803E-3</v>
      </c>
      <c r="C265" s="8">
        <v>-9.2085536060743673E-3</v>
      </c>
      <c r="D265" s="2"/>
      <c r="E265" s="2"/>
      <c r="F265" s="2"/>
      <c r="G265" s="2"/>
      <c r="H265" s="2"/>
      <c r="I265" s="2"/>
    </row>
    <row r="266" spans="1:9" x14ac:dyDescent="0.3">
      <c r="A266" s="8">
        <v>242</v>
      </c>
      <c r="B266" s="8">
        <v>-1.3074707754364904E-2</v>
      </c>
      <c r="C266" s="8">
        <v>-1.2501356170147512E-3</v>
      </c>
      <c r="D266" s="2"/>
      <c r="E266" s="2"/>
      <c r="F266" s="2"/>
      <c r="G266" s="2"/>
      <c r="H266" s="2"/>
      <c r="I266" s="2"/>
    </row>
    <row r="267" spans="1:9" x14ac:dyDescent="0.3">
      <c r="A267" s="8">
        <v>243</v>
      </c>
      <c r="B267" s="8">
        <v>1.1745400439852813E-2</v>
      </c>
      <c r="C267" s="8">
        <v>-4.2266563779239825E-3</v>
      </c>
      <c r="D267" s="2"/>
      <c r="E267" s="2"/>
      <c r="F267" s="2"/>
      <c r="G267" s="2"/>
      <c r="H267" s="2"/>
      <c r="I267" s="2"/>
    </row>
    <row r="268" spans="1:9" x14ac:dyDescent="0.3">
      <c r="A268" s="8">
        <v>244</v>
      </c>
      <c r="B268" s="8">
        <v>-6.1944679997632777E-3</v>
      </c>
      <c r="C268" s="8">
        <v>5.4118345926613678E-3</v>
      </c>
      <c r="D268" s="2"/>
      <c r="E268" s="2"/>
      <c r="F268" s="2"/>
      <c r="G268" s="2"/>
      <c r="H268" s="2"/>
      <c r="I268" s="2"/>
    </row>
    <row r="269" spans="1:9" ht="15" thickBot="1" x14ac:dyDescent="0.35">
      <c r="A269" s="9">
        <v>245</v>
      </c>
      <c r="B269" s="9">
        <v>1.1205540915145848E-2</v>
      </c>
      <c r="C269" s="9">
        <v>-4.0443340358846478E-3</v>
      </c>
      <c r="D269" s="2"/>
      <c r="E269" s="2"/>
      <c r="F269" s="2"/>
      <c r="G269" s="2"/>
      <c r="H269" s="2"/>
      <c r="I26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E0AD-5AFF-489A-BE74-2EBAA989BA24}">
  <dimension ref="A1:O269"/>
  <sheetViews>
    <sheetView topLeftCell="B1" workbookViewId="0">
      <selection activeCell="O6" sqref="O6"/>
    </sheetView>
  </sheetViews>
  <sheetFormatPr defaultRowHeight="14.4" x14ac:dyDescent="0.3"/>
  <cols>
    <col min="14" max="14" width="24.44140625" customWidth="1"/>
  </cols>
  <sheetData>
    <row r="1" spans="1:15" x14ac:dyDescent="0.3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5" ht="1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15" x14ac:dyDescent="0.3">
      <c r="A3" s="11" t="s">
        <v>21</v>
      </c>
      <c r="B3" s="11"/>
      <c r="C3" s="2"/>
      <c r="D3" s="2"/>
      <c r="E3" s="2"/>
      <c r="F3" s="2"/>
      <c r="G3" s="2"/>
      <c r="H3" s="2"/>
      <c r="I3" s="2"/>
      <c r="N3" s="7" t="s">
        <v>57</v>
      </c>
      <c r="O3" s="12">
        <f>B17+B18*'MAIN SHEET'!I256</f>
        <v>0.10761214043621711</v>
      </c>
    </row>
    <row r="4" spans="1:15" x14ac:dyDescent="0.3">
      <c r="A4" s="8" t="s">
        <v>22</v>
      </c>
      <c r="B4" s="8">
        <v>0.34544052358607785</v>
      </c>
      <c r="C4" s="2"/>
      <c r="D4" s="2"/>
      <c r="E4" s="2"/>
      <c r="F4" s="2"/>
      <c r="G4" s="2"/>
      <c r="H4" s="2"/>
      <c r="I4" s="2"/>
      <c r="N4" s="7" t="s">
        <v>12</v>
      </c>
      <c r="O4" s="12">
        <f>(C14)/B14*252</f>
        <v>0.16540745504332105</v>
      </c>
    </row>
    <row r="5" spans="1:15" x14ac:dyDescent="0.3">
      <c r="A5" s="8" t="s">
        <v>23</v>
      </c>
      <c r="B5" s="8">
        <v>0.1193291553354236</v>
      </c>
      <c r="C5" s="2"/>
      <c r="D5" s="2"/>
      <c r="E5" s="2"/>
      <c r="F5" s="2"/>
      <c r="G5" s="2"/>
      <c r="H5" s="2"/>
      <c r="I5" s="2"/>
      <c r="N5" s="7" t="s">
        <v>50</v>
      </c>
      <c r="O5" s="12">
        <f>SQRT(O4)</f>
        <v>0.40670315347108027</v>
      </c>
    </row>
    <row r="6" spans="1:15" x14ac:dyDescent="0.3">
      <c r="A6" s="8" t="s">
        <v>24</v>
      </c>
      <c r="B6" s="8">
        <v>0.11570499548083686</v>
      </c>
      <c r="C6" s="2"/>
      <c r="D6" s="2"/>
      <c r="E6" s="2"/>
      <c r="F6" s="2"/>
      <c r="G6" s="2"/>
      <c r="H6" s="2"/>
      <c r="I6" s="2"/>
      <c r="N6" s="7" t="s">
        <v>51</v>
      </c>
      <c r="O6" s="12">
        <f>(C12)/(B18)^2*252/245</f>
        <v>1.5435019067951857E-2</v>
      </c>
    </row>
    <row r="7" spans="1:15" x14ac:dyDescent="0.3">
      <c r="A7" s="8" t="s">
        <v>25</v>
      </c>
      <c r="B7" s="8">
        <v>2.4092166464239419E-2</v>
      </c>
      <c r="C7" s="2"/>
      <c r="D7" s="2"/>
      <c r="E7" s="2"/>
      <c r="F7" s="2"/>
      <c r="G7" s="2"/>
      <c r="H7" s="2"/>
      <c r="I7" s="2"/>
    </row>
    <row r="8" spans="1:15" ht="15" thickBot="1" x14ac:dyDescent="0.35">
      <c r="A8" s="9" t="s">
        <v>26</v>
      </c>
      <c r="B8" s="9">
        <v>245</v>
      </c>
      <c r="C8" s="2"/>
      <c r="D8" s="2"/>
      <c r="E8" s="2"/>
      <c r="F8" s="2"/>
      <c r="G8" s="2"/>
      <c r="H8" s="2"/>
      <c r="I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</row>
    <row r="10" spans="1:15" ht="15" thickBot="1" x14ac:dyDescent="0.35">
      <c r="A10" s="2" t="s">
        <v>27</v>
      </c>
      <c r="B10" s="2"/>
      <c r="C10" s="2"/>
      <c r="D10" s="2"/>
      <c r="E10" s="2"/>
      <c r="F10" s="2"/>
      <c r="G10" s="2"/>
      <c r="H10" s="2"/>
      <c r="I10" s="2"/>
    </row>
    <row r="11" spans="1:15" x14ac:dyDescent="0.3">
      <c r="A11" s="10"/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2"/>
      <c r="H11" s="2"/>
      <c r="I11" s="2"/>
    </row>
    <row r="12" spans="1:15" x14ac:dyDescent="0.3">
      <c r="A12" s="8" t="s">
        <v>28</v>
      </c>
      <c r="B12" s="8">
        <v>1</v>
      </c>
      <c r="C12" s="8">
        <v>1.9111330883914202E-2</v>
      </c>
      <c r="D12" s="8">
        <v>1.9111330883914202E-2</v>
      </c>
      <c r="E12" s="8">
        <v>32.926018752843007</v>
      </c>
      <c r="F12" s="8">
        <v>2.8375674614030943E-8</v>
      </c>
      <c r="G12" s="2"/>
      <c r="H12" s="2"/>
      <c r="I12" s="2"/>
    </row>
    <row r="13" spans="1:15" x14ac:dyDescent="0.3">
      <c r="A13" s="8" t="s">
        <v>29</v>
      </c>
      <c r="B13" s="8">
        <v>243</v>
      </c>
      <c r="C13" s="8">
        <v>0.14104509384057126</v>
      </c>
      <c r="D13" s="8">
        <v>5.8043248494062246E-4</v>
      </c>
      <c r="E13" s="8"/>
      <c r="F13" s="8"/>
      <c r="G13" s="2"/>
      <c r="H13" s="2"/>
      <c r="I13" s="2"/>
    </row>
    <row r="14" spans="1:15" ht="15" thickBot="1" x14ac:dyDescent="0.35">
      <c r="A14" s="9" t="s">
        <v>30</v>
      </c>
      <c r="B14" s="9">
        <v>244</v>
      </c>
      <c r="C14" s="9">
        <v>0.16015642472448546</v>
      </c>
      <c r="D14" s="9"/>
      <c r="E14" s="9"/>
      <c r="F14" s="9"/>
      <c r="G14" s="2"/>
      <c r="H14" s="2"/>
      <c r="I14" s="2"/>
    </row>
    <row r="15" spans="1:15" ht="15" thickBot="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5" x14ac:dyDescent="0.3">
      <c r="A16" s="10"/>
      <c r="B16" s="10" t="s">
        <v>37</v>
      </c>
      <c r="C16" s="10" t="s">
        <v>25</v>
      </c>
      <c r="D16" s="10" t="s">
        <v>38</v>
      </c>
      <c r="E16" s="10" t="s">
        <v>39</v>
      </c>
      <c r="F16" s="10" t="s">
        <v>40</v>
      </c>
      <c r="G16" s="10" t="s">
        <v>41</v>
      </c>
      <c r="H16" s="10" t="s">
        <v>42</v>
      </c>
      <c r="I16" s="10" t="s">
        <v>43</v>
      </c>
    </row>
    <row r="17" spans="1:15" x14ac:dyDescent="0.3">
      <c r="A17" s="8" t="s">
        <v>31</v>
      </c>
      <c r="B17" s="8">
        <v>4.5848708391036362E-4</v>
      </c>
      <c r="C17" s="8">
        <v>1.5408197963986796E-3</v>
      </c>
      <c r="D17" s="8">
        <v>0.29756048369963461</v>
      </c>
      <c r="E17" s="8">
        <v>0.76629286878184599</v>
      </c>
      <c r="F17" s="8">
        <v>-2.5765802990024163E-3</v>
      </c>
      <c r="G17" s="8">
        <v>3.4935544668231434E-3</v>
      </c>
      <c r="H17" s="8">
        <v>-2.5765802990024163E-3</v>
      </c>
      <c r="I17" s="8">
        <v>3.4935544668231434E-3</v>
      </c>
    </row>
    <row r="18" spans="1:15" ht="15" thickBot="1" x14ac:dyDescent="0.35">
      <c r="A18" s="9" t="s">
        <v>44</v>
      </c>
      <c r="B18" s="9">
        <v>1.1285196068659915</v>
      </c>
      <c r="C18" s="9">
        <v>0.19667062516629422</v>
      </c>
      <c r="D18" s="9">
        <v>5.7381197924793055</v>
      </c>
      <c r="E18" s="9">
        <v>2.8375674614033587E-8</v>
      </c>
      <c r="F18" s="9">
        <v>0.74112284508085302</v>
      </c>
      <c r="G18" s="9">
        <v>1.5159163686511299</v>
      </c>
      <c r="H18" s="9">
        <v>0.74112284508085302</v>
      </c>
      <c r="I18" s="9">
        <v>1.5159163686511299</v>
      </c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15" x14ac:dyDescent="0.3">
      <c r="A20" s="2"/>
      <c r="B20" s="2"/>
      <c r="C20" s="2"/>
      <c r="D20" s="2"/>
      <c r="E20" s="2"/>
      <c r="F20" s="2"/>
      <c r="G20" s="2"/>
      <c r="H20" s="2"/>
      <c r="I20" s="2"/>
      <c r="O20">
        <f>(C14)/B14*252</f>
        <v>0.16540745504332105</v>
      </c>
    </row>
    <row r="21" spans="1:1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15" x14ac:dyDescent="0.3">
      <c r="A22" s="2" t="s">
        <v>45</v>
      </c>
      <c r="B22" s="2"/>
      <c r="C22" s="2"/>
      <c r="D22" s="2"/>
      <c r="E22" s="2"/>
      <c r="F22" s="2"/>
      <c r="G22" s="2"/>
      <c r="H22" s="2"/>
      <c r="I22" s="2"/>
    </row>
    <row r="23" spans="1:15" ht="15" thickBo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15" x14ac:dyDescent="0.3">
      <c r="A24" s="10" t="s">
        <v>46</v>
      </c>
      <c r="B24" s="10" t="s">
        <v>47</v>
      </c>
      <c r="C24" s="10" t="s">
        <v>48</v>
      </c>
      <c r="D24" s="2"/>
      <c r="E24" s="2"/>
      <c r="F24" s="2"/>
      <c r="G24" s="2"/>
      <c r="H24" s="2"/>
      <c r="I24" s="2"/>
    </row>
    <row r="25" spans="1:15" x14ac:dyDescent="0.3">
      <c r="A25" s="8">
        <v>1</v>
      </c>
      <c r="B25" s="8">
        <v>3.9378719692741123E-3</v>
      </c>
      <c r="C25" s="8">
        <v>6.3535236414244151E-4</v>
      </c>
      <c r="D25" s="2"/>
      <c r="E25" s="2"/>
      <c r="F25" s="2"/>
      <c r="G25" s="2"/>
      <c r="H25" s="2"/>
      <c r="I25" s="2"/>
    </row>
    <row r="26" spans="1:15" x14ac:dyDescent="0.3">
      <c r="A26" s="8">
        <v>2</v>
      </c>
      <c r="B26" s="8">
        <v>-1.2572711120129051E-2</v>
      </c>
      <c r="C26" s="8">
        <v>-8.0418629337154542E-3</v>
      </c>
      <c r="D26" s="2"/>
      <c r="E26" s="2"/>
      <c r="F26" s="2"/>
      <c r="G26" s="2"/>
      <c r="H26" s="2"/>
      <c r="I26" s="2"/>
    </row>
    <row r="27" spans="1:15" x14ac:dyDescent="0.3">
      <c r="A27" s="8">
        <v>3</v>
      </c>
      <c r="B27" s="8">
        <v>2.2192167259179066E-2</v>
      </c>
      <c r="C27" s="8">
        <v>-1.0280742752975386E-2</v>
      </c>
      <c r="D27" s="2"/>
      <c r="E27" s="2"/>
      <c r="F27" s="2"/>
      <c r="G27" s="2"/>
      <c r="H27" s="2"/>
      <c r="I27" s="2"/>
    </row>
    <row r="28" spans="1:15" x14ac:dyDescent="0.3">
      <c r="A28" s="8">
        <v>4</v>
      </c>
      <c r="B28" s="8">
        <v>9.7499726049292727E-4</v>
      </c>
      <c r="C28" s="8">
        <v>5.2735988722156599E-3</v>
      </c>
      <c r="D28" s="2"/>
      <c r="E28" s="2"/>
      <c r="F28" s="2"/>
      <c r="G28" s="2"/>
      <c r="H28" s="2"/>
      <c r="I28" s="2"/>
    </row>
    <row r="29" spans="1:15" x14ac:dyDescent="0.3">
      <c r="A29" s="8">
        <v>5</v>
      </c>
      <c r="B29" s="8">
        <v>5.4857519052750655E-3</v>
      </c>
      <c r="C29" s="8">
        <v>-1.9498849422372708E-2</v>
      </c>
      <c r="D29" s="2"/>
      <c r="E29" s="2"/>
      <c r="F29" s="2"/>
      <c r="G29" s="2"/>
      <c r="H29" s="2"/>
      <c r="I29" s="2"/>
    </row>
    <row r="30" spans="1:15" x14ac:dyDescent="0.3">
      <c r="A30" s="8">
        <v>6</v>
      </c>
      <c r="B30" s="8">
        <v>2.7598814776167322E-3</v>
      </c>
      <c r="C30" s="8">
        <v>-5.7766598447463154E-3</v>
      </c>
      <c r="D30" s="2"/>
      <c r="E30" s="2"/>
      <c r="F30" s="2"/>
      <c r="G30" s="2"/>
      <c r="H30" s="2"/>
      <c r="I30" s="2"/>
    </row>
    <row r="31" spans="1:15" x14ac:dyDescent="0.3">
      <c r="A31" s="8">
        <v>7</v>
      </c>
      <c r="B31" s="8">
        <v>1.886495951977919E-3</v>
      </c>
      <c r="C31" s="8">
        <v>1.0633017574075625E-2</v>
      </c>
      <c r="D31" s="2"/>
      <c r="E31" s="2"/>
      <c r="F31" s="2"/>
      <c r="G31" s="2"/>
      <c r="H31" s="2"/>
      <c r="I31" s="2"/>
    </row>
    <row r="32" spans="1:15" x14ac:dyDescent="0.3">
      <c r="A32" s="8">
        <v>8</v>
      </c>
      <c r="B32" s="8">
        <v>4.7680948567848137E-3</v>
      </c>
      <c r="C32" s="8">
        <v>-1.2091701448460827E-2</v>
      </c>
      <c r="D32" s="2"/>
      <c r="E32" s="2"/>
      <c r="F32" s="2"/>
      <c r="G32" s="2"/>
      <c r="H32" s="2"/>
      <c r="I32" s="2"/>
    </row>
    <row r="33" spans="1:9" x14ac:dyDescent="0.3">
      <c r="A33" s="8">
        <v>9</v>
      </c>
      <c r="B33" s="8">
        <v>2.6384949411184214E-3</v>
      </c>
      <c r="C33" s="8">
        <v>9.3828203485868834E-4</v>
      </c>
      <c r="D33" s="2"/>
      <c r="E33" s="2"/>
      <c r="F33" s="2"/>
      <c r="G33" s="2"/>
      <c r="H33" s="2"/>
      <c r="I33" s="2"/>
    </row>
    <row r="34" spans="1:9" x14ac:dyDescent="0.3">
      <c r="A34" s="8">
        <v>10</v>
      </c>
      <c r="B34" s="8">
        <v>5.4116012448394996E-3</v>
      </c>
      <c r="C34" s="8">
        <v>-3.230276968502773E-3</v>
      </c>
      <c r="D34" s="2"/>
      <c r="E34" s="2"/>
      <c r="F34" s="2"/>
      <c r="G34" s="2"/>
      <c r="H34" s="2"/>
      <c r="I34" s="2"/>
    </row>
    <row r="35" spans="1:9" x14ac:dyDescent="0.3">
      <c r="A35" s="8">
        <v>11</v>
      </c>
      <c r="B35" s="8">
        <v>2.4513133054390071E-3</v>
      </c>
      <c r="C35" s="8">
        <v>5.057909198223709E-2</v>
      </c>
      <c r="D35" s="2"/>
      <c r="E35" s="2"/>
      <c r="F35" s="2"/>
      <c r="G35" s="2"/>
      <c r="H35" s="2"/>
      <c r="I35" s="2"/>
    </row>
    <row r="36" spans="1:9" x14ac:dyDescent="0.3">
      <c r="A36" s="8">
        <v>12</v>
      </c>
      <c r="B36" s="8">
        <v>-2.1359391494129897E-3</v>
      </c>
      <c r="C36" s="8">
        <v>3.4487572765990286E-2</v>
      </c>
      <c r="D36" s="2"/>
      <c r="E36" s="2"/>
      <c r="F36" s="2"/>
      <c r="G36" s="2"/>
      <c r="H36" s="2"/>
      <c r="I36" s="2"/>
    </row>
    <row r="37" spans="1:9" x14ac:dyDescent="0.3">
      <c r="A37" s="8">
        <v>13</v>
      </c>
      <c r="B37" s="8">
        <v>4.4630850201282787E-3</v>
      </c>
      <c r="C37" s="8">
        <v>-3.9320594724896098E-3</v>
      </c>
      <c r="D37" s="2"/>
      <c r="E37" s="2"/>
      <c r="F37" s="2"/>
      <c r="G37" s="2"/>
      <c r="H37" s="2"/>
      <c r="I37" s="2"/>
    </row>
    <row r="38" spans="1:9" x14ac:dyDescent="0.3">
      <c r="A38" s="8">
        <v>14</v>
      </c>
      <c r="B38" s="8">
        <v>1.3763560688799618E-4</v>
      </c>
      <c r="C38" s="8">
        <v>-1.2968276316046275E-2</v>
      </c>
      <c r="D38" s="2"/>
      <c r="E38" s="2"/>
      <c r="F38" s="2"/>
      <c r="G38" s="2"/>
      <c r="H38" s="2"/>
      <c r="I38" s="2"/>
    </row>
    <row r="39" spans="1:9" x14ac:dyDescent="0.3">
      <c r="A39" s="8">
        <v>15</v>
      </c>
      <c r="B39" s="8">
        <v>2.4748612938861811E-3</v>
      </c>
      <c r="C39" s="8">
        <v>3.8916945013752841E-2</v>
      </c>
      <c r="D39" s="2"/>
      <c r="E39" s="2"/>
      <c r="F39" s="2"/>
      <c r="G39" s="2"/>
      <c r="H39" s="2"/>
      <c r="I39" s="2"/>
    </row>
    <row r="40" spans="1:9" x14ac:dyDescent="0.3">
      <c r="A40" s="8">
        <v>16</v>
      </c>
      <c r="B40" s="8">
        <v>3.4301196643771472E-3</v>
      </c>
      <c r="C40" s="8">
        <v>2.1958476912035214E-4</v>
      </c>
      <c r="D40" s="2"/>
      <c r="E40" s="2"/>
      <c r="F40" s="2"/>
      <c r="G40" s="2"/>
      <c r="H40" s="2"/>
      <c r="I40" s="2"/>
    </row>
    <row r="41" spans="1:9" x14ac:dyDescent="0.3">
      <c r="A41" s="8">
        <v>17</v>
      </c>
      <c r="B41" s="8">
        <v>-4.387928111716957E-3</v>
      </c>
      <c r="C41" s="8">
        <v>-1.6022987464077394E-2</v>
      </c>
      <c r="D41" s="2"/>
      <c r="E41" s="2"/>
      <c r="F41" s="2"/>
      <c r="G41" s="2"/>
      <c r="H41" s="2"/>
      <c r="I41" s="2"/>
    </row>
    <row r="42" spans="1:9" x14ac:dyDescent="0.3">
      <c r="A42" s="8">
        <v>18</v>
      </c>
      <c r="B42" s="8">
        <v>5.3122116393202259E-3</v>
      </c>
      <c r="C42" s="8">
        <v>-4.103756050716445E-3</v>
      </c>
      <c r="D42" s="2"/>
      <c r="E42" s="2"/>
      <c r="F42" s="2"/>
      <c r="G42" s="2"/>
      <c r="H42" s="2"/>
      <c r="I42" s="2"/>
    </row>
    <row r="43" spans="1:9" x14ac:dyDescent="0.3">
      <c r="A43" s="8">
        <v>19</v>
      </c>
      <c r="B43" s="8">
        <v>8.1860470186515787E-3</v>
      </c>
      <c r="C43" s="8">
        <v>-6.7919608847976758E-3</v>
      </c>
      <c r="D43" s="2"/>
      <c r="E43" s="2"/>
      <c r="F43" s="2"/>
      <c r="G43" s="2"/>
      <c r="H43" s="2"/>
      <c r="I43" s="2"/>
    </row>
    <row r="44" spans="1:9" x14ac:dyDescent="0.3">
      <c r="A44" s="8">
        <v>20</v>
      </c>
      <c r="B44" s="8">
        <v>5.2325345358451465E-3</v>
      </c>
      <c r="C44" s="8">
        <v>-3.3924840387666855E-5</v>
      </c>
      <c r="D44" s="2"/>
      <c r="E44" s="2"/>
      <c r="F44" s="2"/>
      <c r="G44" s="2"/>
      <c r="H44" s="2"/>
      <c r="I44" s="2"/>
    </row>
    <row r="45" spans="1:9" x14ac:dyDescent="0.3">
      <c r="A45" s="8">
        <v>21</v>
      </c>
      <c r="B45" s="8">
        <v>-1.971622189280865E-3</v>
      </c>
      <c r="C45" s="8">
        <v>-9.9338785868756281E-3</v>
      </c>
      <c r="D45" s="2"/>
      <c r="E45" s="2"/>
      <c r="F45" s="2"/>
      <c r="G45" s="2"/>
      <c r="H45" s="2"/>
      <c r="I45" s="2"/>
    </row>
    <row r="46" spans="1:9" x14ac:dyDescent="0.3">
      <c r="A46" s="8">
        <v>22</v>
      </c>
      <c r="B46" s="8">
        <v>-3.7765550115227212E-3</v>
      </c>
      <c r="C46" s="8">
        <v>-9.4620101516121585E-3</v>
      </c>
      <c r="D46" s="2"/>
      <c r="E46" s="2"/>
      <c r="F46" s="2"/>
      <c r="G46" s="2"/>
      <c r="H46" s="2"/>
      <c r="I46" s="2"/>
    </row>
    <row r="47" spans="1:9" x14ac:dyDescent="0.3">
      <c r="A47" s="8">
        <v>23</v>
      </c>
      <c r="B47" s="8">
        <v>-6.2226334684766741E-3</v>
      </c>
      <c r="C47" s="8">
        <v>3.7245928415429716E-2</v>
      </c>
      <c r="D47" s="2"/>
      <c r="E47" s="2"/>
      <c r="F47" s="2"/>
      <c r="G47" s="2"/>
      <c r="H47" s="2"/>
      <c r="I47" s="2"/>
    </row>
    <row r="48" spans="1:9" x14ac:dyDescent="0.3">
      <c r="A48" s="8">
        <v>24</v>
      </c>
      <c r="B48" s="8">
        <v>1.060135010754884E-2</v>
      </c>
      <c r="C48" s="8">
        <v>3.8554666581118328E-2</v>
      </c>
      <c r="D48" s="2"/>
      <c r="E48" s="2"/>
      <c r="F48" s="2"/>
      <c r="G48" s="2"/>
      <c r="H48" s="2"/>
      <c r="I48" s="2"/>
    </row>
    <row r="49" spans="1:9" x14ac:dyDescent="0.3">
      <c r="A49" s="8">
        <v>25</v>
      </c>
      <c r="B49" s="8">
        <v>5.0773832089326279E-4</v>
      </c>
      <c r="C49" s="8">
        <v>3.5621828686477043E-2</v>
      </c>
      <c r="D49" s="2"/>
      <c r="E49" s="2"/>
      <c r="F49" s="2"/>
      <c r="G49" s="2"/>
      <c r="H49" s="2"/>
      <c r="I49" s="2"/>
    </row>
    <row r="50" spans="1:9" x14ac:dyDescent="0.3">
      <c r="A50" s="8">
        <v>26</v>
      </c>
      <c r="B50" s="8">
        <v>2.7820358804391994E-3</v>
      </c>
      <c r="C50" s="8">
        <v>-4.8833322093099381E-3</v>
      </c>
      <c r="D50" s="2"/>
      <c r="E50" s="2"/>
      <c r="F50" s="2"/>
      <c r="G50" s="2"/>
      <c r="H50" s="2"/>
      <c r="I50" s="2"/>
    </row>
    <row r="51" spans="1:9" x14ac:dyDescent="0.3">
      <c r="A51" s="8">
        <v>27</v>
      </c>
      <c r="B51" s="8">
        <v>-2.3767408196919259E-3</v>
      </c>
      <c r="C51" s="8">
        <v>-1.2868206848112396E-2</v>
      </c>
      <c r="D51" s="2"/>
      <c r="E51" s="2"/>
      <c r="F51" s="2"/>
      <c r="G51" s="2"/>
      <c r="H51" s="2"/>
      <c r="I51" s="2"/>
    </row>
    <row r="52" spans="1:9" x14ac:dyDescent="0.3">
      <c r="A52" s="8">
        <v>28</v>
      </c>
      <c r="B52" s="8">
        <v>9.7378066919932491E-3</v>
      </c>
      <c r="C52" s="8">
        <v>-4.6235704757254595E-2</v>
      </c>
      <c r="D52" s="2"/>
      <c r="E52" s="2"/>
      <c r="F52" s="2"/>
      <c r="G52" s="2"/>
      <c r="H52" s="2"/>
      <c r="I52" s="2"/>
    </row>
    <row r="53" spans="1:9" x14ac:dyDescent="0.3">
      <c r="A53" s="8">
        <v>29</v>
      </c>
      <c r="B53" s="8">
        <v>2.7482468202744755E-4</v>
      </c>
      <c r="C53" s="8">
        <v>-2.6876152642175979E-2</v>
      </c>
      <c r="D53" s="2"/>
      <c r="E53" s="2"/>
      <c r="F53" s="2"/>
      <c r="G53" s="2"/>
      <c r="H53" s="2"/>
      <c r="I53" s="2"/>
    </row>
    <row r="54" spans="1:9" x14ac:dyDescent="0.3">
      <c r="A54" s="8">
        <v>30</v>
      </c>
      <c r="B54" s="8">
        <v>-2.3165479695738754E-4</v>
      </c>
      <c r="C54" s="8">
        <v>-1.711487521227624E-2</v>
      </c>
      <c r="D54" s="2"/>
      <c r="E54" s="2"/>
      <c r="F54" s="2"/>
      <c r="G54" s="2"/>
      <c r="H54" s="2"/>
      <c r="I54" s="2"/>
    </row>
    <row r="55" spans="1:9" x14ac:dyDescent="0.3">
      <c r="A55" s="8">
        <v>31</v>
      </c>
      <c r="B55" s="8">
        <v>-6.0835824072673125E-3</v>
      </c>
      <c r="C55" s="8">
        <v>8.2280520650522063E-3</v>
      </c>
      <c r="D55" s="2"/>
      <c r="E55" s="2"/>
      <c r="F55" s="2"/>
      <c r="G55" s="2"/>
      <c r="H55" s="2"/>
      <c r="I55" s="2"/>
    </row>
    <row r="56" spans="1:9" x14ac:dyDescent="0.3">
      <c r="A56" s="8">
        <v>32</v>
      </c>
      <c r="B56" s="8">
        <v>-5.8714465594087118E-3</v>
      </c>
      <c r="C56" s="8">
        <v>3.0748937417985414E-3</v>
      </c>
      <c r="D56" s="2"/>
      <c r="E56" s="2"/>
      <c r="F56" s="2"/>
      <c r="G56" s="2"/>
      <c r="H56" s="2"/>
      <c r="I56" s="2"/>
    </row>
    <row r="57" spans="1:9" x14ac:dyDescent="0.3">
      <c r="A57" s="8">
        <v>33</v>
      </c>
      <c r="B57" s="8">
        <v>-8.8534721745612329E-3</v>
      </c>
      <c r="C57" s="8">
        <v>-1.7821581979971197E-2</v>
      </c>
      <c r="D57" s="2"/>
      <c r="E57" s="2"/>
      <c r="F57" s="2"/>
      <c r="G57" s="2"/>
      <c r="H57" s="2"/>
      <c r="I57" s="2"/>
    </row>
    <row r="58" spans="1:9" x14ac:dyDescent="0.3">
      <c r="A58" s="8">
        <v>34</v>
      </c>
      <c r="B58" s="8">
        <v>-8.2259479435933345E-3</v>
      </c>
      <c r="C58" s="8">
        <v>-2.9726447079342133E-2</v>
      </c>
      <c r="D58" s="2"/>
      <c r="E58" s="2"/>
      <c r="F58" s="2"/>
      <c r="G58" s="2"/>
      <c r="H58" s="2"/>
      <c r="I58" s="2"/>
    </row>
    <row r="59" spans="1:9" x14ac:dyDescent="0.3">
      <c r="A59" s="8">
        <v>35</v>
      </c>
      <c r="B59" s="8">
        <v>2.4071439117320666E-3</v>
      </c>
      <c r="C59" s="8">
        <v>1.7550272972207452E-2</v>
      </c>
      <c r="D59" s="2"/>
      <c r="E59" s="2"/>
      <c r="F59" s="2"/>
      <c r="G59" s="2"/>
      <c r="H59" s="2"/>
      <c r="I59" s="2"/>
    </row>
    <row r="60" spans="1:9" x14ac:dyDescent="0.3">
      <c r="A60" s="8">
        <v>36</v>
      </c>
      <c r="B60" s="8">
        <v>-1.1129482857816168E-2</v>
      </c>
      <c r="C60" s="8">
        <v>-1.6255064287514456E-2</v>
      </c>
      <c r="D60" s="2"/>
      <c r="E60" s="2"/>
      <c r="F60" s="2"/>
      <c r="G60" s="2"/>
      <c r="H60" s="2"/>
      <c r="I60" s="2"/>
    </row>
    <row r="61" spans="1:9" x14ac:dyDescent="0.3">
      <c r="A61" s="8">
        <v>37</v>
      </c>
      <c r="B61" s="8">
        <v>9.2964703245047523E-3</v>
      </c>
      <c r="C61" s="8">
        <v>-2.5781013414688761E-2</v>
      </c>
      <c r="D61" s="2"/>
      <c r="E61" s="2"/>
      <c r="F61" s="2"/>
      <c r="G61" s="2"/>
      <c r="H61" s="2"/>
      <c r="I61" s="2"/>
    </row>
    <row r="62" spans="1:9" x14ac:dyDescent="0.3">
      <c r="A62" s="8">
        <v>38</v>
      </c>
      <c r="B62" s="8">
        <v>1.0063073439202487E-2</v>
      </c>
      <c r="C62" s="8">
        <v>-7.3584084854512437E-3</v>
      </c>
      <c r="D62" s="2"/>
      <c r="E62" s="2"/>
      <c r="F62" s="2"/>
      <c r="G62" s="2"/>
      <c r="H62" s="2"/>
      <c r="I62" s="2"/>
    </row>
    <row r="63" spans="1:9" x14ac:dyDescent="0.3">
      <c r="A63" s="8">
        <v>39</v>
      </c>
      <c r="B63" s="8">
        <v>9.1486897178849596E-3</v>
      </c>
      <c r="C63" s="8">
        <v>-4.129303129625974E-3</v>
      </c>
      <c r="D63" s="2"/>
      <c r="E63" s="2"/>
      <c r="F63" s="2"/>
      <c r="G63" s="2"/>
      <c r="H63" s="2"/>
      <c r="I63" s="2"/>
    </row>
    <row r="64" spans="1:9" x14ac:dyDescent="0.3">
      <c r="A64" s="8">
        <v>40</v>
      </c>
      <c r="B64" s="8">
        <v>-5.5829186765758041E-3</v>
      </c>
      <c r="C64" s="8">
        <v>9.3499616391135923E-3</v>
      </c>
      <c r="D64" s="2"/>
      <c r="E64" s="2"/>
      <c r="F64" s="2"/>
      <c r="G64" s="2"/>
      <c r="H64" s="2"/>
      <c r="I64" s="2"/>
    </row>
    <row r="65" spans="1:9" x14ac:dyDescent="0.3">
      <c r="A65" s="8">
        <v>41</v>
      </c>
      <c r="B65" s="8">
        <v>-1.750180673874589E-3</v>
      </c>
      <c r="C65" s="8">
        <v>7.6682008798406621E-3</v>
      </c>
      <c r="D65" s="2"/>
      <c r="E65" s="2"/>
      <c r="F65" s="2"/>
      <c r="G65" s="2"/>
      <c r="H65" s="2"/>
      <c r="I65" s="2"/>
    </row>
    <row r="66" spans="1:9" x14ac:dyDescent="0.3">
      <c r="A66" s="8">
        <v>42</v>
      </c>
      <c r="B66" s="8">
        <v>1.3211922645463064E-2</v>
      </c>
      <c r="C66" s="8">
        <v>-2.9535576361627312E-2</v>
      </c>
      <c r="D66" s="2"/>
      <c r="E66" s="2"/>
      <c r="F66" s="2"/>
      <c r="G66" s="2"/>
      <c r="H66" s="2"/>
      <c r="I66" s="2"/>
    </row>
    <row r="67" spans="1:9" x14ac:dyDescent="0.3">
      <c r="A67" s="8">
        <v>43</v>
      </c>
      <c r="B67" s="8">
        <v>-3.9383079082716231E-3</v>
      </c>
      <c r="C67" s="8">
        <v>2.4637907540493113E-3</v>
      </c>
      <c r="D67" s="2"/>
      <c r="E67" s="2"/>
      <c r="F67" s="2"/>
      <c r="G67" s="2"/>
      <c r="H67" s="2"/>
      <c r="I67" s="2"/>
    </row>
    <row r="68" spans="1:9" x14ac:dyDescent="0.3">
      <c r="A68" s="8">
        <v>44</v>
      </c>
      <c r="B68" s="8">
        <v>-6.8818001099665684E-3</v>
      </c>
      <c r="C68" s="8">
        <v>-1.7604938807280025E-2</v>
      </c>
      <c r="D68" s="2"/>
      <c r="E68" s="2"/>
      <c r="F68" s="2"/>
      <c r="G68" s="2"/>
      <c r="H68" s="2"/>
      <c r="I68" s="2"/>
    </row>
    <row r="69" spans="1:9" x14ac:dyDescent="0.3">
      <c r="A69" s="8">
        <v>45</v>
      </c>
      <c r="B69" s="8">
        <v>-3.4935470634886523E-3</v>
      </c>
      <c r="C69" s="8">
        <v>-5.1052790783627242E-3</v>
      </c>
      <c r="D69" s="2"/>
      <c r="E69" s="2"/>
      <c r="F69" s="2"/>
      <c r="G69" s="2"/>
      <c r="H69" s="2"/>
      <c r="I69" s="2"/>
    </row>
    <row r="70" spans="1:9" x14ac:dyDescent="0.3">
      <c r="A70" s="8">
        <v>46</v>
      </c>
      <c r="B70" s="8">
        <v>1.0006504794924896E-2</v>
      </c>
      <c r="C70" s="8">
        <v>1.7918762741642624E-2</v>
      </c>
      <c r="D70" s="2"/>
      <c r="E70" s="2"/>
      <c r="F70" s="2"/>
      <c r="G70" s="2"/>
      <c r="H70" s="2"/>
      <c r="I70" s="2"/>
    </row>
    <row r="71" spans="1:9" x14ac:dyDescent="0.3">
      <c r="A71" s="8">
        <v>47</v>
      </c>
      <c r="B71" s="8">
        <v>9.0980584414718357E-3</v>
      </c>
      <c r="C71" s="8">
        <v>7.5273601411742205E-2</v>
      </c>
      <c r="D71" s="2"/>
      <c r="E71" s="2"/>
      <c r="F71" s="2"/>
      <c r="G71" s="2"/>
      <c r="H71" s="2"/>
      <c r="I71" s="2"/>
    </row>
    <row r="72" spans="1:9" x14ac:dyDescent="0.3">
      <c r="A72" s="8">
        <v>48</v>
      </c>
      <c r="B72" s="8">
        <v>1.8425081966031641E-4</v>
      </c>
      <c r="C72" s="8">
        <v>2.5580743074192468E-3</v>
      </c>
      <c r="D72" s="2"/>
      <c r="E72" s="2"/>
      <c r="F72" s="2"/>
      <c r="G72" s="2"/>
      <c r="H72" s="2"/>
      <c r="I72" s="2"/>
    </row>
    <row r="73" spans="1:9" x14ac:dyDescent="0.3">
      <c r="A73" s="8">
        <v>49</v>
      </c>
      <c r="B73" s="8">
        <v>2.280375859523232E-3</v>
      </c>
      <c r="C73" s="8">
        <v>-1.6320904872435395E-2</v>
      </c>
      <c r="D73" s="2"/>
      <c r="E73" s="2"/>
      <c r="F73" s="2"/>
      <c r="G73" s="2"/>
      <c r="H73" s="2"/>
      <c r="I73" s="2"/>
    </row>
    <row r="74" spans="1:9" x14ac:dyDescent="0.3">
      <c r="A74" s="8">
        <v>50</v>
      </c>
      <c r="B74" s="8">
        <v>6.1058110605454749E-3</v>
      </c>
      <c r="C74" s="8">
        <v>-1.8479715616228309E-2</v>
      </c>
      <c r="D74" s="2"/>
      <c r="E74" s="2"/>
      <c r="F74" s="2"/>
      <c r="G74" s="2"/>
      <c r="H74" s="2"/>
      <c r="I74" s="2"/>
    </row>
    <row r="75" spans="1:9" x14ac:dyDescent="0.3">
      <c r="A75" s="8">
        <v>51</v>
      </c>
      <c r="B75" s="8">
        <v>1.6991132020672838E-3</v>
      </c>
      <c r="C75" s="8">
        <v>-4.9312895141732423E-3</v>
      </c>
      <c r="D75" s="2"/>
      <c r="E75" s="2"/>
      <c r="F75" s="2"/>
      <c r="G75" s="2"/>
      <c r="H75" s="2"/>
      <c r="I75" s="2"/>
    </row>
    <row r="76" spans="1:9" x14ac:dyDescent="0.3">
      <c r="A76" s="8">
        <v>52</v>
      </c>
      <c r="B76" s="8">
        <v>-4.8016599829596145E-3</v>
      </c>
      <c r="C76" s="8">
        <v>6.5770765478533671E-3</v>
      </c>
      <c r="D76" s="2"/>
      <c r="E76" s="2"/>
      <c r="F76" s="2"/>
      <c r="G76" s="2"/>
      <c r="H76" s="2"/>
      <c r="I76" s="2"/>
    </row>
    <row r="77" spans="1:9" x14ac:dyDescent="0.3">
      <c r="A77" s="8">
        <v>53</v>
      </c>
      <c r="B77" s="8">
        <v>1.2640842047543285E-3</v>
      </c>
      <c r="C77" s="8">
        <v>-6.5171983366547892E-3</v>
      </c>
      <c r="D77" s="2"/>
      <c r="E77" s="2"/>
      <c r="F77" s="2"/>
      <c r="G77" s="2"/>
      <c r="H77" s="2"/>
      <c r="I77" s="2"/>
    </row>
    <row r="78" spans="1:9" x14ac:dyDescent="0.3">
      <c r="A78" s="8">
        <v>54</v>
      </c>
      <c r="B78" s="8">
        <v>-1.6056582127074131E-3</v>
      </c>
      <c r="C78" s="8">
        <v>-6.4849252907069749E-3</v>
      </c>
      <c r="D78" s="2"/>
      <c r="E78" s="2"/>
      <c r="F78" s="2"/>
      <c r="G78" s="2"/>
      <c r="H78" s="2"/>
      <c r="I78" s="2"/>
    </row>
    <row r="79" spans="1:9" x14ac:dyDescent="0.3">
      <c r="A79" s="8">
        <v>55</v>
      </c>
      <c r="B79" s="8">
        <v>-9.085282195946405E-3</v>
      </c>
      <c r="C79" s="8">
        <v>-2.2465295273350637E-2</v>
      </c>
      <c r="D79" s="2"/>
      <c r="E79" s="2"/>
      <c r="F79" s="2"/>
      <c r="G79" s="2"/>
      <c r="H79" s="2"/>
      <c r="I79" s="2"/>
    </row>
    <row r="80" spans="1:9" x14ac:dyDescent="0.3">
      <c r="A80" s="8">
        <v>56</v>
      </c>
      <c r="B80" s="8">
        <v>6.7470410874827975E-3</v>
      </c>
      <c r="C80" s="8">
        <v>1.2388907978793384E-3</v>
      </c>
      <c r="D80" s="2"/>
      <c r="E80" s="2"/>
      <c r="F80" s="2"/>
      <c r="G80" s="2"/>
      <c r="H80" s="2"/>
      <c r="I80" s="2"/>
    </row>
    <row r="81" spans="1:9" x14ac:dyDescent="0.3">
      <c r="A81" s="8">
        <v>57</v>
      </c>
      <c r="B81" s="8">
        <v>-2.984825324298313E-3</v>
      </c>
      <c r="C81" s="8">
        <v>6.7887543187861461E-3</v>
      </c>
      <c r="D81" s="2"/>
      <c r="E81" s="2"/>
      <c r="F81" s="2"/>
      <c r="G81" s="2"/>
      <c r="H81" s="2"/>
      <c r="I81" s="2"/>
    </row>
    <row r="82" spans="1:9" x14ac:dyDescent="0.3">
      <c r="A82" s="8">
        <v>58</v>
      </c>
      <c r="B82" s="8">
        <v>8.7427824846981073E-3</v>
      </c>
      <c r="C82" s="8">
        <v>-8.4491774757611549E-3</v>
      </c>
      <c r="D82" s="2"/>
      <c r="E82" s="2"/>
      <c r="F82" s="2"/>
      <c r="G82" s="2"/>
      <c r="H82" s="2"/>
      <c r="I82" s="2"/>
    </row>
    <row r="83" spans="1:9" x14ac:dyDescent="0.3">
      <c r="A83" s="8">
        <v>59</v>
      </c>
      <c r="B83" s="8">
        <v>-5.9355866854985716E-3</v>
      </c>
      <c r="C83" s="8">
        <v>-1.5423177595730048E-4</v>
      </c>
      <c r="D83" s="2"/>
      <c r="E83" s="2"/>
      <c r="F83" s="2"/>
      <c r="G83" s="2"/>
      <c r="H83" s="2"/>
      <c r="I83" s="2"/>
    </row>
    <row r="84" spans="1:9" x14ac:dyDescent="0.3">
      <c r="A84" s="8">
        <v>60</v>
      </c>
      <c r="B84" s="8">
        <v>9.6241039669210855E-4</v>
      </c>
      <c r="C84" s="8">
        <v>-2.1522664291355013E-3</v>
      </c>
      <c r="D84" s="2"/>
      <c r="E84" s="2"/>
      <c r="F84" s="2"/>
      <c r="G84" s="2"/>
      <c r="H84" s="2"/>
      <c r="I84" s="2"/>
    </row>
    <row r="85" spans="1:9" x14ac:dyDescent="0.3">
      <c r="A85" s="8">
        <v>61</v>
      </c>
      <c r="B85" s="8">
        <v>-9.9846683579535161E-3</v>
      </c>
      <c r="C85" s="8">
        <v>-6.2274818450234401E-3</v>
      </c>
      <c r="D85" s="2"/>
      <c r="E85" s="2"/>
      <c r="F85" s="2"/>
      <c r="G85" s="2"/>
      <c r="H85" s="2"/>
      <c r="I85" s="2"/>
    </row>
    <row r="86" spans="1:9" x14ac:dyDescent="0.3">
      <c r="A86" s="8">
        <v>62</v>
      </c>
      <c r="B86" s="8">
        <v>-8.4446328569183857E-3</v>
      </c>
      <c r="C86" s="8">
        <v>-1.3392271537171272E-2</v>
      </c>
      <c r="D86" s="2"/>
      <c r="E86" s="2"/>
      <c r="F86" s="2"/>
      <c r="G86" s="2"/>
      <c r="H86" s="2"/>
      <c r="I86" s="2"/>
    </row>
    <row r="87" spans="1:9" x14ac:dyDescent="0.3">
      <c r="A87" s="8">
        <v>63</v>
      </c>
      <c r="B87" s="8">
        <v>1.3601766828751423E-2</v>
      </c>
      <c r="C87" s="8">
        <v>-3.0253738825628887E-3</v>
      </c>
      <c r="D87" s="2"/>
      <c r="E87" s="2"/>
      <c r="F87" s="2"/>
      <c r="G87" s="2"/>
      <c r="H87" s="2"/>
      <c r="I87" s="2"/>
    </row>
    <row r="88" spans="1:9" x14ac:dyDescent="0.3">
      <c r="A88" s="8">
        <v>64</v>
      </c>
      <c r="B88" s="8">
        <v>-5.746105709683787E-3</v>
      </c>
      <c r="C88" s="8">
        <v>3.5289110349148375E-4</v>
      </c>
      <c r="D88" s="2"/>
      <c r="E88" s="2"/>
      <c r="F88" s="2"/>
      <c r="G88" s="2"/>
      <c r="H88" s="2"/>
      <c r="I88" s="2"/>
    </row>
    <row r="89" spans="1:9" x14ac:dyDescent="0.3">
      <c r="A89" s="8">
        <v>65</v>
      </c>
      <c r="B89" s="8">
        <v>4.7697255033397569E-3</v>
      </c>
      <c r="C89" s="8">
        <v>-6.3447403457501834E-3</v>
      </c>
      <c r="D89" s="2"/>
      <c r="E89" s="2"/>
      <c r="F89" s="2"/>
      <c r="G89" s="2"/>
      <c r="H89" s="2"/>
      <c r="I89" s="2"/>
    </row>
    <row r="90" spans="1:9" x14ac:dyDescent="0.3">
      <c r="A90" s="8">
        <v>66</v>
      </c>
      <c r="B90" s="8">
        <v>7.6405181426147852E-3</v>
      </c>
      <c r="C90" s="8">
        <v>-7.608488739674308E-3</v>
      </c>
      <c r="D90" s="2"/>
      <c r="E90" s="2"/>
      <c r="F90" s="2"/>
      <c r="G90" s="2"/>
      <c r="H90" s="2"/>
      <c r="I90" s="2"/>
    </row>
    <row r="91" spans="1:9" x14ac:dyDescent="0.3">
      <c r="A91" s="8">
        <v>67</v>
      </c>
      <c r="B91" s="8">
        <v>-1.8515419508634843E-3</v>
      </c>
      <c r="C91" s="8">
        <v>-1.0501673884917084E-2</v>
      </c>
      <c r="D91" s="2"/>
      <c r="E91" s="2"/>
      <c r="F91" s="2"/>
      <c r="G91" s="2"/>
      <c r="H91" s="2"/>
      <c r="I91" s="2"/>
    </row>
    <row r="92" spans="1:9" x14ac:dyDescent="0.3">
      <c r="A92" s="8">
        <v>68</v>
      </c>
      <c r="B92" s="8">
        <v>2.6639327506377797E-3</v>
      </c>
      <c r="C92" s="8">
        <v>-1.4772729544822215E-4</v>
      </c>
      <c r="D92" s="2"/>
      <c r="E92" s="2"/>
      <c r="F92" s="2"/>
      <c r="G92" s="2"/>
      <c r="H92" s="2"/>
      <c r="I92" s="2"/>
    </row>
    <row r="93" spans="1:9" x14ac:dyDescent="0.3">
      <c r="A93" s="8">
        <v>69</v>
      </c>
      <c r="B93" s="8">
        <v>8.6678132730084456E-3</v>
      </c>
      <c r="C93" s="8">
        <v>-7.853691565581019E-3</v>
      </c>
      <c r="D93" s="2"/>
      <c r="E93" s="2"/>
      <c r="F93" s="2"/>
      <c r="G93" s="2"/>
      <c r="H93" s="2"/>
      <c r="I93" s="2"/>
    </row>
    <row r="94" spans="1:9" x14ac:dyDescent="0.3">
      <c r="A94" s="8">
        <v>70</v>
      </c>
      <c r="B94" s="8">
        <v>1.0068428431314778E-2</v>
      </c>
      <c r="C94" s="8">
        <v>-5.2347137136170103E-3</v>
      </c>
      <c r="D94" s="2"/>
      <c r="E94" s="2"/>
      <c r="F94" s="2"/>
      <c r="G94" s="2"/>
      <c r="H94" s="2"/>
      <c r="I94" s="2"/>
    </row>
    <row r="95" spans="1:9" x14ac:dyDescent="0.3">
      <c r="A95" s="8">
        <v>71</v>
      </c>
      <c r="B95" s="8">
        <v>3.6698050628400001E-4</v>
      </c>
      <c r="C95" s="8">
        <v>-1.2483859300276005E-2</v>
      </c>
      <c r="D95" s="2"/>
      <c r="E95" s="2"/>
      <c r="F95" s="2"/>
      <c r="G95" s="2"/>
      <c r="H95" s="2"/>
      <c r="I95" s="2"/>
    </row>
    <row r="96" spans="1:9" x14ac:dyDescent="0.3">
      <c r="A96" s="8">
        <v>72</v>
      </c>
      <c r="B96" s="8">
        <v>7.9803464795223447E-3</v>
      </c>
      <c r="C96" s="8">
        <v>-1.2421344912334454E-2</v>
      </c>
      <c r="D96" s="2"/>
      <c r="E96" s="2"/>
      <c r="F96" s="2"/>
      <c r="G96" s="2"/>
      <c r="H96" s="2"/>
      <c r="I96" s="2"/>
    </row>
    <row r="97" spans="1:9" x14ac:dyDescent="0.3">
      <c r="A97" s="8">
        <v>73</v>
      </c>
      <c r="B97" s="8">
        <v>-1.8260951547430877E-4</v>
      </c>
      <c r="C97" s="8">
        <v>7.3574990407892791E-3</v>
      </c>
      <c r="D97" s="2"/>
      <c r="E97" s="2"/>
      <c r="F97" s="2"/>
      <c r="G97" s="2"/>
      <c r="H97" s="2"/>
      <c r="I97" s="2"/>
    </row>
    <row r="98" spans="1:9" x14ac:dyDescent="0.3">
      <c r="A98" s="8">
        <v>74</v>
      </c>
      <c r="B98" s="8">
        <v>-8.1456813629635361E-3</v>
      </c>
      <c r="C98" s="8">
        <v>-4.1284675792487228E-2</v>
      </c>
      <c r="D98" s="2"/>
      <c r="E98" s="2"/>
      <c r="F98" s="2"/>
      <c r="G98" s="2"/>
      <c r="H98" s="2"/>
      <c r="I98" s="2"/>
    </row>
    <row r="99" spans="1:9" x14ac:dyDescent="0.3">
      <c r="A99" s="8">
        <v>75</v>
      </c>
      <c r="B99" s="8">
        <v>7.6032588892561712E-3</v>
      </c>
      <c r="C99" s="8">
        <v>2.4194503757913134E-2</v>
      </c>
      <c r="D99" s="2"/>
      <c r="E99" s="2"/>
      <c r="F99" s="2"/>
      <c r="G99" s="2"/>
      <c r="H99" s="2"/>
      <c r="I99" s="2"/>
    </row>
    <row r="100" spans="1:9" x14ac:dyDescent="0.3">
      <c r="A100" s="8">
        <v>76</v>
      </c>
      <c r="B100" s="8">
        <v>-2.5730055415543076E-3</v>
      </c>
      <c r="C100" s="8">
        <v>-2.8447418799362946E-2</v>
      </c>
      <c r="D100" s="2"/>
      <c r="E100" s="2"/>
      <c r="F100" s="2"/>
      <c r="G100" s="2"/>
      <c r="H100" s="2"/>
      <c r="I100" s="2"/>
    </row>
    <row r="101" spans="1:9" x14ac:dyDescent="0.3">
      <c r="A101" s="8">
        <v>77</v>
      </c>
      <c r="B101" s="8">
        <v>-2.1433223800280182E-3</v>
      </c>
      <c r="C101" s="8">
        <v>-5.7119688940352386E-3</v>
      </c>
      <c r="D101" s="2"/>
      <c r="E101" s="2"/>
      <c r="F101" s="2"/>
      <c r="G101" s="2"/>
      <c r="H101" s="2"/>
      <c r="I101" s="2"/>
    </row>
    <row r="102" spans="1:9" x14ac:dyDescent="0.3">
      <c r="A102" s="8">
        <v>78</v>
      </c>
      <c r="B102" s="8">
        <v>5.7254830986933347E-3</v>
      </c>
      <c r="C102" s="8">
        <v>-1.6644286328133862E-2</v>
      </c>
      <c r="D102" s="2"/>
      <c r="E102" s="2"/>
      <c r="F102" s="2"/>
      <c r="G102" s="2"/>
      <c r="H102" s="2"/>
      <c r="I102" s="2"/>
    </row>
    <row r="103" spans="1:9" x14ac:dyDescent="0.3">
      <c r="A103" s="8">
        <v>79</v>
      </c>
      <c r="B103" s="8">
        <v>7.8976817520218859E-3</v>
      </c>
      <c r="C103" s="8">
        <v>-9.0635691247598921E-3</v>
      </c>
      <c r="D103" s="2"/>
      <c r="E103" s="2"/>
      <c r="F103" s="2"/>
      <c r="G103" s="2"/>
      <c r="H103" s="2"/>
      <c r="I103" s="2"/>
    </row>
    <row r="104" spans="1:9" x14ac:dyDescent="0.3">
      <c r="A104" s="8">
        <v>80</v>
      </c>
      <c r="B104" s="8">
        <v>5.2999550585612716E-3</v>
      </c>
      <c r="C104" s="8">
        <v>3.7456437501303903E-2</v>
      </c>
      <c r="D104" s="2"/>
      <c r="E104" s="2"/>
      <c r="F104" s="2"/>
      <c r="G104" s="2"/>
      <c r="H104" s="2"/>
      <c r="I104" s="2"/>
    </row>
    <row r="105" spans="1:9" x14ac:dyDescent="0.3">
      <c r="A105" s="8">
        <v>81</v>
      </c>
      <c r="B105" s="8">
        <v>2.1107991715907772E-5</v>
      </c>
      <c r="C105" s="8">
        <v>-1.4265098127600706E-2</v>
      </c>
      <c r="D105" s="2"/>
      <c r="E105" s="2"/>
      <c r="F105" s="2"/>
      <c r="G105" s="2"/>
      <c r="H105" s="2"/>
      <c r="I105" s="2"/>
    </row>
    <row r="106" spans="1:9" x14ac:dyDescent="0.3">
      <c r="A106" s="8">
        <v>82</v>
      </c>
      <c r="B106" s="8">
        <v>3.8328040974435333E-3</v>
      </c>
      <c r="C106" s="8">
        <v>3.7461546537492911E-3</v>
      </c>
      <c r="D106" s="2"/>
      <c r="E106" s="2"/>
      <c r="F106" s="2"/>
      <c r="G106" s="2"/>
      <c r="H106" s="2"/>
      <c r="I106" s="2"/>
    </row>
    <row r="107" spans="1:9" x14ac:dyDescent="0.3">
      <c r="A107" s="8">
        <v>83</v>
      </c>
      <c r="B107" s="8">
        <v>1.1475334866939588E-2</v>
      </c>
      <c r="C107" s="8">
        <v>-3.8838117028412262E-3</v>
      </c>
      <c r="D107" s="2"/>
      <c r="E107" s="2"/>
      <c r="F107" s="2"/>
      <c r="G107" s="2"/>
      <c r="H107" s="2"/>
      <c r="I107" s="2"/>
    </row>
    <row r="108" spans="1:9" x14ac:dyDescent="0.3">
      <c r="A108" s="8">
        <v>84</v>
      </c>
      <c r="B108" s="8">
        <v>4.3755973957205095E-3</v>
      </c>
      <c r="C108" s="8">
        <v>3.5320185979431339E-2</v>
      </c>
      <c r="D108" s="2"/>
      <c r="E108" s="2"/>
      <c r="F108" s="2"/>
      <c r="G108" s="2"/>
      <c r="H108" s="2"/>
      <c r="I108" s="2"/>
    </row>
    <row r="109" spans="1:9" x14ac:dyDescent="0.3">
      <c r="A109" s="8">
        <v>85</v>
      </c>
      <c r="B109" s="8">
        <v>3.9346254459807304E-3</v>
      </c>
      <c r="C109" s="8">
        <v>-3.7687304144901775E-3</v>
      </c>
      <c r="D109" s="2"/>
      <c r="E109" s="2"/>
      <c r="F109" s="2"/>
      <c r="G109" s="2"/>
      <c r="H109" s="2"/>
      <c r="I109" s="2"/>
    </row>
    <row r="110" spans="1:9" x14ac:dyDescent="0.3">
      <c r="A110" s="8">
        <v>86</v>
      </c>
      <c r="B110" s="8">
        <v>-7.7269347410906491E-4</v>
      </c>
      <c r="C110" s="8">
        <v>4.0462775320908646E-2</v>
      </c>
      <c r="D110" s="2"/>
      <c r="E110" s="2"/>
      <c r="F110" s="2"/>
      <c r="G110" s="2"/>
      <c r="H110" s="2"/>
      <c r="I110" s="2"/>
    </row>
    <row r="111" spans="1:9" x14ac:dyDescent="0.3">
      <c r="A111" s="8">
        <v>87</v>
      </c>
      <c r="B111" s="8">
        <v>-9.8445880763166679E-3</v>
      </c>
      <c r="C111" s="8">
        <v>-1.4221013000037185E-2</v>
      </c>
      <c r="D111" s="2"/>
      <c r="E111" s="2"/>
      <c r="F111" s="2"/>
      <c r="G111" s="2"/>
      <c r="H111" s="2"/>
      <c r="I111" s="2"/>
    </row>
    <row r="112" spans="1:9" x14ac:dyDescent="0.3">
      <c r="A112" s="8">
        <v>88</v>
      </c>
      <c r="B112" s="8">
        <v>1.1902651117032453E-2</v>
      </c>
      <c r="C112" s="8">
        <v>-2.6003287949062301E-5</v>
      </c>
      <c r="D112" s="2"/>
      <c r="E112" s="2"/>
      <c r="F112" s="2"/>
      <c r="G112" s="2"/>
      <c r="H112" s="2"/>
      <c r="I112" s="2"/>
    </row>
    <row r="113" spans="1:9" x14ac:dyDescent="0.3">
      <c r="A113" s="8">
        <v>89</v>
      </c>
      <c r="B113" s="8">
        <v>2.8633373338430362E-3</v>
      </c>
      <c r="C113" s="8">
        <v>-3.1443627425773536E-2</v>
      </c>
      <c r="D113" s="2"/>
      <c r="E113" s="2"/>
      <c r="F113" s="2"/>
      <c r="G113" s="2"/>
      <c r="H113" s="2"/>
      <c r="I113" s="2"/>
    </row>
    <row r="114" spans="1:9" x14ac:dyDescent="0.3">
      <c r="A114" s="8">
        <v>90</v>
      </c>
      <c r="B114" s="8">
        <v>4.8147940607154216E-4</v>
      </c>
      <c r="C114" s="8">
        <v>3.3274405604576006E-3</v>
      </c>
      <c r="D114" s="2"/>
      <c r="E114" s="2"/>
      <c r="F114" s="2"/>
      <c r="G114" s="2"/>
      <c r="H114" s="2"/>
      <c r="I114" s="2"/>
    </row>
    <row r="115" spans="1:9" x14ac:dyDescent="0.3">
      <c r="A115" s="8">
        <v>91</v>
      </c>
      <c r="B115" s="8">
        <v>6.2492861947539315E-3</v>
      </c>
      <c r="C115" s="8">
        <v>-3.5023825298325078E-3</v>
      </c>
      <c r="D115" s="2"/>
      <c r="E115" s="2"/>
      <c r="F115" s="2"/>
      <c r="G115" s="2"/>
      <c r="H115" s="2"/>
      <c r="I115" s="2"/>
    </row>
    <row r="116" spans="1:9" x14ac:dyDescent="0.3">
      <c r="A116" s="8">
        <v>92</v>
      </c>
      <c r="B116" s="8">
        <v>2.2887881891841054E-3</v>
      </c>
      <c r="C116" s="8">
        <v>-1.3472163095479021E-2</v>
      </c>
      <c r="D116" s="2"/>
      <c r="E116" s="2"/>
      <c r="F116" s="2"/>
      <c r="G116" s="2"/>
      <c r="H116" s="2"/>
      <c r="I116" s="2"/>
    </row>
    <row r="117" spans="1:9" x14ac:dyDescent="0.3">
      <c r="A117" s="8">
        <v>93</v>
      </c>
      <c r="B117" s="8">
        <v>-3.8047890052396033E-3</v>
      </c>
      <c r="C117" s="8">
        <v>-1.8479897369333944E-2</v>
      </c>
      <c r="D117" s="2"/>
      <c r="E117" s="2"/>
      <c r="F117" s="2"/>
      <c r="G117" s="2"/>
      <c r="H117" s="2"/>
      <c r="I117" s="2"/>
    </row>
    <row r="118" spans="1:9" x14ac:dyDescent="0.3">
      <c r="A118" s="8">
        <v>94</v>
      </c>
      <c r="B118" s="8">
        <v>-7.0321754781441205E-3</v>
      </c>
      <c r="C118" s="8">
        <v>3.1768077199577447E-3</v>
      </c>
      <c r="D118" s="2"/>
      <c r="E118" s="2"/>
      <c r="F118" s="2"/>
      <c r="G118" s="2"/>
      <c r="H118" s="2"/>
      <c r="I118" s="2"/>
    </row>
    <row r="119" spans="1:9" x14ac:dyDescent="0.3">
      <c r="A119" s="8">
        <v>95</v>
      </c>
      <c r="B119" s="8">
        <v>8.136538862444925E-3</v>
      </c>
      <c r="C119" s="8">
        <v>3.1624511008487399E-2</v>
      </c>
      <c r="D119" s="2"/>
      <c r="E119" s="2"/>
      <c r="F119" s="2"/>
      <c r="G119" s="2"/>
      <c r="H119" s="2"/>
      <c r="I119" s="2"/>
    </row>
    <row r="120" spans="1:9" x14ac:dyDescent="0.3">
      <c r="A120" s="8">
        <v>96</v>
      </c>
      <c r="B120" s="8">
        <v>-4.6885494511470643E-3</v>
      </c>
      <c r="C120" s="8">
        <v>-1.1957180624676361E-2</v>
      </c>
      <c r="D120" s="2"/>
      <c r="E120" s="2"/>
      <c r="F120" s="2"/>
      <c r="G120" s="2"/>
      <c r="H120" s="2"/>
      <c r="I120" s="2"/>
    </row>
    <row r="121" spans="1:9" x14ac:dyDescent="0.3">
      <c r="A121" s="8">
        <v>97</v>
      </c>
      <c r="B121" s="8">
        <v>8.7456752748088454E-3</v>
      </c>
      <c r="C121" s="8">
        <v>-1.7969238623794887E-3</v>
      </c>
      <c r="D121" s="2"/>
      <c r="E121" s="2"/>
      <c r="F121" s="2"/>
      <c r="G121" s="2"/>
      <c r="H121" s="2"/>
      <c r="I121" s="2"/>
    </row>
    <row r="122" spans="1:9" x14ac:dyDescent="0.3">
      <c r="A122" s="8">
        <v>98</v>
      </c>
      <c r="B122" s="8">
        <v>8.2186831821829762E-3</v>
      </c>
      <c r="C122" s="8">
        <v>-1.2751170808814799E-2</v>
      </c>
      <c r="D122" s="2"/>
      <c r="E122" s="2"/>
      <c r="F122" s="2"/>
      <c r="G122" s="2"/>
      <c r="H122" s="2"/>
      <c r="I122" s="2"/>
    </row>
    <row r="123" spans="1:9" x14ac:dyDescent="0.3">
      <c r="A123" s="8">
        <v>99</v>
      </c>
      <c r="B123" s="8">
        <v>2.11939425961284E-3</v>
      </c>
      <c r="C123" s="8">
        <v>-8.0804994511034858E-3</v>
      </c>
      <c r="D123" s="2"/>
      <c r="E123" s="2"/>
      <c r="F123" s="2"/>
      <c r="G123" s="2"/>
      <c r="H123" s="2"/>
      <c r="I123" s="2"/>
    </row>
    <row r="124" spans="1:9" x14ac:dyDescent="0.3">
      <c r="A124" s="8">
        <v>100</v>
      </c>
      <c r="B124" s="8">
        <v>1.4031943819851362E-3</v>
      </c>
      <c r="C124" s="8">
        <v>1.2432689147537164E-3</v>
      </c>
      <c r="D124" s="2"/>
      <c r="E124" s="2"/>
      <c r="F124" s="2"/>
      <c r="G124" s="2"/>
      <c r="H124" s="2"/>
      <c r="I124" s="2"/>
    </row>
    <row r="125" spans="1:9" x14ac:dyDescent="0.3">
      <c r="A125" s="8">
        <v>101</v>
      </c>
      <c r="B125" s="8">
        <v>-2.2516527641571623E-3</v>
      </c>
      <c r="C125" s="8">
        <v>2.2059764957271491E-3</v>
      </c>
      <c r="D125" s="2"/>
      <c r="E125" s="2"/>
      <c r="F125" s="2"/>
      <c r="G125" s="2"/>
      <c r="H125" s="2"/>
      <c r="I125" s="2"/>
    </row>
    <row r="126" spans="1:9" x14ac:dyDescent="0.3">
      <c r="A126" s="8">
        <v>102</v>
      </c>
      <c r="B126" s="8">
        <v>1.3415192276173805E-2</v>
      </c>
      <c r="C126" s="8">
        <v>-1.70629055447259E-2</v>
      </c>
      <c r="D126" s="2"/>
      <c r="E126" s="2"/>
      <c r="F126" s="2"/>
      <c r="G126" s="2"/>
      <c r="H126" s="2"/>
      <c r="I126" s="2"/>
    </row>
    <row r="127" spans="1:9" x14ac:dyDescent="0.3">
      <c r="A127" s="8">
        <v>103</v>
      </c>
      <c r="B127" s="8">
        <v>4.740510054307874E-3</v>
      </c>
      <c r="C127" s="8">
        <v>-2.0094075610650915E-2</v>
      </c>
      <c r="D127" s="2"/>
      <c r="E127" s="2"/>
      <c r="F127" s="2"/>
      <c r="G127" s="2"/>
      <c r="H127" s="2"/>
      <c r="I127" s="2"/>
    </row>
    <row r="128" spans="1:9" x14ac:dyDescent="0.3">
      <c r="A128" s="8">
        <v>104</v>
      </c>
      <c r="B128" s="8">
        <v>-4.2325915466410145E-3</v>
      </c>
      <c r="C128" s="8">
        <v>1.4912010847730561E-2</v>
      </c>
      <c r="D128" s="2"/>
      <c r="E128" s="2"/>
      <c r="F128" s="2"/>
      <c r="G128" s="2"/>
      <c r="H128" s="2"/>
      <c r="I128" s="2"/>
    </row>
    <row r="129" spans="1:9" x14ac:dyDescent="0.3">
      <c r="A129" s="8">
        <v>105</v>
      </c>
      <c r="B129" s="8">
        <v>-1.208892059299803E-3</v>
      </c>
      <c r="C129" s="8">
        <v>-3.296416239930676E-4</v>
      </c>
      <c r="D129" s="2"/>
      <c r="E129" s="2"/>
      <c r="F129" s="2"/>
      <c r="G129" s="2"/>
      <c r="H129" s="2"/>
      <c r="I129" s="2"/>
    </row>
    <row r="130" spans="1:9" x14ac:dyDescent="0.3">
      <c r="A130" s="8">
        <v>106</v>
      </c>
      <c r="B130" s="8">
        <v>6.050452562696842E-4</v>
      </c>
      <c r="C130" s="8">
        <v>-2.0324425540305738E-2</v>
      </c>
      <c r="D130" s="2"/>
      <c r="E130" s="2"/>
      <c r="F130" s="2"/>
      <c r="G130" s="2"/>
      <c r="H130" s="2"/>
      <c r="I130" s="2"/>
    </row>
    <row r="131" spans="1:9" x14ac:dyDescent="0.3">
      <c r="A131" s="8">
        <v>107</v>
      </c>
      <c r="B131" s="8">
        <v>-9.2353763906851006E-3</v>
      </c>
      <c r="C131" s="8">
        <v>2.1190263629738935E-2</v>
      </c>
      <c r="D131" s="2"/>
      <c r="E131" s="2"/>
      <c r="F131" s="2"/>
      <c r="G131" s="2"/>
      <c r="H131" s="2"/>
      <c r="I131" s="2"/>
    </row>
    <row r="132" spans="1:9" x14ac:dyDescent="0.3">
      <c r="A132" s="8">
        <v>108</v>
      </c>
      <c r="B132" s="8">
        <v>-5.7983521241830949E-3</v>
      </c>
      <c r="C132" s="8">
        <v>3.5281511687942193E-3</v>
      </c>
      <c r="D132" s="2"/>
      <c r="E132" s="2"/>
      <c r="F132" s="2"/>
      <c r="G132" s="2"/>
      <c r="H132" s="2"/>
      <c r="I132" s="2"/>
    </row>
    <row r="133" spans="1:9" x14ac:dyDescent="0.3">
      <c r="A133" s="8">
        <v>109</v>
      </c>
      <c r="B133" s="8">
        <v>-3.9990782872591397E-3</v>
      </c>
      <c r="C133" s="8">
        <v>-1.2960113481431557E-2</v>
      </c>
      <c r="D133" s="2"/>
      <c r="E133" s="2"/>
      <c r="F133" s="2"/>
      <c r="G133" s="2"/>
      <c r="H133" s="2"/>
      <c r="I133" s="2"/>
    </row>
    <row r="134" spans="1:9" x14ac:dyDescent="0.3">
      <c r="A134" s="8">
        <v>110</v>
      </c>
      <c r="B134" s="8">
        <v>6.1434195175829945E-3</v>
      </c>
      <c r="C134" s="8">
        <v>-4.3527360469339457E-3</v>
      </c>
      <c r="D134" s="2"/>
      <c r="E134" s="2"/>
      <c r="F134" s="2"/>
      <c r="G134" s="2"/>
      <c r="H134" s="2"/>
      <c r="I134" s="2"/>
    </row>
    <row r="135" spans="1:9" x14ac:dyDescent="0.3">
      <c r="A135" s="8">
        <v>111</v>
      </c>
      <c r="B135" s="8">
        <v>5.3535676462795456E-3</v>
      </c>
      <c r="C135" s="8">
        <v>-8.2440252415469147E-3</v>
      </c>
      <c r="D135" s="2"/>
      <c r="E135" s="2"/>
      <c r="F135" s="2"/>
      <c r="G135" s="2"/>
      <c r="H135" s="2"/>
      <c r="I135" s="2"/>
    </row>
    <row r="136" spans="1:9" x14ac:dyDescent="0.3">
      <c r="A136" s="8">
        <v>112</v>
      </c>
      <c r="B136" s="8">
        <v>-1.4455446403581143E-2</v>
      </c>
      <c r="C136" s="8">
        <v>-3.0945154861287284E-3</v>
      </c>
      <c r="D136" s="2"/>
      <c r="E136" s="2"/>
      <c r="F136" s="2"/>
      <c r="G136" s="2"/>
      <c r="H136" s="2"/>
      <c r="I136" s="2"/>
    </row>
    <row r="137" spans="1:9" x14ac:dyDescent="0.3">
      <c r="A137" s="8">
        <v>113</v>
      </c>
      <c r="B137" s="8">
        <v>-1.4612353298294196E-2</v>
      </c>
      <c r="C137" s="8">
        <v>-5.7814153938299216E-3</v>
      </c>
      <c r="D137" s="2"/>
      <c r="E137" s="2"/>
      <c r="F137" s="2"/>
      <c r="G137" s="2"/>
      <c r="H137" s="2"/>
      <c r="I137" s="2"/>
    </row>
    <row r="138" spans="1:9" x14ac:dyDescent="0.3">
      <c r="A138" s="8">
        <v>114</v>
      </c>
      <c r="B138" s="8">
        <v>8.4846435024270687E-3</v>
      </c>
      <c r="C138" s="8">
        <v>-6.9984390734026437E-3</v>
      </c>
      <c r="D138" s="2"/>
      <c r="E138" s="2"/>
      <c r="F138" s="2"/>
      <c r="G138" s="2"/>
      <c r="H138" s="2"/>
      <c r="I138" s="2"/>
    </row>
    <row r="139" spans="1:9" x14ac:dyDescent="0.3">
      <c r="A139" s="8">
        <v>115</v>
      </c>
      <c r="B139" s="8">
        <v>1.4666950708732732E-2</v>
      </c>
      <c r="C139" s="8">
        <v>-2.0325882895501208E-2</v>
      </c>
      <c r="D139" s="2"/>
      <c r="E139" s="2"/>
      <c r="F139" s="2"/>
      <c r="G139" s="2"/>
      <c r="H139" s="2"/>
      <c r="I139" s="2"/>
    </row>
    <row r="140" spans="1:9" x14ac:dyDescent="0.3">
      <c r="A140" s="8">
        <v>116</v>
      </c>
      <c r="B140" s="8">
        <v>-1.3228646854476476E-2</v>
      </c>
      <c r="C140" s="8">
        <v>1.4869985823233765E-2</v>
      </c>
      <c r="D140" s="2"/>
      <c r="E140" s="2"/>
      <c r="F140" s="2"/>
      <c r="G140" s="2"/>
      <c r="H140" s="2"/>
      <c r="I140" s="2"/>
    </row>
    <row r="141" spans="1:9" x14ac:dyDescent="0.3">
      <c r="A141" s="8">
        <v>117</v>
      </c>
      <c r="B141" s="8">
        <v>-9.5650347764192675E-3</v>
      </c>
      <c r="C141" s="8">
        <v>-1.3503536325372574E-2</v>
      </c>
      <c r="D141" s="2"/>
      <c r="E141" s="2"/>
      <c r="F141" s="2"/>
      <c r="G141" s="2"/>
      <c r="H141" s="2"/>
      <c r="I141" s="2"/>
    </row>
    <row r="142" spans="1:9" x14ac:dyDescent="0.3">
      <c r="A142" s="8">
        <v>118</v>
      </c>
      <c r="B142" s="8">
        <v>-4.216804054950527E-3</v>
      </c>
      <c r="C142" s="8">
        <v>-2.9842777295029987E-2</v>
      </c>
      <c r="D142" s="2"/>
      <c r="E142" s="2"/>
      <c r="F142" s="2"/>
      <c r="G142" s="2"/>
      <c r="H142" s="2"/>
      <c r="I142" s="2"/>
    </row>
    <row r="143" spans="1:9" x14ac:dyDescent="0.3">
      <c r="A143" s="8">
        <v>119</v>
      </c>
      <c r="B143" s="8">
        <v>-8.9267449829318075E-3</v>
      </c>
      <c r="C143" s="8">
        <v>-6.2586154711481809E-2</v>
      </c>
      <c r="D143" s="2"/>
      <c r="E143" s="2"/>
      <c r="F143" s="2"/>
      <c r="G143" s="2"/>
      <c r="H143" s="2"/>
      <c r="I143" s="2"/>
    </row>
    <row r="144" spans="1:9" x14ac:dyDescent="0.3">
      <c r="A144" s="8">
        <v>120</v>
      </c>
      <c r="B144" s="8">
        <v>-1.7554497189013828E-2</v>
      </c>
      <c r="C144" s="8">
        <v>1.7056013388094468E-3</v>
      </c>
      <c r="D144" s="2"/>
      <c r="E144" s="2"/>
      <c r="F144" s="2"/>
      <c r="G144" s="2"/>
      <c r="H144" s="2"/>
      <c r="I144" s="2"/>
    </row>
    <row r="145" spans="1:9" x14ac:dyDescent="0.3">
      <c r="A145" s="8">
        <v>121</v>
      </c>
      <c r="B145" s="8">
        <v>1.0533334915607663E-2</v>
      </c>
      <c r="C145" s="8">
        <v>-3.4832813264246212E-3</v>
      </c>
      <c r="D145" s="2"/>
      <c r="E145" s="2"/>
      <c r="F145" s="2"/>
      <c r="G145" s="2"/>
      <c r="H145" s="2"/>
      <c r="I145" s="2"/>
    </row>
    <row r="146" spans="1:9" x14ac:dyDescent="0.3">
      <c r="A146" s="8">
        <v>122</v>
      </c>
      <c r="B146" s="8">
        <v>-1.1534298731763351E-3</v>
      </c>
      <c r="C146" s="8">
        <v>5.9818057943351745E-2</v>
      </c>
      <c r="D146" s="2"/>
      <c r="E146" s="2"/>
      <c r="F146" s="2"/>
      <c r="G146" s="2"/>
      <c r="H146" s="2"/>
      <c r="I146" s="2"/>
    </row>
    <row r="147" spans="1:9" x14ac:dyDescent="0.3">
      <c r="A147" s="8">
        <v>123</v>
      </c>
      <c r="B147" s="8">
        <v>-7.547321625265252E-3</v>
      </c>
      <c r="C147" s="8">
        <v>1.6546894668669876E-2</v>
      </c>
      <c r="D147" s="2"/>
      <c r="E147" s="2"/>
      <c r="F147" s="2"/>
      <c r="G147" s="2"/>
      <c r="H147" s="2"/>
      <c r="I147" s="2"/>
    </row>
    <row r="148" spans="1:9" x14ac:dyDescent="0.3">
      <c r="A148" s="8">
        <v>124</v>
      </c>
      <c r="B148" s="8">
        <v>-4.6047006076797917E-3</v>
      </c>
      <c r="C148" s="8">
        <v>-2.5471372807394421E-2</v>
      </c>
      <c r="D148" s="2"/>
      <c r="E148" s="2"/>
      <c r="F148" s="2"/>
      <c r="G148" s="2"/>
      <c r="H148" s="2"/>
      <c r="I148" s="2"/>
    </row>
    <row r="149" spans="1:9" x14ac:dyDescent="0.3">
      <c r="A149" s="8">
        <v>125</v>
      </c>
      <c r="B149" s="8">
        <v>8.2772152542934067E-3</v>
      </c>
      <c r="C149" s="8">
        <v>6.5058970160556794E-3</v>
      </c>
      <c r="D149" s="2"/>
      <c r="E149" s="2"/>
      <c r="F149" s="2"/>
      <c r="G149" s="2"/>
      <c r="H149" s="2"/>
      <c r="I149" s="2"/>
    </row>
    <row r="150" spans="1:9" x14ac:dyDescent="0.3">
      <c r="A150" s="8">
        <v>126</v>
      </c>
      <c r="B150" s="8">
        <v>-1.5139486785479047E-2</v>
      </c>
      <c r="C150" s="8">
        <v>2.9454550978892994E-2</v>
      </c>
      <c r="D150" s="2"/>
      <c r="E150" s="2"/>
      <c r="F150" s="2"/>
      <c r="G150" s="2"/>
      <c r="H150" s="2"/>
      <c r="I150" s="2"/>
    </row>
    <row r="151" spans="1:9" x14ac:dyDescent="0.3">
      <c r="A151" s="8">
        <v>127</v>
      </c>
      <c r="B151" s="8">
        <v>-2.6677704433727703E-2</v>
      </c>
      <c r="C151" s="8">
        <v>-2.6518828089828229E-2</v>
      </c>
      <c r="D151" s="2"/>
      <c r="E151" s="2"/>
      <c r="F151" s="2"/>
      <c r="G151" s="2"/>
      <c r="H151" s="2"/>
      <c r="I151" s="2"/>
    </row>
    <row r="152" spans="1:9" x14ac:dyDescent="0.3">
      <c r="A152" s="8">
        <v>128</v>
      </c>
      <c r="B152" s="8">
        <v>-2.9868370516275677E-2</v>
      </c>
      <c r="C152" s="8">
        <v>9.1105326939744068E-3</v>
      </c>
      <c r="D152" s="2"/>
      <c r="E152" s="2"/>
      <c r="F152" s="2"/>
      <c r="G152" s="2"/>
      <c r="H152" s="2"/>
      <c r="I152" s="2"/>
    </row>
    <row r="153" spans="1:9" x14ac:dyDescent="0.3">
      <c r="A153" s="8">
        <v>129</v>
      </c>
      <c r="B153" s="8">
        <v>3.6951593827926751E-3</v>
      </c>
      <c r="C153" s="8">
        <v>-0.12075023700242915</v>
      </c>
      <c r="D153" s="2"/>
      <c r="E153" s="2"/>
      <c r="F153" s="2"/>
      <c r="G153" s="2"/>
      <c r="H153" s="2"/>
      <c r="I153" s="2"/>
    </row>
    <row r="154" spans="1:9" x14ac:dyDescent="0.3">
      <c r="A154" s="8">
        <v>130</v>
      </c>
      <c r="B154" s="8">
        <v>-4.8815757504486927E-3</v>
      </c>
      <c r="C154" s="8">
        <v>-5.7507461916473913E-2</v>
      </c>
      <c r="D154" s="2"/>
      <c r="E154" s="2"/>
      <c r="F154" s="2"/>
      <c r="G154" s="2"/>
      <c r="H154" s="2"/>
      <c r="I154" s="2"/>
    </row>
    <row r="155" spans="1:9" x14ac:dyDescent="0.3">
      <c r="A155" s="8">
        <v>131</v>
      </c>
      <c r="B155" s="8">
        <v>1.7669735490493693E-2</v>
      </c>
      <c r="C155" s="8">
        <v>5.4991111401031995E-2</v>
      </c>
      <c r="D155" s="2"/>
      <c r="E155" s="2"/>
      <c r="F155" s="2"/>
      <c r="G155" s="2"/>
      <c r="H155" s="2"/>
      <c r="I155" s="2"/>
    </row>
    <row r="156" spans="1:9" x14ac:dyDescent="0.3">
      <c r="A156" s="8">
        <v>132</v>
      </c>
      <c r="B156" s="8">
        <v>-2.4077031488628813E-2</v>
      </c>
      <c r="C156" s="8">
        <v>-7.3955701362853066E-4</v>
      </c>
      <c r="D156" s="2"/>
      <c r="E156" s="2"/>
      <c r="F156" s="2"/>
      <c r="G156" s="2"/>
      <c r="H156" s="2"/>
      <c r="I156" s="2"/>
    </row>
    <row r="157" spans="1:9" x14ac:dyDescent="0.3">
      <c r="A157" s="8">
        <v>133</v>
      </c>
      <c r="B157" s="8">
        <v>2.6470503897982015E-2</v>
      </c>
      <c r="C157" s="8">
        <v>4.8258870467770207E-3</v>
      </c>
      <c r="D157" s="2"/>
      <c r="E157" s="2"/>
      <c r="F157" s="2"/>
      <c r="G157" s="2"/>
      <c r="H157" s="2"/>
      <c r="I157" s="2"/>
    </row>
    <row r="158" spans="1:9" x14ac:dyDescent="0.3">
      <c r="A158" s="8">
        <v>134</v>
      </c>
      <c r="B158" s="8">
        <v>4.554479843412668E-3</v>
      </c>
      <c r="C158" s="8">
        <v>2.0131611335972834E-2</v>
      </c>
      <c r="D158" s="2"/>
      <c r="E158" s="2"/>
      <c r="F158" s="2"/>
      <c r="G158" s="2"/>
      <c r="H158" s="2"/>
      <c r="I158" s="2"/>
    </row>
    <row r="159" spans="1:9" x14ac:dyDescent="0.3">
      <c r="A159" s="8">
        <v>135</v>
      </c>
      <c r="B159" s="8">
        <v>8.0012531537007187E-3</v>
      </c>
      <c r="C159" s="8">
        <v>3.7453372313320944E-2</v>
      </c>
      <c r="D159" s="2"/>
      <c r="E159" s="2"/>
      <c r="F159" s="2"/>
      <c r="G159" s="2"/>
      <c r="H159" s="2"/>
      <c r="I159" s="2"/>
    </row>
    <row r="160" spans="1:9" x14ac:dyDescent="0.3">
      <c r="A160" s="8">
        <v>136</v>
      </c>
      <c r="B160" s="8">
        <v>-1.3796328167182988E-2</v>
      </c>
      <c r="C160" s="8">
        <v>1.1942620944308565E-2</v>
      </c>
      <c r="D160" s="2"/>
      <c r="E160" s="2"/>
      <c r="F160" s="2"/>
      <c r="G160" s="2"/>
      <c r="H160" s="2"/>
      <c r="I160" s="2"/>
    </row>
    <row r="161" spans="1:9" x14ac:dyDescent="0.3">
      <c r="A161" s="8">
        <v>137</v>
      </c>
      <c r="B161" s="8">
        <v>-1.5896070761217164E-2</v>
      </c>
      <c r="C161" s="8">
        <v>-5.7853159919092276E-3</v>
      </c>
      <c r="D161" s="2"/>
      <c r="E161" s="2"/>
      <c r="F161" s="2"/>
      <c r="G161" s="2"/>
      <c r="H161" s="2"/>
      <c r="I161" s="2"/>
    </row>
    <row r="162" spans="1:9" x14ac:dyDescent="0.3">
      <c r="A162" s="8">
        <v>138</v>
      </c>
      <c r="B162" s="8">
        <v>-6.1413709395279721E-3</v>
      </c>
      <c r="C162" s="8">
        <v>-2.5005810272301421E-2</v>
      </c>
      <c r="D162" s="2"/>
      <c r="E162" s="2"/>
      <c r="F162" s="2"/>
      <c r="G162" s="2"/>
      <c r="H162" s="2"/>
      <c r="I162" s="2"/>
    </row>
    <row r="163" spans="1:9" x14ac:dyDescent="0.3">
      <c r="A163" s="8">
        <v>139</v>
      </c>
      <c r="B163" s="8">
        <v>-1.0600250256943593E-2</v>
      </c>
      <c r="C163" s="8">
        <v>2.9362990052631155E-2</v>
      </c>
      <c r="D163" s="2"/>
      <c r="E163" s="2"/>
      <c r="F163" s="2"/>
      <c r="G163" s="2"/>
      <c r="H163" s="2"/>
      <c r="I163" s="2"/>
    </row>
    <row r="164" spans="1:9" x14ac:dyDescent="0.3">
      <c r="A164" s="8">
        <v>140</v>
      </c>
      <c r="B164" s="8">
        <v>8.9136098253938638E-3</v>
      </c>
      <c r="C164" s="8">
        <v>2.3686372916696199E-2</v>
      </c>
      <c r="D164" s="2"/>
      <c r="E164" s="2"/>
      <c r="F164" s="2"/>
      <c r="G164" s="2"/>
      <c r="H164" s="2"/>
      <c r="I164" s="2"/>
    </row>
    <row r="165" spans="1:9" x14ac:dyDescent="0.3">
      <c r="A165" s="8">
        <v>141</v>
      </c>
      <c r="B165" s="8">
        <v>-1.0777640883812814E-2</v>
      </c>
      <c r="C165" s="8">
        <v>-3.9450461234439002E-2</v>
      </c>
      <c r="D165" s="2"/>
      <c r="E165" s="2"/>
      <c r="F165" s="2"/>
      <c r="G165" s="2"/>
      <c r="H165" s="2"/>
      <c r="I165" s="2"/>
    </row>
    <row r="166" spans="1:9" x14ac:dyDescent="0.3">
      <c r="A166" s="8">
        <v>142</v>
      </c>
      <c r="B166" s="8">
        <v>-1.0333469265625742E-2</v>
      </c>
      <c r="C166" s="8">
        <v>4.3564765465230519E-2</v>
      </c>
      <c r="D166" s="2"/>
      <c r="E166" s="2"/>
      <c r="F166" s="2"/>
      <c r="G166" s="2"/>
      <c r="H166" s="2"/>
      <c r="I166" s="2"/>
    </row>
    <row r="167" spans="1:9" x14ac:dyDescent="0.3">
      <c r="A167" s="8">
        <v>143</v>
      </c>
      <c r="B167" s="8">
        <v>2.509174892936333E-2</v>
      </c>
      <c r="C167" s="8">
        <v>8.2707749415790274E-2</v>
      </c>
      <c r="D167" s="2"/>
      <c r="E167" s="2"/>
      <c r="F167" s="2"/>
      <c r="G167" s="2"/>
      <c r="H167" s="2"/>
      <c r="I167" s="2"/>
    </row>
    <row r="168" spans="1:9" x14ac:dyDescent="0.3">
      <c r="A168" s="8">
        <v>144</v>
      </c>
      <c r="B168" s="8">
        <v>-5.5301702050373925E-3</v>
      </c>
      <c r="C168" s="8">
        <v>4.1526929389952019E-2</v>
      </c>
      <c r="D168" s="2"/>
      <c r="E168" s="2"/>
      <c r="F168" s="2"/>
      <c r="G168" s="2"/>
      <c r="H168" s="2"/>
      <c r="I168" s="2"/>
    </row>
    <row r="169" spans="1:9" x14ac:dyDescent="0.3">
      <c r="A169" s="8">
        <v>145</v>
      </c>
      <c r="B169" s="8">
        <v>2.1069628251547901E-2</v>
      </c>
      <c r="C169" s="8">
        <v>-3.4190978478343341E-2</v>
      </c>
      <c r="D169" s="2"/>
      <c r="E169" s="2"/>
      <c r="F169" s="2"/>
      <c r="G169" s="2"/>
      <c r="H169" s="2"/>
      <c r="I169" s="2"/>
    </row>
    <row r="170" spans="1:9" x14ac:dyDescent="0.3">
      <c r="A170" s="8">
        <v>146</v>
      </c>
      <c r="B170" s="8">
        <v>-4.2526684867799343E-4</v>
      </c>
      <c r="C170" s="8">
        <v>1.3189864531227852E-3</v>
      </c>
      <c r="D170" s="2"/>
      <c r="E170" s="2"/>
      <c r="F170" s="2"/>
      <c r="G170" s="2"/>
      <c r="H170" s="2"/>
      <c r="I170" s="2"/>
    </row>
    <row r="171" spans="1:9" x14ac:dyDescent="0.3">
      <c r="A171" s="8">
        <v>147</v>
      </c>
      <c r="B171" s="8">
        <v>1.900299096453582E-2</v>
      </c>
      <c r="C171" s="8">
        <v>-8.1901798216375728E-3</v>
      </c>
      <c r="D171" s="2"/>
      <c r="E171" s="2"/>
      <c r="F171" s="2"/>
      <c r="G171" s="2"/>
      <c r="H171" s="2"/>
      <c r="I171" s="2"/>
    </row>
    <row r="172" spans="1:9" x14ac:dyDescent="0.3">
      <c r="A172" s="8">
        <v>148</v>
      </c>
      <c r="B172" s="8">
        <v>-2.8571415910875089E-3</v>
      </c>
      <c r="C172" s="8">
        <v>1.1983596184545336E-2</v>
      </c>
      <c r="D172" s="2"/>
      <c r="E172" s="2"/>
      <c r="F172" s="2"/>
      <c r="G172" s="2"/>
      <c r="H172" s="2"/>
      <c r="I172" s="2"/>
    </row>
    <row r="173" spans="1:9" x14ac:dyDescent="0.3">
      <c r="A173" s="8">
        <v>149</v>
      </c>
      <c r="B173" s="8">
        <v>8.8633756241172533E-4</v>
      </c>
      <c r="C173" s="8">
        <v>1.7000061177978214E-3</v>
      </c>
      <c r="D173" s="2"/>
      <c r="E173" s="2"/>
      <c r="F173" s="2"/>
      <c r="G173" s="2"/>
      <c r="H173" s="2"/>
      <c r="I173" s="2"/>
    </row>
    <row r="174" spans="1:9" x14ac:dyDescent="0.3">
      <c r="A174" s="8">
        <v>150</v>
      </c>
      <c r="B174" s="8">
        <v>7.5746230698720551E-3</v>
      </c>
      <c r="C174" s="8">
        <v>-3.3657764540588027E-3</v>
      </c>
      <c r="D174" s="2"/>
      <c r="E174" s="2"/>
      <c r="F174" s="2"/>
      <c r="G174" s="2"/>
      <c r="H174" s="2"/>
      <c r="I174" s="2"/>
    </row>
    <row r="175" spans="1:9" x14ac:dyDescent="0.3">
      <c r="A175" s="8">
        <v>151</v>
      </c>
      <c r="B175" s="8">
        <v>-1.1614701010324085E-3</v>
      </c>
      <c r="C175" s="8">
        <v>6.1620816176585482E-3</v>
      </c>
      <c r="D175" s="2"/>
      <c r="E175" s="2"/>
      <c r="F175" s="2"/>
      <c r="G175" s="2"/>
      <c r="H175" s="2"/>
      <c r="I175" s="2"/>
    </row>
    <row r="176" spans="1:9" x14ac:dyDescent="0.3">
      <c r="A176" s="8">
        <v>152</v>
      </c>
      <c r="B176" s="8">
        <v>-1.0737067520470347E-2</v>
      </c>
      <c r="C176" s="8">
        <v>-6.4772794146721741E-3</v>
      </c>
      <c r="D176" s="2"/>
      <c r="E176" s="2"/>
      <c r="F176" s="2"/>
      <c r="G176" s="2"/>
      <c r="H176" s="2"/>
      <c r="I176" s="2"/>
    </row>
    <row r="177" spans="1:9" x14ac:dyDescent="0.3">
      <c r="A177" s="8">
        <v>153</v>
      </c>
      <c r="B177" s="8">
        <v>1.1042423338348449E-2</v>
      </c>
      <c r="C177" s="8">
        <v>-1.4597847157161368E-2</v>
      </c>
      <c r="D177" s="2"/>
      <c r="E177" s="2"/>
      <c r="F177" s="2"/>
      <c r="G177" s="2"/>
      <c r="H177" s="2"/>
      <c r="I177" s="2"/>
    </row>
    <row r="178" spans="1:9" x14ac:dyDescent="0.3">
      <c r="A178" s="8">
        <v>154</v>
      </c>
      <c r="B178" s="8">
        <v>-4.1710069998807673E-4</v>
      </c>
      <c r="C178" s="8">
        <v>-1.6670914355094786E-3</v>
      </c>
      <c r="D178" s="2"/>
      <c r="E178" s="2"/>
      <c r="F178" s="2"/>
      <c r="G178" s="2"/>
      <c r="H178" s="2"/>
      <c r="I178" s="2"/>
    </row>
    <row r="179" spans="1:9" x14ac:dyDescent="0.3">
      <c r="A179" s="8">
        <v>155</v>
      </c>
      <c r="B179" s="8">
        <v>4.5559853503047932E-3</v>
      </c>
      <c r="C179" s="8">
        <v>4.4929039575698458E-2</v>
      </c>
      <c r="D179" s="2"/>
      <c r="E179" s="2"/>
      <c r="F179" s="2"/>
      <c r="G179" s="2"/>
      <c r="H179" s="2"/>
      <c r="I179" s="2"/>
    </row>
    <row r="180" spans="1:9" x14ac:dyDescent="0.3">
      <c r="A180" s="8">
        <v>156</v>
      </c>
      <c r="B180" s="8">
        <v>7.2098842629878916E-3</v>
      </c>
      <c r="C180" s="8">
        <v>-1.7930666397105336E-2</v>
      </c>
      <c r="D180" s="2"/>
      <c r="E180" s="2"/>
      <c r="F180" s="2"/>
      <c r="G180" s="2"/>
      <c r="H180" s="2"/>
      <c r="I180" s="2"/>
    </row>
    <row r="181" spans="1:9" x14ac:dyDescent="0.3">
      <c r="A181" s="8">
        <v>157</v>
      </c>
      <c r="B181" s="8">
        <v>8.825817183187902E-3</v>
      </c>
      <c r="C181" s="8">
        <v>-1.8466940051065694E-2</v>
      </c>
      <c r="D181" s="2"/>
      <c r="E181" s="2"/>
      <c r="F181" s="2"/>
      <c r="G181" s="2"/>
      <c r="H181" s="2"/>
      <c r="I181" s="2"/>
    </row>
    <row r="182" spans="1:9" x14ac:dyDescent="0.3">
      <c r="A182" s="8">
        <v>158</v>
      </c>
      <c r="B182" s="8">
        <v>-1.0993366693530116E-2</v>
      </c>
      <c r="C182" s="8">
        <v>3.7674149746384153E-2</v>
      </c>
      <c r="D182" s="2"/>
      <c r="E182" s="2"/>
      <c r="F182" s="2"/>
      <c r="G182" s="2"/>
      <c r="H182" s="2"/>
      <c r="I182" s="2"/>
    </row>
    <row r="183" spans="1:9" x14ac:dyDescent="0.3">
      <c r="A183" s="8">
        <v>159</v>
      </c>
      <c r="B183" s="8">
        <v>-5.6989787626590717E-3</v>
      </c>
      <c r="C183" s="8">
        <v>3.6910830979213813E-2</v>
      </c>
      <c r="D183" s="2"/>
      <c r="E183" s="2"/>
      <c r="F183" s="2"/>
      <c r="G183" s="2"/>
      <c r="H183" s="2"/>
      <c r="I183" s="2"/>
    </row>
    <row r="184" spans="1:9" x14ac:dyDescent="0.3">
      <c r="A184" s="8">
        <v>160</v>
      </c>
      <c r="B184" s="8">
        <v>-7.5552002982629003E-3</v>
      </c>
      <c r="C184" s="8">
        <v>-8.2309329845844815E-3</v>
      </c>
      <c r="D184" s="2"/>
      <c r="E184" s="2"/>
      <c r="F184" s="2"/>
      <c r="G184" s="2"/>
      <c r="H184" s="2"/>
      <c r="I184" s="2"/>
    </row>
    <row r="185" spans="1:9" x14ac:dyDescent="0.3">
      <c r="A185" s="8">
        <v>161</v>
      </c>
      <c r="B185" s="8">
        <v>1.1166277102103711E-2</v>
      </c>
      <c r="C185" s="8">
        <v>2.6726574491160053E-2</v>
      </c>
      <c r="D185" s="2"/>
      <c r="E185" s="2"/>
      <c r="F185" s="2"/>
      <c r="G185" s="2"/>
      <c r="H185" s="2"/>
      <c r="I185" s="2"/>
    </row>
    <row r="186" spans="1:9" x14ac:dyDescent="0.3">
      <c r="A186" s="8">
        <v>162</v>
      </c>
      <c r="B186" s="8">
        <v>6.3018361275339243E-3</v>
      </c>
      <c r="C186" s="8">
        <v>-5.0046959434308889E-3</v>
      </c>
      <c r="D186" s="2"/>
      <c r="E186" s="2"/>
      <c r="F186" s="2"/>
      <c r="G186" s="2"/>
      <c r="H186" s="2"/>
      <c r="I186" s="2"/>
    </row>
    <row r="187" spans="1:9" x14ac:dyDescent="0.3">
      <c r="A187" s="8">
        <v>163</v>
      </c>
      <c r="B187" s="8">
        <v>4.8173976562128637E-3</v>
      </c>
      <c r="C187" s="8">
        <v>-5.5838619929359783E-2</v>
      </c>
      <c r="D187" s="2"/>
      <c r="E187" s="2"/>
      <c r="F187" s="2"/>
      <c r="G187" s="2"/>
      <c r="H187" s="2"/>
      <c r="I187" s="2"/>
    </row>
    <row r="188" spans="1:9" x14ac:dyDescent="0.3">
      <c r="A188" s="8">
        <v>164</v>
      </c>
      <c r="B188" s="8">
        <v>1.390805000989837E-2</v>
      </c>
      <c r="C188" s="8">
        <v>-2.3760083972646874E-2</v>
      </c>
      <c r="D188" s="2"/>
      <c r="E188" s="2"/>
      <c r="F188" s="2"/>
      <c r="G188" s="2"/>
      <c r="H188" s="2"/>
      <c r="I188" s="2"/>
    </row>
    <row r="189" spans="1:9" x14ac:dyDescent="0.3">
      <c r="A189" s="8">
        <v>165</v>
      </c>
      <c r="B189" s="8">
        <v>2.125605760247431E-3</v>
      </c>
      <c r="C189" s="8">
        <v>4.1852169867704028E-2</v>
      </c>
      <c r="D189" s="2"/>
      <c r="E189" s="2"/>
      <c r="F189" s="2"/>
      <c r="G189" s="2"/>
      <c r="H189" s="2"/>
      <c r="I189" s="2"/>
    </row>
    <row r="190" spans="1:9" x14ac:dyDescent="0.3">
      <c r="A190" s="8">
        <v>166</v>
      </c>
      <c r="B190" s="8">
        <v>9.7599750805137087E-4</v>
      </c>
      <c r="C190" s="8">
        <v>5.1010256071479583E-2</v>
      </c>
      <c r="D190" s="2"/>
      <c r="E190" s="2"/>
      <c r="F190" s="2"/>
      <c r="G190" s="2"/>
      <c r="H190" s="2"/>
      <c r="I190" s="2"/>
    </row>
    <row r="191" spans="1:9" x14ac:dyDescent="0.3">
      <c r="A191" s="8">
        <v>167</v>
      </c>
      <c r="B191" s="8">
        <v>-1.2278500308724556E-3</v>
      </c>
      <c r="C191" s="8">
        <v>-3.7579181800894076E-3</v>
      </c>
      <c r="D191" s="2"/>
      <c r="E191" s="2"/>
      <c r="F191" s="2"/>
      <c r="G191" s="2"/>
      <c r="H191" s="2"/>
      <c r="I191" s="2"/>
    </row>
    <row r="192" spans="1:9" x14ac:dyDescent="0.3">
      <c r="A192" s="8">
        <v>168</v>
      </c>
      <c r="B192" s="8">
        <v>-8.7403558827478973E-3</v>
      </c>
      <c r="C192" s="8">
        <v>3.3003634615107729E-3</v>
      </c>
      <c r="D192" s="2"/>
      <c r="E192" s="2"/>
      <c r="F192" s="2"/>
      <c r="G192" s="2"/>
      <c r="H192" s="2"/>
      <c r="I192" s="2"/>
    </row>
    <row r="193" spans="1:9" x14ac:dyDescent="0.3">
      <c r="A193" s="8">
        <v>169</v>
      </c>
      <c r="B193" s="8">
        <v>-1.8770800207687167E-2</v>
      </c>
      <c r="C193" s="8">
        <v>-1.8616460426996013E-2</v>
      </c>
      <c r="D193" s="2"/>
      <c r="E193" s="2"/>
      <c r="F193" s="2"/>
      <c r="G193" s="2"/>
      <c r="H193" s="2"/>
      <c r="I193" s="2"/>
    </row>
    <row r="194" spans="1:9" x14ac:dyDescent="0.3">
      <c r="A194" s="8">
        <v>170</v>
      </c>
      <c r="B194" s="8">
        <v>1.0104152864047315E-2</v>
      </c>
      <c r="C194" s="8">
        <v>-2.269130306356559E-2</v>
      </c>
      <c r="D194" s="2"/>
      <c r="E194" s="2"/>
      <c r="F194" s="2"/>
      <c r="G194" s="2"/>
      <c r="H194" s="2"/>
      <c r="I194" s="2"/>
    </row>
    <row r="195" spans="1:9" x14ac:dyDescent="0.3">
      <c r="A195" s="8">
        <v>171</v>
      </c>
      <c r="B195" s="8">
        <v>-2.1409451097571652E-2</v>
      </c>
      <c r="C195" s="8">
        <v>-9.8318142527736678E-3</v>
      </c>
      <c r="D195" s="2"/>
      <c r="E195" s="2"/>
      <c r="F195" s="2"/>
      <c r="G195" s="2"/>
      <c r="H195" s="2"/>
      <c r="I195" s="2"/>
    </row>
    <row r="196" spans="1:9" x14ac:dyDescent="0.3">
      <c r="A196" s="8">
        <v>172</v>
      </c>
      <c r="B196" s="8">
        <v>6.7819417970631998E-3</v>
      </c>
      <c r="C196" s="8">
        <v>-2.4249310156870849E-2</v>
      </c>
      <c r="D196" s="2"/>
      <c r="E196" s="2"/>
      <c r="F196" s="2"/>
      <c r="G196" s="2"/>
      <c r="H196" s="2"/>
      <c r="I196" s="2"/>
    </row>
    <row r="197" spans="1:9" x14ac:dyDescent="0.3">
      <c r="A197" s="8">
        <v>173</v>
      </c>
      <c r="B197" s="8">
        <v>2.0410712064455262E-2</v>
      </c>
      <c r="C197" s="8">
        <v>3.5045206925585437E-2</v>
      </c>
      <c r="D197" s="2"/>
      <c r="E197" s="2"/>
      <c r="F197" s="2"/>
      <c r="G197" s="2"/>
      <c r="H197" s="2"/>
      <c r="I197" s="2"/>
    </row>
    <row r="198" spans="1:9" x14ac:dyDescent="0.3">
      <c r="A198" s="8">
        <v>174</v>
      </c>
      <c r="B198" s="8">
        <v>5.9209736580398808E-3</v>
      </c>
      <c r="C198" s="8">
        <v>8.5864492878139857E-3</v>
      </c>
      <c r="D198" s="2"/>
      <c r="E198" s="2"/>
      <c r="F198" s="2"/>
      <c r="G198" s="2"/>
      <c r="H198" s="2"/>
      <c r="I198" s="2"/>
    </row>
    <row r="199" spans="1:9" x14ac:dyDescent="0.3">
      <c r="A199" s="8">
        <v>175</v>
      </c>
      <c r="B199" s="8">
        <v>1.7055518216656496E-3</v>
      </c>
      <c r="C199" s="8">
        <v>-7.5605988877682235E-3</v>
      </c>
      <c r="D199" s="2"/>
      <c r="E199" s="2"/>
      <c r="F199" s="2"/>
      <c r="G199" s="2"/>
      <c r="H199" s="2"/>
      <c r="I199" s="2"/>
    </row>
    <row r="200" spans="1:9" x14ac:dyDescent="0.3">
      <c r="A200" s="8">
        <v>176</v>
      </c>
      <c r="B200" s="8">
        <v>8.9089032689803425E-3</v>
      </c>
      <c r="C200" s="8">
        <v>3.2916943483275556E-3</v>
      </c>
      <c r="D200" s="2"/>
      <c r="E200" s="2"/>
      <c r="F200" s="2"/>
      <c r="G200" s="2"/>
      <c r="H200" s="2"/>
      <c r="I200" s="2"/>
    </row>
    <row r="201" spans="1:9" x14ac:dyDescent="0.3">
      <c r="A201" s="8">
        <v>177</v>
      </c>
      <c r="B201" s="8">
        <v>2.360008817765556E-3</v>
      </c>
      <c r="C201" s="8">
        <v>-3.9402075667388081E-4</v>
      </c>
      <c r="D201" s="2"/>
      <c r="E201" s="2"/>
      <c r="F201" s="2"/>
      <c r="G201" s="2"/>
      <c r="H201" s="2"/>
      <c r="I201" s="2"/>
    </row>
    <row r="202" spans="1:9" x14ac:dyDescent="0.3">
      <c r="A202" s="8">
        <v>178</v>
      </c>
      <c r="B202" s="8">
        <v>6.3153449009095653E-3</v>
      </c>
      <c r="C202" s="8">
        <v>7.4850658937606644E-3</v>
      </c>
      <c r="D202" s="2"/>
      <c r="E202" s="2"/>
      <c r="F202" s="2"/>
      <c r="G202" s="2"/>
      <c r="H202" s="2"/>
      <c r="I202" s="2"/>
    </row>
    <row r="203" spans="1:9" x14ac:dyDescent="0.3">
      <c r="A203" s="8">
        <v>179</v>
      </c>
      <c r="B203" s="8">
        <v>-1.3521213473776691E-3</v>
      </c>
      <c r="C203" s="8">
        <v>7.2988417231906848E-3</v>
      </c>
      <c r="D203" s="2"/>
      <c r="E203" s="2"/>
      <c r="F203" s="2"/>
      <c r="G203" s="2"/>
      <c r="H203" s="2"/>
      <c r="I203" s="2"/>
    </row>
    <row r="204" spans="1:9" x14ac:dyDescent="0.3">
      <c r="A204" s="8">
        <v>180</v>
      </c>
      <c r="B204" s="8">
        <v>-2.0118930318492635E-2</v>
      </c>
      <c r="C204" s="8">
        <v>2.0254350320532272E-3</v>
      </c>
      <c r="D204" s="2"/>
      <c r="E204" s="2"/>
      <c r="F204" s="2"/>
      <c r="G204" s="2"/>
      <c r="H204" s="2"/>
      <c r="I204" s="2"/>
    </row>
    <row r="205" spans="1:9" x14ac:dyDescent="0.3">
      <c r="A205" s="8">
        <v>181</v>
      </c>
      <c r="B205" s="8">
        <v>-9.2439301184775238E-3</v>
      </c>
      <c r="C205" s="8">
        <v>9.9479612470830363E-3</v>
      </c>
      <c r="D205" s="2"/>
      <c r="E205" s="2"/>
      <c r="F205" s="2"/>
      <c r="G205" s="2"/>
      <c r="H205" s="2"/>
      <c r="I205" s="2"/>
    </row>
    <row r="206" spans="1:9" x14ac:dyDescent="0.3">
      <c r="A206" s="8">
        <v>182</v>
      </c>
      <c r="B206" s="8">
        <v>7.2749257380948741E-3</v>
      </c>
      <c r="C206" s="8">
        <v>-1.0186510393203646E-2</v>
      </c>
      <c r="D206" s="2"/>
      <c r="E206" s="2"/>
      <c r="F206" s="2"/>
      <c r="G206" s="2"/>
      <c r="H206" s="2"/>
      <c r="I206" s="2"/>
    </row>
    <row r="207" spans="1:9" x14ac:dyDescent="0.3">
      <c r="A207" s="8">
        <v>183</v>
      </c>
      <c r="B207" s="8">
        <v>5.5054947798215143E-3</v>
      </c>
      <c r="C207" s="8">
        <v>-1.1310699048303771E-2</v>
      </c>
      <c r="D207" s="2"/>
      <c r="E207" s="2"/>
      <c r="F207" s="2"/>
      <c r="G207" s="2"/>
      <c r="H207" s="2"/>
      <c r="I207" s="2"/>
    </row>
    <row r="208" spans="1:9" x14ac:dyDescent="0.3">
      <c r="A208" s="8">
        <v>184</v>
      </c>
      <c r="B208" s="8">
        <v>8.6375058082406048E-3</v>
      </c>
      <c r="C208" s="8">
        <v>-1.4920753013129614E-2</v>
      </c>
      <c r="D208" s="2"/>
      <c r="E208" s="2"/>
      <c r="F208" s="2"/>
      <c r="G208" s="2"/>
      <c r="H208" s="2"/>
      <c r="I208" s="2"/>
    </row>
    <row r="209" spans="1:9" x14ac:dyDescent="0.3">
      <c r="A209" s="8">
        <v>185</v>
      </c>
      <c r="B209" s="8">
        <v>5.273459420775602E-4</v>
      </c>
      <c r="C209" s="8">
        <v>-2.3614519594772149E-2</v>
      </c>
      <c r="D209" s="2"/>
      <c r="E209" s="2"/>
      <c r="F209" s="2"/>
      <c r="G209" s="2"/>
      <c r="H209" s="2"/>
      <c r="I209" s="2"/>
    </row>
    <row r="210" spans="1:9" x14ac:dyDescent="0.3">
      <c r="A210" s="8">
        <v>186</v>
      </c>
      <c r="B210" s="8">
        <v>2.5196799585388717E-4</v>
      </c>
      <c r="C210" s="8">
        <v>1.1208935574351608E-2</v>
      </c>
      <c r="D210" s="2"/>
      <c r="E210" s="2"/>
      <c r="F210" s="2"/>
      <c r="G210" s="2"/>
      <c r="H210" s="2"/>
      <c r="I210" s="2"/>
    </row>
    <row r="211" spans="1:9" x14ac:dyDescent="0.3">
      <c r="A211" s="8">
        <v>187</v>
      </c>
      <c r="B211" s="8">
        <v>-7.0222008373386135E-3</v>
      </c>
      <c r="C211" s="8">
        <v>2.1229600765626966E-2</v>
      </c>
      <c r="D211" s="2"/>
      <c r="E211" s="2"/>
      <c r="F211" s="2"/>
      <c r="G211" s="2"/>
      <c r="H211" s="2"/>
      <c r="I211" s="2"/>
    </row>
    <row r="212" spans="1:9" x14ac:dyDescent="0.3">
      <c r="A212" s="8">
        <v>188</v>
      </c>
      <c r="B212" s="8">
        <v>-1.2320865284459142E-2</v>
      </c>
      <c r="C212" s="8">
        <v>2.2962992083338692E-2</v>
      </c>
      <c r="D212" s="2"/>
      <c r="E212" s="2"/>
      <c r="F212" s="2"/>
      <c r="G212" s="2"/>
      <c r="H212" s="2"/>
      <c r="I212" s="2"/>
    </row>
    <row r="213" spans="1:9" x14ac:dyDescent="0.3">
      <c r="A213" s="8">
        <v>189</v>
      </c>
      <c r="B213" s="8">
        <v>6.080684341991327E-3</v>
      </c>
      <c r="C213" s="8">
        <v>-2.9384437543258858E-3</v>
      </c>
      <c r="D213" s="2"/>
      <c r="E213" s="2"/>
      <c r="F213" s="2"/>
      <c r="G213" s="2"/>
      <c r="H213" s="2"/>
      <c r="I213" s="2"/>
    </row>
    <row r="214" spans="1:9" x14ac:dyDescent="0.3">
      <c r="A214" s="8">
        <v>190</v>
      </c>
      <c r="B214" s="8">
        <v>4.9303749253193675E-3</v>
      </c>
      <c r="C214" s="8">
        <v>4.3394458406154232E-2</v>
      </c>
      <c r="D214" s="2"/>
      <c r="E214" s="2"/>
      <c r="F214" s="2"/>
      <c r="G214" s="2"/>
      <c r="H214" s="2"/>
      <c r="I214" s="2"/>
    </row>
    <row r="215" spans="1:9" x14ac:dyDescent="0.3">
      <c r="A215" s="8">
        <v>191</v>
      </c>
      <c r="B215" s="8">
        <v>3.4327480192375827E-3</v>
      </c>
      <c r="C215" s="8">
        <v>2.4184462931973346E-2</v>
      </c>
      <c r="D215" s="2"/>
      <c r="E215" s="2"/>
      <c r="F215" s="2"/>
      <c r="G215" s="2"/>
      <c r="H215" s="2"/>
      <c r="I215" s="2"/>
    </row>
    <row r="216" spans="1:9" x14ac:dyDescent="0.3">
      <c r="A216" s="8">
        <v>192</v>
      </c>
      <c r="B216" s="8">
        <v>5.79122823942023E-3</v>
      </c>
      <c r="C216" s="8">
        <v>7.7563260461376371E-3</v>
      </c>
      <c r="D216" s="2"/>
      <c r="E216" s="2"/>
      <c r="F216" s="2"/>
      <c r="G216" s="2"/>
      <c r="H216" s="2"/>
      <c r="I216" s="2"/>
    </row>
    <row r="217" spans="1:9" x14ac:dyDescent="0.3">
      <c r="A217" s="8">
        <v>193</v>
      </c>
      <c r="B217" s="8">
        <v>-3.2348177750237813E-3</v>
      </c>
      <c r="C217" s="8">
        <v>-6.0429917092767555E-3</v>
      </c>
      <c r="D217" s="2"/>
      <c r="E217" s="2"/>
      <c r="F217" s="2"/>
      <c r="G217" s="2"/>
      <c r="H217" s="2"/>
      <c r="I217" s="2"/>
    </row>
    <row r="218" spans="1:9" x14ac:dyDescent="0.3">
      <c r="A218" s="8">
        <v>194</v>
      </c>
      <c r="B218" s="8">
        <v>-2.526071770465382E-3</v>
      </c>
      <c r="C218" s="8">
        <v>-6.1552825560247295E-3</v>
      </c>
      <c r="D218" s="2"/>
      <c r="E218" s="2"/>
      <c r="F218" s="2"/>
      <c r="G218" s="2"/>
      <c r="H218" s="2"/>
      <c r="I218" s="2"/>
    </row>
    <row r="219" spans="1:9" x14ac:dyDescent="0.3">
      <c r="A219" s="8">
        <v>195</v>
      </c>
      <c r="B219" s="8">
        <v>-5.7423550108330257E-3</v>
      </c>
      <c r="C219" s="8">
        <v>1.6944319176537593E-2</v>
      </c>
      <c r="D219" s="2"/>
      <c r="E219" s="2"/>
      <c r="F219" s="2"/>
      <c r="G219" s="2"/>
      <c r="H219" s="2"/>
      <c r="I219" s="2"/>
    </row>
    <row r="220" spans="1:9" x14ac:dyDescent="0.3">
      <c r="A220" s="8">
        <v>196</v>
      </c>
      <c r="B220" s="8">
        <v>1.5933986597453442E-2</v>
      </c>
      <c r="C220" s="8">
        <v>-2.6083488307217483E-2</v>
      </c>
      <c r="D220" s="2"/>
      <c r="E220" s="2"/>
      <c r="F220" s="2"/>
      <c r="G220" s="2"/>
      <c r="H220" s="2"/>
      <c r="I220" s="2"/>
    </row>
    <row r="221" spans="1:9" x14ac:dyDescent="0.3">
      <c r="A221" s="8">
        <v>197</v>
      </c>
      <c r="B221" s="8">
        <v>6.1590456043549057E-4</v>
      </c>
      <c r="C221" s="8">
        <v>8.0371233226140953E-3</v>
      </c>
      <c r="D221" s="2"/>
      <c r="E221" s="2"/>
      <c r="F221" s="2"/>
      <c r="G221" s="2"/>
      <c r="H221" s="2"/>
      <c r="I221" s="2"/>
    </row>
    <row r="222" spans="1:9" x14ac:dyDescent="0.3">
      <c r="A222" s="8">
        <v>198</v>
      </c>
      <c r="B222" s="8">
        <v>1.7971258022852592E-3</v>
      </c>
      <c r="C222" s="8">
        <v>2.986067324727348E-2</v>
      </c>
      <c r="D222" s="2"/>
      <c r="E222" s="2"/>
      <c r="F222" s="2"/>
      <c r="G222" s="2"/>
      <c r="H222" s="2"/>
      <c r="I222" s="2"/>
    </row>
    <row r="223" spans="1:9" x14ac:dyDescent="0.3">
      <c r="A223" s="8">
        <v>199</v>
      </c>
      <c r="B223" s="8">
        <v>4.3532298026949392E-4</v>
      </c>
      <c r="C223" s="8">
        <v>-1.4433021229101155E-2</v>
      </c>
      <c r="D223" s="2"/>
      <c r="E223" s="2"/>
      <c r="F223" s="2"/>
      <c r="G223" s="2"/>
      <c r="H223" s="2"/>
      <c r="I223" s="2"/>
    </row>
    <row r="224" spans="1:9" x14ac:dyDescent="0.3">
      <c r="A224" s="8">
        <v>200</v>
      </c>
      <c r="B224" s="8">
        <v>5.9357432527057889E-3</v>
      </c>
      <c r="C224" s="8">
        <v>-1.8391427891696781E-2</v>
      </c>
      <c r="D224" s="2"/>
      <c r="E224" s="2"/>
      <c r="F224" s="2"/>
      <c r="G224" s="2"/>
      <c r="H224" s="2"/>
      <c r="I224" s="2"/>
    </row>
    <row r="225" spans="1:9" x14ac:dyDescent="0.3">
      <c r="A225" s="8">
        <v>201</v>
      </c>
      <c r="B225" s="8">
        <v>-3.7699812773530177E-3</v>
      </c>
      <c r="C225" s="8">
        <v>-5.0557789387902178E-3</v>
      </c>
      <c r="D225" s="2"/>
      <c r="E225" s="2"/>
      <c r="F225" s="2"/>
      <c r="G225" s="2"/>
      <c r="H225" s="2"/>
      <c r="I225" s="2"/>
    </row>
    <row r="226" spans="1:9" x14ac:dyDescent="0.3">
      <c r="A226" s="8">
        <v>202</v>
      </c>
      <c r="B226" s="8">
        <v>-9.1724383591312627E-3</v>
      </c>
      <c r="C226" s="8">
        <v>-1.6285191410798698E-2</v>
      </c>
      <c r="D226" s="2"/>
      <c r="E226" s="2"/>
      <c r="F226" s="2"/>
      <c r="G226" s="2"/>
      <c r="H226" s="2"/>
      <c r="I226" s="2"/>
    </row>
    <row r="227" spans="1:9" x14ac:dyDescent="0.3">
      <c r="A227" s="8">
        <v>203</v>
      </c>
      <c r="B227" s="8">
        <v>2.1620062625770679E-3</v>
      </c>
      <c r="C227" s="8">
        <v>3.5614130261222274E-2</v>
      </c>
      <c r="D227" s="2"/>
      <c r="E227" s="2"/>
      <c r="F227" s="2"/>
      <c r="G227" s="2"/>
      <c r="H227" s="2"/>
      <c r="I227" s="2"/>
    </row>
    <row r="228" spans="1:9" x14ac:dyDescent="0.3">
      <c r="A228" s="8">
        <v>204</v>
      </c>
      <c r="B228" s="8">
        <v>-6.9475426070492261E-3</v>
      </c>
      <c r="C228" s="8">
        <v>1.0606152552414773E-2</v>
      </c>
      <c r="D228" s="2"/>
      <c r="E228" s="2"/>
      <c r="F228" s="2"/>
      <c r="G228" s="2"/>
      <c r="H228" s="2"/>
      <c r="I228" s="2"/>
    </row>
    <row r="229" spans="1:9" x14ac:dyDescent="0.3">
      <c r="A229" s="8">
        <v>205</v>
      </c>
      <c r="B229" s="8">
        <v>-1.2201694853528528E-2</v>
      </c>
      <c r="C229" s="8">
        <v>8.3989764267572466E-3</v>
      </c>
      <c r="D229" s="2"/>
      <c r="E229" s="2"/>
      <c r="F229" s="2"/>
      <c r="G229" s="2"/>
      <c r="H229" s="2"/>
      <c r="I229" s="2"/>
    </row>
    <row r="230" spans="1:9" x14ac:dyDescent="0.3">
      <c r="A230" s="8">
        <v>206</v>
      </c>
      <c r="B230" s="8">
        <v>-7.3433915644119483E-4</v>
      </c>
      <c r="C230" s="8">
        <v>1.54345550965506E-2</v>
      </c>
      <c r="D230" s="2"/>
      <c r="E230" s="2"/>
      <c r="F230" s="2"/>
      <c r="G230" s="2"/>
      <c r="H230" s="2"/>
      <c r="I230" s="2"/>
    </row>
    <row r="231" spans="1:9" x14ac:dyDescent="0.3">
      <c r="A231" s="8">
        <v>207</v>
      </c>
      <c r="B231" s="8">
        <v>2.1297659566620151E-4</v>
      </c>
      <c r="C231" s="8">
        <v>-1.1472437531237067E-2</v>
      </c>
      <c r="D231" s="2"/>
      <c r="E231" s="2"/>
      <c r="F231" s="2"/>
      <c r="G231" s="2"/>
      <c r="H231" s="2"/>
      <c r="I231" s="2"/>
    </row>
    <row r="232" spans="1:9" x14ac:dyDescent="0.3">
      <c r="A232" s="8">
        <v>208</v>
      </c>
      <c r="B232" s="8">
        <v>1.9235646798074102E-2</v>
      </c>
      <c r="C232" s="8">
        <v>-2.3977519942770777E-2</v>
      </c>
      <c r="D232" s="2"/>
      <c r="E232" s="2"/>
      <c r="F232" s="2"/>
      <c r="G232" s="2"/>
      <c r="H232" s="2"/>
      <c r="I232" s="2"/>
    </row>
    <row r="233" spans="1:9" x14ac:dyDescent="0.3">
      <c r="A233" s="8">
        <v>209</v>
      </c>
      <c r="B233" s="8">
        <v>6.7894435735493209E-3</v>
      </c>
      <c r="C233" s="8">
        <v>4.0841938907135713E-3</v>
      </c>
      <c r="D233" s="2"/>
      <c r="E233" s="2"/>
      <c r="F233" s="2"/>
      <c r="G233" s="2"/>
      <c r="H233" s="2"/>
      <c r="I233" s="2"/>
    </row>
    <row r="234" spans="1:9" x14ac:dyDescent="0.3">
      <c r="A234" s="8">
        <v>210</v>
      </c>
      <c r="B234" s="8">
        <v>2.1822067845568343E-3</v>
      </c>
      <c r="C234" s="8">
        <v>1.7101913288951935E-2</v>
      </c>
      <c r="D234" s="2"/>
      <c r="E234" s="2"/>
      <c r="F234" s="2"/>
      <c r="G234" s="2"/>
      <c r="H234" s="2"/>
      <c r="I234" s="2"/>
    </row>
    <row r="235" spans="1:9" x14ac:dyDescent="0.3">
      <c r="A235" s="8">
        <v>211</v>
      </c>
      <c r="B235" s="8">
        <v>2.540884339960638E-3</v>
      </c>
      <c r="C235" s="8">
        <v>-4.8817392051274756E-2</v>
      </c>
      <c r="D235" s="2"/>
      <c r="E235" s="2"/>
      <c r="F235" s="2"/>
      <c r="G235" s="2"/>
      <c r="H235" s="2"/>
      <c r="I235" s="2"/>
    </row>
    <row r="236" spans="1:9" x14ac:dyDescent="0.3">
      <c r="A236" s="8">
        <v>212</v>
      </c>
      <c r="B236" s="8">
        <v>1.347751136633199E-2</v>
      </c>
      <c r="C236" s="8">
        <v>8.209294018012861E-3</v>
      </c>
      <c r="D236" s="2"/>
      <c r="E236" s="2"/>
      <c r="F236" s="2"/>
      <c r="G236" s="2"/>
      <c r="H236" s="2"/>
      <c r="I236" s="2"/>
    </row>
    <row r="237" spans="1:9" x14ac:dyDescent="0.3">
      <c r="A237" s="8">
        <v>213</v>
      </c>
      <c r="B237" s="8">
        <v>9.6773316704718134E-4</v>
      </c>
      <c r="C237" s="8">
        <v>2.812808964719559E-3</v>
      </c>
      <c r="D237" s="2"/>
      <c r="E237" s="2"/>
      <c r="F237" s="2"/>
      <c r="G237" s="2"/>
      <c r="H237" s="2"/>
      <c r="I237" s="2"/>
    </row>
    <row r="238" spans="1:9" x14ac:dyDescent="0.3">
      <c r="A238" s="8">
        <v>214</v>
      </c>
      <c r="B238" s="8">
        <v>-1.2564248805802116E-2</v>
      </c>
      <c r="C238" s="8">
        <v>2.4348909775979012E-2</v>
      </c>
      <c r="D238" s="2"/>
      <c r="E238" s="2"/>
      <c r="F238" s="2"/>
      <c r="G238" s="2"/>
      <c r="H238" s="2"/>
      <c r="I238" s="2"/>
    </row>
    <row r="239" spans="1:9" x14ac:dyDescent="0.3">
      <c r="A239" s="8">
        <v>215</v>
      </c>
      <c r="B239" s="8">
        <v>-5.3900578383231637E-3</v>
      </c>
      <c r="C239" s="8">
        <v>-2.3373301257227166E-2</v>
      </c>
      <c r="D239" s="2"/>
      <c r="E239" s="2"/>
      <c r="F239" s="2"/>
      <c r="G239" s="2"/>
      <c r="H239" s="2"/>
      <c r="I239" s="2"/>
    </row>
    <row r="240" spans="1:9" x14ac:dyDescent="0.3">
      <c r="A240" s="8">
        <v>216</v>
      </c>
      <c r="B240" s="8">
        <v>-5.689091428879859E-3</v>
      </c>
      <c r="C240" s="8">
        <v>-2.4800301179668548E-2</v>
      </c>
      <c r="D240" s="2"/>
      <c r="E240" s="2"/>
      <c r="F240" s="2"/>
      <c r="G240" s="2"/>
      <c r="H240" s="2"/>
      <c r="I240" s="2"/>
    </row>
    <row r="241" spans="1:9" x14ac:dyDescent="0.3">
      <c r="A241" s="8">
        <v>217</v>
      </c>
      <c r="B241" s="8">
        <v>-8.6315891498386661E-3</v>
      </c>
      <c r="C241" s="8">
        <v>2.3035721903605005E-2</v>
      </c>
      <c r="D241" s="2"/>
      <c r="E241" s="2"/>
      <c r="F241" s="2"/>
      <c r="G241" s="2"/>
      <c r="H241" s="2"/>
      <c r="I241" s="2"/>
    </row>
    <row r="242" spans="1:9" x14ac:dyDescent="0.3">
      <c r="A242" s="8">
        <v>218</v>
      </c>
      <c r="B242" s="8">
        <v>-2.0126252699207378E-3</v>
      </c>
      <c r="C242" s="8">
        <v>-1.5709886992600872E-2</v>
      </c>
      <c r="D242" s="2"/>
      <c r="E242" s="2"/>
      <c r="F242" s="2"/>
      <c r="G242" s="2"/>
      <c r="H242" s="2"/>
      <c r="I242" s="2"/>
    </row>
    <row r="243" spans="1:9" x14ac:dyDescent="0.3">
      <c r="A243" s="8">
        <v>219</v>
      </c>
      <c r="B243" s="8">
        <v>-8.5203772754518063E-3</v>
      </c>
      <c r="C243" s="8">
        <v>-4.444407478627517E-4</v>
      </c>
      <c r="D243" s="2"/>
      <c r="E243" s="2"/>
      <c r="F243" s="2"/>
      <c r="G243" s="2"/>
      <c r="H243" s="2"/>
      <c r="I243" s="2"/>
    </row>
    <row r="244" spans="1:9" x14ac:dyDescent="0.3">
      <c r="A244" s="8">
        <v>220</v>
      </c>
      <c r="B244" s="8">
        <v>-3.6205950220731071E-3</v>
      </c>
      <c r="C244" s="8">
        <v>6.7089151684406254E-3</v>
      </c>
      <c r="D244" s="2"/>
      <c r="E244" s="2"/>
      <c r="F244" s="2"/>
      <c r="G244" s="2"/>
      <c r="H244" s="2"/>
      <c r="I244" s="2"/>
    </row>
    <row r="245" spans="1:9" x14ac:dyDescent="0.3">
      <c r="A245" s="8">
        <v>221</v>
      </c>
      <c r="B245" s="8">
        <v>1.421158748958838E-2</v>
      </c>
      <c r="C245" s="8">
        <v>-4.4172180378998956E-3</v>
      </c>
      <c r="D245" s="2"/>
      <c r="E245" s="2"/>
      <c r="F245" s="2"/>
      <c r="G245" s="2"/>
      <c r="H245" s="2"/>
      <c r="I245" s="2"/>
    </row>
    <row r="246" spans="1:9" x14ac:dyDescent="0.3">
      <c r="A246" s="8">
        <v>222</v>
      </c>
      <c r="B246" s="8">
        <v>5.9784417602703052E-3</v>
      </c>
      <c r="C246" s="8">
        <v>1.1969547580612545E-3</v>
      </c>
      <c r="D246" s="2"/>
      <c r="E246" s="2"/>
      <c r="F246" s="2"/>
      <c r="G246" s="2"/>
      <c r="H246" s="2"/>
      <c r="I246" s="2"/>
    </row>
    <row r="247" spans="1:9" x14ac:dyDescent="0.3">
      <c r="A247" s="8">
        <v>223</v>
      </c>
      <c r="B247" s="8">
        <v>4.4813116710455003E-4</v>
      </c>
      <c r="C247" s="8">
        <v>6.9515594336507528E-3</v>
      </c>
      <c r="D247" s="2"/>
      <c r="E247" s="2"/>
      <c r="F247" s="2"/>
      <c r="G247" s="2"/>
      <c r="H247" s="2"/>
      <c r="I247" s="2"/>
    </row>
    <row r="248" spans="1:9" x14ac:dyDescent="0.3">
      <c r="A248" s="8">
        <v>224</v>
      </c>
      <c r="B248" s="8">
        <v>9.5105139954203364E-3</v>
      </c>
      <c r="C248" s="8">
        <v>-5.8916254791020299E-3</v>
      </c>
      <c r="D248" s="2"/>
      <c r="E248" s="2"/>
      <c r="F248" s="2"/>
      <c r="G248" s="2"/>
      <c r="H248" s="2"/>
      <c r="I248" s="2"/>
    </row>
    <row r="249" spans="1:9" x14ac:dyDescent="0.3">
      <c r="A249" s="8">
        <v>225</v>
      </c>
      <c r="B249" s="8">
        <v>-4.3858065777438136E-3</v>
      </c>
      <c r="C249" s="8">
        <v>-2.9255351755389462E-2</v>
      </c>
      <c r="D249" s="2"/>
      <c r="E249" s="2"/>
      <c r="F249" s="2"/>
      <c r="G249" s="2"/>
      <c r="H249" s="2"/>
      <c r="I249" s="2"/>
    </row>
    <row r="250" spans="1:9" x14ac:dyDescent="0.3">
      <c r="A250" s="8">
        <v>226</v>
      </c>
      <c r="B250" s="8">
        <v>-2.7229624581935363E-3</v>
      </c>
      <c r="C250" s="8">
        <v>1.0155464768893813E-2</v>
      </c>
      <c r="D250" s="2"/>
      <c r="E250" s="2"/>
      <c r="F250" s="2"/>
      <c r="G250" s="2"/>
      <c r="H250" s="2"/>
      <c r="I250" s="2"/>
    </row>
    <row r="251" spans="1:9" x14ac:dyDescent="0.3">
      <c r="A251" s="8">
        <v>227</v>
      </c>
      <c r="B251" s="8">
        <v>-1.2177921816559426E-3</v>
      </c>
      <c r="C251" s="8">
        <v>2.2413914319952422E-3</v>
      </c>
      <c r="D251" s="2"/>
      <c r="E251" s="2"/>
      <c r="F251" s="2"/>
      <c r="G251" s="2"/>
      <c r="H251" s="2"/>
      <c r="I251" s="2"/>
    </row>
    <row r="252" spans="1:9" x14ac:dyDescent="0.3">
      <c r="A252" s="8">
        <v>228</v>
      </c>
      <c r="B252" s="8">
        <v>7.6839947665265865E-3</v>
      </c>
      <c r="C252" s="8">
        <v>-2.71521509457987E-3</v>
      </c>
      <c r="D252" s="2"/>
      <c r="E252" s="2"/>
      <c r="F252" s="2"/>
      <c r="G252" s="2"/>
      <c r="H252" s="2"/>
      <c r="I252" s="2"/>
    </row>
    <row r="253" spans="1:9" x14ac:dyDescent="0.3">
      <c r="A253" s="8">
        <v>229</v>
      </c>
      <c r="B253" s="8">
        <v>1.3137141526763261E-2</v>
      </c>
      <c r="C253" s="8">
        <v>-1.7028260008304135E-2</v>
      </c>
      <c r="D253" s="2"/>
      <c r="E253" s="2"/>
      <c r="F253" s="2"/>
      <c r="G253" s="2"/>
      <c r="H253" s="2"/>
      <c r="I253" s="2"/>
    </row>
    <row r="254" spans="1:9" x14ac:dyDescent="0.3">
      <c r="A254" s="8">
        <v>230</v>
      </c>
      <c r="B254" s="8">
        <v>6.9924998844491607E-3</v>
      </c>
      <c r="C254" s="8">
        <v>-2.2651644108817197E-2</v>
      </c>
      <c r="D254" s="2"/>
      <c r="E254" s="2"/>
      <c r="F254" s="2"/>
      <c r="G254" s="2"/>
      <c r="H254" s="2"/>
      <c r="I254" s="2"/>
    </row>
    <row r="255" spans="1:9" x14ac:dyDescent="0.3">
      <c r="A255" s="8">
        <v>231</v>
      </c>
      <c r="B255" s="8">
        <v>7.9079154115442151E-4</v>
      </c>
      <c r="C255" s="8">
        <v>-6.4711677423804287E-3</v>
      </c>
      <c r="D255" s="2"/>
      <c r="E255" s="2"/>
      <c r="F255" s="2"/>
      <c r="G255" s="2"/>
      <c r="H255" s="2"/>
      <c r="I255" s="2"/>
    </row>
    <row r="256" spans="1:9" x14ac:dyDescent="0.3">
      <c r="A256" s="8">
        <v>232</v>
      </c>
      <c r="B256" s="8">
        <v>-2.0669348335332935E-3</v>
      </c>
      <c r="C256" s="8">
        <v>1.2313591892394376E-2</v>
      </c>
      <c r="D256" s="2"/>
      <c r="E256" s="2"/>
      <c r="F256" s="2"/>
      <c r="G256" s="2"/>
      <c r="H256" s="2"/>
      <c r="I256" s="2"/>
    </row>
    <row r="257" spans="1:9" x14ac:dyDescent="0.3">
      <c r="A257" s="8">
        <v>233</v>
      </c>
      <c r="B257" s="8">
        <v>1.382513267567162E-2</v>
      </c>
      <c r="C257" s="8">
        <v>-1.1511269888794324E-2</v>
      </c>
      <c r="D257" s="2"/>
      <c r="E257" s="2"/>
      <c r="F257" s="2"/>
      <c r="G257" s="2"/>
      <c r="H257" s="2"/>
      <c r="I257" s="2"/>
    </row>
    <row r="258" spans="1:9" x14ac:dyDescent="0.3">
      <c r="A258" s="8">
        <v>234</v>
      </c>
      <c r="B258" s="8">
        <v>1.3714533904672045E-2</v>
      </c>
      <c r="C258" s="8">
        <v>-7.5039313595706234E-3</v>
      </c>
      <c r="D258" s="2"/>
      <c r="E258" s="2"/>
      <c r="F258" s="2"/>
      <c r="G258" s="2"/>
      <c r="H258" s="2"/>
      <c r="I258" s="2"/>
    </row>
    <row r="259" spans="1:9" x14ac:dyDescent="0.3">
      <c r="A259" s="8">
        <v>235</v>
      </c>
      <c r="B259" s="8">
        <v>4.3041323198673058E-3</v>
      </c>
      <c r="C259" s="8">
        <v>-2.0838863659043052E-2</v>
      </c>
      <c r="D259" s="2"/>
      <c r="E259" s="2"/>
      <c r="F259" s="2"/>
      <c r="G259" s="2"/>
      <c r="H259" s="2"/>
      <c r="I259" s="2"/>
    </row>
    <row r="260" spans="1:9" x14ac:dyDescent="0.3">
      <c r="A260" s="8">
        <v>236</v>
      </c>
      <c r="B260" s="8">
        <v>4.1635246802897499E-4</v>
      </c>
      <c r="C260" s="8">
        <v>-1.3788657296776989E-3</v>
      </c>
      <c r="D260" s="2"/>
      <c r="E260" s="2"/>
      <c r="F260" s="2"/>
      <c r="G260" s="2"/>
      <c r="H260" s="2"/>
      <c r="I260" s="2"/>
    </row>
    <row r="261" spans="1:9" x14ac:dyDescent="0.3">
      <c r="A261" s="8">
        <v>237</v>
      </c>
      <c r="B261" s="8">
        <v>8.580467317856234E-3</v>
      </c>
      <c r="C261" s="8">
        <v>-1.2340525151209137E-2</v>
      </c>
      <c r="D261" s="2"/>
      <c r="E261" s="2"/>
      <c r="F261" s="2"/>
      <c r="G261" s="2"/>
      <c r="H261" s="2"/>
      <c r="I261" s="2"/>
    </row>
    <row r="262" spans="1:9" x14ac:dyDescent="0.3">
      <c r="A262" s="8">
        <v>238</v>
      </c>
      <c r="B262" s="8">
        <v>3.7544312596063975E-3</v>
      </c>
      <c r="C262" s="8">
        <v>3.3584250718735893E-2</v>
      </c>
      <c r="D262" s="2"/>
      <c r="E262" s="2"/>
      <c r="F262" s="2"/>
      <c r="G262" s="2"/>
      <c r="H262" s="2"/>
      <c r="I262" s="2"/>
    </row>
    <row r="263" spans="1:9" x14ac:dyDescent="0.3">
      <c r="A263" s="8">
        <v>239</v>
      </c>
      <c r="B263" s="8">
        <v>7.1759760304203205E-3</v>
      </c>
      <c r="C263" s="8">
        <v>3.7065625635089743E-2</v>
      </c>
      <c r="D263" s="2"/>
      <c r="E263" s="2"/>
      <c r="F263" s="2"/>
      <c r="G263" s="2"/>
      <c r="H263" s="2"/>
      <c r="I263" s="2"/>
    </row>
    <row r="264" spans="1:9" x14ac:dyDescent="0.3">
      <c r="A264" s="8">
        <v>240</v>
      </c>
      <c r="B264" s="8">
        <v>-8.4741740031579131E-4</v>
      </c>
      <c r="C264" s="8">
        <v>7.9279100456794233E-2</v>
      </c>
      <c r="D264" s="2"/>
      <c r="E264" s="2"/>
      <c r="F264" s="2"/>
      <c r="G264" s="2"/>
      <c r="H264" s="2"/>
      <c r="I264" s="2"/>
    </row>
    <row r="265" spans="1:9" x14ac:dyDescent="0.3">
      <c r="A265" s="8">
        <v>241</v>
      </c>
      <c r="B265" s="8">
        <v>-6.0192931948769438E-3</v>
      </c>
      <c r="C265" s="8">
        <v>4.8599650706049685E-2</v>
      </c>
      <c r="D265" s="2"/>
      <c r="E265" s="2"/>
      <c r="F265" s="2"/>
      <c r="G265" s="2"/>
      <c r="H265" s="2"/>
      <c r="I265" s="2"/>
    </row>
    <row r="266" spans="1:9" x14ac:dyDescent="0.3">
      <c r="A266" s="8">
        <v>242</v>
      </c>
      <c r="B266" s="8">
        <v>-9.8467772969976428E-3</v>
      </c>
      <c r="C266" s="8">
        <v>-1.0706862082879885E-2</v>
      </c>
      <c r="D266" s="2"/>
      <c r="E266" s="2"/>
      <c r="F266" s="2"/>
      <c r="G266" s="2"/>
      <c r="H266" s="2"/>
      <c r="I266" s="2"/>
    </row>
    <row r="267" spans="1:9" x14ac:dyDescent="0.3">
      <c r="A267" s="8">
        <v>243</v>
      </c>
      <c r="B267" s="8">
        <v>1.3085926884985423E-2</v>
      </c>
      <c r="C267" s="8">
        <v>-3.1289470043539241E-2</v>
      </c>
      <c r="D267" s="2"/>
      <c r="E267" s="2"/>
      <c r="F267" s="2"/>
      <c r="G267" s="2"/>
      <c r="H267" s="2"/>
      <c r="I267" s="2"/>
    </row>
    <row r="268" spans="1:9" x14ac:dyDescent="0.3">
      <c r="A268" s="8">
        <v>244</v>
      </c>
      <c r="B268" s="8">
        <v>-3.4897339771721037E-3</v>
      </c>
      <c r="C268" s="8">
        <v>5.3984071610296093E-2</v>
      </c>
      <c r="D268" s="2"/>
      <c r="E268" s="2"/>
      <c r="F268" s="2"/>
      <c r="G268" s="2"/>
      <c r="H268" s="2"/>
      <c r="I268" s="2"/>
    </row>
    <row r="269" spans="1:9" ht="15" thickBot="1" x14ac:dyDescent="0.35">
      <c r="A269" s="9">
        <v>245</v>
      </c>
      <c r="B269" s="9">
        <v>1.2587120083538236E-2</v>
      </c>
      <c r="C269" s="9">
        <v>1.8559260344029535E-3</v>
      </c>
      <c r="D269" s="2"/>
      <c r="E269" s="2"/>
      <c r="F269" s="2"/>
      <c r="G269" s="2"/>
      <c r="H269" s="2"/>
      <c r="I26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B00C-12BD-4A20-90A7-4541D22D9265}">
  <dimension ref="A1:O269"/>
  <sheetViews>
    <sheetView workbookViewId="0">
      <selection activeCell="O8" sqref="O8"/>
    </sheetView>
  </sheetViews>
  <sheetFormatPr defaultRowHeight="14.4" x14ac:dyDescent="0.3"/>
  <cols>
    <col min="14" max="14" width="24.109375" customWidth="1"/>
    <col min="15" max="15" width="9.77734375" customWidth="1"/>
  </cols>
  <sheetData>
    <row r="1" spans="1:15" x14ac:dyDescent="0.3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5" ht="1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15" x14ac:dyDescent="0.3">
      <c r="A3" s="11" t="s">
        <v>21</v>
      </c>
      <c r="B3" s="11"/>
      <c r="C3" s="2"/>
      <c r="D3" s="2"/>
      <c r="E3" s="2"/>
      <c r="F3" s="2"/>
      <c r="G3" s="2"/>
      <c r="H3" s="2"/>
      <c r="I3" s="2"/>
    </row>
    <row r="4" spans="1:15" x14ac:dyDescent="0.3">
      <c r="A4" s="8" t="s">
        <v>22</v>
      </c>
      <c r="B4" s="8">
        <v>0.3258469866831506</v>
      </c>
      <c r="C4" s="2"/>
      <c r="D4" s="2"/>
      <c r="E4" s="2"/>
      <c r="F4" s="2"/>
      <c r="G4" s="2"/>
      <c r="H4" s="2"/>
      <c r="I4" s="2"/>
      <c r="N4" s="7" t="s">
        <v>57</v>
      </c>
      <c r="O4" s="12">
        <f>B17+'MAIN SHEET'!I256</f>
        <v>9.4892870220328621E-2</v>
      </c>
    </row>
    <row r="5" spans="1:15" x14ac:dyDescent="0.3">
      <c r="A5" s="8" t="s">
        <v>23</v>
      </c>
      <c r="B5" s="8">
        <v>0.10617625873048932</v>
      </c>
      <c r="C5" s="2"/>
      <c r="D5" s="2"/>
      <c r="E5" s="2"/>
      <c r="F5" s="2"/>
      <c r="G5" s="2"/>
      <c r="H5" s="2"/>
      <c r="I5" s="2"/>
      <c r="N5" s="7" t="s">
        <v>12</v>
      </c>
      <c r="O5" s="12">
        <f>(C14)/B14*252</f>
        <v>0.1808962211145404</v>
      </c>
    </row>
    <row r="6" spans="1:15" x14ac:dyDescent="0.3">
      <c r="A6" s="8" t="s">
        <v>24</v>
      </c>
      <c r="B6" s="8">
        <v>0.10249797172938022</v>
      </c>
      <c r="C6" s="2"/>
      <c r="D6" s="2"/>
      <c r="E6" s="2"/>
      <c r="F6" s="2"/>
      <c r="G6" s="2"/>
      <c r="H6" s="2"/>
      <c r="I6" s="2"/>
      <c r="N6" s="7" t="s">
        <v>50</v>
      </c>
      <c r="O6" s="12">
        <f>SQRT(O5)</f>
        <v>0.425318963972382</v>
      </c>
    </row>
    <row r="7" spans="1:15" x14ac:dyDescent="0.3">
      <c r="A7" s="8" t="s">
        <v>25</v>
      </c>
      <c r="B7" s="8">
        <v>2.5382371503897487E-2</v>
      </c>
      <c r="C7" s="2"/>
      <c r="D7" s="2"/>
      <c r="E7" s="2"/>
      <c r="F7" s="2"/>
      <c r="G7" s="2"/>
      <c r="H7" s="2"/>
      <c r="I7" s="2"/>
      <c r="N7" s="7" t="s">
        <v>51</v>
      </c>
      <c r="O7" s="12">
        <f>(C12)/(B18)^2*252/245</f>
        <v>1.5435019067951757E-2</v>
      </c>
    </row>
    <row r="8" spans="1:15" ht="15" thickBot="1" x14ac:dyDescent="0.35">
      <c r="A8" s="9" t="s">
        <v>26</v>
      </c>
      <c r="B8" s="9">
        <v>245</v>
      </c>
      <c r="C8" s="2"/>
      <c r="D8" s="2"/>
      <c r="E8" s="2"/>
      <c r="F8" s="2"/>
      <c r="G8" s="2"/>
      <c r="H8" s="2"/>
      <c r="I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</row>
    <row r="10" spans="1:15" ht="15" thickBot="1" x14ac:dyDescent="0.35">
      <c r="A10" s="2" t="s">
        <v>27</v>
      </c>
      <c r="B10" s="2"/>
      <c r="C10" s="2"/>
      <c r="D10" s="2"/>
      <c r="E10" s="2"/>
      <c r="F10" s="2"/>
      <c r="G10" s="2"/>
      <c r="H10" s="2"/>
      <c r="I10" s="2"/>
    </row>
    <row r="11" spans="1:15" x14ac:dyDescent="0.3">
      <c r="A11" s="10"/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2"/>
      <c r="H11" s="2"/>
      <c r="I11" s="2"/>
    </row>
    <row r="12" spans="1:15" x14ac:dyDescent="0.3">
      <c r="A12" s="8" t="s">
        <v>28</v>
      </c>
      <c r="B12" s="8">
        <v>1</v>
      </c>
      <c r="C12" s="8">
        <v>1.8597141627967301E-2</v>
      </c>
      <c r="D12" s="8">
        <v>1.8597141627967301E-2</v>
      </c>
      <c r="E12" s="8">
        <v>28.865680872230595</v>
      </c>
      <c r="F12" s="8">
        <v>1.8153285225407807E-7</v>
      </c>
      <c r="G12" s="2"/>
      <c r="H12" s="2"/>
      <c r="I12" s="2"/>
    </row>
    <row r="13" spans="1:15" x14ac:dyDescent="0.3">
      <c r="A13" s="8" t="s">
        <v>29</v>
      </c>
      <c r="B13" s="8">
        <v>243</v>
      </c>
      <c r="C13" s="8">
        <v>0.15655634230833371</v>
      </c>
      <c r="D13" s="8">
        <v>6.4426478316186714E-4</v>
      </c>
      <c r="E13" s="8"/>
      <c r="F13" s="8"/>
      <c r="G13" s="2"/>
      <c r="H13" s="2"/>
      <c r="I13" s="2"/>
    </row>
    <row r="14" spans="1:15" ht="15" thickBot="1" x14ac:dyDescent="0.35">
      <c r="A14" s="9" t="s">
        <v>30</v>
      </c>
      <c r="B14" s="9">
        <v>244</v>
      </c>
      <c r="C14" s="9">
        <v>0.17515348393630101</v>
      </c>
      <c r="D14" s="9"/>
      <c r="E14" s="9"/>
      <c r="F14" s="9"/>
      <c r="G14" s="2"/>
      <c r="H14" s="2"/>
      <c r="I14" s="2"/>
    </row>
    <row r="15" spans="1:15" ht="15" thickBot="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5" x14ac:dyDescent="0.3">
      <c r="A16" s="10"/>
      <c r="B16" s="10" t="s">
        <v>37</v>
      </c>
      <c r="C16" s="10" t="s">
        <v>25</v>
      </c>
      <c r="D16" s="10" t="s">
        <v>38</v>
      </c>
      <c r="E16" s="10" t="s">
        <v>39</v>
      </c>
      <c r="F16" s="10" t="s">
        <v>40</v>
      </c>
      <c r="G16" s="10" t="s">
        <v>41</v>
      </c>
      <c r="H16" s="10" t="s">
        <v>42</v>
      </c>
      <c r="I16" s="10" t="s">
        <v>43</v>
      </c>
    </row>
    <row r="17" spans="1:9" x14ac:dyDescent="0.3">
      <c r="A17" s="8" t="s">
        <v>31</v>
      </c>
      <c r="B17" s="8">
        <v>-5.7764842081023209E-5</v>
      </c>
      <c r="C17" s="8">
        <v>1.6233351430143229E-3</v>
      </c>
      <c r="D17" s="8">
        <v>-3.5584051962160683E-2</v>
      </c>
      <c r="E17" s="8">
        <v>0.97164323815073872</v>
      </c>
      <c r="F17" s="8">
        <v>-3.2553688419870606E-3</v>
      </c>
      <c r="G17" s="8">
        <v>3.1398391578250145E-3</v>
      </c>
      <c r="H17" s="8">
        <v>-3.2553688419870606E-3</v>
      </c>
      <c r="I17" s="8">
        <v>3.1398391578250145E-3</v>
      </c>
    </row>
    <row r="18" spans="1:9" ht="15" thickBot="1" x14ac:dyDescent="0.35">
      <c r="A18" s="9" t="s">
        <v>44</v>
      </c>
      <c r="B18" s="9">
        <v>1.1132347186318043</v>
      </c>
      <c r="C18" s="9">
        <v>0.2072029046986848</v>
      </c>
      <c r="D18" s="9">
        <v>5.3726791149509907</v>
      </c>
      <c r="E18" s="9">
        <v>1.8153285225408369E-7</v>
      </c>
      <c r="F18" s="9">
        <v>0.70509174229828564</v>
      </c>
      <c r="G18" s="9">
        <v>1.521377694965323</v>
      </c>
      <c r="H18" s="9">
        <v>0.70509174229828564</v>
      </c>
      <c r="I18" s="9">
        <v>1.521377694965323</v>
      </c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45</v>
      </c>
      <c r="B22" s="2"/>
      <c r="C22" s="2"/>
      <c r="D22" s="2"/>
      <c r="E22" s="2"/>
      <c r="F22" s="2"/>
      <c r="G22" s="2"/>
      <c r="H22" s="2"/>
      <c r="I22" s="2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0" t="s">
        <v>46</v>
      </c>
      <c r="B24" s="10" t="s">
        <v>47</v>
      </c>
      <c r="C24" s="10" t="s">
        <v>48</v>
      </c>
      <c r="D24" s="2"/>
      <c r="E24" s="2"/>
      <c r="F24" s="2"/>
      <c r="G24" s="2"/>
      <c r="H24" s="2"/>
      <c r="I24" s="2"/>
    </row>
    <row r="25" spans="1:9" x14ac:dyDescent="0.3">
      <c r="A25" s="8">
        <v>1</v>
      </c>
      <c r="B25" s="8">
        <v>3.3744945801778385E-3</v>
      </c>
      <c r="C25" s="8">
        <v>1.6568914420132894E-3</v>
      </c>
      <c r="D25" s="2"/>
      <c r="E25" s="2"/>
      <c r="F25" s="2"/>
      <c r="G25" s="2"/>
      <c r="H25" s="2"/>
      <c r="I25" s="2"/>
    </row>
    <row r="26" spans="1:9" x14ac:dyDescent="0.3">
      <c r="A26" s="8">
        <v>2</v>
      </c>
      <c r="B26" s="8">
        <v>-1.2912465972525565E-2</v>
      </c>
      <c r="C26" s="8">
        <v>9.2981560860135835E-3</v>
      </c>
      <c r="D26" s="2"/>
      <c r="E26" s="2"/>
      <c r="F26" s="2"/>
      <c r="G26" s="2"/>
      <c r="H26" s="2"/>
      <c r="I26" s="2"/>
    </row>
    <row r="27" spans="1:9" x14ac:dyDescent="0.3">
      <c r="A27" s="8">
        <v>3</v>
      </c>
      <c r="B27" s="8">
        <v>2.1381550157451745E-2</v>
      </c>
      <c r="C27" s="8">
        <v>-6.8426367957534241E-3</v>
      </c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8">
        <v>4.5174962058318915E-4</v>
      </c>
      <c r="C28" s="8">
        <v>1.9387887588457806E-3</v>
      </c>
      <c r="D28" s="2"/>
      <c r="E28" s="2"/>
      <c r="F28" s="2"/>
      <c r="G28" s="2"/>
      <c r="H28" s="2"/>
      <c r="I28" s="2"/>
    </row>
    <row r="29" spans="1:9" x14ac:dyDescent="0.3">
      <c r="A29" s="8">
        <v>5</v>
      </c>
      <c r="B29" s="8">
        <v>4.9014097303852868E-3</v>
      </c>
      <c r="C29" s="8">
        <v>-2.517377643546711E-3</v>
      </c>
      <c r="D29" s="2"/>
      <c r="E29" s="2"/>
      <c r="F29" s="2"/>
      <c r="G29" s="2"/>
      <c r="H29" s="2"/>
      <c r="I29" s="2"/>
    </row>
    <row r="30" spans="1:9" x14ac:dyDescent="0.3">
      <c r="A30" s="8">
        <v>6</v>
      </c>
      <c r="B30" s="8">
        <v>2.2124590200044768E-3</v>
      </c>
      <c r="C30" s="8">
        <v>-1.7646668352587363E-2</v>
      </c>
      <c r="D30" s="2"/>
      <c r="E30" s="2"/>
      <c r="F30" s="2"/>
      <c r="G30" s="2"/>
      <c r="H30" s="2"/>
      <c r="I30" s="2"/>
    </row>
    <row r="31" spans="1:9" x14ac:dyDescent="0.3">
      <c r="A31" s="8">
        <v>7</v>
      </c>
      <c r="B31" s="8">
        <v>1.350902797165124E-3</v>
      </c>
      <c r="C31" s="8">
        <v>-4.9631696488410103E-3</v>
      </c>
      <c r="D31" s="2"/>
      <c r="E31" s="2"/>
      <c r="F31" s="2"/>
      <c r="G31" s="2"/>
      <c r="H31" s="2"/>
      <c r="I31" s="2"/>
    </row>
    <row r="32" spans="1:9" x14ac:dyDescent="0.3">
      <c r="A32" s="8">
        <v>8</v>
      </c>
      <c r="B32" s="8">
        <v>4.1934727680237229E-3</v>
      </c>
      <c r="C32" s="8">
        <v>-8.6800502961502275E-3</v>
      </c>
      <c r="D32" s="2"/>
      <c r="E32" s="2"/>
      <c r="F32" s="2"/>
      <c r="G32" s="2"/>
      <c r="H32" s="2"/>
      <c r="I32" s="2"/>
    </row>
    <row r="33" spans="1:9" x14ac:dyDescent="0.3">
      <c r="A33" s="8">
        <v>9</v>
      </c>
      <c r="B33" s="8">
        <v>2.0927165662781651E-3</v>
      </c>
      <c r="C33" s="8">
        <v>-1.0072105451884913E-2</v>
      </c>
      <c r="D33" s="2"/>
      <c r="E33" s="2"/>
      <c r="F33" s="2"/>
      <c r="G33" s="2"/>
      <c r="H33" s="2"/>
      <c r="I33" s="2"/>
    </row>
    <row r="34" spans="1:9" x14ac:dyDescent="0.3">
      <c r="A34" s="8">
        <v>10</v>
      </c>
      <c r="B34" s="8">
        <v>4.8282633808631988E-3</v>
      </c>
      <c r="C34" s="8">
        <v>-3.911615204484864E-2</v>
      </c>
      <c r="D34" s="2"/>
      <c r="E34" s="2"/>
      <c r="F34" s="2"/>
      <c r="G34" s="2"/>
      <c r="H34" s="2"/>
      <c r="I34" s="2"/>
    </row>
    <row r="35" spans="1:9" x14ac:dyDescent="0.3">
      <c r="A35" s="8">
        <v>11</v>
      </c>
      <c r="B35" s="8">
        <v>1.9080701549434988E-3</v>
      </c>
      <c r="C35" s="8">
        <v>-5.098795784800083E-2</v>
      </c>
      <c r="D35" s="2"/>
      <c r="E35" s="2"/>
      <c r="F35" s="2"/>
      <c r="G35" s="2"/>
      <c r="H35" s="2"/>
      <c r="I35" s="2"/>
    </row>
    <row r="36" spans="1:9" x14ac:dyDescent="0.3">
      <c r="A36" s="8">
        <v>12</v>
      </c>
      <c r="B36" s="8">
        <v>-2.6170516637655144E-3</v>
      </c>
      <c r="C36" s="8">
        <v>-1.183468655752986E-2</v>
      </c>
      <c r="D36" s="2"/>
      <c r="E36" s="2"/>
      <c r="F36" s="2"/>
      <c r="G36" s="2"/>
      <c r="H36" s="2"/>
      <c r="I36" s="2"/>
    </row>
    <row r="37" spans="1:9" x14ac:dyDescent="0.3">
      <c r="A37" s="8">
        <v>13</v>
      </c>
      <c r="B37" s="8">
        <v>3.8925940436981207E-3</v>
      </c>
      <c r="C37" s="8">
        <v>1.7383698091298231E-3</v>
      </c>
      <c r="D37" s="2"/>
      <c r="E37" s="2"/>
      <c r="F37" s="2"/>
      <c r="G37" s="2"/>
      <c r="H37" s="2"/>
      <c r="I37" s="2"/>
    </row>
    <row r="38" spans="1:9" x14ac:dyDescent="0.3">
      <c r="A38" s="8">
        <v>14</v>
      </c>
      <c r="B38" s="8">
        <v>-3.7427064452563106E-4</v>
      </c>
      <c r="C38" s="8">
        <v>0.11548211504167334</v>
      </c>
      <c r="D38" s="2"/>
      <c r="E38" s="2"/>
      <c r="F38" s="2"/>
      <c r="G38" s="2"/>
      <c r="H38" s="2"/>
      <c r="I38" s="2"/>
    </row>
    <row r="39" spans="1:9" x14ac:dyDescent="0.3">
      <c r="A39" s="8">
        <v>15</v>
      </c>
      <c r="B39" s="8">
        <v>1.9312992048721351E-3</v>
      </c>
      <c r="C39" s="8">
        <v>3.4937780431010784E-2</v>
      </c>
      <c r="D39" s="2"/>
      <c r="E39" s="2"/>
      <c r="F39" s="2"/>
      <c r="G39" s="2"/>
      <c r="H39" s="2"/>
      <c r="I39" s="2"/>
    </row>
    <row r="40" spans="1:9" x14ac:dyDescent="0.3">
      <c r="A40" s="8">
        <v>16</v>
      </c>
      <c r="B40" s="8">
        <v>2.873619370888059E-3</v>
      </c>
      <c r="C40" s="8">
        <v>-3.8722759651041521E-3</v>
      </c>
      <c r="D40" s="2"/>
      <c r="E40" s="2"/>
      <c r="F40" s="2"/>
      <c r="G40" s="2"/>
      <c r="H40" s="2"/>
      <c r="I40" s="2"/>
    </row>
    <row r="41" spans="1:9" x14ac:dyDescent="0.3">
      <c r="A41" s="8">
        <v>17</v>
      </c>
      <c r="B41" s="8">
        <v>-4.8385392511850608E-3</v>
      </c>
      <c r="C41" s="8">
        <v>-2.6085799370058199E-2</v>
      </c>
      <c r="D41" s="2"/>
      <c r="E41" s="2"/>
      <c r="F41" s="2"/>
      <c r="G41" s="2"/>
      <c r="H41" s="2"/>
      <c r="I41" s="2"/>
    </row>
    <row r="42" spans="1:9" x14ac:dyDescent="0.3">
      <c r="A42" s="8">
        <v>18</v>
      </c>
      <c r="B42" s="8">
        <v>4.7302199274202907E-3</v>
      </c>
      <c r="C42" s="8">
        <v>-3.3201180805263381E-2</v>
      </c>
      <c r="D42" s="2"/>
      <c r="E42" s="2"/>
      <c r="F42" s="2"/>
      <c r="G42" s="2"/>
      <c r="H42" s="2"/>
      <c r="I42" s="2"/>
    </row>
    <row r="43" spans="1:9" x14ac:dyDescent="0.3">
      <c r="A43" s="8">
        <v>19</v>
      </c>
      <c r="B43" s="8">
        <v>7.5651315234967643E-3</v>
      </c>
      <c r="C43" s="8">
        <v>2.093992722069114E-4</v>
      </c>
      <c r="D43" s="2"/>
      <c r="E43" s="2"/>
      <c r="F43" s="2"/>
      <c r="G43" s="2"/>
      <c r="H43" s="2"/>
      <c r="I43" s="2"/>
    </row>
    <row r="44" spans="1:9" x14ac:dyDescent="0.3">
      <c r="A44" s="8">
        <v>20</v>
      </c>
      <c r="B44" s="8">
        <v>4.6516219860741025E-3</v>
      </c>
      <c r="C44" s="8">
        <v>-2.194639666518713E-3</v>
      </c>
      <c r="D44" s="2"/>
      <c r="E44" s="2"/>
      <c r="F44" s="2"/>
      <c r="G44" s="2"/>
      <c r="H44" s="2"/>
      <c r="I44" s="2"/>
    </row>
    <row r="45" spans="1:9" x14ac:dyDescent="0.3">
      <c r="A45" s="8">
        <v>21</v>
      </c>
      <c r="B45" s="8">
        <v>-2.4549602443819248E-3</v>
      </c>
      <c r="C45" s="8">
        <v>5.1193278092163022E-2</v>
      </c>
      <c r="D45" s="2"/>
      <c r="E45" s="2"/>
      <c r="F45" s="2"/>
      <c r="G45" s="2"/>
      <c r="H45" s="2"/>
      <c r="I45" s="2"/>
    </row>
    <row r="46" spans="1:9" x14ac:dyDescent="0.3">
      <c r="A46" s="8">
        <v>22</v>
      </c>
      <c r="B46" s="8">
        <v>-4.2354467067286274E-3</v>
      </c>
      <c r="C46" s="8">
        <v>8.2286454236047604E-3</v>
      </c>
      <c r="D46" s="2"/>
      <c r="E46" s="2"/>
      <c r="F46" s="2"/>
      <c r="G46" s="2"/>
      <c r="H46" s="2"/>
      <c r="I46" s="2"/>
    </row>
    <row r="47" spans="1:9" x14ac:dyDescent="0.3">
      <c r="A47" s="8">
        <v>23</v>
      </c>
      <c r="B47" s="8">
        <v>-6.6483950030729435E-3</v>
      </c>
      <c r="C47" s="8">
        <v>-5.1312464418916204E-3</v>
      </c>
      <c r="D47" s="2"/>
      <c r="E47" s="2"/>
      <c r="F47" s="2"/>
      <c r="G47" s="2"/>
      <c r="H47" s="2"/>
      <c r="I47" s="2"/>
    </row>
    <row r="48" spans="1:9" x14ac:dyDescent="0.3">
      <c r="A48" s="8">
        <v>24</v>
      </c>
      <c r="B48" s="8">
        <v>9.9477212793328447E-3</v>
      </c>
      <c r="C48" s="8">
        <v>-1.8508021511866105E-2</v>
      </c>
      <c r="D48" s="2"/>
      <c r="E48" s="2"/>
      <c r="F48" s="2"/>
      <c r="G48" s="2"/>
      <c r="H48" s="2"/>
      <c r="I48" s="2"/>
    </row>
    <row r="49" spans="1:9" x14ac:dyDescent="0.3">
      <c r="A49" s="8">
        <v>25</v>
      </c>
      <c r="B49" s="8">
        <v>-9.180673395474802E-6</v>
      </c>
      <c r="C49" s="8">
        <v>-9.468015363854906E-3</v>
      </c>
      <c r="D49" s="2"/>
      <c r="E49" s="2"/>
      <c r="F49" s="2"/>
      <c r="G49" s="2"/>
      <c r="H49" s="2"/>
      <c r="I49" s="2"/>
    </row>
    <row r="50" spans="1:9" x14ac:dyDescent="0.3">
      <c r="A50" s="8">
        <v>26</v>
      </c>
      <c r="B50" s="8">
        <v>2.2343133593021492E-3</v>
      </c>
      <c r="C50" s="8">
        <v>-2.3754594362572681E-2</v>
      </c>
      <c r="D50" s="2"/>
      <c r="E50" s="2"/>
      <c r="F50" s="2"/>
      <c r="G50" s="2"/>
      <c r="H50" s="2"/>
      <c r="I50" s="2"/>
    </row>
    <row r="51" spans="1:9" x14ac:dyDescent="0.3">
      <c r="A51" s="8">
        <v>27</v>
      </c>
      <c r="B51" s="8">
        <v>-2.8545918695608687E-3</v>
      </c>
      <c r="C51" s="8">
        <v>6.4638129773694278E-2</v>
      </c>
      <c r="D51" s="2"/>
      <c r="E51" s="2"/>
      <c r="F51" s="2"/>
      <c r="G51" s="2"/>
      <c r="H51" s="2"/>
      <c r="I51" s="2"/>
    </row>
    <row r="52" spans="1:9" x14ac:dyDescent="0.3">
      <c r="A52" s="8">
        <v>28</v>
      </c>
      <c r="B52" s="8">
        <v>9.0958738631305939E-3</v>
      </c>
      <c r="C52" s="8">
        <v>7.3724281861655208E-2</v>
      </c>
      <c r="D52" s="2"/>
      <c r="E52" s="2"/>
      <c r="F52" s="2"/>
      <c r="G52" s="2"/>
      <c r="H52" s="2"/>
      <c r="I52" s="2"/>
    </row>
    <row r="53" spans="1:9" x14ac:dyDescent="0.3">
      <c r="A53" s="8">
        <v>29</v>
      </c>
      <c r="B53" s="8">
        <v>-2.389396848036702E-4</v>
      </c>
      <c r="C53" s="8">
        <v>7.6541144465388546E-3</v>
      </c>
      <c r="D53" s="2"/>
      <c r="E53" s="2"/>
      <c r="F53" s="2"/>
      <c r="G53" s="2"/>
      <c r="H53" s="2"/>
      <c r="I53" s="2"/>
    </row>
    <row r="54" spans="1:9" x14ac:dyDescent="0.3">
      <c r="A54" s="8">
        <v>30</v>
      </c>
      <c r="B54" s="8">
        <v>-7.3855930758211534E-4</v>
      </c>
      <c r="C54" s="8">
        <v>-2.3529744315202911E-2</v>
      </c>
      <c r="D54" s="2"/>
      <c r="E54" s="2"/>
      <c r="F54" s="2"/>
      <c r="G54" s="2"/>
      <c r="H54" s="2"/>
      <c r="I54" s="2"/>
    </row>
    <row r="55" spans="1:9" x14ac:dyDescent="0.3">
      <c r="A55" s="8">
        <v>31</v>
      </c>
      <c r="B55" s="8">
        <v>-6.5112272763812101E-3</v>
      </c>
      <c r="C55" s="8">
        <v>8.6528071029147169E-3</v>
      </c>
      <c r="D55" s="2"/>
      <c r="E55" s="2"/>
      <c r="F55" s="2"/>
      <c r="G55" s="2"/>
      <c r="H55" s="2"/>
      <c r="I55" s="2"/>
    </row>
    <row r="56" spans="1:9" x14ac:dyDescent="0.3">
      <c r="A56" s="8">
        <v>32</v>
      </c>
      <c r="B56" s="8">
        <v>-6.3019646375526124E-3</v>
      </c>
      <c r="C56" s="8">
        <v>8.4396238012862355E-3</v>
      </c>
      <c r="D56" s="2"/>
      <c r="E56" s="2"/>
      <c r="F56" s="2"/>
      <c r="G56" s="2"/>
      <c r="H56" s="2"/>
      <c r="I56" s="2"/>
    </row>
    <row r="57" spans="1:9" x14ac:dyDescent="0.3">
      <c r="A57" s="8">
        <v>33</v>
      </c>
      <c r="B57" s="8">
        <v>-9.2436011199317405E-3</v>
      </c>
      <c r="C57" s="8">
        <v>-2.5491701599463512E-2</v>
      </c>
      <c r="D57" s="2"/>
      <c r="E57" s="2"/>
      <c r="F57" s="2"/>
      <c r="G57" s="2"/>
      <c r="H57" s="2"/>
      <c r="I57" s="2"/>
    </row>
    <row r="58" spans="1:9" x14ac:dyDescent="0.3">
      <c r="A58" s="8">
        <v>34</v>
      </c>
      <c r="B58" s="8">
        <v>-8.6245761987465263E-3</v>
      </c>
      <c r="C58" s="8">
        <v>4.952081299926369E-4</v>
      </c>
      <c r="D58" s="2"/>
      <c r="E58" s="2"/>
      <c r="F58" s="2"/>
      <c r="G58" s="2"/>
      <c r="H58" s="2"/>
      <c r="I58" s="2"/>
    </row>
    <row r="59" spans="1:9" x14ac:dyDescent="0.3">
      <c r="A59" s="8">
        <v>35</v>
      </c>
      <c r="B59" s="8">
        <v>1.8644990000638456E-3</v>
      </c>
      <c r="C59" s="8">
        <v>2.52259083474102E-2</v>
      </c>
      <c r="D59" s="2"/>
      <c r="E59" s="2"/>
      <c r="F59" s="2"/>
      <c r="G59" s="2"/>
      <c r="H59" s="2"/>
      <c r="I59" s="2"/>
    </row>
    <row r="60" spans="1:9" x14ac:dyDescent="0.3">
      <c r="A60" s="8">
        <v>36</v>
      </c>
      <c r="B60" s="8">
        <v>-1.1488785073458886E-2</v>
      </c>
      <c r="C60" s="8">
        <v>-2.06924567666728E-2</v>
      </c>
      <c r="D60" s="2"/>
      <c r="E60" s="2"/>
      <c r="F60" s="2"/>
      <c r="G60" s="2"/>
      <c r="H60" s="2"/>
      <c r="I60" s="2"/>
    </row>
    <row r="61" spans="1:9" x14ac:dyDescent="0.3">
      <c r="A61" s="8">
        <v>37</v>
      </c>
      <c r="B61" s="8">
        <v>8.6605150409232792E-3</v>
      </c>
      <c r="C61" s="8">
        <v>-1.6092663839144372E-2</v>
      </c>
      <c r="D61" s="2"/>
      <c r="E61" s="2"/>
      <c r="F61" s="2"/>
      <c r="G61" s="2"/>
      <c r="H61" s="2"/>
      <c r="I61" s="2"/>
    </row>
    <row r="62" spans="1:9" x14ac:dyDescent="0.3">
      <c r="A62" s="8">
        <v>38</v>
      </c>
      <c r="B62" s="8">
        <v>9.4167351344870923E-3</v>
      </c>
      <c r="C62" s="8">
        <v>-8.7773664685693621E-3</v>
      </c>
      <c r="D62" s="2"/>
      <c r="E62" s="2"/>
      <c r="F62" s="2"/>
      <c r="G62" s="2"/>
      <c r="H62" s="2"/>
      <c r="I62" s="2"/>
    </row>
    <row r="63" spans="1:9" x14ac:dyDescent="0.3">
      <c r="A63" s="8">
        <v>39</v>
      </c>
      <c r="B63" s="8">
        <v>8.5147360034757199E-3</v>
      </c>
      <c r="C63" s="8">
        <v>4.2993368642046219E-3</v>
      </c>
      <c r="D63" s="2"/>
      <c r="E63" s="2"/>
      <c r="F63" s="2"/>
      <c r="G63" s="2"/>
      <c r="H63" s="2"/>
      <c r="I63" s="2"/>
    </row>
    <row r="64" spans="1:9" x14ac:dyDescent="0.3">
      <c r="A64" s="8">
        <v>40</v>
      </c>
      <c r="B64" s="8">
        <v>-6.0173446322742607E-3</v>
      </c>
      <c r="C64" s="8">
        <v>-9.3820836387713026E-3</v>
      </c>
      <c r="D64" s="2"/>
      <c r="E64" s="2"/>
      <c r="F64" s="2"/>
      <c r="G64" s="2"/>
      <c r="H64" s="2"/>
      <c r="I64" s="2"/>
    </row>
    <row r="65" spans="1:9" x14ac:dyDescent="0.3">
      <c r="A65" s="8">
        <v>41</v>
      </c>
      <c r="B65" s="8">
        <v>-2.2365179757701226E-3</v>
      </c>
      <c r="C65" s="8">
        <v>1.3452911236138442E-2</v>
      </c>
      <c r="D65" s="2"/>
      <c r="E65" s="2"/>
      <c r="F65" s="2"/>
      <c r="G65" s="2"/>
      <c r="H65" s="2"/>
      <c r="I65" s="2"/>
    </row>
    <row r="66" spans="1:9" x14ac:dyDescent="0.3">
      <c r="A66" s="8">
        <v>42</v>
      </c>
      <c r="B66" s="8">
        <v>1.2522935716930078E-2</v>
      </c>
      <c r="C66" s="8">
        <v>-3.8472521891119386E-3</v>
      </c>
      <c r="D66" s="2"/>
      <c r="E66" s="2"/>
      <c r="F66" s="2"/>
      <c r="G66" s="2"/>
      <c r="H66" s="2"/>
      <c r="I66" s="2"/>
    </row>
    <row r="67" spans="1:9" x14ac:dyDescent="0.3">
      <c r="A67" s="8">
        <v>43</v>
      </c>
      <c r="B67" s="8">
        <v>-4.3950087909003076E-3</v>
      </c>
      <c r="C67" s="8">
        <v>-1.0931624935505577E-2</v>
      </c>
      <c r="D67" s="2"/>
      <c r="E67" s="2"/>
      <c r="F67" s="2"/>
      <c r="G67" s="2"/>
      <c r="H67" s="2"/>
      <c r="I67" s="2"/>
    </row>
    <row r="68" spans="1:9" x14ac:dyDescent="0.3">
      <c r="A68" s="8">
        <v>44</v>
      </c>
      <c r="B68" s="8">
        <v>-7.2986337638405374E-3</v>
      </c>
      <c r="C68" s="8">
        <v>-4.3078768856688293E-2</v>
      </c>
      <c r="D68" s="2"/>
      <c r="E68" s="2"/>
      <c r="F68" s="2"/>
      <c r="G68" s="2"/>
      <c r="H68" s="2"/>
      <c r="I68" s="2"/>
    </row>
    <row r="69" spans="1:9" x14ac:dyDescent="0.3">
      <c r="A69" s="8">
        <v>45</v>
      </c>
      <c r="B69" s="8">
        <v>-3.9562718731825748E-3</v>
      </c>
      <c r="C69" s="8">
        <v>-3.0320372364981672E-2</v>
      </c>
      <c r="D69" s="2"/>
      <c r="E69" s="2"/>
      <c r="F69" s="2"/>
      <c r="G69" s="2"/>
      <c r="H69" s="2"/>
      <c r="I69" s="2"/>
    </row>
    <row r="70" spans="1:9" x14ac:dyDescent="0.3">
      <c r="A70" s="8">
        <v>46</v>
      </c>
      <c r="B70" s="8">
        <v>9.3609326668891817E-3</v>
      </c>
      <c r="C70" s="8">
        <v>-1.4833557504598815E-2</v>
      </c>
      <c r="D70" s="2"/>
      <c r="E70" s="2"/>
      <c r="F70" s="2"/>
      <c r="G70" s="2"/>
      <c r="H70" s="2"/>
      <c r="I70" s="2"/>
    </row>
    <row r="71" spans="1:9" x14ac:dyDescent="0.3">
      <c r="A71" s="8">
        <v>47</v>
      </c>
      <c r="B71" s="8">
        <v>8.4647904868814048E-3</v>
      </c>
      <c r="C71" s="8">
        <v>-2.7276303174088128E-2</v>
      </c>
      <c r="D71" s="2"/>
      <c r="E71" s="2"/>
      <c r="F71" s="2"/>
      <c r="G71" s="2"/>
      <c r="H71" s="2"/>
      <c r="I71" s="2"/>
    </row>
    <row r="72" spans="1:9" x14ac:dyDescent="0.3">
      <c r="A72" s="8">
        <v>48</v>
      </c>
      <c r="B72" s="8">
        <v>-3.2828679722795819E-4</v>
      </c>
      <c r="C72" s="8">
        <v>1.5521004361404222E-2</v>
      </c>
      <c r="D72" s="2"/>
      <c r="E72" s="2"/>
      <c r="F72" s="2"/>
      <c r="G72" s="2"/>
      <c r="H72" s="2"/>
      <c r="I72" s="2"/>
    </row>
    <row r="73" spans="1:9" x14ac:dyDescent="0.3">
      <c r="A73" s="8">
        <v>49</v>
      </c>
      <c r="B73" s="8">
        <v>1.7394479189185965E-3</v>
      </c>
      <c r="C73" s="8">
        <v>1.0549102608444782E-2</v>
      </c>
      <c r="D73" s="2"/>
      <c r="E73" s="2"/>
      <c r="F73" s="2"/>
      <c r="G73" s="2"/>
      <c r="H73" s="2"/>
      <c r="I73" s="2"/>
    </row>
    <row r="74" spans="1:9" x14ac:dyDescent="0.3">
      <c r="A74" s="8">
        <v>50</v>
      </c>
      <c r="B74" s="8">
        <v>5.5130706843048022E-3</v>
      </c>
      <c r="C74" s="8">
        <v>-5.6910706843048024E-3</v>
      </c>
      <c r="D74" s="2"/>
      <c r="E74" s="2"/>
      <c r="F74" s="2"/>
      <c r="G74" s="2"/>
      <c r="H74" s="2"/>
      <c r="I74" s="2"/>
    </row>
    <row r="75" spans="1:9" x14ac:dyDescent="0.3">
      <c r="A75" s="8">
        <v>51</v>
      </c>
      <c r="B75" s="8">
        <v>1.1660579955293552E-3</v>
      </c>
      <c r="C75" s="8">
        <v>1.7125646413178017E-2</v>
      </c>
      <c r="D75" s="2"/>
      <c r="E75" s="2"/>
      <c r="F75" s="2"/>
      <c r="G75" s="2"/>
      <c r="H75" s="2"/>
      <c r="I75" s="2"/>
    </row>
    <row r="76" spans="1:9" x14ac:dyDescent="0.3">
      <c r="A76" s="8">
        <v>52</v>
      </c>
      <c r="B76" s="8">
        <v>-5.2466674577927482E-3</v>
      </c>
      <c r="C76" s="8">
        <v>2.2337848113803866E-2</v>
      </c>
      <c r="D76" s="2"/>
      <c r="E76" s="2"/>
      <c r="F76" s="2"/>
      <c r="G76" s="2"/>
      <c r="H76" s="2"/>
      <c r="I76" s="2"/>
    </row>
    <row r="77" spans="1:9" x14ac:dyDescent="0.3">
      <c r="A77" s="8">
        <v>53</v>
      </c>
      <c r="B77" s="8">
        <v>7.3692111525371497E-4</v>
      </c>
      <c r="C77" s="8">
        <v>-5.1604584440951839E-3</v>
      </c>
      <c r="D77" s="2"/>
      <c r="E77" s="2"/>
      <c r="F77" s="2"/>
      <c r="G77" s="2"/>
      <c r="H77" s="2"/>
      <c r="I77" s="2"/>
    </row>
    <row r="78" spans="1:9" x14ac:dyDescent="0.3">
      <c r="A78" s="8">
        <v>54</v>
      </c>
      <c r="B78" s="8">
        <v>-2.0939529548218232E-3</v>
      </c>
      <c r="C78" s="8">
        <v>-3.200159943793818E-3</v>
      </c>
      <c r="D78" s="2"/>
      <c r="E78" s="2"/>
      <c r="F78" s="2"/>
      <c r="G78" s="2"/>
      <c r="H78" s="2"/>
      <c r="I78" s="2"/>
    </row>
    <row r="79" spans="1:9" x14ac:dyDescent="0.3">
      <c r="A79" s="8">
        <v>55</v>
      </c>
      <c r="B79" s="8">
        <v>-9.4722714614683019E-3</v>
      </c>
      <c r="C79" s="8">
        <v>-7.8447133849580547E-3</v>
      </c>
      <c r="D79" s="2"/>
      <c r="E79" s="2"/>
      <c r="F79" s="2"/>
      <c r="G79" s="2"/>
      <c r="H79" s="2"/>
      <c r="I79" s="2"/>
    </row>
    <row r="80" spans="1:9" x14ac:dyDescent="0.3">
      <c r="A80" s="8">
        <v>56</v>
      </c>
      <c r="B80" s="8">
        <v>6.1456157675029901E-3</v>
      </c>
      <c r="C80" s="8">
        <v>1.285599907562931E-2</v>
      </c>
      <c r="D80" s="2"/>
      <c r="E80" s="2"/>
      <c r="F80" s="2"/>
      <c r="G80" s="2"/>
      <c r="H80" s="2"/>
      <c r="I80" s="2"/>
    </row>
    <row r="81" spans="1:9" x14ac:dyDescent="0.3">
      <c r="A81" s="8">
        <v>57</v>
      </c>
      <c r="B81" s="8">
        <v>-3.4544403598053422E-3</v>
      </c>
      <c r="C81" s="8">
        <v>-6.9888257944399389E-3</v>
      </c>
      <c r="D81" s="2"/>
      <c r="E81" s="2"/>
      <c r="F81" s="2"/>
      <c r="G81" s="2"/>
      <c r="H81" s="2"/>
      <c r="I81" s="2"/>
    </row>
    <row r="82" spans="1:9" x14ac:dyDescent="0.3">
      <c r="A82" s="8">
        <v>58</v>
      </c>
      <c r="B82" s="8">
        <v>8.1143264565097916E-3</v>
      </c>
      <c r="C82" s="8">
        <v>-1.0884324268726792E-2</v>
      </c>
      <c r="D82" s="2"/>
      <c r="E82" s="2"/>
      <c r="F82" s="2"/>
      <c r="G82" s="2"/>
      <c r="H82" s="2"/>
      <c r="I82" s="2"/>
    </row>
    <row r="83" spans="1:9" x14ac:dyDescent="0.3">
      <c r="A83" s="8">
        <v>59</v>
      </c>
      <c r="B83" s="8">
        <v>-6.3652360373459638E-3</v>
      </c>
      <c r="C83" s="8">
        <v>1.8061621924615329E-3</v>
      </c>
      <c r="D83" s="2"/>
      <c r="E83" s="2"/>
      <c r="F83" s="2"/>
      <c r="G83" s="2"/>
      <c r="H83" s="2"/>
      <c r="I83" s="2"/>
    </row>
    <row r="84" spans="1:9" x14ac:dyDescent="0.3">
      <c r="A84" s="8">
        <v>60</v>
      </c>
      <c r="B84" s="8">
        <v>4.3933323570470719E-4</v>
      </c>
      <c r="C84" s="8">
        <v>-2.7904069884856948E-2</v>
      </c>
      <c r="D84" s="2"/>
      <c r="E84" s="2"/>
      <c r="F84" s="2"/>
      <c r="G84" s="2"/>
      <c r="H84" s="2"/>
      <c r="I84" s="2"/>
    </row>
    <row r="85" spans="1:9" x14ac:dyDescent="0.3">
      <c r="A85" s="8">
        <v>61</v>
      </c>
      <c r="B85" s="8">
        <v>-1.0359476163018711E-2</v>
      </c>
      <c r="C85" s="8">
        <v>-1.2441979594811583E-2</v>
      </c>
      <c r="D85" s="2"/>
      <c r="E85" s="2"/>
      <c r="F85" s="2"/>
      <c r="G85" s="2"/>
      <c r="H85" s="2"/>
      <c r="I85" s="2"/>
    </row>
    <row r="86" spans="1:9" x14ac:dyDescent="0.3">
      <c r="A86" s="8">
        <v>62</v>
      </c>
      <c r="B86" s="8">
        <v>-8.8402992012298516E-3</v>
      </c>
      <c r="C86" s="8">
        <v>-1.9114451086402803E-2</v>
      </c>
      <c r="D86" s="2"/>
      <c r="E86" s="2"/>
      <c r="F86" s="2"/>
      <c r="G86" s="2"/>
      <c r="H86" s="2"/>
      <c r="I86" s="2"/>
    </row>
    <row r="87" spans="1:9" x14ac:dyDescent="0.3">
      <c r="A87" s="8">
        <v>63</v>
      </c>
      <c r="B87" s="8">
        <v>1.2907499775057956E-2</v>
      </c>
      <c r="C87" s="8">
        <v>1.83441434497182E-2</v>
      </c>
      <c r="D87" s="2"/>
      <c r="E87" s="2"/>
      <c r="F87" s="2"/>
      <c r="G87" s="2"/>
      <c r="H87" s="2"/>
      <c r="I87" s="2"/>
    </row>
    <row r="88" spans="1:9" x14ac:dyDescent="0.3">
      <c r="A88" s="8">
        <v>64</v>
      </c>
      <c r="B88" s="8">
        <v>-6.1783214285842753E-3</v>
      </c>
      <c r="C88" s="8">
        <v>-2.3547266614500267E-2</v>
      </c>
      <c r="D88" s="2"/>
      <c r="E88" s="2"/>
      <c r="F88" s="2"/>
      <c r="G88" s="2"/>
      <c r="H88" s="2"/>
      <c r="I88" s="2"/>
    </row>
    <row r="89" spans="1:9" x14ac:dyDescent="0.3">
      <c r="A89" s="8">
        <v>65</v>
      </c>
      <c r="B89" s="8">
        <v>4.1950813287857484E-3</v>
      </c>
      <c r="C89" s="8">
        <v>-1.0080991838167377E-2</v>
      </c>
      <c r="D89" s="2"/>
      <c r="E89" s="2"/>
      <c r="F89" s="2"/>
      <c r="G89" s="2"/>
      <c r="H89" s="2"/>
      <c r="I89" s="2"/>
    </row>
    <row r="90" spans="1:9" x14ac:dyDescent="0.3">
      <c r="A90" s="8">
        <v>66</v>
      </c>
      <c r="B90" s="8">
        <v>7.0269913962668273E-3</v>
      </c>
      <c r="C90" s="8">
        <v>-2.5386770197887574E-2</v>
      </c>
      <c r="D90" s="2"/>
      <c r="E90" s="2"/>
      <c r="F90" s="2"/>
      <c r="G90" s="2"/>
      <c r="H90" s="2"/>
      <c r="I90" s="2"/>
    </row>
    <row r="91" spans="1:9" x14ac:dyDescent="0.3">
      <c r="A91" s="8">
        <v>67</v>
      </c>
      <c r="B91" s="8">
        <v>-2.3365063959822074E-3</v>
      </c>
      <c r="C91" s="8">
        <v>-1.7381237063077287E-3</v>
      </c>
      <c r="D91" s="2"/>
      <c r="E91" s="2"/>
      <c r="F91" s="2"/>
      <c r="G91" s="2"/>
      <c r="H91" s="2"/>
      <c r="I91" s="2"/>
    </row>
    <row r="92" spans="1:9" x14ac:dyDescent="0.3">
      <c r="A92" s="8">
        <v>68</v>
      </c>
      <c r="B92" s="8">
        <v>2.1178098411761843E-3</v>
      </c>
      <c r="C92" s="8">
        <v>1.3361786800546508E-2</v>
      </c>
      <c r="D92" s="2"/>
      <c r="E92" s="2"/>
      <c r="F92" s="2"/>
      <c r="G92" s="2"/>
      <c r="H92" s="2"/>
      <c r="I92" s="2"/>
    </row>
    <row r="93" spans="1:9" x14ac:dyDescent="0.3">
      <c r="A93" s="8">
        <v>69</v>
      </c>
      <c r="B93" s="8">
        <v>8.040372642350406E-3</v>
      </c>
      <c r="C93" s="8">
        <v>-9.1787977597706672E-3</v>
      </c>
      <c r="D93" s="2"/>
      <c r="E93" s="2"/>
      <c r="F93" s="2"/>
      <c r="G93" s="2"/>
      <c r="H93" s="2"/>
      <c r="I93" s="2"/>
    </row>
    <row r="94" spans="1:9" x14ac:dyDescent="0.3">
      <c r="A94" s="8">
        <v>70</v>
      </c>
      <c r="B94" s="8">
        <v>9.4220175975485501E-3</v>
      </c>
      <c r="C94" s="8">
        <v>-2.5029159359697677E-2</v>
      </c>
      <c r="D94" s="2"/>
      <c r="E94" s="2"/>
      <c r="F94" s="2"/>
      <c r="G94" s="2"/>
      <c r="H94" s="2"/>
      <c r="I94" s="2"/>
    </row>
    <row r="95" spans="1:9" x14ac:dyDescent="0.3">
      <c r="A95" s="8">
        <v>71</v>
      </c>
      <c r="B95" s="8">
        <v>-1.4803203688833582E-4</v>
      </c>
      <c r="C95" s="8">
        <v>3.4251231592879204E-2</v>
      </c>
      <c r="D95" s="2"/>
      <c r="E95" s="2"/>
      <c r="F95" s="2"/>
      <c r="G95" s="2"/>
      <c r="H95" s="2"/>
      <c r="I95" s="2"/>
    </row>
    <row r="96" spans="1:9" x14ac:dyDescent="0.3">
      <c r="A96" s="8">
        <v>72</v>
      </c>
      <c r="B96" s="8">
        <v>7.362217032329102E-3</v>
      </c>
      <c r="C96" s="8">
        <v>6.6663130868061943E-3</v>
      </c>
      <c r="D96" s="2"/>
      <c r="E96" s="2"/>
      <c r="F96" s="2"/>
      <c r="G96" s="2"/>
      <c r="H96" s="2"/>
      <c r="I96" s="2"/>
    </row>
    <row r="97" spans="1:9" x14ac:dyDescent="0.3">
      <c r="A97" s="8">
        <v>73</v>
      </c>
      <c r="B97" s="8">
        <v>-6.9017830489518858E-4</v>
      </c>
      <c r="C97" s="8">
        <v>-2.0963111698802453E-2</v>
      </c>
      <c r="D97" s="2"/>
      <c r="E97" s="2"/>
      <c r="F97" s="2"/>
      <c r="G97" s="2"/>
      <c r="H97" s="2"/>
      <c r="I97" s="2"/>
    </row>
    <row r="98" spans="1:9" x14ac:dyDescent="0.3">
      <c r="A98" s="8">
        <v>74</v>
      </c>
      <c r="B98" s="8">
        <v>-8.545396764238428E-3</v>
      </c>
      <c r="C98" s="8">
        <v>-1.071650637441896E-2</v>
      </c>
      <c r="D98" s="2"/>
      <c r="E98" s="2"/>
      <c r="F98" s="2"/>
      <c r="G98" s="2"/>
      <c r="H98" s="2"/>
      <c r="I98" s="2"/>
    </row>
    <row r="99" spans="1:9" x14ac:dyDescent="0.3">
      <c r="A99" s="8">
        <v>75</v>
      </c>
      <c r="B99" s="8">
        <v>6.9902367894556106E-3</v>
      </c>
      <c r="C99" s="8">
        <v>2.5583450100477457E-3</v>
      </c>
      <c r="D99" s="2"/>
      <c r="E99" s="2"/>
      <c r="F99" s="2"/>
      <c r="G99" s="2"/>
      <c r="H99" s="2"/>
      <c r="I99" s="2"/>
    </row>
    <row r="100" spans="1:9" x14ac:dyDescent="0.3">
      <c r="A100" s="8">
        <v>76</v>
      </c>
      <c r="B100" s="8">
        <v>-3.0481983439991662E-3</v>
      </c>
      <c r="C100" s="8">
        <v>-3.2776259032273006E-2</v>
      </c>
      <c r="D100" s="2"/>
      <c r="E100" s="2"/>
      <c r="F100" s="2"/>
      <c r="G100" s="2"/>
      <c r="H100" s="2"/>
      <c r="I100" s="2"/>
    </row>
    <row r="101" spans="1:9" x14ac:dyDescent="0.3">
      <c r="A101" s="8">
        <v>77</v>
      </c>
      <c r="B101" s="8">
        <v>-2.624334894474408E-3</v>
      </c>
      <c r="C101" s="8">
        <v>2.4453348944744081E-3</v>
      </c>
      <c r="D101" s="2"/>
      <c r="E101" s="2"/>
      <c r="F101" s="2"/>
      <c r="G101" s="2"/>
      <c r="H101" s="2"/>
      <c r="I101" s="2"/>
    </row>
    <row r="102" spans="1:9" x14ac:dyDescent="0.3">
      <c r="A102" s="8">
        <v>78</v>
      </c>
      <c r="B102" s="8">
        <v>5.1378939580660078E-3</v>
      </c>
      <c r="C102" s="8">
        <v>-1.3208956301191854E-3</v>
      </c>
      <c r="D102" s="2"/>
      <c r="E102" s="2"/>
      <c r="F102" s="2"/>
      <c r="G102" s="2"/>
      <c r="H102" s="2"/>
      <c r="I102" s="2"/>
    </row>
    <row r="103" spans="1:9" x14ac:dyDescent="0.3">
      <c r="A103" s="8">
        <v>79</v>
      </c>
      <c r="B103" s="8">
        <v>7.280671931916261E-3</v>
      </c>
      <c r="C103" s="8">
        <v>-1.4424862287128998E-2</v>
      </c>
      <c r="D103" s="2"/>
      <c r="E103" s="2"/>
      <c r="F103" s="2"/>
      <c r="G103" s="2"/>
      <c r="H103" s="2"/>
      <c r="I103" s="2"/>
    </row>
    <row r="104" spans="1:9" x14ac:dyDescent="0.3">
      <c r="A104" s="8">
        <v>80</v>
      </c>
      <c r="B104" s="8">
        <v>4.7181293521661536E-3</v>
      </c>
      <c r="C104" s="8">
        <v>2.6164082764685813E-2</v>
      </c>
      <c r="D104" s="2"/>
      <c r="E104" s="2"/>
      <c r="F104" s="2"/>
      <c r="G104" s="2"/>
      <c r="H104" s="2"/>
      <c r="I104" s="2"/>
    </row>
    <row r="105" spans="1:9" x14ac:dyDescent="0.3">
      <c r="A105" s="8">
        <v>81</v>
      </c>
      <c r="B105" s="8">
        <v>-4.8921998709769974E-4</v>
      </c>
      <c r="C105" s="8">
        <v>4.1954630542902962E-3</v>
      </c>
      <c r="D105" s="2"/>
      <c r="E105" s="2"/>
      <c r="F105" s="2"/>
      <c r="G105" s="2"/>
      <c r="H105" s="2"/>
      <c r="I105" s="2"/>
    </row>
    <row r="106" spans="1:9" x14ac:dyDescent="0.3">
      <c r="A106" s="8">
        <v>82</v>
      </c>
      <c r="B106" s="8">
        <v>3.270849767962851E-3</v>
      </c>
      <c r="C106" s="8">
        <v>7.1966752617190419E-3</v>
      </c>
      <c r="D106" s="2"/>
      <c r="E106" s="2"/>
      <c r="F106" s="2"/>
      <c r="G106" s="2"/>
      <c r="H106" s="2"/>
      <c r="I106" s="2"/>
    </row>
    <row r="107" spans="1:9" x14ac:dyDescent="0.3">
      <c r="A107" s="8">
        <v>83</v>
      </c>
      <c r="B107" s="8">
        <v>1.0809868619786079E-2</v>
      </c>
      <c r="C107" s="8">
        <v>7.0425798702615866E-2</v>
      </c>
      <c r="D107" s="2"/>
      <c r="E107" s="2"/>
      <c r="F107" s="2"/>
      <c r="G107" s="2"/>
      <c r="H107" s="2"/>
      <c r="I107" s="2"/>
    </row>
    <row r="108" spans="1:9" x14ac:dyDescent="0.3">
      <c r="A108" s="8">
        <v>84</v>
      </c>
      <c r="B108" s="8">
        <v>3.8062913686282367E-3</v>
      </c>
      <c r="C108" s="8">
        <v>-9.3027677591458417E-3</v>
      </c>
      <c r="D108" s="2"/>
      <c r="E108" s="2"/>
      <c r="F108" s="2"/>
      <c r="G108" s="2"/>
      <c r="H108" s="2"/>
      <c r="I108" s="2"/>
    </row>
    <row r="109" spans="1:9" x14ac:dyDescent="0.3">
      <c r="A109" s="8">
        <v>85</v>
      </c>
      <c r="B109" s="8">
        <v>3.3712920284250372E-3</v>
      </c>
      <c r="C109" s="8">
        <v>9.8018293663244341E-3</v>
      </c>
      <c r="D109" s="2"/>
      <c r="E109" s="2"/>
      <c r="F109" s="2"/>
      <c r="G109" s="2"/>
      <c r="H109" s="2"/>
      <c r="I109" s="2"/>
    </row>
    <row r="110" spans="1:9" x14ac:dyDescent="0.3">
      <c r="A110" s="8">
        <v>86</v>
      </c>
      <c r="B110" s="8">
        <v>-1.2722700520507251E-3</v>
      </c>
      <c r="C110" s="8">
        <v>-2.4266450041073228E-3</v>
      </c>
      <c r="D110" s="2"/>
      <c r="E110" s="2"/>
      <c r="F110" s="2"/>
      <c r="G110" s="2"/>
      <c r="H110" s="2"/>
      <c r="I110" s="2"/>
    </row>
    <row r="111" spans="1:9" x14ac:dyDescent="0.3">
      <c r="A111" s="8">
        <v>87</v>
      </c>
      <c r="B111" s="8">
        <v>-1.0221293155860397E-2</v>
      </c>
      <c r="C111" s="8">
        <v>3.0319436819952795E-2</v>
      </c>
      <c r="D111" s="2"/>
      <c r="E111" s="2"/>
      <c r="F111" s="2"/>
      <c r="G111" s="2"/>
      <c r="H111" s="2"/>
      <c r="I111" s="2"/>
    </row>
    <row r="112" spans="1:9" x14ac:dyDescent="0.3">
      <c r="A112" s="8">
        <v>88</v>
      </c>
      <c r="B112" s="8">
        <v>1.1231397215784516E-2</v>
      </c>
      <c r="C112" s="8">
        <v>3.1799798961551315E-2</v>
      </c>
      <c r="D112" s="2"/>
      <c r="E112" s="2"/>
      <c r="F112" s="2"/>
      <c r="G112" s="2"/>
      <c r="H112" s="2"/>
      <c r="I112" s="2"/>
    </row>
    <row r="113" spans="1:9" x14ac:dyDescent="0.3">
      <c r="A113" s="8">
        <v>89</v>
      </c>
      <c r="B113" s="8">
        <v>2.314513650066902E-3</v>
      </c>
      <c r="C113" s="8">
        <v>6.7095580443105957E-2</v>
      </c>
      <c r="D113" s="2"/>
      <c r="E113" s="2"/>
      <c r="F113" s="2"/>
      <c r="G113" s="2"/>
      <c r="H113" s="2"/>
      <c r="I113" s="2"/>
    </row>
    <row r="114" spans="1:9" x14ac:dyDescent="0.3">
      <c r="A114" s="8">
        <v>90</v>
      </c>
      <c r="B114" s="8">
        <v>-3.5083932386530996E-5</v>
      </c>
      <c r="C114" s="8">
        <v>-1.8741210424100138E-2</v>
      </c>
      <c r="D114" s="2"/>
      <c r="E114" s="2"/>
      <c r="F114" s="2"/>
      <c r="G114" s="2"/>
      <c r="H114" s="2"/>
      <c r="I114" s="2"/>
    </row>
    <row r="115" spans="1:9" x14ac:dyDescent="0.3">
      <c r="A115" s="8">
        <v>91</v>
      </c>
      <c r="B115" s="8">
        <v>5.6546025634936579E-3</v>
      </c>
      <c r="C115" s="8">
        <v>-3.1472770828145768E-4</v>
      </c>
      <c r="D115" s="2"/>
      <c r="E115" s="2"/>
      <c r="F115" s="2"/>
      <c r="G115" s="2"/>
      <c r="H115" s="2"/>
      <c r="I115" s="2"/>
    </row>
    <row r="116" spans="1:9" x14ac:dyDescent="0.3">
      <c r="A116" s="8">
        <v>92</v>
      </c>
      <c r="B116" s="8">
        <v>1.7477463103564444E-3</v>
      </c>
      <c r="C116" s="8">
        <v>1.2979960397004242E-2</v>
      </c>
      <c r="D116" s="2"/>
      <c r="E116" s="2"/>
      <c r="F116" s="2"/>
      <c r="G116" s="2"/>
      <c r="H116" s="2"/>
      <c r="I116" s="2"/>
    </row>
    <row r="117" spans="1:9" x14ac:dyDescent="0.3">
      <c r="A117" s="8">
        <v>93</v>
      </c>
      <c r="B117" s="8">
        <v>-4.2632982937635686E-3</v>
      </c>
      <c r="C117" s="8">
        <v>2.6505641517956209E-2</v>
      </c>
      <c r="D117" s="2"/>
      <c r="E117" s="2"/>
      <c r="F117" s="2"/>
      <c r="G117" s="2"/>
      <c r="H117" s="2"/>
      <c r="I117" s="2"/>
    </row>
    <row r="118" spans="1:9" x14ac:dyDescent="0.3">
      <c r="A118" s="8">
        <v>94</v>
      </c>
      <c r="B118" s="8">
        <v>-7.4469724188925184E-3</v>
      </c>
      <c r="C118" s="8">
        <v>-1.8456609225551899E-2</v>
      </c>
      <c r="D118" s="2"/>
      <c r="E118" s="2"/>
      <c r="F118" s="2"/>
      <c r="G118" s="2"/>
      <c r="H118" s="2"/>
      <c r="I118" s="2"/>
    </row>
    <row r="119" spans="1:9" x14ac:dyDescent="0.3">
      <c r="A119" s="8">
        <v>95</v>
      </c>
      <c r="B119" s="8">
        <v>7.5162939153512118E-3</v>
      </c>
      <c r="C119" s="8">
        <v>-2.8663034793301952E-2</v>
      </c>
      <c r="D119" s="2"/>
      <c r="E119" s="2"/>
      <c r="F119" s="2"/>
      <c r="G119" s="2"/>
      <c r="H119" s="2"/>
      <c r="I119" s="2"/>
    </row>
    <row r="120" spans="1:9" x14ac:dyDescent="0.3">
      <c r="A120" s="8">
        <v>96</v>
      </c>
      <c r="B120" s="8">
        <v>-5.1350889169410512E-3</v>
      </c>
      <c r="C120" s="8">
        <v>-1.3288316445238396E-2</v>
      </c>
      <c r="D120" s="2"/>
      <c r="E120" s="2"/>
      <c r="F120" s="2"/>
      <c r="G120" s="2"/>
      <c r="H120" s="2"/>
      <c r="I120" s="2"/>
    </row>
    <row r="121" spans="1:9" x14ac:dyDescent="0.3">
      <c r="A121" s="8">
        <v>97</v>
      </c>
      <c r="B121" s="8">
        <v>8.1171800661107192E-3</v>
      </c>
      <c r="C121" s="8">
        <v>2.7239963969326316E-2</v>
      </c>
      <c r="D121" s="2"/>
      <c r="E121" s="2"/>
      <c r="F121" s="2"/>
      <c r="G121" s="2"/>
      <c r="H121" s="2"/>
      <c r="I121" s="2"/>
    </row>
    <row r="122" spans="1:9" x14ac:dyDescent="0.3">
      <c r="A122" s="8">
        <v>98</v>
      </c>
      <c r="B122" s="8">
        <v>7.5973256565052228E-3</v>
      </c>
      <c r="C122" s="8">
        <v>-1.0902511489580885E-2</v>
      </c>
      <c r="D122" s="2"/>
      <c r="E122" s="2"/>
      <c r="F122" s="2"/>
      <c r="G122" s="2"/>
      <c r="H122" s="2"/>
      <c r="I122" s="2"/>
    </row>
    <row r="123" spans="1:9" x14ac:dyDescent="0.3">
      <c r="A123" s="8">
        <v>99</v>
      </c>
      <c r="B123" s="8">
        <v>1.5806466849915873E-3</v>
      </c>
      <c r="C123" s="8">
        <v>1.623031826085616E-2</v>
      </c>
      <c r="D123" s="2"/>
      <c r="E123" s="2"/>
      <c r="F123" s="2"/>
      <c r="G123" s="2"/>
      <c r="H123" s="2"/>
      <c r="I123" s="2"/>
    </row>
    <row r="124" spans="1:9" x14ac:dyDescent="0.3">
      <c r="A124" s="8">
        <v>100</v>
      </c>
      <c r="B124" s="8">
        <v>8.7414715728804547E-4</v>
      </c>
      <c r="C124" s="8">
        <v>2.1229411007938102E-2</v>
      </c>
      <c r="D124" s="2"/>
      <c r="E124" s="2"/>
      <c r="F124" s="2"/>
      <c r="G124" s="2"/>
      <c r="H124" s="2"/>
      <c r="I124" s="2"/>
    </row>
    <row r="125" spans="1:9" x14ac:dyDescent="0.3">
      <c r="A125" s="8">
        <v>101</v>
      </c>
      <c r="B125" s="8">
        <v>-2.7311980308891955E-3</v>
      </c>
      <c r="C125" s="8">
        <v>4.79979054393425E-3</v>
      </c>
      <c r="D125" s="2"/>
      <c r="E125" s="2"/>
      <c r="F125" s="2"/>
      <c r="G125" s="2"/>
      <c r="H125" s="2"/>
      <c r="I125" s="2"/>
    </row>
    <row r="126" spans="1:9" x14ac:dyDescent="0.3">
      <c r="A126" s="8">
        <v>102</v>
      </c>
      <c r="B126" s="8">
        <v>1.2723452224373917E-2</v>
      </c>
      <c r="C126" s="8">
        <v>-3.2415371976252029E-2</v>
      </c>
      <c r="D126" s="2"/>
      <c r="E126" s="2"/>
      <c r="F126" s="2"/>
      <c r="G126" s="2"/>
      <c r="H126" s="2"/>
      <c r="I126" s="2"/>
    </row>
    <row r="127" spans="1:9" x14ac:dyDescent="0.3">
      <c r="A127" s="8">
        <v>103</v>
      </c>
      <c r="B127" s="8">
        <v>4.1662615794567735E-3</v>
      </c>
      <c r="C127" s="8">
        <v>4.0788451455065766E-2</v>
      </c>
      <c r="D127" s="2"/>
      <c r="E127" s="2"/>
      <c r="F127" s="2"/>
      <c r="G127" s="2"/>
      <c r="H127" s="2"/>
      <c r="I127" s="2"/>
    </row>
    <row r="128" spans="1:9" x14ac:dyDescent="0.3">
      <c r="A128" s="8">
        <v>104</v>
      </c>
      <c r="B128" s="8">
        <v>-4.6853065946468363E-3</v>
      </c>
      <c r="C128" s="8">
        <v>-1.8927949627766717E-2</v>
      </c>
      <c r="D128" s="2"/>
      <c r="E128" s="2"/>
      <c r="F128" s="2"/>
      <c r="G128" s="2"/>
      <c r="H128" s="2"/>
      <c r="I128" s="2"/>
    </row>
    <row r="129" spans="1:9" x14ac:dyDescent="0.3">
      <c r="A129" s="8">
        <v>105</v>
      </c>
      <c r="B129" s="8">
        <v>-1.7025606790792948E-3</v>
      </c>
      <c r="C129" s="8">
        <v>3.8997920127296137E-2</v>
      </c>
      <c r="D129" s="2"/>
      <c r="E129" s="2"/>
      <c r="F129" s="2"/>
      <c r="G129" s="2"/>
      <c r="H129" s="2"/>
      <c r="I129" s="2"/>
    </row>
    <row r="130" spans="1:9" x14ac:dyDescent="0.3">
      <c r="A130" s="8">
        <v>106</v>
      </c>
      <c r="B130" s="8">
        <v>8.680831799256491E-5</v>
      </c>
      <c r="C130" s="8">
        <v>8.7153931580788727E-2</v>
      </c>
      <c r="D130" s="2"/>
      <c r="E130" s="2"/>
      <c r="F130" s="2"/>
      <c r="G130" s="2"/>
      <c r="H130" s="2"/>
      <c r="I130" s="2"/>
    </row>
    <row r="131" spans="1:9" x14ac:dyDescent="0.3">
      <c r="A131" s="8">
        <v>107</v>
      </c>
      <c r="B131" s="8">
        <v>-9.620332751348968E-3</v>
      </c>
      <c r="C131" s="8">
        <v>-5.3354555603174654E-4</v>
      </c>
      <c r="D131" s="2"/>
      <c r="E131" s="2"/>
      <c r="F131" s="2"/>
      <c r="G131" s="2"/>
      <c r="H131" s="2"/>
      <c r="I131" s="2"/>
    </row>
    <row r="132" spans="1:9" x14ac:dyDescent="0.3">
      <c r="A132" s="8">
        <v>108</v>
      </c>
      <c r="B132" s="8">
        <v>-6.2298602075215601E-3</v>
      </c>
      <c r="C132" s="8">
        <v>2.2821414612642789E-2</v>
      </c>
      <c r="D132" s="2"/>
      <c r="E132" s="2"/>
      <c r="F132" s="2"/>
      <c r="G132" s="2"/>
      <c r="H132" s="2"/>
      <c r="I132" s="2"/>
    </row>
    <row r="133" spans="1:9" x14ac:dyDescent="0.3">
      <c r="A133" s="8">
        <v>109</v>
      </c>
      <c r="B133" s="8">
        <v>-4.4549560840990432E-3</v>
      </c>
      <c r="C133" s="8">
        <v>-6.2931689588961691E-3</v>
      </c>
      <c r="D133" s="2"/>
      <c r="E133" s="2"/>
      <c r="F133" s="2"/>
      <c r="G133" s="2"/>
      <c r="H133" s="2"/>
      <c r="I133" s="2"/>
    </row>
    <row r="134" spans="1:9" x14ac:dyDescent="0.3">
      <c r="A134" s="8">
        <v>110</v>
      </c>
      <c r="B134" s="8">
        <v>5.5501697651126301E-3</v>
      </c>
      <c r="C134" s="8">
        <v>-1.4408463818348543E-2</v>
      </c>
      <c r="D134" s="2"/>
      <c r="E134" s="2"/>
      <c r="F134" s="2"/>
      <c r="G134" s="2"/>
      <c r="H134" s="2"/>
      <c r="I134" s="2"/>
    </row>
    <row r="135" spans="1:9" x14ac:dyDescent="0.3">
      <c r="A135" s="8">
        <v>111</v>
      </c>
      <c r="B135" s="8">
        <v>4.7710158006075967E-3</v>
      </c>
      <c r="C135" s="8">
        <v>1.7922174164626652E-2</v>
      </c>
      <c r="D135" s="2"/>
      <c r="E135" s="2"/>
      <c r="F135" s="2"/>
      <c r="G135" s="2"/>
      <c r="H135" s="2"/>
      <c r="I135" s="2"/>
    </row>
    <row r="136" spans="1:9" x14ac:dyDescent="0.3">
      <c r="A136" s="8">
        <v>112</v>
      </c>
      <c r="B136" s="8">
        <v>-1.4769701124471707E-2</v>
      </c>
      <c r="C136" s="8">
        <v>-1.8635857953824275E-3</v>
      </c>
      <c r="D136" s="2"/>
      <c r="E136" s="2"/>
      <c r="F136" s="2"/>
      <c r="G136" s="2"/>
      <c r="H136" s="2"/>
      <c r="I136" s="2"/>
    </row>
    <row r="137" spans="1:9" x14ac:dyDescent="0.3">
      <c r="A137" s="8">
        <v>113</v>
      </c>
      <c r="B137" s="8">
        <v>-1.4924482841798146E-2</v>
      </c>
      <c r="C137" s="8">
        <v>-7.3371998631748623E-3</v>
      </c>
      <c r="D137" s="2"/>
      <c r="E137" s="2"/>
      <c r="F137" s="2"/>
      <c r="G137" s="2"/>
      <c r="H137" s="2"/>
      <c r="I137" s="2"/>
    </row>
    <row r="138" spans="1:9" x14ac:dyDescent="0.3">
      <c r="A138" s="8">
        <v>114</v>
      </c>
      <c r="B138" s="8">
        <v>7.8596837586354905E-3</v>
      </c>
      <c r="C138" s="8">
        <v>-4.9771274933237852E-2</v>
      </c>
      <c r="D138" s="2"/>
      <c r="E138" s="2"/>
      <c r="F138" s="2"/>
      <c r="G138" s="2"/>
      <c r="H138" s="2"/>
      <c r="I138" s="2"/>
    </row>
    <row r="139" spans="1:9" x14ac:dyDescent="0.3">
      <c r="A139" s="8">
        <v>115</v>
      </c>
      <c r="B139" s="8">
        <v>1.3958256598162879E-2</v>
      </c>
      <c r="C139" s="8">
        <v>2.9832947182113316E-3</v>
      </c>
      <c r="D139" s="2"/>
      <c r="E139" s="2"/>
      <c r="F139" s="2"/>
      <c r="G139" s="2"/>
      <c r="H139" s="2"/>
      <c r="I139" s="2"/>
    </row>
    <row r="140" spans="1:9" x14ac:dyDescent="0.3">
      <c r="A140" s="8">
        <v>116</v>
      </c>
      <c r="B140" s="8">
        <v>-1.3559517586183095E-2</v>
      </c>
      <c r="C140" s="8">
        <v>1.1964076929965636E-2</v>
      </c>
      <c r="D140" s="2"/>
      <c r="E140" s="2"/>
      <c r="F140" s="2"/>
      <c r="G140" s="2"/>
      <c r="H140" s="2"/>
      <c r="I140" s="2"/>
    </row>
    <row r="141" spans="1:9" x14ac:dyDescent="0.3">
      <c r="A141" s="8">
        <v>117</v>
      </c>
      <c r="B141" s="8">
        <v>-9.9455261800272237E-3</v>
      </c>
      <c r="C141" s="8">
        <v>-2.0466357028243926E-2</v>
      </c>
      <c r="D141" s="2"/>
      <c r="E141" s="2"/>
      <c r="F141" s="2"/>
      <c r="G141" s="2"/>
      <c r="H141" s="2"/>
      <c r="I141" s="2"/>
    </row>
    <row r="142" spans="1:9" x14ac:dyDescent="0.3">
      <c r="A142" s="8">
        <v>118</v>
      </c>
      <c r="B142" s="8">
        <v>-4.6697329318030256E-3</v>
      </c>
      <c r="C142" s="8">
        <v>-5.6680967513797224E-3</v>
      </c>
      <c r="D142" s="2"/>
      <c r="E142" s="2"/>
      <c r="F142" s="2"/>
      <c r="G142" s="2"/>
      <c r="H142" s="2"/>
      <c r="I142" s="2"/>
    </row>
    <row r="143" spans="1:9" x14ac:dyDescent="0.3">
      <c r="A143" s="8">
        <v>119</v>
      </c>
      <c r="B143" s="8">
        <v>-9.3158815071873111E-3</v>
      </c>
      <c r="C143" s="8">
        <v>-5.4567860896736771E-2</v>
      </c>
      <c r="D143" s="2"/>
      <c r="E143" s="2"/>
      <c r="F143" s="2"/>
      <c r="G143" s="2"/>
      <c r="H143" s="2"/>
      <c r="I143" s="2"/>
    </row>
    <row r="144" spans="1:9" x14ac:dyDescent="0.3">
      <c r="A144" s="8">
        <v>120</v>
      </c>
      <c r="B144" s="8">
        <v>-1.7826777765548182E-2</v>
      </c>
      <c r="C144" s="8">
        <v>-1.911470069831487E-2</v>
      </c>
      <c r="D144" s="2"/>
      <c r="E144" s="2"/>
      <c r="F144" s="2"/>
      <c r="G144" s="2"/>
      <c r="H144" s="2"/>
      <c r="I144" s="2"/>
    </row>
    <row r="145" spans="1:9" x14ac:dyDescent="0.3">
      <c r="A145" s="8">
        <v>121</v>
      </c>
      <c r="B145" s="8">
        <v>9.8806272983309566E-3</v>
      </c>
      <c r="C145" s="8">
        <v>2.1580263623154298E-2</v>
      </c>
      <c r="D145" s="2"/>
      <c r="E145" s="2"/>
      <c r="F145" s="2"/>
      <c r="G145" s="2"/>
      <c r="H145" s="2"/>
      <c r="I145" s="2"/>
    </row>
    <row r="146" spans="1:9" x14ac:dyDescent="0.3">
      <c r="A146" s="8">
        <v>122</v>
      </c>
      <c r="B146" s="8">
        <v>-1.6478496835518638E-3</v>
      </c>
      <c r="C146" s="8">
        <v>-7.9885054483830129E-3</v>
      </c>
      <c r="D146" s="2"/>
      <c r="E146" s="2"/>
      <c r="F146" s="2"/>
      <c r="G146" s="2"/>
      <c r="H146" s="2"/>
      <c r="I146" s="2"/>
    </row>
    <row r="147" spans="1:9" x14ac:dyDescent="0.3">
      <c r="A147" s="8">
        <v>123</v>
      </c>
      <c r="B147" s="8">
        <v>-7.9551413267746375E-3</v>
      </c>
      <c r="C147" s="8">
        <v>-1.7723191294522454E-3</v>
      </c>
      <c r="D147" s="2"/>
      <c r="E147" s="2"/>
      <c r="F147" s="2"/>
      <c r="G147" s="2"/>
      <c r="H147" s="2"/>
      <c r="I147" s="2"/>
    </row>
    <row r="148" spans="1:9" x14ac:dyDescent="0.3">
      <c r="A148" s="8">
        <v>124</v>
      </c>
      <c r="B148" s="8">
        <v>-5.0523757384575013E-3</v>
      </c>
      <c r="C148" s="8">
        <v>-5.6089797332698879E-2</v>
      </c>
      <c r="D148" s="2"/>
      <c r="E148" s="2"/>
      <c r="F148" s="2"/>
      <c r="G148" s="2"/>
      <c r="H148" s="2"/>
      <c r="I148" s="2"/>
    </row>
    <row r="149" spans="1:9" x14ac:dyDescent="0.3">
      <c r="A149" s="8">
        <v>125</v>
      </c>
      <c r="B149" s="8">
        <v>7.6550649588889427E-3</v>
      </c>
      <c r="C149" s="8">
        <v>-3.5792565342806929E-3</v>
      </c>
      <c r="D149" s="2"/>
      <c r="E149" s="2"/>
      <c r="F149" s="2"/>
      <c r="G149" s="2"/>
      <c r="H149" s="2"/>
      <c r="I149" s="2"/>
    </row>
    <row r="150" spans="1:9" x14ac:dyDescent="0.3">
      <c r="A150" s="8">
        <v>126</v>
      </c>
      <c r="B150" s="8">
        <v>-1.5444476730887316E-2</v>
      </c>
      <c r="C150" s="8">
        <v>1.8654814726411829E-2</v>
      </c>
      <c r="D150" s="2"/>
      <c r="E150" s="2"/>
      <c r="F150" s="2"/>
      <c r="G150" s="2"/>
      <c r="H150" s="2"/>
      <c r="I150" s="2"/>
    </row>
    <row r="151" spans="1:9" x14ac:dyDescent="0.3">
      <c r="A151" s="8">
        <v>127</v>
      </c>
      <c r="B151" s="8">
        <v>-2.6826418523490918E-2</v>
      </c>
      <c r="C151" s="8">
        <v>-4.7225018798135975E-3</v>
      </c>
      <c r="D151" s="2"/>
      <c r="E151" s="2"/>
      <c r="F151" s="2"/>
      <c r="G151" s="2"/>
      <c r="H151" s="2"/>
      <c r="I151" s="2"/>
    </row>
    <row r="152" spans="1:9" x14ac:dyDescent="0.3">
      <c r="A152" s="8">
        <v>128</v>
      </c>
      <c r="B152" s="8">
        <v>-2.9973869606345804E-2</v>
      </c>
      <c r="C152" s="8">
        <v>1.785334455441441E-3</v>
      </c>
      <c r="D152" s="2"/>
      <c r="E152" s="2"/>
      <c r="F152" s="2"/>
      <c r="G152" s="2"/>
      <c r="H152" s="2"/>
      <c r="I152" s="2"/>
    </row>
    <row r="153" spans="1:9" x14ac:dyDescent="0.3">
      <c r="A153" s="8">
        <v>129</v>
      </c>
      <c r="B153" s="8">
        <v>3.1350693399993172E-3</v>
      </c>
      <c r="C153" s="8">
        <v>-6.0303027269202943E-3</v>
      </c>
      <c r="D153" s="2"/>
      <c r="E153" s="2"/>
      <c r="F153" s="2"/>
      <c r="G153" s="2"/>
      <c r="H153" s="2"/>
      <c r="I153" s="2"/>
    </row>
    <row r="154" spans="1:9" x14ac:dyDescent="0.3">
      <c r="A154" s="8">
        <v>130</v>
      </c>
      <c r="B154" s="8">
        <v>-5.3255008306412827E-3</v>
      </c>
      <c r="C154" s="8">
        <v>3.4918829565875886E-2</v>
      </c>
      <c r="D154" s="2"/>
      <c r="E154" s="2"/>
      <c r="F154" s="2"/>
      <c r="G154" s="2"/>
      <c r="H154" s="2"/>
      <c r="I154" s="2"/>
    </row>
    <row r="155" spans="1:9" x14ac:dyDescent="0.3">
      <c r="A155" s="8">
        <v>131</v>
      </c>
      <c r="B155" s="8">
        <v>1.6920371080975292E-2</v>
      </c>
      <c r="C155" s="8">
        <v>5.5633892297148303E-2</v>
      </c>
      <c r="D155" s="2"/>
      <c r="E155" s="2"/>
      <c r="F155" s="2"/>
      <c r="G155" s="2"/>
      <c r="H155" s="2"/>
      <c r="I155" s="2"/>
    </row>
    <row r="156" spans="1:9" x14ac:dyDescent="0.3">
      <c r="A156" s="8">
        <v>132</v>
      </c>
      <c r="B156" s="8">
        <v>-2.4260969596705637E-2</v>
      </c>
      <c r="C156" s="8">
        <v>3.1425982030450349E-2</v>
      </c>
      <c r="D156" s="2"/>
      <c r="E156" s="2"/>
      <c r="F156" s="2"/>
      <c r="G156" s="2"/>
      <c r="H156" s="2"/>
      <c r="I156" s="2"/>
    </row>
    <row r="157" spans="1:9" x14ac:dyDescent="0.3">
      <c r="A157" s="8">
        <v>133</v>
      </c>
      <c r="B157" s="8">
        <v>2.5601940175784415E-2</v>
      </c>
      <c r="C157" s="8">
        <v>-2.2721250668192028E-3</v>
      </c>
      <c r="D157" s="2"/>
      <c r="E157" s="2"/>
      <c r="F157" s="2"/>
      <c r="G157" s="2"/>
      <c r="H157" s="2"/>
      <c r="I157" s="2"/>
    </row>
    <row r="158" spans="1:9" x14ac:dyDescent="0.3">
      <c r="A158" s="8">
        <v>134</v>
      </c>
      <c r="B158" s="8">
        <v>3.9827509977859209E-3</v>
      </c>
      <c r="C158" s="8">
        <v>7.5858929235452149E-2</v>
      </c>
      <c r="D158" s="2"/>
      <c r="E158" s="2"/>
      <c r="F158" s="2"/>
      <c r="G158" s="2"/>
      <c r="H158" s="2"/>
      <c r="I158" s="2"/>
    </row>
    <row r="159" spans="1:9" x14ac:dyDescent="0.3">
      <c r="A159" s="8">
        <v>135</v>
      </c>
      <c r="B159" s="8">
        <v>7.3828405424612156E-3</v>
      </c>
      <c r="C159" s="8">
        <v>-2.436098363099666E-3</v>
      </c>
      <c r="D159" s="2"/>
      <c r="E159" s="2"/>
      <c r="F159" s="2"/>
      <c r="G159" s="2"/>
      <c r="H159" s="2"/>
      <c r="I159" s="2"/>
    </row>
    <row r="160" spans="1:9" x14ac:dyDescent="0.3">
      <c r="A160" s="8">
        <v>136</v>
      </c>
      <c r="B160" s="8">
        <v>-1.411951011318791E-2</v>
      </c>
      <c r="C160" s="8">
        <v>-6.4171651853690739E-2</v>
      </c>
      <c r="D160" s="2"/>
      <c r="E160" s="2"/>
      <c r="F160" s="2"/>
      <c r="G160" s="2"/>
      <c r="H160" s="2"/>
      <c r="I160" s="2"/>
    </row>
    <row r="161" spans="1:9" x14ac:dyDescent="0.3">
      <c r="A161" s="8">
        <v>137</v>
      </c>
      <c r="B161" s="8">
        <v>-1.6190813386651043E-2</v>
      </c>
      <c r="C161" s="8">
        <v>1.8376061307487774E-2</v>
      </c>
      <c r="D161" s="2"/>
      <c r="E161" s="2"/>
      <c r="F161" s="2"/>
      <c r="G161" s="2"/>
      <c r="H161" s="2"/>
      <c r="I161" s="2"/>
    </row>
    <row r="162" spans="1:9" x14ac:dyDescent="0.3">
      <c r="A162" s="8">
        <v>138</v>
      </c>
      <c r="B162" s="8">
        <v>-6.5682331095629634E-3</v>
      </c>
      <c r="C162" s="8">
        <v>-4.6544322697859714E-2</v>
      </c>
      <c r="D162" s="2"/>
      <c r="E162" s="2"/>
      <c r="F162" s="2"/>
      <c r="G162" s="2"/>
      <c r="H162" s="2"/>
      <c r="I162" s="2"/>
    </row>
    <row r="163" spans="1:9" x14ac:dyDescent="0.3">
      <c r="A163" s="8">
        <v>139</v>
      </c>
      <c r="B163" s="8">
        <v>-1.0966720501484534E-2</v>
      </c>
      <c r="C163" s="8">
        <v>-2.925668935210804E-2</v>
      </c>
      <c r="D163" s="2"/>
      <c r="E163" s="2"/>
      <c r="F163" s="2"/>
      <c r="G163" s="2"/>
      <c r="H163" s="2"/>
      <c r="I163" s="2"/>
    </row>
    <row r="164" spans="1:9" x14ac:dyDescent="0.3">
      <c r="A164" s="8">
        <v>140</v>
      </c>
      <c r="B164" s="8">
        <v>8.2828400786011096E-3</v>
      </c>
      <c r="C164" s="8">
        <v>1.6722658119754048E-2</v>
      </c>
      <c r="D164" s="2"/>
      <c r="E164" s="2"/>
      <c r="F164" s="2"/>
      <c r="G164" s="2"/>
      <c r="H164" s="2"/>
      <c r="I164" s="2"/>
    </row>
    <row r="165" spans="1:9" x14ac:dyDescent="0.3">
      <c r="A165" s="8">
        <v>141</v>
      </c>
      <c r="B165" s="8">
        <v>-1.1141708515329583E-2</v>
      </c>
      <c r="C165" s="8">
        <v>-1.362557790285397E-2</v>
      </c>
      <c r="D165" s="2"/>
      <c r="E165" s="2"/>
      <c r="F165" s="2"/>
      <c r="G165" s="2"/>
      <c r="H165" s="2"/>
      <c r="I165" s="2"/>
    </row>
    <row r="166" spans="1:9" x14ac:dyDescent="0.3">
      <c r="A166" s="8">
        <v>142</v>
      </c>
      <c r="B166" s="8">
        <v>-1.0703552843608554E-2</v>
      </c>
      <c r="C166" s="8">
        <v>3.397144303367227E-2</v>
      </c>
      <c r="D166" s="2"/>
      <c r="E166" s="2"/>
      <c r="F166" s="2"/>
      <c r="G166" s="2"/>
      <c r="H166" s="2"/>
      <c r="I166" s="2"/>
    </row>
    <row r="167" spans="1:9" x14ac:dyDescent="0.3">
      <c r="A167" s="8">
        <v>143</v>
      </c>
      <c r="B167" s="8">
        <v>2.4241859331628833E-2</v>
      </c>
      <c r="C167" s="8">
        <v>-2.2735077698455085E-2</v>
      </c>
      <c r="D167" s="2"/>
      <c r="E167" s="2"/>
      <c r="F167" s="2"/>
      <c r="G167" s="2"/>
      <c r="H167" s="2"/>
      <c r="I167" s="2"/>
    </row>
    <row r="168" spans="1:9" x14ac:dyDescent="0.3">
      <c r="A168" s="8">
        <v>144</v>
      </c>
      <c r="B168" s="8">
        <v>-5.9653105962556956E-3</v>
      </c>
      <c r="C168" s="8">
        <v>9.165189749980018E-3</v>
      </c>
      <c r="D168" s="2"/>
      <c r="E168" s="2"/>
      <c r="F168" s="2"/>
      <c r="G168" s="2"/>
      <c r="H168" s="2"/>
      <c r="I168" s="2"/>
    </row>
    <row r="169" spans="1:9" x14ac:dyDescent="0.3">
      <c r="A169" s="8">
        <v>145</v>
      </c>
      <c r="B169" s="8">
        <v>2.0274215035659838E-2</v>
      </c>
      <c r="C169" s="8">
        <v>-2.4687195304039348E-2</v>
      </c>
      <c r="D169" s="2"/>
      <c r="E169" s="2"/>
      <c r="F169" s="2"/>
      <c r="G169" s="2"/>
      <c r="H169" s="2"/>
      <c r="I169" s="2"/>
    </row>
    <row r="170" spans="1:9" x14ac:dyDescent="0.3">
      <c r="A170" s="8">
        <v>146</v>
      </c>
      <c r="B170" s="8">
        <v>-9.295490401570578E-4</v>
      </c>
      <c r="C170" s="8">
        <v>8.3721394045274868E-3</v>
      </c>
      <c r="D170" s="2"/>
      <c r="E170" s="2"/>
      <c r="F170" s="2"/>
      <c r="G170" s="2"/>
      <c r="H170" s="2"/>
      <c r="I170" s="2"/>
    </row>
    <row r="171" spans="1:9" x14ac:dyDescent="0.3">
      <c r="A171" s="8">
        <v>147</v>
      </c>
      <c r="B171" s="8">
        <v>1.8235568684525524E-2</v>
      </c>
      <c r="C171" s="8">
        <v>5.9851492254144462E-3</v>
      </c>
      <c r="D171" s="2"/>
      <c r="E171" s="2"/>
      <c r="F171" s="2"/>
      <c r="G171" s="2"/>
      <c r="H171" s="2"/>
      <c r="I171" s="2"/>
    </row>
    <row r="172" spans="1:9" x14ac:dyDescent="0.3">
      <c r="A172" s="8">
        <v>148</v>
      </c>
      <c r="B172" s="8">
        <v>-3.32848599981905E-3</v>
      </c>
      <c r="C172" s="8">
        <v>-1.6582060082283721E-2</v>
      </c>
      <c r="D172" s="2"/>
      <c r="E172" s="2"/>
      <c r="F172" s="2"/>
      <c r="G172" s="2"/>
      <c r="H172" s="2"/>
      <c r="I172" s="2"/>
    </row>
    <row r="173" spans="1:9" x14ac:dyDescent="0.3">
      <c r="A173" s="8">
        <v>149</v>
      </c>
      <c r="B173" s="8">
        <v>3.6429074663282466E-4</v>
      </c>
      <c r="C173" s="8">
        <v>1.9593262353180896E-3</v>
      </c>
      <c r="D173" s="2"/>
      <c r="E173" s="2"/>
      <c r="F173" s="2"/>
      <c r="G173" s="2"/>
      <c r="H173" s="2"/>
      <c r="I173" s="2"/>
    </row>
    <row r="174" spans="1:9" x14ac:dyDescent="0.3">
      <c r="A174" s="8">
        <v>150</v>
      </c>
      <c r="B174" s="8">
        <v>6.9619888191581377E-3</v>
      </c>
      <c r="C174" s="8">
        <v>1.1242660830735879E-2</v>
      </c>
      <c r="D174" s="2"/>
      <c r="E174" s="2"/>
      <c r="F174" s="2"/>
      <c r="G174" s="2"/>
      <c r="H174" s="2"/>
      <c r="I174" s="2"/>
    </row>
    <row r="175" spans="1:9" x14ac:dyDescent="0.3">
      <c r="A175" s="8">
        <v>151</v>
      </c>
      <c r="B175" s="8">
        <v>-1.6557810130038602E-3</v>
      </c>
      <c r="C175" s="8">
        <v>6.3918739611100086E-3</v>
      </c>
      <c r="D175" s="2"/>
      <c r="E175" s="2"/>
      <c r="F175" s="2"/>
      <c r="G175" s="2"/>
      <c r="H175" s="2"/>
      <c r="I175" s="2"/>
    </row>
    <row r="176" spans="1:9" x14ac:dyDescent="0.3">
      <c r="A176" s="8">
        <v>152</v>
      </c>
      <c r="B176" s="8">
        <v>-1.1101684685482328E-2</v>
      </c>
      <c r="C176" s="8">
        <v>7.643715305584037E-3</v>
      </c>
      <c r="D176" s="2"/>
      <c r="E176" s="2"/>
      <c r="F176" s="2"/>
      <c r="G176" s="2"/>
      <c r="H176" s="2"/>
      <c r="I176" s="2"/>
    </row>
    <row r="177" spans="1:9" x14ac:dyDescent="0.3">
      <c r="A177" s="8">
        <v>153</v>
      </c>
      <c r="B177" s="8">
        <v>1.0382820528825575E-2</v>
      </c>
      <c r="C177" s="8">
        <v>-8.9334699303731963E-3</v>
      </c>
      <c r="D177" s="2"/>
      <c r="E177" s="2"/>
      <c r="F177" s="2"/>
      <c r="G177" s="2"/>
      <c r="H177" s="2"/>
      <c r="I177" s="2"/>
    </row>
    <row r="178" spans="1:9" x14ac:dyDescent="0.3">
      <c r="A178" s="8">
        <v>154</v>
      </c>
      <c r="B178" s="8">
        <v>-9.2149349536739208E-4</v>
      </c>
      <c r="C178" s="8">
        <v>3.1009765562184582E-2</v>
      </c>
      <c r="D178" s="2"/>
      <c r="E178" s="2"/>
      <c r="F178" s="2"/>
      <c r="G178" s="2"/>
      <c r="H178" s="2"/>
      <c r="I178" s="2"/>
    </row>
    <row r="179" spans="1:9" x14ac:dyDescent="0.3">
      <c r="A179" s="8">
        <v>155</v>
      </c>
      <c r="B179" s="8">
        <v>3.9842361138009708E-3</v>
      </c>
      <c r="C179" s="8">
        <v>-7.3504062451125365E-3</v>
      </c>
      <c r="D179" s="2"/>
      <c r="E179" s="2"/>
      <c r="F179" s="2"/>
      <c r="G179" s="2"/>
      <c r="H179" s="2"/>
      <c r="I179" s="2"/>
    </row>
    <row r="180" spans="1:9" x14ac:dyDescent="0.3">
      <c r="A180" s="8">
        <v>156</v>
      </c>
      <c r="B180" s="8">
        <v>6.6021901053516449E-3</v>
      </c>
      <c r="C180" s="8">
        <v>-9.9764868205863642E-3</v>
      </c>
      <c r="D180" s="2"/>
      <c r="E180" s="2"/>
      <c r="F180" s="2"/>
      <c r="G180" s="2"/>
      <c r="H180" s="2"/>
      <c r="I180" s="2"/>
    </row>
    <row r="181" spans="1:9" x14ac:dyDescent="0.3">
      <c r="A181" s="8">
        <v>157</v>
      </c>
      <c r="B181" s="8">
        <v>8.1962365169531981E-3</v>
      </c>
      <c r="C181" s="8">
        <v>-5.1857484585328744E-3</v>
      </c>
      <c r="D181" s="2"/>
      <c r="E181" s="2"/>
      <c r="F181" s="2"/>
      <c r="G181" s="2"/>
      <c r="H181" s="2"/>
      <c r="I181" s="2"/>
    </row>
    <row r="182" spans="1:9" x14ac:dyDescent="0.3">
      <c r="A182" s="8">
        <v>158</v>
      </c>
      <c r="B182" s="8">
        <v>-1.1354512492877824E-2</v>
      </c>
      <c r="C182" s="8">
        <v>7.9792157776431057E-3</v>
      </c>
      <c r="D182" s="2"/>
      <c r="E182" s="2"/>
      <c r="F182" s="2"/>
      <c r="G182" s="2"/>
      <c r="H182" s="2"/>
      <c r="I182" s="2"/>
    </row>
    <row r="183" spans="1:9" x14ac:dyDescent="0.3">
      <c r="A183" s="8">
        <v>159</v>
      </c>
      <c r="B183" s="8">
        <v>-6.1318327780620829E-3</v>
      </c>
      <c r="C183" s="8">
        <v>5.9448327780620832E-3</v>
      </c>
      <c r="D183" s="2"/>
      <c r="E183" s="2"/>
      <c r="F183" s="2"/>
      <c r="G183" s="2"/>
      <c r="H183" s="2"/>
      <c r="I183" s="2"/>
    </row>
    <row r="184" spans="1:9" x14ac:dyDescent="0.3">
      <c r="A184" s="8">
        <v>160</v>
      </c>
      <c r="B184" s="8">
        <v>-7.9629132894985175E-3</v>
      </c>
      <c r="C184" s="8">
        <v>6.9776417890097236E-3</v>
      </c>
      <c r="D184" s="2"/>
      <c r="E184" s="2"/>
      <c r="F184" s="2"/>
      <c r="G184" s="2"/>
      <c r="H184" s="2"/>
      <c r="I184" s="2"/>
    </row>
    <row r="185" spans="1:9" x14ac:dyDescent="0.3">
      <c r="A185" s="8">
        <v>161</v>
      </c>
      <c r="B185" s="8">
        <v>1.0504996793204782E-2</v>
      </c>
      <c r="C185" s="8">
        <v>-4.4291991106261384E-2</v>
      </c>
      <c r="D185" s="2"/>
      <c r="E185" s="2"/>
      <c r="F185" s="2"/>
      <c r="G185" s="2"/>
      <c r="H185" s="2"/>
      <c r="I185" s="2"/>
    </row>
    <row r="186" spans="1:9" x14ac:dyDescent="0.3">
      <c r="A186" s="8">
        <v>162</v>
      </c>
      <c r="B186" s="8">
        <v>5.7064407498012186E-3</v>
      </c>
      <c r="C186" s="8">
        <v>-1.4169565994417439E-2</v>
      </c>
      <c r="D186" s="2"/>
      <c r="E186" s="2"/>
      <c r="F186" s="2"/>
      <c r="G186" s="2"/>
      <c r="H186" s="2"/>
      <c r="I186" s="2"/>
    </row>
    <row r="187" spans="1:9" x14ac:dyDescent="0.3">
      <c r="A187" s="8">
        <v>163</v>
      </c>
      <c r="B187" s="8">
        <v>4.2421078007826738E-3</v>
      </c>
      <c r="C187" s="8">
        <v>-1.9229684057247742E-3</v>
      </c>
      <c r="D187" s="2"/>
      <c r="E187" s="2"/>
      <c r="F187" s="2"/>
      <c r="G187" s="2"/>
      <c r="H187" s="2"/>
      <c r="I187" s="2"/>
    </row>
    <row r="188" spans="1:9" x14ac:dyDescent="0.3">
      <c r="A188" s="8">
        <v>164</v>
      </c>
      <c r="B188" s="8">
        <v>1.3209634597449451E-2</v>
      </c>
      <c r="C188" s="8">
        <v>-1.2562035565601915E-2</v>
      </c>
      <c r="D188" s="2"/>
      <c r="E188" s="2"/>
      <c r="F188" s="2"/>
      <c r="G188" s="2"/>
      <c r="H188" s="2"/>
      <c r="I188" s="2"/>
    </row>
    <row r="189" spans="1:9" x14ac:dyDescent="0.3">
      <c r="A189" s="8">
        <v>165</v>
      </c>
      <c r="B189" s="8">
        <v>1.5867740558579502E-3</v>
      </c>
      <c r="C189" s="8">
        <v>1.0707414554183479E-2</v>
      </c>
      <c r="D189" s="2"/>
      <c r="E189" s="2"/>
      <c r="F189" s="2"/>
      <c r="G189" s="2"/>
      <c r="H189" s="2"/>
      <c r="I189" s="2"/>
    </row>
    <row r="190" spans="1:9" x14ac:dyDescent="0.3">
      <c r="A190" s="8">
        <v>166</v>
      </c>
      <c r="B190" s="8">
        <v>4.5273632059487831E-4</v>
      </c>
      <c r="C190" s="8">
        <v>-8.0329045080930282E-3</v>
      </c>
      <c r="D190" s="2"/>
      <c r="E190" s="2"/>
      <c r="F190" s="2"/>
      <c r="G190" s="2"/>
      <c r="H190" s="2"/>
      <c r="I190" s="2"/>
    </row>
    <row r="191" spans="1:9" x14ac:dyDescent="0.3">
      <c r="A191" s="8">
        <v>167</v>
      </c>
      <c r="B191" s="8">
        <v>-1.7212618802113881E-3</v>
      </c>
      <c r="C191" s="8">
        <v>-9.472173299772354E-4</v>
      </c>
      <c r="D191" s="2"/>
      <c r="E191" s="2"/>
      <c r="F191" s="2"/>
      <c r="G191" s="2"/>
      <c r="H191" s="2"/>
      <c r="I191" s="2"/>
    </row>
    <row r="192" spans="1:9" x14ac:dyDescent="0.3">
      <c r="A192" s="8">
        <v>168</v>
      </c>
      <c r="B192" s="8">
        <v>-9.1320168970938243E-3</v>
      </c>
      <c r="C192" s="8">
        <v>8.9480168970938242E-3</v>
      </c>
      <c r="D192" s="2"/>
      <c r="E192" s="2"/>
      <c r="F192" s="2"/>
      <c r="G192" s="2"/>
      <c r="H192" s="2"/>
      <c r="I192" s="2"/>
    </row>
    <row r="193" spans="1:9" x14ac:dyDescent="0.3">
      <c r="A193" s="8">
        <v>169</v>
      </c>
      <c r="B193" s="8">
        <v>-1.9026606940447593E-2</v>
      </c>
      <c r="C193" s="8">
        <v>1.7182936468551884E-2</v>
      </c>
      <c r="D193" s="2"/>
      <c r="E193" s="2"/>
      <c r="F193" s="2"/>
      <c r="G193" s="2"/>
      <c r="H193" s="2"/>
      <c r="I193" s="2"/>
    </row>
    <row r="194" spans="1:9" x14ac:dyDescent="0.3">
      <c r="A194" s="8">
        <v>170</v>
      </c>
      <c r="B194" s="8">
        <v>9.4572581716416589E-3</v>
      </c>
      <c r="C194" s="8">
        <v>-1.1302827094971483E-2</v>
      </c>
      <c r="D194" s="2"/>
      <c r="E194" s="2"/>
      <c r="F194" s="2"/>
      <c r="G194" s="2"/>
      <c r="H194" s="2"/>
      <c r="I194" s="2"/>
    </row>
    <row r="195" spans="1:9" x14ac:dyDescent="0.3">
      <c r="A195" s="8">
        <v>171</v>
      </c>
      <c r="B195" s="8">
        <v>-2.1629519431375123E-2</v>
      </c>
      <c r="C195" s="8">
        <v>1.9780234118756037E-2</v>
      </c>
      <c r="D195" s="2"/>
      <c r="E195" s="2"/>
      <c r="F195" s="2"/>
      <c r="G195" s="2"/>
      <c r="H195" s="2"/>
      <c r="I195" s="2"/>
    </row>
    <row r="196" spans="1:9" x14ac:dyDescent="0.3">
      <c r="A196" s="8">
        <v>172</v>
      </c>
      <c r="B196" s="8">
        <v>6.1800437751099533E-3</v>
      </c>
      <c r="C196" s="8">
        <v>-2.1938772516070931E-3</v>
      </c>
      <c r="D196" s="2"/>
      <c r="E196" s="2"/>
      <c r="F196" s="2"/>
      <c r="G196" s="2"/>
      <c r="H196" s="2"/>
      <c r="I196" s="2"/>
    </row>
    <row r="197" spans="1:9" x14ac:dyDescent="0.3">
      <c r="A197" s="8">
        <v>173</v>
      </c>
      <c r="B197" s="8">
        <v>1.9624223337086612E-2</v>
      </c>
      <c r="C197" s="8">
        <v>2.1720000107371552E-2</v>
      </c>
      <c r="D197" s="2"/>
      <c r="E197" s="2"/>
      <c r="F197" s="2"/>
      <c r="G197" s="2"/>
      <c r="H197" s="2"/>
      <c r="I197" s="2"/>
    </row>
    <row r="198" spans="1:9" x14ac:dyDescent="0.3">
      <c r="A198" s="8">
        <v>174</v>
      </c>
      <c r="B198" s="8">
        <v>5.3307367553955968E-3</v>
      </c>
      <c r="C198" s="8">
        <v>-1.5274890225743026E-3</v>
      </c>
      <c r="D198" s="2"/>
      <c r="E198" s="2"/>
      <c r="F198" s="2"/>
      <c r="G198" s="2"/>
      <c r="H198" s="2"/>
      <c r="I198" s="2"/>
    </row>
    <row r="199" spans="1:9" x14ac:dyDescent="0.3">
      <c r="A199" s="8">
        <v>175</v>
      </c>
      <c r="B199" s="8">
        <v>1.1724094092162378E-3</v>
      </c>
      <c r="C199" s="8">
        <v>-4.5325795405278032E-3</v>
      </c>
      <c r="D199" s="2"/>
      <c r="E199" s="2"/>
      <c r="F199" s="2"/>
      <c r="G199" s="2"/>
      <c r="H199" s="2"/>
      <c r="I199" s="2"/>
    </row>
    <row r="200" spans="1:9" x14ac:dyDescent="0.3">
      <c r="A200" s="8">
        <v>176</v>
      </c>
      <c r="B200" s="8">
        <v>8.278197268699666E-3</v>
      </c>
      <c r="C200" s="8">
        <v>-2.5195237840354399E-2</v>
      </c>
      <c r="D200" s="2"/>
      <c r="E200" s="2"/>
      <c r="F200" s="2"/>
      <c r="G200" s="2"/>
      <c r="H200" s="2"/>
      <c r="I200" s="2"/>
    </row>
    <row r="201" spans="1:9" x14ac:dyDescent="0.3">
      <c r="A201" s="8">
        <v>177</v>
      </c>
      <c r="B201" s="8">
        <v>1.8180023129436165E-3</v>
      </c>
      <c r="C201" s="8">
        <v>1.6636532578954904E-2</v>
      </c>
      <c r="D201" s="2"/>
      <c r="E201" s="2"/>
      <c r="F201" s="2"/>
      <c r="G201" s="2"/>
      <c r="H201" s="2"/>
      <c r="I201" s="2"/>
    </row>
    <row r="202" spans="1:9" x14ac:dyDescent="0.3">
      <c r="A202" s="8">
        <v>178</v>
      </c>
      <c r="B202" s="8">
        <v>5.7197665577325991E-3</v>
      </c>
      <c r="C202" s="8">
        <v>-2.1812660509870338E-2</v>
      </c>
      <c r="D202" s="2"/>
      <c r="E202" s="2"/>
      <c r="F202" s="2"/>
      <c r="G202" s="2"/>
      <c r="H202" s="2"/>
      <c r="I202" s="2"/>
    </row>
    <row r="203" spans="1:9" x14ac:dyDescent="0.3">
      <c r="A203" s="8">
        <v>179</v>
      </c>
      <c r="B203" s="8">
        <v>-1.8438500419251905E-3</v>
      </c>
      <c r="C203" s="8">
        <v>-2.3398733524904899E-2</v>
      </c>
      <c r="D203" s="2"/>
      <c r="E203" s="2"/>
      <c r="F203" s="2"/>
      <c r="G203" s="2"/>
      <c r="H203" s="2"/>
      <c r="I203" s="2"/>
    </row>
    <row r="204" spans="1:9" x14ac:dyDescent="0.3">
      <c r="A204" s="8">
        <v>180</v>
      </c>
      <c r="B204" s="8">
        <v>-2.0356477715798512E-2</v>
      </c>
      <c r="C204" s="8">
        <v>6.0783162860635325E-3</v>
      </c>
      <c r="D204" s="2"/>
      <c r="E204" s="2"/>
      <c r="F204" s="2"/>
      <c r="G204" s="2"/>
      <c r="H204" s="2"/>
      <c r="I204" s="2"/>
    </row>
    <row r="205" spans="1:9" x14ac:dyDescent="0.3">
      <c r="A205" s="8">
        <v>181</v>
      </c>
      <c r="B205" s="8">
        <v>-9.6287706257946713E-3</v>
      </c>
      <c r="C205" s="8">
        <v>1.4492941397147673E-2</v>
      </c>
      <c r="D205" s="2"/>
      <c r="E205" s="2"/>
      <c r="F205" s="2"/>
      <c r="G205" s="2"/>
      <c r="H205" s="2"/>
      <c r="I205" s="2"/>
    </row>
    <row r="206" spans="1:9" x14ac:dyDescent="0.3">
      <c r="A206" s="8">
        <v>182</v>
      </c>
      <c r="B206" s="8">
        <v>6.6663506461163719E-3</v>
      </c>
      <c r="C206" s="8">
        <v>-2.1911188201602011E-2</v>
      </c>
      <c r="D206" s="2"/>
      <c r="E206" s="2"/>
      <c r="F206" s="2"/>
      <c r="G206" s="2"/>
      <c r="H206" s="2"/>
      <c r="I206" s="2"/>
    </row>
    <row r="207" spans="1:9" x14ac:dyDescent="0.3">
      <c r="A207" s="8">
        <v>183</v>
      </c>
      <c r="B207" s="8">
        <v>4.9208852036132051E-3</v>
      </c>
      <c r="C207" s="8">
        <v>9.339805984703891E-3</v>
      </c>
      <c r="D207" s="2"/>
      <c r="E207" s="2"/>
      <c r="F207" s="2"/>
      <c r="G207" s="2"/>
      <c r="H207" s="2"/>
      <c r="I207" s="2"/>
    </row>
    <row r="208" spans="1:9" x14ac:dyDescent="0.3">
      <c r="A208" s="8">
        <v>184</v>
      </c>
      <c r="B208" s="8">
        <v>8.0104756677582076E-3</v>
      </c>
      <c r="C208" s="8">
        <v>-9.868646729508157E-3</v>
      </c>
      <c r="D208" s="2"/>
      <c r="E208" s="2"/>
      <c r="F208" s="2"/>
      <c r="G208" s="2"/>
      <c r="H208" s="2"/>
      <c r="I208" s="2"/>
    </row>
    <row r="209" spans="1:9" x14ac:dyDescent="0.3">
      <c r="A209" s="8">
        <v>185</v>
      </c>
      <c r="B209" s="8">
        <v>1.0161378368037287E-5</v>
      </c>
      <c r="C209" s="8">
        <v>3.162591580349876E-3</v>
      </c>
      <c r="D209" s="2"/>
      <c r="E209" s="2"/>
      <c r="F209" s="2"/>
      <c r="G209" s="2"/>
      <c r="H209" s="2"/>
      <c r="I209" s="2"/>
    </row>
    <row r="210" spans="1:9" x14ac:dyDescent="0.3">
      <c r="A210" s="8">
        <v>186</v>
      </c>
      <c r="B210" s="8">
        <v>-2.614867955906434E-4</v>
      </c>
      <c r="C210" s="8">
        <v>1.1784129926080626E-2</v>
      </c>
      <c r="D210" s="2"/>
      <c r="E210" s="2"/>
      <c r="F210" s="2"/>
      <c r="G210" s="2"/>
      <c r="H210" s="2"/>
      <c r="I210" s="2"/>
    </row>
    <row r="211" spans="1:9" x14ac:dyDescent="0.3">
      <c r="A211" s="8">
        <v>187</v>
      </c>
      <c r="B211" s="8">
        <v>-7.4371328765549154E-3</v>
      </c>
      <c r="C211" s="8">
        <v>2.1306765744638571E-2</v>
      </c>
      <c r="D211" s="2"/>
      <c r="E211" s="2"/>
      <c r="F211" s="2"/>
      <c r="G211" s="2"/>
      <c r="H211" s="2"/>
      <c r="I211" s="2"/>
    </row>
    <row r="212" spans="1:9" x14ac:dyDescent="0.3">
      <c r="A212" s="8">
        <v>188</v>
      </c>
      <c r="B212" s="8">
        <v>-1.2664031185655376E-2</v>
      </c>
      <c r="C212" s="8">
        <v>1.0037025453598651E-2</v>
      </c>
      <c r="D212" s="2"/>
      <c r="E212" s="2"/>
      <c r="F212" s="2"/>
      <c r="G212" s="2"/>
      <c r="H212" s="2"/>
      <c r="I212" s="2"/>
    </row>
    <row r="213" spans="1:9" x14ac:dyDescent="0.3">
      <c r="A213" s="8">
        <v>189</v>
      </c>
      <c r="B213" s="8">
        <v>5.4882842868956803E-3</v>
      </c>
      <c r="C213" s="8">
        <v>-1.138825210407912E-2</v>
      </c>
      <c r="D213" s="2"/>
      <c r="E213" s="2"/>
      <c r="F213" s="2"/>
      <c r="G213" s="2"/>
      <c r="H213" s="2"/>
      <c r="I213" s="2"/>
    </row>
    <row r="214" spans="1:9" x14ac:dyDescent="0.3">
      <c r="A214" s="8">
        <v>190</v>
      </c>
      <c r="B214" s="8">
        <v>4.3535548838642378E-3</v>
      </c>
      <c r="C214" s="8">
        <v>2.8607510666094609E-3</v>
      </c>
      <c r="D214" s="2"/>
      <c r="E214" s="2"/>
      <c r="F214" s="2"/>
      <c r="G214" s="2"/>
      <c r="H214" s="2"/>
      <c r="I214" s="2"/>
    </row>
    <row r="215" spans="1:9" x14ac:dyDescent="0.3">
      <c r="A215" s="8">
        <v>191</v>
      </c>
      <c r="B215" s="8">
        <v>2.876212126800956E-3</v>
      </c>
      <c r="C215" s="8">
        <v>-3.8739015621509125E-3</v>
      </c>
      <c r="D215" s="2"/>
      <c r="E215" s="2"/>
      <c r="F215" s="2"/>
      <c r="G215" s="2"/>
      <c r="H215" s="2"/>
      <c r="I215" s="2"/>
    </row>
    <row r="216" spans="1:9" x14ac:dyDescent="0.3">
      <c r="A216" s="8">
        <v>192</v>
      </c>
      <c r="B216" s="8">
        <v>5.2027486338671386E-3</v>
      </c>
      <c r="C216" s="8">
        <v>-5.3837486338671383E-3</v>
      </c>
      <c r="D216" s="2"/>
      <c r="E216" s="2"/>
      <c r="F216" s="2"/>
      <c r="G216" s="2"/>
      <c r="H216" s="2"/>
      <c r="I216" s="2"/>
    </row>
    <row r="217" spans="1:9" x14ac:dyDescent="0.3">
      <c r="A217" s="8">
        <v>193</v>
      </c>
      <c r="B217" s="8">
        <v>-3.7010468643359179E-3</v>
      </c>
      <c r="C217" s="8">
        <v>8.4169906439060457E-3</v>
      </c>
      <c r="D217" s="2"/>
      <c r="E217" s="2"/>
      <c r="F217" s="2"/>
      <c r="G217" s="2"/>
      <c r="H217" s="2"/>
      <c r="I217" s="2"/>
    </row>
    <row r="218" spans="1:9" x14ac:dyDescent="0.3">
      <c r="A218" s="8">
        <v>194</v>
      </c>
      <c r="B218" s="8">
        <v>-3.0019002530004566E-3</v>
      </c>
      <c r="C218" s="8">
        <v>1.256809303567381E-2</v>
      </c>
      <c r="D218" s="2"/>
      <c r="E218" s="2"/>
      <c r="F218" s="2"/>
      <c r="G218" s="2"/>
      <c r="H218" s="2"/>
      <c r="I218" s="2"/>
    </row>
    <row r="219" spans="1:9" x14ac:dyDescent="0.3">
      <c r="A219" s="8">
        <v>195</v>
      </c>
      <c r="B219" s="8">
        <v>-6.1746215299255391E-3</v>
      </c>
      <c r="C219" s="8">
        <v>-4.4659275559817985E-3</v>
      </c>
      <c r="D219" s="2"/>
      <c r="E219" s="2"/>
      <c r="F219" s="2"/>
      <c r="G219" s="2"/>
      <c r="H219" s="2"/>
      <c r="I219" s="2"/>
    </row>
    <row r="220" spans="1:9" x14ac:dyDescent="0.3">
      <c r="A220" s="8">
        <v>196</v>
      </c>
      <c r="B220" s="8">
        <v>1.5208131507286981E-2</v>
      </c>
      <c r="C220" s="8">
        <v>2.4959793118527387E-3</v>
      </c>
      <c r="D220" s="2"/>
      <c r="E220" s="2"/>
      <c r="F220" s="2"/>
      <c r="G220" s="2"/>
      <c r="H220" s="2"/>
      <c r="I220" s="2"/>
    </row>
    <row r="221" spans="1:9" x14ac:dyDescent="0.3">
      <c r="A221" s="8">
        <v>197</v>
      </c>
      <c r="B221" s="8">
        <v>9.7520541638488782E-5</v>
      </c>
      <c r="C221" s="8">
        <v>-1.7851339853276357E-2</v>
      </c>
      <c r="D221" s="2"/>
      <c r="E221" s="2"/>
      <c r="F221" s="2"/>
      <c r="G221" s="2"/>
      <c r="H221" s="2"/>
      <c r="I221" s="2"/>
    </row>
    <row r="222" spans="1:9" x14ac:dyDescent="0.3">
      <c r="A222" s="8">
        <v>198</v>
      </c>
      <c r="B222" s="8">
        <v>1.2627430940975949E-3</v>
      </c>
      <c r="C222" s="8">
        <v>-8.7618356719447558E-3</v>
      </c>
      <c r="D222" s="2"/>
      <c r="E222" s="2"/>
      <c r="F222" s="2"/>
      <c r="G222" s="2"/>
      <c r="H222" s="2"/>
      <c r="I222" s="2"/>
    </row>
    <row r="223" spans="1:9" x14ac:dyDescent="0.3">
      <c r="A223" s="8">
        <v>199</v>
      </c>
      <c r="B223" s="8">
        <v>-8.0615206613558673E-5</v>
      </c>
      <c r="C223" s="8">
        <v>-1.0747376210017609E-2</v>
      </c>
      <c r="D223" s="2"/>
      <c r="E223" s="2"/>
      <c r="F223" s="2"/>
      <c r="G223" s="2"/>
      <c r="H223" s="2"/>
      <c r="I223" s="2"/>
    </row>
    <row r="224" spans="1:9" x14ac:dyDescent="0.3">
      <c r="A224" s="8">
        <v>200</v>
      </c>
      <c r="B224" s="8">
        <v>5.3453063078093719E-3</v>
      </c>
      <c r="C224" s="8">
        <v>-1.0492247379518524E-2</v>
      </c>
      <c r="D224" s="2"/>
      <c r="E224" s="2"/>
      <c r="F224" s="2"/>
      <c r="G224" s="2"/>
      <c r="H224" s="2"/>
      <c r="I224" s="2"/>
    </row>
    <row r="225" spans="1:9" x14ac:dyDescent="0.3">
      <c r="A225" s="8">
        <v>201</v>
      </c>
      <c r="B225" s="8">
        <v>-4.228962008488343E-3</v>
      </c>
      <c r="C225" s="8">
        <v>-1.5085774100271203E-2</v>
      </c>
      <c r="D225" s="2"/>
      <c r="E225" s="2"/>
      <c r="F225" s="2"/>
      <c r="G225" s="2"/>
      <c r="H225" s="2"/>
      <c r="I225" s="2"/>
    </row>
    <row r="226" spans="1:9" x14ac:dyDescent="0.3">
      <c r="A226" s="8">
        <v>202</v>
      </c>
      <c r="B226" s="8">
        <v>-9.5582471646903054E-3</v>
      </c>
      <c r="C226" s="8">
        <v>1.6163560094666074E-2</v>
      </c>
      <c r="D226" s="2"/>
      <c r="E226" s="2"/>
      <c r="F226" s="2"/>
      <c r="G226" s="2"/>
      <c r="H226" s="2"/>
      <c r="I226" s="2"/>
    </row>
    <row r="227" spans="1:9" x14ac:dyDescent="0.3">
      <c r="A227" s="8">
        <v>203</v>
      </c>
      <c r="B227" s="8">
        <v>1.6226815427305302E-3</v>
      </c>
      <c r="C227" s="8">
        <v>-5.172446435328059E-3</v>
      </c>
      <c r="D227" s="2"/>
      <c r="E227" s="2"/>
      <c r="F227" s="2"/>
      <c r="G227" s="2"/>
      <c r="H227" s="2"/>
      <c r="I227" s="2"/>
    </row>
    <row r="228" spans="1:9" x14ac:dyDescent="0.3">
      <c r="A228" s="8">
        <v>204</v>
      </c>
      <c r="B228" s="8">
        <v>-7.3634858318034607E-3</v>
      </c>
      <c r="C228" s="8">
        <v>-2.4092970851593919E-2</v>
      </c>
      <c r="D228" s="2"/>
      <c r="E228" s="2"/>
      <c r="F228" s="2"/>
      <c r="G228" s="2"/>
      <c r="H228" s="2"/>
      <c r="I228" s="2"/>
    </row>
    <row r="229" spans="1:9" x14ac:dyDescent="0.3">
      <c r="A229" s="8">
        <v>205</v>
      </c>
      <c r="B229" s="8">
        <v>-1.2546474822133528E-2</v>
      </c>
      <c r="C229" s="8">
        <v>3.5054135695105647E-2</v>
      </c>
      <c r="D229" s="2"/>
      <c r="E229" s="2"/>
      <c r="F229" s="2"/>
      <c r="G229" s="2"/>
      <c r="H229" s="2"/>
      <c r="I229" s="2"/>
    </row>
    <row r="230" spans="1:9" x14ac:dyDescent="0.3">
      <c r="A230" s="8">
        <v>206</v>
      </c>
      <c r="B230" s="8">
        <v>-1.2344352126934534E-3</v>
      </c>
      <c r="C230" s="8">
        <v>6.173873056407226E-3</v>
      </c>
      <c r="D230" s="2"/>
      <c r="E230" s="2"/>
      <c r="F230" s="2"/>
      <c r="G230" s="2"/>
      <c r="H230" s="2"/>
      <c r="I230" s="2"/>
    </row>
    <row r="231" spans="1:9" x14ac:dyDescent="0.3">
      <c r="A231" s="8">
        <v>207</v>
      </c>
      <c r="B231" s="8">
        <v>-2.9995008869863166E-4</v>
      </c>
      <c r="C231" s="8">
        <v>1.5400091530176284E-2</v>
      </c>
      <c r="D231" s="2"/>
      <c r="E231" s="2"/>
      <c r="F231" s="2"/>
      <c r="G231" s="2"/>
      <c r="H231" s="2"/>
      <c r="I231" s="2"/>
    </row>
    <row r="232" spans="1:9" x14ac:dyDescent="0.3">
      <c r="A232" s="8">
        <v>208</v>
      </c>
      <c r="B232" s="8">
        <v>1.8465073382371498E-2</v>
      </c>
      <c r="C232" s="8">
        <v>-1.1956066862967591E-2</v>
      </c>
      <c r="D232" s="2"/>
      <c r="E232" s="2"/>
      <c r="F232" s="2"/>
      <c r="G232" s="2"/>
      <c r="H232" s="2"/>
      <c r="I232" s="2"/>
    </row>
    <row r="233" spans="1:9" x14ac:dyDescent="0.3">
      <c r="A233" s="8">
        <v>209</v>
      </c>
      <c r="B233" s="8">
        <v>6.1874439460816904E-3</v>
      </c>
      <c r="C233" s="8">
        <v>-1.9655496335874184E-2</v>
      </c>
      <c r="D233" s="2"/>
      <c r="E233" s="2"/>
      <c r="F233" s="2"/>
      <c r="G233" s="2"/>
      <c r="H233" s="2"/>
      <c r="I233" s="2"/>
    </row>
    <row r="234" spans="1:9" x14ac:dyDescent="0.3">
      <c r="A234" s="8">
        <v>210</v>
      </c>
      <c r="B234" s="8">
        <v>1.6426084649262482E-3</v>
      </c>
      <c r="C234" s="8">
        <v>-1.9499346785018565E-2</v>
      </c>
      <c r="D234" s="2"/>
      <c r="E234" s="2"/>
      <c r="F234" s="2"/>
      <c r="G234" s="2"/>
      <c r="H234" s="2"/>
      <c r="I234" s="2"/>
    </row>
    <row r="235" spans="1:9" x14ac:dyDescent="0.3">
      <c r="A235" s="8">
        <v>211</v>
      </c>
      <c r="B235" s="8">
        <v>1.9964280220169492E-3</v>
      </c>
      <c r="C235" s="8">
        <v>-5.1876594731352324E-2</v>
      </c>
      <c r="D235" s="2"/>
      <c r="E235" s="2"/>
      <c r="F235" s="2"/>
      <c r="G235" s="2"/>
      <c r="H235" s="2"/>
      <c r="I235" s="2"/>
    </row>
    <row r="236" spans="1:9" x14ac:dyDescent="0.3">
      <c r="A236" s="8">
        <v>212</v>
      </c>
      <c r="B236" s="8">
        <v>1.2784927252699124E-2</v>
      </c>
      <c r="C236" s="8">
        <v>-3.460503493160532E-2</v>
      </c>
      <c r="D236" s="2"/>
      <c r="E236" s="2"/>
      <c r="F236" s="2"/>
      <c r="G236" s="2"/>
      <c r="H236" s="2"/>
      <c r="I236" s="2"/>
    </row>
    <row r="237" spans="1:9" x14ac:dyDescent="0.3">
      <c r="A237" s="8">
        <v>213</v>
      </c>
      <c r="B237" s="8">
        <v>4.4458391342667151E-4</v>
      </c>
      <c r="C237" s="8">
        <v>-1.7211471281941476E-2</v>
      </c>
      <c r="D237" s="2"/>
      <c r="E237" s="2"/>
      <c r="F237" s="2"/>
      <c r="G237" s="2"/>
      <c r="H237" s="2"/>
      <c r="I237" s="2"/>
    </row>
    <row r="238" spans="1:9" x14ac:dyDescent="0.3">
      <c r="A238" s="8">
        <v>214</v>
      </c>
      <c r="B238" s="8">
        <v>-1.290411827342366E-2</v>
      </c>
      <c r="C238" s="8">
        <v>-5.0777784579162568E-3</v>
      </c>
      <c r="D238" s="2"/>
      <c r="E238" s="2"/>
      <c r="F238" s="2"/>
      <c r="G238" s="2"/>
      <c r="H238" s="2"/>
      <c r="I238" s="2"/>
    </row>
    <row r="239" spans="1:9" x14ac:dyDescent="0.3">
      <c r="A239" s="8">
        <v>215</v>
      </c>
      <c r="B239" s="8">
        <v>-5.8270959385865071E-3</v>
      </c>
      <c r="C239" s="8">
        <v>-8.6608064187555407E-3</v>
      </c>
      <c r="D239" s="2"/>
      <c r="E239" s="2"/>
      <c r="F239" s="2"/>
      <c r="G239" s="2"/>
      <c r="H239" s="2"/>
      <c r="I239" s="2"/>
    </row>
    <row r="240" spans="1:9" x14ac:dyDescent="0.3">
      <c r="A240" s="8">
        <v>216</v>
      </c>
      <c r="B240" s="8">
        <v>-6.1220793602474932E-3</v>
      </c>
      <c r="C240" s="8">
        <v>-6.6387642940390007E-3</v>
      </c>
      <c r="D240" s="2"/>
      <c r="E240" s="2"/>
      <c r="F240" s="2"/>
      <c r="G240" s="2"/>
      <c r="H240" s="2"/>
      <c r="I240" s="2"/>
    </row>
    <row r="241" spans="1:9" x14ac:dyDescent="0.3">
      <c r="A241" s="8">
        <v>217</v>
      </c>
      <c r="B241" s="8">
        <v>-9.02472332189138E-3</v>
      </c>
      <c r="C241" s="8">
        <v>-2.4483576452537389E-2</v>
      </c>
      <c r="D241" s="2"/>
      <c r="E241" s="2"/>
      <c r="F241" s="2"/>
      <c r="G241" s="2"/>
      <c r="H241" s="2"/>
      <c r="I241" s="2"/>
    </row>
    <row r="242" spans="1:9" x14ac:dyDescent="0.3">
      <c r="A242" s="8">
        <v>218</v>
      </c>
      <c r="B242" s="8">
        <v>-2.4954079713522424E-3</v>
      </c>
      <c r="C242" s="8">
        <v>-1.3906793164093947E-2</v>
      </c>
      <c r="D242" s="2"/>
      <c r="E242" s="2"/>
      <c r="F242" s="2"/>
      <c r="G242" s="2"/>
      <c r="H242" s="2"/>
      <c r="I242" s="2"/>
    </row>
    <row r="243" spans="1:9" x14ac:dyDescent="0.3">
      <c r="A243" s="8">
        <v>219</v>
      </c>
      <c r="B243" s="8">
        <v>-8.9150177226812889E-3</v>
      </c>
      <c r="C243" s="8">
        <v>-1.9094959029093736E-2</v>
      </c>
      <c r="D243" s="2"/>
      <c r="E243" s="2"/>
      <c r="F243" s="2"/>
      <c r="G243" s="2"/>
      <c r="H243" s="2"/>
      <c r="I243" s="2"/>
    </row>
    <row r="244" spans="1:9" x14ac:dyDescent="0.3">
      <c r="A244" s="8">
        <v>220</v>
      </c>
      <c r="B244" s="8">
        <v>-4.0815990695972533E-3</v>
      </c>
      <c r="C244" s="8">
        <v>3.9065990695972535E-3</v>
      </c>
      <c r="D244" s="2"/>
      <c r="E244" s="2"/>
      <c r="F244" s="2"/>
      <c r="G244" s="2"/>
      <c r="H244" s="2"/>
      <c r="I244" s="2"/>
    </row>
    <row r="245" spans="1:9" x14ac:dyDescent="0.3">
      <c r="A245" s="8">
        <v>221</v>
      </c>
      <c r="B245" s="8">
        <v>1.3509060906696589E-2</v>
      </c>
      <c r="C245" s="8">
        <v>9.6447381507274825E-3</v>
      </c>
      <c r="D245" s="2"/>
      <c r="E245" s="2"/>
      <c r="F245" s="2"/>
      <c r="G245" s="2"/>
      <c r="H245" s="2"/>
      <c r="I245" s="2"/>
    </row>
    <row r="246" spans="1:9" x14ac:dyDescent="0.3">
      <c r="A246" s="8">
        <v>222</v>
      </c>
      <c r="B246" s="8">
        <v>5.387426498513535E-3</v>
      </c>
      <c r="C246" s="8">
        <v>7.4229223699289928E-2</v>
      </c>
      <c r="D246" s="2"/>
      <c r="E246" s="2"/>
      <c r="F246" s="2"/>
      <c r="G246" s="2"/>
      <c r="H246" s="2"/>
      <c r="I246" s="2"/>
    </row>
    <row r="247" spans="1:9" x14ac:dyDescent="0.3">
      <c r="A247" s="8">
        <v>223</v>
      </c>
      <c r="B247" s="8">
        <v>-6.7980496342901929E-5</v>
      </c>
      <c r="C247" s="8">
        <v>-4.9064324206253293E-3</v>
      </c>
      <c r="D247" s="2"/>
      <c r="E247" s="2"/>
      <c r="F247" s="2"/>
      <c r="G247" s="2"/>
      <c r="H247" s="2"/>
      <c r="I247" s="2"/>
    </row>
    <row r="248" spans="1:9" x14ac:dyDescent="0.3">
      <c r="A248" s="8">
        <v>224</v>
      </c>
      <c r="B248" s="8">
        <v>8.8716596628836859E-3</v>
      </c>
      <c r="C248" s="8">
        <v>-1.2903854160927465E-2</v>
      </c>
      <c r="D248" s="2"/>
      <c r="E248" s="2"/>
      <c r="F248" s="2"/>
      <c r="G248" s="2"/>
      <c r="H248" s="2"/>
      <c r="I248" s="2"/>
    </row>
    <row r="249" spans="1:9" x14ac:dyDescent="0.3">
      <c r="A249" s="8">
        <v>225</v>
      </c>
      <c r="B249" s="8">
        <v>-4.8364464516791493E-3</v>
      </c>
      <c r="C249" s="8">
        <v>-1.4699711024708424E-2</v>
      </c>
      <c r="D249" s="2"/>
      <c r="E249" s="2"/>
      <c r="F249" s="2"/>
      <c r="G249" s="2"/>
      <c r="H249" s="2"/>
      <c r="I249" s="2"/>
    </row>
    <row r="250" spans="1:9" x14ac:dyDescent="0.3">
      <c r="A250" s="8">
        <v>226</v>
      </c>
      <c r="B250" s="8">
        <v>-3.1961242151015436E-3</v>
      </c>
      <c r="C250" s="8">
        <v>3.3623300270907604E-2</v>
      </c>
      <c r="D250" s="2"/>
      <c r="E250" s="2"/>
      <c r="F250" s="2"/>
      <c r="G250" s="2"/>
      <c r="H250" s="2"/>
      <c r="I250" s="2"/>
    </row>
    <row r="251" spans="1:9" x14ac:dyDescent="0.3">
      <c r="A251" s="8">
        <v>227</v>
      </c>
      <c r="B251" s="8">
        <v>-1.7113402564536222E-3</v>
      </c>
      <c r="C251" s="8">
        <v>-1.0916764831258158E-2</v>
      </c>
      <c r="D251" s="2"/>
      <c r="E251" s="2"/>
      <c r="F251" s="2"/>
      <c r="G251" s="2"/>
      <c r="H251" s="2"/>
      <c r="I251" s="2"/>
    </row>
    <row r="252" spans="1:9" x14ac:dyDescent="0.3">
      <c r="A252" s="8">
        <v>228</v>
      </c>
      <c r="B252" s="8">
        <v>7.0698791643596876E-3</v>
      </c>
      <c r="C252" s="8">
        <v>4.2220594633804301E-2</v>
      </c>
      <c r="D252" s="2"/>
      <c r="E252" s="2"/>
      <c r="F252" s="2"/>
      <c r="G252" s="2"/>
      <c r="H252" s="2"/>
      <c r="I252" s="2"/>
    </row>
    <row r="253" spans="1:9" x14ac:dyDescent="0.3">
      <c r="A253" s="8">
        <v>229</v>
      </c>
      <c r="B253" s="8">
        <v>1.244916744819265E-2</v>
      </c>
      <c r="C253" s="8">
        <v>5.4843506904373049E-2</v>
      </c>
      <c r="D253" s="2"/>
      <c r="E253" s="2"/>
      <c r="F253" s="2"/>
      <c r="G253" s="2"/>
      <c r="H253" s="2"/>
      <c r="I253" s="2"/>
    </row>
    <row r="254" spans="1:9" x14ac:dyDescent="0.3">
      <c r="A254" s="8">
        <v>230</v>
      </c>
      <c r="B254" s="8">
        <v>6.3877500229594826E-3</v>
      </c>
      <c r="C254" s="8">
        <v>-2.647712949949527E-2</v>
      </c>
      <c r="D254" s="2"/>
      <c r="E254" s="2"/>
      <c r="F254" s="2"/>
      <c r="G254" s="2"/>
      <c r="H254" s="2"/>
      <c r="I254" s="2"/>
    </row>
    <row r="255" spans="1:9" x14ac:dyDescent="0.3">
      <c r="A255" s="8">
        <v>231</v>
      </c>
      <c r="B255" s="8">
        <v>2.7003881920185219E-4</v>
      </c>
      <c r="C255" s="8">
        <v>5.8741255346275105E-2</v>
      </c>
      <c r="D255" s="2"/>
      <c r="E255" s="2"/>
      <c r="F255" s="2"/>
      <c r="G255" s="2"/>
      <c r="H255" s="2"/>
      <c r="I255" s="2"/>
    </row>
    <row r="256" spans="1:9" x14ac:dyDescent="0.3">
      <c r="A256" s="8">
        <v>232</v>
      </c>
      <c r="B256" s="8">
        <v>-2.5489819557113981E-3</v>
      </c>
      <c r="C256" s="8">
        <v>-2.0979779282761828E-2</v>
      </c>
      <c r="D256" s="2"/>
      <c r="E256" s="2"/>
      <c r="F256" s="2"/>
      <c r="G256" s="2"/>
      <c r="H256" s="2"/>
      <c r="I256" s="2"/>
    </row>
    <row r="257" spans="1:9" x14ac:dyDescent="0.3">
      <c r="A257" s="8">
        <v>233</v>
      </c>
      <c r="B257" s="8">
        <v>1.3127840311664767E-2</v>
      </c>
      <c r="C257" s="8">
        <v>5.5013720871207886E-2</v>
      </c>
      <c r="D257" s="2"/>
      <c r="E257" s="2"/>
      <c r="F257" s="2"/>
      <c r="G257" s="2"/>
      <c r="H257" s="2"/>
      <c r="I257" s="2"/>
    </row>
    <row r="258" spans="1:9" x14ac:dyDescent="0.3">
      <c r="A258" s="8">
        <v>234</v>
      </c>
      <c r="B258" s="8">
        <v>1.3018739511850879E-2</v>
      </c>
      <c r="C258" s="8">
        <v>2.7572780919486024E-2</v>
      </c>
      <c r="D258" s="2"/>
      <c r="E258" s="2"/>
      <c r="F258" s="2"/>
      <c r="G258" s="2"/>
      <c r="H258" s="2"/>
      <c r="I258" s="2"/>
    </row>
    <row r="259" spans="1:9" x14ac:dyDescent="0.3">
      <c r="A259" s="8">
        <v>235</v>
      </c>
      <c r="B259" s="8">
        <v>3.7357942296105287E-3</v>
      </c>
      <c r="C259" s="8">
        <v>-1.312846724245368E-2</v>
      </c>
      <c r="D259" s="2"/>
      <c r="E259" s="2"/>
      <c r="F259" s="2"/>
      <c r="G259" s="2"/>
      <c r="H259" s="2"/>
      <c r="I259" s="2"/>
    </row>
    <row r="260" spans="1:9" x14ac:dyDescent="0.3">
      <c r="A260" s="8">
        <v>236</v>
      </c>
      <c r="B260" s="8">
        <v>-9.932877856028255E-5</v>
      </c>
      <c r="C260" s="8">
        <v>-1.3252894905091203E-2</v>
      </c>
      <c r="D260" s="2"/>
      <c r="E260" s="2"/>
      <c r="F260" s="2"/>
      <c r="G260" s="2"/>
      <c r="H260" s="2"/>
      <c r="I260" s="2"/>
    </row>
    <row r="261" spans="1:9" x14ac:dyDescent="0.3">
      <c r="A261" s="8">
        <v>237</v>
      </c>
      <c r="B261" s="8">
        <v>7.9542097177402321E-3</v>
      </c>
      <c r="C261" s="8">
        <v>-4.3476804799461248E-2</v>
      </c>
      <c r="D261" s="2"/>
      <c r="E261" s="2"/>
      <c r="F261" s="2"/>
      <c r="G261" s="2"/>
      <c r="H261" s="2"/>
      <c r="I261" s="2"/>
    </row>
    <row r="262" spans="1:9" x14ac:dyDescent="0.3">
      <c r="A262" s="8">
        <v>238</v>
      </c>
      <c r="B262" s="8">
        <v>3.1935384270280719E-3</v>
      </c>
      <c r="C262" s="8">
        <v>-1.8024591983847496E-2</v>
      </c>
      <c r="D262" s="2"/>
      <c r="E262" s="2"/>
      <c r="F262" s="2"/>
      <c r="G262" s="2"/>
      <c r="H262" s="2"/>
      <c r="I262" s="2"/>
    </row>
    <row r="263" spans="1:9" x14ac:dyDescent="0.3">
      <c r="A263" s="8">
        <v>239</v>
      </c>
      <c r="B263" s="8">
        <v>6.5687411324565339E-3</v>
      </c>
      <c r="C263" s="8">
        <v>-1.4178691387354874E-2</v>
      </c>
      <c r="D263" s="2"/>
      <c r="E263" s="2"/>
      <c r="F263" s="2"/>
      <c r="G263" s="2"/>
      <c r="H263" s="2"/>
      <c r="I263" s="2"/>
    </row>
    <row r="264" spans="1:9" x14ac:dyDescent="0.3">
      <c r="A264" s="8">
        <v>240</v>
      </c>
      <c r="B264" s="8">
        <v>-1.345981902921285E-3</v>
      </c>
      <c r="C264" s="8">
        <v>7.0014717721957132E-3</v>
      </c>
      <c r="D264" s="2"/>
      <c r="E264" s="2"/>
      <c r="F264" s="2"/>
      <c r="G264" s="2"/>
      <c r="H264" s="2"/>
      <c r="I264" s="2"/>
    </row>
    <row r="265" spans="1:9" x14ac:dyDescent="0.3">
      <c r="A265" s="8">
        <v>241</v>
      </c>
      <c r="B265" s="8">
        <v>-6.4478088095410932E-3</v>
      </c>
      <c r="C265" s="8">
        <v>8.7592012763885087E-3</v>
      </c>
      <c r="D265" s="2"/>
      <c r="E265" s="2"/>
      <c r="F265" s="2"/>
      <c r="G265" s="2"/>
      <c r="H265" s="2"/>
      <c r="I265" s="2"/>
    </row>
    <row r="266" spans="1:9" x14ac:dyDescent="0.3">
      <c r="A266" s="8">
        <v>242</v>
      </c>
      <c r="B266" s="8">
        <v>-1.022345272531225E-2</v>
      </c>
      <c r="C266" s="8">
        <v>-1.3069920153187349E-2</v>
      </c>
      <c r="D266" s="2"/>
      <c r="E266" s="2"/>
      <c r="F266" s="2"/>
      <c r="G266" s="2"/>
      <c r="H266" s="2"/>
      <c r="I266" s="2"/>
    </row>
    <row r="267" spans="1:9" x14ac:dyDescent="0.3">
      <c r="A267" s="8">
        <v>243</v>
      </c>
      <c r="B267" s="8">
        <v>1.2398646467447164E-2</v>
      </c>
      <c r="C267" s="8">
        <v>-1.9333158539976764E-2</v>
      </c>
      <c r="D267" s="2"/>
      <c r="E267" s="2"/>
      <c r="F267" s="2"/>
      <c r="G267" s="2"/>
      <c r="H267" s="2"/>
      <c r="I267" s="2"/>
    </row>
    <row r="268" spans="1:9" x14ac:dyDescent="0.3">
      <c r="A268" s="8">
        <v>244</v>
      </c>
      <c r="B268" s="8">
        <v>-3.9525104320459782E-3</v>
      </c>
      <c r="C268" s="8">
        <v>2.8461448762803591E-2</v>
      </c>
      <c r="D268" s="2"/>
      <c r="E268" s="2"/>
      <c r="F268" s="2"/>
      <c r="G268" s="2"/>
      <c r="H268" s="2"/>
      <c r="I268" s="2"/>
    </row>
    <row r="269" spans="1:9" ht="15" thickBot="1" x14ac:dyDescent="0.35">
      <c r="A269" s="9">
        <v>245</v>
      </c>
      <c r="B269" s="9">
        <v>1.1906595601975026E-2</v>
      </c>
      <c r="C269" s="9">
        <v>-2.3704529497772124E-2</v>
      </c>
      <c r="D269" s="2"/>
      <c r="E269" s="2"/>
      <c r="F269" s="2"/>
      <c r="G269" s="2"/>
      <c r="H269" s="2"/>
      <c r="I26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71A4-F9E9-4ED2-AE89-7B499F8E2B8F}">
  <dimension ref="A1:O269"/>
  <sheetViews>
    <sheetView topLeftCell="A211" workbookViewId="0">
      <selection activeCell="O4" sqref="O4:O7"/>
    </sheetView>
  </sheetViews>
  <sheetFormatPr defaultRowHeight="14.4" x14ac:dyDescent="0.3"/>
  <cols>
    <col min="14" max="14" width="24" customWidth="1"/>
  </cols>
  <sheetData>
    <row r="1" spans="1:15" x14ac:dyDescent="0.3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5" ht="1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15" x14ac:dyDescent="0.3">
      <c r="A3" s="11" t="s">
        <v>21</v>
      </c>
      <c r="B3" s="11"/>
      <c r="C3" s="2"/>
      <c r="D3" s="2"/>
      <c r="E3" s="2"/>
      <c r="F3" s="2"/>
      <c r="G3" s="2"/>
      <c r="H3" s="2"/>
      <c r="I3" s="2"/>
    </row>
    <row r="4" spans="1:15" x14ac:dyDescent="0.3">
      <c r="A4" s="8" t="s">
        <v>22</v>
      </c>
      <c r="B4" s="8">
        <v>0.39329326263165609</v>
      </c>
      <c r="C4" s="2"/>
      <c r="D4" s="2"/>
      <c r="E4" s="2"/>
      <c r="F4" s="2"/>
      <c r="G4" s="2"/>
      <c r="H4" s="2"/>
      <c r="I4" s="2"/>
      <c r="N4" s="7" t="s">
        <v>57</v>
      </c>
      <c r="O4" s="12">
        <f>B17+'MAIN SHEET'!I256</f>
        <v>9.4820924299293299E-2</v>
      </c>
    </row>
    <row r="5" spans="1:15" x14ac:dyDescent="0.3">
      <c r="A5" s="8" t="s">
        <v>23</v>
      </c>
      <c r="B5" s="8">
        <v>0.15467959043145282</v>
      </c>
      <c r="C5" s="2"/>
      <c r="D5" s="2"/>
      <c r="E5" s="2"/>
      <c r="F5" s="2"/>
      <c r="G5" s="2"/>
      <c r="H5" s="2"/>
      <c r="I5" s="2"/>
      <c r="N5" s="7" t="s">
        <v>12</v>
      </c>
      <c r="O5" s="12">
        <f>(C14)/B14*252</f>
        <v>0.15172968559267483</v>
      </c>
    </row>
    <row r="6" spans="1:15" x14ac:dyDescent="0.3">
      <c r="A6" s="8" t="s">
        <v>24</v>
      </c>
      <c r="B6" s="8">
        <v>0.15120090561841354</v>
      </c>
      <c r="C6" s="2"/>
      <c r="D6" s="2"/>
      <c r="E6" s="2"/>
      <c r="F6" s="2"/>
      <c r="G6" s="2"/>
      <c r="H6" s="2"/>
      <c r="I6" s="2"/>
      <c r="N6" s="7" t="s">
        <v>50</v>
      </c>
      <c r="O6" s="12">
        <f>SQRT(O5)</f>
        <v>0.38952494861391718</v>
      </c>
    </row>
    <row r="7" spans="1:15" x14ac:dyDescent="0.3">
      <c r="A7" s="8" t="s">
        <v>25</v>
      </c>
      <c r="B7" s="8">
        <v>2.2606715159988681E-2</v>
      </c>
      <c r="C7" s="2"/>
      <c r="D7" s="2"/>
      <c r="E7" s="2"/>
      <c r="F7" s="2"/>
      <c r="G7" s="2"/>
      <c r="H7" s="2"/>
      <c r="I7" s="2"/>
      <c r="N7" s="7" t="s">
        <v>51</v>
      </c>
      <c r="O7" s="12">
        <f>(C12)/(B18)^2*252/245</f>
        <v>1.5435019067951803E-2</v>
      </c>
    </row>
    <row r="8" spans="1:15" ht="15" thickBot="1" x14ac:dyDescent="0.35">
      <c r="A8" s="9" t="s">
        <v>26</v>
      </c>
      <c r="B8" s="9">
        <v>245</v>
      </c>
      <c r="C8" s="2"/>
      <c r="D8" s="2"/>
      <c r="E8" s="2"/>
      <c r="F8" s="2"/>
      <c r="G8" s="2"/>
      <c r="H8" s="2"/>
      <c r="I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</row>
    <row r="10" spans="1:15" ht="15" thickBot="1" x14ac:dyDescent="0.35">
      <c r="A10" s="2" t="s">
        <v>27</v>
      </c>
      <c r="B10" s="2"/>
      <c r="C10" s="2"/>
      <c r="D10" s="2"/>
      <c r="E10" s="2"/>
      <c r="F10" s="2"/>
      <c r="G10" s="2"/>
      <c r="H10" s="2"/>
      <c r="I10" s="2"/>
    </row>
    <row r="11" spans="1:15" x14ac:dyDescent="0.3">
      <c r="A11" s="10"/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2"/>
      <c r="H11" s="2"/>
      <c r="I11" s="2"/>
    </row>
    <row r="12" spans="1:15" x14ac:dyDescent="0.3">
      <c r="A12" s="8" t="s">
        <v>28</v>
      </c>
      <c r="B12" s="8">
        <v>1</v>
      </c>
      <c r="C12" s="8">
        <v>2.2724422588092874E-2</v>
      </c>
      <c r="D12" s="8">
        <v>2.2724422588092874E-2</v>
      </c>
      <c r="E12" s="8">
        <v>44.464962692699643</v>
      </c>
      <c r="F12" s="8">
        <v>1.7292807994809935E-10</v>
      </c>
      <c r="G12" s="2"/>
      <c r="H12" s="2"/>
      <c r="I12" s="2"/>
    </row>
    <row r="13" spans="1:15" x14ac:dyDescent="0.3">
      <c r="A13" s="8" t="s">
        <v>29</v>
      </c>
      <c r="B13" s="8">
        <v>243</v>
      </c>
      <c r="C13" s="8">
        <v>0.12418844758894149</v>
      </c>
      <c r="D13" s="8">
        <v>5.1106357032486207E-4</v>
      </c>
      <c r="E13" s="8"/>
      <c r="F13" s="8"/>
      <c r="G13" s="2"/>
      <c r="H13" s="2"/>
      <c r="I13" s="2"/>
    </row>
    <row r="14" spans="1:15" ht="15" thickBot="1" x14ac:dyDescent="0.35">
      <c r="A14" s="9" t="s">
        <v>30</v>
      </c>
      <c r="B14" s="9">
        <v>244</v>
      </c>
      <c r="C14" s="9">
        <v>0.14691287017703436</v>
      </c>
      <c r="D14" s="9"/>
      <c r="E14" s="9"/>
      <c r="F14" s="9"/>
      <c r="G14" s="2"/>
      <c r="H14" s="2"/>
      <c r="I14" s="2"/>
    </row>
    <row r="15" spans="1:15" ht="15" thickBot="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5" x14ac:dyDescent="0.3">
      <c r="A16" s="10"/>
      <c r="B16" s="10" t="s">
        <v>37</v>
      </c>
      <c r="C16" s="10" t="s">
        <v>25</v>
      </c>
      <c r="D16" s="10" t="s">
        <v>38</v>
      </c>
      <c r="E16" s="10" t="s">
        <v>39</v>
      </c>
      <c r="F16" s="10" t="s">
        <v>40</v>
      </c>
      <c r="G16" s="10" t="s">
        <v>41</v>
      </c>
      <c r="H16" s="10" t="s">
        <v>42</v>
      </c>
      <c r="I16" s="10" t="s">
        <v>43</v>
      </c>
    </row>
    <row r="17" spans="1:9" x14ac:dyDescent="0.3">
      <c r="A17" s="8" t="s">
        <v>31</v>
      </c>
      <c r="B17" s="8">
        <v>-1.2971076311633873E-4</v>
      </c>
      <c r="C17" s="8">
        <v>1.4458174320586725E-3</v>
      </c>
      <c r="D17" s="8">
        <v>-8.9714482783380192E-2</v>
      </c>
      <c r="E17" s="8">
        <v>0.92858800673138631</v>
      </c>
      <c r="F17" s="8">
        <v>-2.977644921247169E-3</v>
      </c>
      <c r="G17" s="8">
        <v>2.7182233950144917E-3</v>
      </c>
      <c r="H17" s="8">
        <v>-2.977644921247169E-3</v>
      </c>
      <c r="I17" s="8">
        <v>2.7182233950144917E-3</v>
      </c>
    </row>
    <row r="18" spans="1:9" ht="15" thickBot="1" x14ac:dyDescent="0.35">
      <c r="A18" s="9" t="s">
        <v>44</v>
      </c>
      <c r="B18" s="9">
        <v>1.2305806207067165</v>
      </c>
      <c r="C18" s="9">
        <v>0.18454449956049962</v>
      </c>
      <c r="D18" s="9">
        <v>6.6682053577180316</v>
      </c>
      <c r="E18" s="9">
        <v>1.7292807994811067E-10</v>
      </c>
      <c r="F18" s="9">
        <v>0.86706959065560096</v>
      </c>
      <c r="G18" s="9">
        <v>1.594091650757832</v>
      </c>
      <c r="H18" s="9">
        <v>0.86706959065560096</v>
      </c>
      <c r="I18" s="9">
        <v>1.594091650757832</v>
      </c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45</v>
      </c>
      <c r="B22" s="2"/>
      <c r="C22" s="2"/>
      <c r="D22" s="2"/>
      <c r="E22" s="2"/>
      <c r="F22" s="2"/>
      <c r="G22" s="2"/>
      <c r="H22" s="2"/>
      <c r="I22" s="2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0" t="s">
        <v>46</v>
      </c>
      <c r="B24" s="10" t="s">
        <v>47</v>
      </c>
      <c r="C24" s="10" t="s">
        <v>48</v>
      </c>
      <c r="D24" s="2"/>
      <c r="E24" s="2"/>
      <c r="F24" s="2"/>
      <c r="G24" s="2"/>
      <c r="H24" s="2"/>
      <c r="I24" s="2"/>
    </row>
    <row r="25" spans="1:9" x14ac:dyDescent="0.3">
      <c r="A25" s="8">
        <v>1</v>
      </c>
      <c r="B25" s="8">
        <v>3.6643426018926084E-3</v>
      </c>
      <c r="C25" s="8">
        <v>1.1134595647330253E-2</v>
      </c>
      <c r="D25" s="2"/>
      <c r="E25" s="2"/>
      <c r="F25" s="2"/>
      <c r="G25" s="2"/>
      <c r="H25" s="2"/>
      <c r="I25" s="2"/>
    </row>
    <row r="26" spans="1:9" x14ac:dyDescent="0.3">
      <c r="A26" s="8">
        <v>2</v>
      </c>
      <c r="B26" s="8">
        <v>-1.4339423981136922E-2</v>
      </c>
      <c r="C26" s="8">
        <v>1.2534852967496483E-2</v>
      </c>
      <c r="D26" s="2"/>
      <c r="E26" s="2"/>
      <c r="F26" s="2"/>
      <c r="G26" s="2"/>
      <c r="H26" s="2"/>
      <c r="I26" s="2"/>
    </row>
    <row r="27" spans="1:9" x14ac:dyDescent="0.3">
      <c r="A27" s="8">
        <v>3</v>
      </c>
      <c r="B27" s="8">
        <v>2.3569519163953341E-2</v>
      </c>
      <c r="C27" s="8">
        <v>-7.6053409881466152E-4</v>
      </c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8">
        <v>4.3351154142602573E-4</v>
      </c>
      <c r="C28" s="8">
        <v>3.9506416882432671E-2</v>
      </c>
      <c r="D28" s="2"/>
      <c r="E28" s="2"/>
      <c r="F28" s="2"/>
      <c r="G28" s="2"/>
      <c r="H28" s="2"/>
      <c r="I28" s="2"/>
    </row>
    <row r="29" spans="1:9" x14ac:dyDescent="0.3">
      <c r="A29" s="8">
        <v>5</v>
      </c>
      <c r="B29" s="8">
        <v>5.35220964543766E-3</v>
      </c>
      <c r="C29" s="8">
        <v>7.3342254623886671E-3</v>
      </c>
      <c r="D29" s="2"/>
      <c r="E29" s="2"/>
      <c r="F29" s="2"/>
      <c r="G29" s="2"/>
      <c r="H29" s="2"/>
      <c r="I29" s="2"/>
    </row>
    <row r="30" spans="1:9" x14ac:dyDescent="0.3">
      <c r="A30" s="8">
        <v>6</v>
      </c>
      <c r="B30" s="8">
        <v>2.3798170503728944E-3</v>
      </c>
      <c r="C30" s="8">
        <v>-2.0313301677204972E-2</v>
      </c>
      <c r="D30" s="2"/>
      <c r="E30" s="2"/>
      <c r="F30" s="2"/>
      <c r="G30" s="2"/>
      <c r="H30" s="2"/>
      <c r="I30" s="2"/>
    </row>
    <row r="31" spans="1:9" x14ac:dyDescent="0.3">
      <c r="A31" s="8">
        <v>7</v>
      </c>
      <c r="B31" s="8">
        <v>1.427444317353557E-3</v>
      </c>
      <c r="C31" s="8">
        <v>2.2694944713246221E-2</v>
      </c>
      <c r="D31" s="2"/>
      <c r="E31" s="2"/>
      <c r="F31" s="2"/>
      <c r="G31" s="2"/>
      <c r="H31" s="2"/>
      <c r="I31" s="2"/>
    </row>
    <row r="32" spans="1:9" x14ac:dyDescent="0.3">
      <c r="A32" s="8">
        <v>8</v>
      </c>
      <c r="B32" s="8">
        <v>4.5696491557371439E-3</v>
      </c>
      <c r="C32" s="8">
        <v>-9.2754732169117154E-3</v>
      </c>
      <c r="D32" s="2"/>
      <c r="E32" s="2"/>
      <c r="F32" s="2"/>
      <c r="G32" s="2"/>
      <c r="H32" s="2"/>
      <c r="I32" s="2"/>
    </row>
    <row r="33" spans="1:9" x14ac:dyDescent="0.3">
      <c r="A33" s="8">
        <v>9</v>
      </c>
      <c r="B33" s="8">
        <v>2.2474525628436424E-3</v>
      </c>
      <c r="C33" s="8">
        <v>-2.4144525628436424E-3</v>
      </c>
      <c r="D33" s="2"/>
      <c r="E33" s="2"/>
      <c r="F33" s="2"/>
      <c r="G33" s="2"/>
      <c r="H33" s="2"/>
      <c r="I33" s="2"/>
    </row>
    <row r="34" spans="1:9" x14ac:dyDescent="0.3">
      <c r="A34" s="8">
        <v>10</v>
      </c>
      <c r="B34" s="8">
        <v>5.2713529503572651E-3</v>
      </c>
      <c r="C34" s="8">
        <v>-7.9725702975181265E-3</v>
      </c>
      <c r="D34" s="2"/>
      <c r="E34" s="2"/>
      <c r="F34" s="2"/>
      <c r="G34" s="2"/>
      <c r="H34" s="2"/>
      <c r="I34" s="2"/>
    </row>
    <row r="35" spans="1:9" x14ac:dyDescent="0.3">
      <c r="A35" s="8">
        <v>11</v>
      </c>
      <c r="B35" s="8">
        <v>2.0433426014235174E-3</v>
      </c>
      <c r="C35" s="8">
        <v>7.444095737056608E-3</v>
      </c>
      <c r="D35" s="2"/>
      <c r="E35" s="2"/>
      <c r="F35" s="2"/>
      <c r="G35" s="2"/>
      <c r="H35" s="2"/>
      <c r="I35" s="2"/>
    </row>
    <row r="36" spans="1:9" x14ac:dyDescent="0.3">
      <c r="A36" s="8">
        <v>12</v>
      </c>
      <c r="B36" s="8">
        <v>-2.9587716187333192E-3</v>
      </c>
      <c r="C36" s="8">
        <v>1.2829998941918728E-3</v>
      </c>
      <c r="D36" s="2"/>
      <c r="E36" s="2"/>
      <c r="F36" s="2"/>
      <c r="G36" s="2"/>
      <c r="H36" s="2"/>
      <c r="I36" s="2"/>
    </row>
    <row r="37" spans="1:9" x14ac:dyDescent="0.3">
      <c r="A37" s="8">
        <v>13</v>
      </c>
      <c r="B37" s="8">
        <v>4.2370548509232421E-3</v>
      </c>
      <c r="C37" s="8">
        <v>-1.4483814788869342E-2</v>
      </c>
      <c r="D37" s="2"/>
      <c r="E37" s="2"/>
      <c r="F37" s="2"/>
      <c r="G37" s="2"/>
      <c r="H37" s="2"/>
      <c r="I37" s="2"/>
    </row>
    <row r="38" spans="1:9" x14ac:dyDescent="0.3">
      <c r="A38" s="8">
        <v>14</v>
      </c>
      <c r="B38" s="8">
        <v>-4.7957939397277812E-4</v>
      </c>
      <c r="C38" s="8">
        <v>-1.3942890611375849E-2</v>
      </c>
      <c r="D38" s="2"/>
      <c r="E38" s="2"/>
      <c r="F38" s="2"/>
      <c r="G38" s="2"/>
      <c r="H38" s="2"/>
      <c r="I38" s="2"/>
    </row>
    <row r="39" spans="1:9" x14ac:dyDescent="0.3">
      <c r="A39" s="8">
        <v>15</v>
      </c>
      <c r="B39" s="8">
        <v>2.0690202219658775E-3</v>
      </c>
      <c r="C39" s="8">
        <v>1.3786624155364348E-3</v>
      </c>
      <c r="D39" s="2"/>
      <c r="E39" s="2"/>
      <c r="F39" s="2"/>
      <c r="G39" s="2"/>
      <c r="H39" s="2"/>
      <c r="I39" s="2"/>
    </row>
    <row r="40" spans="1:9" x14ac:dyDescent="0.3">
      <c r="A40" s="8">
        <v>16</v>
      </c>
      <c r="B40" s="8">
        <v>3.1106702131065713E-3</v>
      </c>
      <c r="C40" s="8">
        <v>-1.9074819196270932E-4</v>
      </c>
      <c r="D40" s="2"/>
      <c r="E40" s="2"/>
      <c r="F40" s="2"/>
      <c r="G40" s="2"/>
      <c r="H40" s="2"/>
      <c r="I40" s="2"/>
    </row>
    <row r="41" spans="1:9" x14ac:dyDescent="0.3">
      <c r="A41" s="8">
        <v>17</v>
      </c>
      <c r="B41" s="8">
        <v>-5.414425874269678E-3</v>
      </c>
      <c r="C41" s="8">
        <v>-1.0146054352838205E-2</v>
      </c>
      <c r="D41" s="2"/>
      <c r="E41" s="2"/>
      <c r="F41" s="2"/>
      <c r="G41" s="2"/>
      <c r="H41" s="2"/>
      <c r="I41" s="2"/>
    </row>
    <row r="42" spans="1:9" x14ac:dyDescent="0.3">
      <c r="A42" s="8">
        <v>18</v>
      </c>
      <c r="B42" s="8">
        <v>5.1629747514251589E-3</v>
      </c>
      <c r="C42" s="8">
        <v>6.6534243964505267E-3</v>
      </c>
      <c r="D42" s="2"/>
      <c r="E42" s="2"/>
      <c r="F42" s="2"/>
      <c r="G42" s="2"/>
      <c r="H42" s="2"/>
      <c r="I42" s="2"/>
    </row>
    <row r="43" spans="1:9" x14ac:dyDescent="0.3">
      <c r="A43" s="8">
        <v>19</v>
      </c>
      <c r="B43" s="8">
        <v>8.2967139469076936E-3</v>
      </c>
      <c r="C43" s="8">
        <v>3.3778211609418237E-3</v>
      </c>
      <c r="D43" s="2"/>
      <c r="E43" s="2"/>
      <c r="F43" s="2"/>
      <c r="G43" s="2"/>
      <c r="H43" s="2"/>
      <c r="I43" s="2"/>
    </row>
    <row r="44" spans="1:9" x14ac:dyDescent="0.3">
      <c r="A44" s="8">
        <v>20</v>
      </c>
      <c r="B44" s="8">
        <v>5.0760918130571073E-3</v>
      </c>
      <c r="C44" s="8">
        <v>-4.7371932178333761E-3</v>
      </c>
      <c r="D44" s="2"/>
      <c r="E44" s="2"/>
      <c r="F44" s="2"/>
      <c r="G44" s="2"/>
      <c r="H44" s="2"/>
      <c r="I44" s="2"/>
    </row>
    <row r="45" spans="1:9" x14ac:dyDescent="0.3">
      <c r="A45" s="8">
        <v>21</v>
      </c>
      <c r="B45" s="8">
        <v>-2.7795941675292815E-3</v>
      </c>
      <c r="C45" s="8">
        <v>9.7306132153752566E-3</v>
      </c>
      <c r="D45" s="2"/>
      <c r="E45" s="2"/>
      <c r="F45" s="2"/>
      <c r="G45" s="2"/>
      <c r="H45" s="2"/>
      <c r="I45" s="2"/>
    </row>
    <row r="46" spans="1:9" x14ac:dyDescent="0.3">
      <c r="A46" s="8">
        <v>22</v>
      </c>
      <c r="B46" s="8">
        <v>-4.7477614365912368E-3</v>
      </c>
      <c r="C46" s="8">
        <v>-1.0068691722387337E-2</v>
      </c>
      <c r="D46" s="2"/>
      <c r="E46" s="2"/>
      <c r="F46" s="2"/>
      <c r="G46" s="2"/>
      <c r="H46" s="2"/>
      <c r="I46" s="2"/>
    </row>
    <row r="47" spans="1:9" x14ac:dyDescent="0.3">
      <c r="A47" s="8">
        <v>23</v>
      </c>
      <c r="B47" s="8">
        <v>-7.4150582452085483E-3</v>
      </c>
      <c r="C47" s="8">
        <v>3.287195503920988E-2</v>
      </c>
      <c r="D47" s="2"/>
      <c r="E47" s="2"/>
      <c r="F47" s="2"/>
      <c r="G47" s="2"/>
      <c r="H47" s="2"/>
      <c r="I47" s="2"/>
    </row>
    <row r="48" spans="1:9" x14ac:dyDescent="0.3">
      <c r="A48" s="8">
        <v>24</v>
      </c>
      <c r="B48" s="8">
        <v>1.0930452125887322E-2</v>
      </c>
      <c r="C48" s="8">
        <v>3.9271902954201091E-4</v>
      </c>
      <c r="D48" s="2"/>
      <c r="E48" s="2"/>
      <c r="F48" s="2"/>
      <c r="G48" s="2"/>
      <c r="H48" s="2"/>
      <c r="I48" s="2"/>
    </row>
    <row r="49" spans="1:9" x14ac:dyDescent="0.3">
      <c r="A49" s="8">
        <v>25</v>
      </c>
      <c r="B49" s="8">
        <v>-7.6005344612088785E-5</v>
      </c>
      <c r="C49" s="8">
        <v>2.213828711734863E-2</v>
      </c>
      <c r="D49" s="2"/>
      <c r="E49" s="2"/>
      <c r="F49" s="2"/>
      <c r="G49" s="2"/>
      <c r="H49" s="2"/>
      <c r="I49" s="2"/>
    </row>
    <row r="50" spans="1:9" x14ac:dyDescent="0.3">
      <c r="A50" s="8">
        <v>26</v>
      </c>
      <c r="B50" s="8">
        <v>2.4039750522461358E-3</v>
      </c>
      <c r="C50" s="8">
        <v>-2.4807928436269538E-2</v>
      </c>
      <c r="D50" s="2"/>
      <c r="E50" s="2"/>
      <c r="F50" s="2"/>
      <c r="G50" s="2"/>
      <c r="H50" s="2"/>
      <c r="I50" s="2"/>
    </row>
    <row r="51" spans="1:9" x14ac:dyDescent="0.3">
      <c r="A51" s="8">
        <v>27</v>
      </c>
      <c r="B51" s="8">
        <v>-3.2213509014291626E-3</v>
      </c>
      <c r="C51" s="8">
        <v>-0.11311379902285594</v>
      </c>
      <c r="D51" s="2"/>
      <c r="E51" s="2"/>
      <c r="F51" s="2"/>
      <c r="G51" s="2"/>
      <c r="H51" s="2"/>
      <c r="I51" s="2"/>
    </row>
    <row r="52" spans="1:9" x14ac:dyDescent="0.3">
      <c r="A52" s="8">
        <v>28</v>
      </c>
      <c r="B52" s="8">
        <v>9.9888116033334372E-3</v>
      </c>
      <c r="C52" s="8">
        <v>-2.8890608643530238E-3</v>
      </c>
      <c r="D52" s="2"/>
      <c r="E52" s="2"/>
      <c r="F52" s="2"/>
      <c r="G52" s="2"/>
      <c r="H52" s="2"/>
      <c r="I52" s="2"/>
    </row>
    <row r="53" spans="1:9" x14ac:dyDescent="0.3">
      <c r="A53" s="8">
        <v>29</v>
      </c>
      <c r="B53" s="8">
        <v>-3.2998321840599105E-4</v>
      </c>
      <c r="C53" s="8">
        <v>-1.507802571523275E-3</v>
      </c>
      <c r="D53" s="2"/>
      <c r="E53" s="2"/>
      <c r="F53" s="2"/>
      <c r="G53" s="2"/>
      <c r="H53" s="2"/>
      <c r="I53" s="2"/>
    </row>
    <row r="54" spans="1:9" x14ac:dyDescent="0.3">
      <c r="A54" s="8">
        <v>30</v>
      </c>
      <c r="B54" s="8">
        <v>-8.8226766949783949E-4</v>
      </c>
      <c r="C54" s="8">
        <v>-3.8221850106640934E-2</v>
      </c>
      <c r="D54" s="2"/>
      <c r="E54" s="2"/>
      <c r="F54" s="2"/>
      <c r="G54" s="2"/>
      <c r="H54" s="2"/>
      <c r="I54" s="2"/>
    </row>
    <row r="55" spans="1:9" x14ac:dyDescent="0.3">
      <c r="A55" s="8">
        <v>31</v>
      </c>
      <c r="B55" s="8">
        <v>-7.2634316893455605E-3</v>
      </c>
      <c r="C55" s="8">
        <v>-2.4738293055451825E-2</v>
      </c>
      <c r="D55" s="2"/>
      <c r="E55" s="2"/>
      <c r="F55" s="2"/>
      <c r="G55" s="2"/>
      <c r="H55" s="2"/>
      <c r="I55" s="2"/>
    </row>
    <row r="56" spans="1:9" x14ac:dyDescent="0.3">
      <c r="A56" s="8">
        <v>32</v>
      </c>
      <c r="B56" s="8">
        <v>-7.0321107076419774E-3</v>
      </c>
      <c r="C56" s="8">
        <v>-5.692220282008038E-3</v>
      </c>
      <c r="D56" s="2"/>
      <c r="E56" s="2"/>
      <c r="F56" s="2"/>
      <c r="G56" s="2"/>
      <c r="H56" s="2"/>
      <c r="I56" s="2"/>
    </row>
    <row r="57" spans="1:9" x14ac:dyDescent="0.3">
      <c r="A57" s="8">
        <v>33</v>
      </c>
      <c r="B57" s="8">
        <v>-1.0283824643431376E-2</v>
      </c>
      <c r="C57" s="8">
        <v>8.9002004842545814E-3</v>
      </c>
      <c r="D57" s="2"/>
      <c r="E57" s="2"/>
      <c r="F57" s="2"/>
      <c r="G57" s="2"/>
      <c r="H57" s="2"/>
      <c r="I57" s="2"/>
    </row>
    <row r="58" spans="1:9" x14ac:dyDescent="0.3">
      <c r="A58" s="8">
        <v>34</v>
      </c>
      <c r="B58" s="8">
        <v>-9.5995483996206814E-3</v>
      </c>
      <c r="C58" s="8">
        <v>-9.9683263172105369E-3</v>
      </c>
      <c r="D58" s="2"/>
      <c r="E58" s="2"/>
      <c r="F58" s="2"/>
      <c r="G58" s="2"/>
      <c r="H58" s="2"/>
      <c r="I58" s="2"/>
    </row>
    <row r="59" spans="1:9" x14ac:dyDescent="0.3">
      <c r="A59" s="8">
        <v>35</v>
      </c>
      <c r="B59" s="8">
        <v>1.9951786177466431E-3</v>
      </c>
      <c r="C59" s="8">
        <v>1.5135041309344423E-2</v>
      </c>
      <c r="D59" s="2"/>
      <c r="E59" s="2"/>
      <c r="F59" s="2"/>
      <c r="G59" s="2"/>
      <c r="H59" s="2"/>
      <c r="I59" s="2"/>
    </row>
    <row r="60" spans="1:9" x14ac:dyDescent="0.3">
      <c r="A60" s="8">
        <v>36</v>
      </c>
      <c r="B60" s="8">
        <v>-1.2765673095416282E-2</v>
      </c>
      <c r="C60" s="8">
        <v>1.1983160759922165E-2</v>
      </c>
      <c r="D60" s="2"/>
      <c r="E60" s="2"/>
      <c r="F60" s="2"/>
      <c r="G60" s="2"/>
      <c r="H60" s="2"/>
      <c r="I60" s="2"/>
    </row>
    <row r="61" spans="1:9" x14ac:dyDescent="0.3">
      <c r="A61" s="8">
        <v>37</v>
      </c>
      <c r="B61" s="8">
        <v>9.5075616740099376E-3</v>
      </c>
      <c r="C61" s="8">
        <v>-1.7788512461795044E-3</v>
      </c>
      <c r="D61" s="2"/>
      <c r="E61" s="2"/>
      <c r="F61" s="2"/>
      <c r="G61" s="2"/>
      <c r="H61" s="2"/>
      <c r="I61" s="2"/>
    </row>
    <row r="62" spans="1:9" x14ac:dyDescent="0.3">
      <c r="A62" s="8">
        <v>38</v>
      </c>
      <c r="B62" s="8">
        <v>1.0343494812416155E-2</v>
      </c>
      <c r="C62" s="8">
        <v>7.577659087863094E-3</v>
      </c>
      <c r="D62" s="2"/>
      <c r="E62" s="2"/>
      <c r="F62" s="2"/>
      <c r="G62" s="2"/>
      <c r="H62" s="2"/>
      <c r="I62" s="2"/>
    </row>
    <row r="63" spans="1:9" x14ac:dyDescent="0.3">
      <c r="A63" s="8">
        <v>39</v>
      </c>
      <c r="B63" s="8">
        <v>9.3464160904363994E-3</v>
      </c>
      <c r="C63" s="8">
        <v>1.7731756686265462E-2</v>
      </c>
      <c r="D63" s="2"/>
      <c r="E63" s="2"/>
      <c r="F63" s="2"/>
      <c r="G63" s="2"/>
      <c r="H63" s="2"/>
      <c r="I63" s="2"/>
    </row>
    <row r="64" spans="1:9" x14ac:dyDescent="0.3">
      <c r="A64" s="8">
        <v>40</v>
      </c>
      <c r="B64" s="8">
        <v>-6.7174889509728644E-3</v>
      </c>
      <c r="C64" s="8">
        <v>7.6958632366099398E-3</v>
      </c>
      <c r="D64" s="2"/>
      <c r="E64" s="2"/>
      <c r="F64" s="2"/>
      <c r="G64" s="2"/>
      <c r="H64" s="2"/>
      <c r="I64" s="2"/>
    </row>
    <row r="65" spans="1:9" x14ac:dyDescent="0.3">
      <c r="A65" s="8">
        <v>41</v>
      </c>
      <c r="B65" s="8">
        <v>-2.5381259326656847E-3</v>
      </c>
      <c r="C65" s="8">
        <v>-5.7013463925706942E-3</v>
      </c>
      <c r="D65" s="2"/>
      <c r="E65" s="2"/>
      <c r="F65" s="2"/>
      <c r="G65" s="2"/>
      <c r="H65" s="2"/>
      <c r="I65" s="2"/>
    </row>
    <row r="66" spans="1:9" x14ac:dyDescent="0.3">
      <c r="A66" s="8">
        <v>42</v>
      </c>
      <c r="B66" s="8">
        <v>1.3777119524983623E-2</v>
      </c>
      <c r="C66" s="8">
        <v>-2.9049888505937704E-2</v>
      </c>
      <c r="D66" s="2"/>
      <c r="E66" s="2"/>
      <c r="F66" s="2"/>
      <c r="G66" s="2"/>
      <c r="H66" s="2"/>
      <c r="I66" s="2"/>
    </row>
    <row r="67" spans="1:9" x14ac:dyDescent="0.3">
      <c r="A67" s="8">
        <v>43</v>
      </c>
      <c r="B67" s="8">
        <v>-4.9241429357440554E-3</v>
      </c>
      <c r="C67" s="8">
        <v>-1.6477320960568424E-2</v>
      </c>
      <c r="D67" s="2"/>
      <c r="E67" s="2"/>
      <c r="F67" s="2"/>
      <c r="G67" s="2"/>
      <c r="H67" s="2"/>
      <c r="I67" s="2"/>
    </row>
    <row r="68" spans="1:9" x14ac:dyDescent="0.3">
      <c r="A68" s="8">
        <v>44</v>
      </c>
      <c r="B68" s="8">
        <v>-8.13383857467616E-3</v>
      </c>
      <c r="C68" s="8">
        <v>-1.3727885263394914E-2</v>
      </c>
      <c r="D68" s="2"/>
      <c r="E68" s="2"/>
      <c r="F68" s="2"/>
      <c r="G68" s="2"/>
      <c r="H68" s="2"/>
      <c r="I68" s="2"/>
    </row>
    <row r="69" spans="1:9" x14ac:dyDescent="0.3">
      <c r="A69" s="8">
        <v>45</v>
      </c>
      <c r="B69" s="8">
        <v>-4.4391588263770808E-3</v>
      </c>
      <c r="C69" s="8">
        <v>1.7194224429692147E-2</v>
      </c>
      <c r="D69" s="2"/>
      <c r="E69" s="2"/>
      <c r="F69" s="2"/>
      <c r="G69" s="2"/>
      <c r="H69" s="2"/>
      <c r="I69" s="2"/>
    </row>
    <row r="70" spans="1:9" x14ac:dyDescent="0.3">
      <c r="A70" s="8">
        <v>46</v>
      </c>
      <c r="B70" s="8">
        <v>1.0281810215210995E-2</v>
      </c>
      <c r="C70" s="8">
        <v>1.6991962420764128E-3</v>
      </c>
      <c r="D70" s="2"/>
      <c r="E70" s="2"/>
      <c r="F70" s="2"/>
      <c r="G70" s="2"/>
      <c r="H70" s="2"/>
      <c r="I70" s="2"/>
    </row>
    <row r="71" spans="1:9" x14ac:dyDescent="0.3">
      <c r="A71" s="8">
        <v>47</v>
      </c>
      <c r="B71" s="8">
        <v>9.2912058245477394E-3</v>
      </c>
      <c r="C71" s="8">
        <v>2.4765121932749518E-2</v>
      </c>
      <c r="D71" s="2"/>
      <c r="E71" s="2"/>
      <c r="F71" s="2"/>
      <c r="G71" s="2"/>
      <c r="H71" s="2"/>
      <c r="I71" s="2"/>
    </row>
    <row r="72" spans="1:9" x14ac:dyDescent="0.3">
      <c r="A72" s="8">
        <v>48</v>
      </c>
      <c r="B72" s="8">
        <v>-4.2874839633770626E-4</v>
      </c>
      <c r="C72" s="8">
        <v>6.0578784131685029E-3</v>
      </c>
      <c r="D72" s="2"/>
      <c r="E72" s="2"/>
      <c r="F72" s="2"/>
      <c r="G72" s="2"/>
      <c r="H72" s="2"/>
      <c r="I72" s="2"/>
    </row>
    <row r="73" spans="1:9" x14ac:dyDescent="0.3">
      <c r="A73" s="8">
        <v>49</v>
      </c>
      <c r="B73" s="8">
        <v>1.8569459211910631E-3</v>
      </c>
      <c r="C73" s="8">
        <v>1.0089794539168275E-2</v>
      </c>
      <c r="D73" s="2"/>
      <c r="E73" s="2"/>
      <c r="F73" s="2"/>
      <c r="G73" s="2"/>
      <c r="H73" s="2"/>
      <c r="I73" s="2"/>
    </row>
    <row r="74" spans="1:9" x14ac:dyDescent="0.3">
      <c r="A74" s="8">
        <v>50</v>
      </c>
      <c r="B74" s="8">
        <v>6.0283456873151771E-3</v>
      </c>
      <c r="C74" s="8">
        <v>2.920781800682593E-3</v>
      </c>
      <c r="D74" s="2"/>
      <c r="E74" s="2"/>
      <c r="F74" s="2"/>
      <c r="G74" s="2"/>
      <c r="H74" s="2"/>
      <c r="I74" s="2"/>
    </row>
    <row r="75" spans="1:9" x14ac:dyDescent="0.3">
      <c r="A75" s="8">
        <v>51</v>
      </c>
      <c r="B75" s="8">
        <v>1.2231150533409177E-3</v>
      </c>
      <c r="C75" s="8">
        <v>-2.0620926992496721E-2</v>
      </c>
      <c r="D75" s="2"/>
      <c r="E75" s="2"/>
      <c r="F75" s="2"/>
      <c r="G75" s="2"/>
      <c r="H75" s="2"/>
      <c r="I75" s="2"/>
    </row>
    <row r="76" spans="1:9" x14ac:dyDescent="0.3">
      <c r="A76" s="8">
        <v>52</v>
      </c>
      <c r="B76" s="8">
        <v>-5.8655748129521398E-3</v>
      </c>
      <c r="C76" s="8">
        <v>-5.8418395830495094E-3</v>
      </c>
      <c r="D76" s="2"/>
      <c r="E76" s="2"/>
      <c r="F76" s="2"/>
      <c r="G76" s="2"/>
      <c r="H76" s="2"/>
      <c r="I76" s="2"/>
    </row>
    <row r="77" spans="1:9" x14ac:dyDescent="0.3">
      <c r="A77" s="8">
        <v>53</v>
      </c>
      <c r="B77" s="8">
        <v>7.4874291990011414E-4</v>
      </c>
      <c r="C77" s="8">
        <v>-2.2502043809439005E-2</v>
      </c>
      <c r="D77" s="2"/>
      <c r="E77" s="2"/>
      <c r="F77" s="2"/>
      <c r="G77" s="2"/>
      <c r="H77" s="2"/>
      <c r="I77" s="2"/>
    </row>
    <row r="78" spans="1:9" x14ac:dyDescent="0.3">
      <c r="A78" s="8">
        <v>54</v>
      </c>
      <c r="B78" s="8">
        <v>-2.380533154580896E-3</v>
      </c>
      <c r="C78" s="8">
        <v>3.3933990888976064E-3</v>
      </c>
      <c r="D78" s="2"/>
      <c r="E78" s="2"/>
      <c r="F78" s="2"/>
      <c r="G78" s="2"/>
      <c r="H78" s="2"/>
      <c r="I78" s="2"/>
    </row>
    <row r="79" spans="1:9" x14ac:dyDescent="0.3">
      <c r="A79" s="8">
        <v>55</v>
      </c>
      <c r="B79" s="8">
        <v>-1.0536599090828349E-2</v>
      </c>
      <c r="C79" s="8">
        <v>-3.9280953237425184E-3</v>
      </c>
      <c r="D79" s="2"/>
      <c r="E79" s="2"/>
      <c r="F79" s="2"/>
      <c r="G79" s="2"/>
      <c r="H79" s="2"/>
      <c r="I79" s="2"/>
    </row>
    <row r="80" spans="1:9" x14ac:dyDescent="0.3">
      <c r="A80" s="8">
        <v>56</v>
      </c>
      <c r="B80" s="8">
        <v>6.7275672513566571E-3</v>
      </c>
      <c r="C80" s="8">
        <v>1.547493058279237E-3</v>
      </c>
      <c r="D80" s="2"/>
      <c r="E80" s="2"/>
      <c r="F80" s="2"/>
      <c r="G80" s="2"/>
      <c r="H80" s="2"/>
      <c r="I80" s="2"/>
    </row>
    <row r="81" spans="1:9" x14ac:dyDescent="0.3">
      <c r="A81" s="8">
        <v>57</v>
      </c>
      <c r="B81" s="8">
        <v>-3.884429329635437E-3</v>
      </c>
      <c r="C81" s="8">
        <v>-1.0664808530666122E-2</v>
      </c>
      <c r="D81" s="2"/>
      <c r="E81" s="2"/>
      <c r="F81" s="2"/>
      <c r="G81" s="2"/>
      <c r="H81" s="2"/>
      <c r="I81" s="2"/>
    </row>
    <row r="82" spans="1:9" x14ac:dyDescent="0.3">
      <c r="A82" s="8">
        <v>58</v>
      </c>
      <c r="B82" s="8">
        <v>8.9037994341324943E-3</v>
      </c>
      <c r="C82" s="8">
        <v>-1.7904023358649244E-3</v>
      </c>
      <c r="D82" s="2"/>
      <c r="E82" s="2"/>
      <c r="F82" s="2"/>
      <c r="G82" s="2"/>
      <c r="H82" s="2"/>
      <c r="I82" s="2"/>
    </row>
    <row r="83" spans="1:9" x14ac:dyDescent="0.3">
      <c r="A83" s="8">
        <v>59</v>
      </c>
      <c r="B83" s="8">
        <v>-7.1020515360473097E-3</v>
      </c>
      <c r="C83" s="8">
        <v>5.1156930180370694E-3</v>
      </c>
      <c r="D83" s="2"/>
      <c r="E83" s="2"/>
      <c r="F83" s="2"/>
      <c r="G83" s="2"/>
      <c r="H83" s="2"/>
      <c r="I83" s="2"/>
    </row>
    <row r="84" spans="1:9" x14ac:dyDescent="0.3">
      <c r="A84" s="8">
        <v>60</v>
      </c>
      <c r="B84" s="8">
        <v>4.1978634730930388E-4</v>
      </c>
      <c r="C84" s="8">
        <v>8.4675905932427471E-3</v>
      </c>
      <c r="D84" s="2"/>
      <c r="E84" s="2"/>
      <c r="F84" s="2"/>
      <c r="G84" s="2"/>
      <c r="H84" s="2"/>
      <c r="I84" s="2"/>
    </row>
    <row r="85" spans="1:9" x14ac:dyDescent="0.3">
      <c r="A85" s="8">
        <v>61</v>
      </c>
      <c r="B85" s="8">
        <v>-1.151732390479179E-2</v>
      </c>
      <c r="C85" s="8">
        <v>2.3583539436661336E-3</v>
      </c>
      <c r="D85" s="2"/>
      <c r="E85" s="2"/>
      <c r="F85" s="2"/>
      <c r="G85" s="2"/>
      <c r="H85" s="2"/>
      <c r="I85" s="2"/>
    </row>
    <row r="86" spans="1:9" x14ac:dyDescent="0.3">
      <c r="A86" s="8">
        <v>62</v>
      </c>
      <c r="B86" s="8">
        <v>-9.8380107309275159E-3</v>
      </c>
      <c r="C86" s="8">
        <v>-4.0490087869881466E-2</v>
      </c>
      <c r="D86" s="2"/>
      <c r="E86" s="2"/>
      <c r="F86" s="2"/>
      <c r="G86" s="2"/>
      <c r="H86" s="2"/>
      <c r="I86" s="2"/>
    </row>
    <row r="87" spans="1:9" x14ac:dyDescent="0.3">
      <c r="A87" s="8">
        <v>63</v>
      </c>
      <c r="B87" s="8">
        <v>1.4202220421885329E-2</v>
      </c>
      <c r="C87" s="8">
        <v>2.6969444913020731E-2</v>
      </c>
      <c r="D87" s="2"/>
      <c r="E87" s="2"/>
      <c r="F87" s="2"/>
      <c r="G87" s="2"/>
      <c r="H87" s="2"/>
      <c r="I87" s="2"/>
    </row>
    <row r="88" spans="1:9" x14ac:dyDescent="0.3">
      <c r="A88" s="8">
        <v>64</v>
      </c>
      <c r="B88" s="8">
        <v>-6.8954342868549692E-3</v>
      </c>
      <c r="C88" s="8">
        <v>-2.1790912890194691E-6</v>
      </c>
      <c r="D88" s="2"/>
      <c r="E88" s="2"/>
      <c r="F88" s="2"/>
      <c r="G88" s="2"/>
      <c r="H88" s="2"/>
      <c r="I88" s="2"/>
    </row>
    <row r="89" spans="1:9" x14ac:dyDescent="0.3">
      <c r="A89" s="8">
        <v>65</v>
      </c>
      <c r="B89" s="8">
        <v>4.5714272746440092E-3</v>
      </c>
      <c r="C89" s="8">
        <v>1.9851808353957157E-2</v>
      </c>
      <c r="D89" s="2"/>
      <c r="E89" s="2"/>
      <c r="F89" s="2"/>
      <c r="G89" s="2"/>
      <c r="H89" s="2"/>
      <c r="I89" s="2"/>
    </row>
    <row r="90" spans="1:9" x14ac:dyDescent="0.3">
      <c r="A90" s="8">
        <v>66</v>
      </c>
      <c r="B90" s="8">
        <v>7.7018485508592305E-3</v>
      </c>
      <c r="C90" s="8">
        <v>-5.4789592883189332E-3</v>
      </c>
      <c r="D90" s="2"/>
      <c r="E90" s="2"/>
      <c r="F90" s="2"/>
      <c r="G90" s="2"/>
      <c r="H90" s="2"/>
      <c r="I90" s="2"/>
    </row>
    <row r="91" spans="1:9" x14ac:dyDescent="0.3">
      <c r="A91" s="8">
        <v>67</v>
      </c>
      <c r="B91" s="8">
        <v>-2.6486541170177643E-3</v>
      </c>
      <c r="C91" s="8">
        <v>-1.3694940911580029E-2</v>
      </c>
      <c r="D91" s="2"/>
      <c r="E91" s="2"/>
      <c r="F91" s="2"/>
      <c r="G91" s="2"/>
      <c r="H91" s="2"/>
      <c r="I91" s="2"/>
    </row>
    <row r="92" spans="1:9" x14ac:dyDescent="0.3">
      <c r="A92" s="8">
        <v>68</v>
      </c>
      <c r="B92" s="8">
        <v>2.2751909160253683E-3</v>
      </c>
      <c r="C92" s="8">
        <v>-1.0363508486286086E-2</v>
      </c>
      <c r="D92" s="2"/>
      <c r="E92" s="2"/>
      <c r="F92" s="2"/>
      <c r="G92" s="2"/>
      <c r="H92" s="2"/>
      <c r="I92" s="2"/>
    </row>
    <row r="93" spans="1:9" x14ac:dyDescent="0.3">
      <c r="A93" s="8">
        <v>69</v>
      </c>
      <c r="B93" s="8">
        <v>8.8220501596904134E-3</v>
      </c>
      <c r="C93" s="8">
        <v>3.2107160130013891E-2</v>
      </c>
      <c r="D93" s="2"/>
      <c r="E93" s="2"/>
      <c r="F93" s="2"/>
      <c r="G93" s="2"/>
      <c r="H93" s="2"/>
      <c r="I93" s="2"/>
    </row>
    <row r="94" spans="1:9" x14ac:dyDescent="0.3">
      <c r="A94" s="8">
        <v>70</v>
      </c>
      <c r="B94" s="8">
        <v>1.0349334099104069E-2</v>
      </c>
      <c r="C94" s="8">
        <v>-2.7027046664984969E-2</v>
      </c>
      <c r="D94" s="2"/>
      <c r="E94" s="2"/>
      <c r="F94" s="2"/>
      <c r="G94" s="2"/>
      <c r="H94" s="2"/>
      <c r="I94" s="2"/>
    </row>
    <row r="95" spans="1:9" x14ac:dyDescent="0.3">
      <c r="A95" s="8">
        <v>71</v>
      </c>
      <c r="B95" s="8">
        <v>-2.2949300917488646E-4</v>
      </c>
      <c r="C95" s="8">
        <v>-1.7922406346920512E-2</v>
      </c>
      <c r="D95" s="2"/>
      <c r="E95" s="2"/>
      <c r="F95" s="2"/>
      <c r="G95" s="2"/>
      <c r="H95" s="2"/>
      <c r="I95" s="2"/>
    </row>
    <row r="96" spans="1:9" x14ac:dyDescent="0.3">
      <c r="A96" s="8">
        <v>72</v>
      </c>
      <c r="B96" s="8">
        <v>8.0724102701427609E-3</v>
      </c>
      <c r="C96" s="8">
        <v>-3.3263547569793633E-2</v>
      </c>
      <c r="D96" s="2"/>
      <c r="E96" s="2"/>
      <c r="F96" s="2"/>
      <c r="G96" s="2"/>
      <c r="H96" s="2"/>
      <c r="I96" s="2"/>
    </row>
    <row r="97" spans="1:9" x14ac:dyDescent="0.3">
      <c r="A97" s="8">
        <v>73</v>
      </c>
      <c r="B97" s="8">
        <v>-8.2878683268917106E-4</v>
      </c>
      <c r="C97" s="8">
        <v>-2.4380504719011924E-2</v>
      </c>
      <c r="D97" s="2"/>
      <c r="E97" s="2"/>
      <c r="F97" s="2"/>
      <c r="G97" s="2"/>
      <c r="H97" s="2"/>
      <c r="I97" s="2"/>
    </row>
    <row r="98" spans="1:9" x14ac:dyDescent="0.3">
      <c r="A98" s="8">
        <v>74</v>
      </c>
      <c r="B98" s="8">
        <v>-9.5120226729851209E-3</v>
      </c>
      <c r="C98" s="8">
        <v>-3.8804693785355102E-2</v>
      </c>
      <c r="D98" s="2"/>
      <c r="E98" s="2"/>
      <c r="F98" s="2"/>
      <c r="G98" s="2"/>
      <c r="H98" s="2"/>
      <c r="I98" s="2"/>
    </row>
    <row r="99" spans="1:9" x14ac:dyDescent="0.3">
      <c r="A99" s="8">
        <v>75</v>
      </c>
      <c r="B99" s="8">
        <v>7.6612196465440947E-3</v>
      </c>
      <c r="C99" s="8">
        <v>0.18298931014750969</v>
      </c>
      <c r="D99" s="2"/>
      <c r="E99" s="2"/>
      <c r="F99" s="2"/>
      <c r="G99" s="2"/>
      <c r="H99" s="2"/>
      <c r="I99" s="2"/>
    </row>
    <row r="100" spans="1:9" x14ac:dyDescent="0.3">
      <c r="A100" s="8">
        <v>76</v>
      </c>
      <c r="B100" s="8">
        <v>-3.435365404839488E-3</v>
      </c>
      <c r="C100" s="8">
        <v>-2.3357605101802618E-2</v>
      </c>
      <c r="D100" s="2"/>
      <c r="E100" s="2"/>
      <c r="F100" s="2"/>
      <c r="G100" s="2"/>
      <c r="H100" s="2"/>
      <c r="I100" s="2"/>
    </row>
    <row r="101" spans="1:9" x14ac:dyDescent="0.3">
      <c r="A101" s="8">
        <v>77</v>
      </c>
      <c r="B101" s="8">
        <v>-2.9668225736815402E-3</v>
      </c>
      <c r="C101" s="8">
        <v>1.6244791913169734E-3</v>
      </c>
      <c r="D101" s="2"/>
      <c r="E101" s="2"/>
      <c r="F101" s="2"/>
      <c r="G101" s="2"/>
      <c r="H101" s="2"/>
      <c r="I101" s="2"/>
    </row>
    <row r="102" spans="1:9" x14ac:dyDescent="0.3">
      <c r="A102" s="8">
        <v>78</v>
      </c>
      <c r="B102" s="8">
        <v>5.6136216395266982E-3</v>
      </c>
      <c r="C102" s="8">
        <v>-6.9574990456470432E-3</v>
      </c>
      <c r="D102" s="2"/>
      <c r="E102" s="2"/>
      <c r="F102" s="2"/>
      <c r="G102" s="2"/>
      <c r="H102" s="2"/>
      <c r="I102" s="2"/>
    </row>
    <row r="103" spans="1:9" x14ac:dyDescent="0.3">
      <c r="A103" s="8">
        <v>79</v>
      </c>
      <c r="B103" s="8">
        <v>7.9822695131198784E-3</v>
      </c>
      <c r="C103" s="8">
        <v>1.6328489718182612E-2</v>
      </c>
      <c r="D103" s="2"/>
      <c r="E103" s="2"/>
      <c r="F103" s="2"/>
      <c r="G103" s="2"/>
      <c r="H103" s="2"/>
      <c r="I103" s="2"/>
    </row>
    <row r="104" spans="1:9" x14ac:dyDescent="0.3">
      <c r="A104" s="8">
        <v>80</v>
      </c>
      <c r="B104" s="8">
        <v>5.149609710475643E-3</v>
      </c>
      <c r="C104" s="8">
        <v>-7.0370181037749278E-3</v>
      </c>
      <c r="D104" s="2"/>
      <c r="E104" s="2"/>
      <c r="F104" s="2"/>
      <c r="G104" s="2"/>
      <c r="H104" s="2"/>
      <c r="I104" s="2"/>
    </row>
    <row r="105" spans="1:9" x14ac:dyDescent="0.3">
      <c r="A105" s="8">
        <v>81</v>
      </c>
      <c r="B105" s="8">
        <v>-6.0664552923131237E-4</v>
      </c>
      <c r="C105" s="8">
        <v>-8.6963720262874852E-3</v>
      </c>
      <c r="D105" s="2"/>
      <c r="E105" s="2"/>
      <c r="F105" s="2"/>
      <c r="G105" s="2"/>
      <c r="H105" s="2"/>
      <c r="I105" s="2"/>
    </row>
    <row r="106" spans="1:9" x14ac:dyDescent="0.3">
      <c r="A106" s="8">
        <v>82</v>
      </c>
      <c r="B106" s="8">
        <v>3.5497726058137005E-3</v>
      </c>
      <c r="C106" s="8">
        <v>1.1804340673484081E-2</v>
      </c>
      <c r="D106" s="2"/>
      <c r="E106" s="2"/>
      <c r="F106" s="2"/>
      <c r="G106" s="2"/>
      <c r="H106" s="2"/>
      <c r="I106" s="2"/>
    </row>
    <row r="107" spans="1:9" x14ac:dyDescent="0.3">
      <c r="A107" s="8">
        <v>83</v>
      </c>
      <c r="B107" s="8">
        <v>1.1883478286138156E-2</v>
      </c>
      <c r="C107" s="8">
        <v>1.6829713528876314E-2</v>
      </c>
      <c r="D107" s="2"/>
      <c r="E107" s="2"/>
      <c r="F107" s="2"/>
      <c r="G107" s="2"/>
      <c r="H107" s="2"/>
      <c r="I107" s="2"/>
    </row>
    <row r="108" spans="1:9" x14ac:dyDescent="0.3">
      <c r="A108" s="8">
        <v>84</v>
      </c>
      <c r="B108" s="8">
        <v>4.1416550240235984E-3</v>
      </c>
      <c r="C108" s="8">
        <v>-9.8302862874697933E-3</v>
      </c>
      <c r="D108" s="2"/>
      <c r="E108" s="2"/>
      <c r="F108" s="2"/>
      <c r="G108" s="2"/>
      <c r="H108" s="2"/>
      <c r="I108" s="2"/>
    </row>
    <row r="109" spans="1:9" x14ac:dyDescent="0.3">
      <c r="A109" s="8">
        <v>85</v>
      </c>
      <c r="B109" s="8">
        <v>3.6608024696474957E-3</v>
      </c>
      <c r="C109" s="8">
        <v>-1.8241213375621235E-2</v>
      </c>
      <c r="D109" s="2"/>
      <c r="E109" s="2"/>
      <c r="F109" s="2"/>
      <c r="G109" s="2"/>
      <c r="H109" s="2"/>
      <c r="I109" s="2"/>
    </row>
    <row r="110" spans="1:9" x14ac:dyDescent="0.3">
      <c r="A110" s="8">
        <v>86</v>
      </c>
      <c r="B110" s="8">
        <v>-1.4722367822229787E-3</v>
      </c>
      <c r="C110" s="8">
        <v>-1.4442106714388329E-2</v>
      </c>
      <c r="D110" s="2"/>
      <c r="E110" s="2"/>
      <c r="F110" s="2"/>
      <c r="G110" s="2"/>
      <c r="H110" s="2"/>
      <c r="I110" s="2"/>
    </row>
    <row r="111" spans="1:9" x14ac:dyDescent="0.3">
      <c r="A111" s="8">
        <v>87</v>
      </c>
      <c r="B111" s="8">
        <v>-1.1364575047902932E-2</v>
      </c>
      <c r="C111" s="8">
        <v>1.8686334560892345E-2</v>
      </c>
      <c r="D111" s="2"/>
      <c r="E111" s="2"/>
      <c r="F111" s="2"/>
      <c r="G111" s="2"/>
      <c r="H111" s="2"/>
      <c r="I111" s="2"/>
    </row>
    <row r="112" spans="1:9" x14ac:dyDescent="0.3">
      <c r="A112" s="8">
        <v>88</v>
      </c>
      <c r="B112" s="8">
        <v>1.2349440147215318E-2</v>
      </c>
      <c r="C112" s="8">
        <v>-1.2533440147215318E-2</v>
      </c>
      <c r="D112" s="2"/>
      <c r="E112" s="2"/>
      <c r="F112" s="2"/>
      <c r="G112" s="2"/>
      <c r="H112" s="2"/>
      <c r="I112" s="2"/>
    </row>
    <row r="113" spans="1:9" x14ac:dyDescent="0.3">
      <c r="A113" s="8">
        <v>89</v>
      </c>
      <c r="B113" s="8">
        <v>2.492629243440824E-3</v>
      </c>
      <c r="C113" s="8">
        <v>1.1076924880048477E-2</v>
      </c>
      <c r="D113" s="2"/>
      <c r="E113" s="2"/>
      <c r="F113" s="2"/>
      <c r="G113" s="2"/>
      <c r="H113" s="2"/>
      <c r="I113" s="2"/>
    </row>
    <row r="114" spans="1:9" x14ac:dyDescent="0.3">
      <c r="A114" s="8">
        <v>90</v>
      </c>
      <c r="B114" s="8">
        <v>-1.0463906218668734E-4</v>
      </c>
      <c r="C114" s="8">
        <v>-1.195244825075813E-2</v>
      </c>
      <c r="D114" s="2"/>
      <c r="E114" s="2"/>
      <c r="F114" s="2"/>
      <c r="G114" s="2"/>
      <c r="H114" s="2"/>
      <c r="I114" s="2"/>
    </row>
    <row r="115" spans="1:9" x14ac:dyDescent="0.3">
      <c r="A115" s="8">
        <v>91</v>
      </c>
      <c r="B115" s="8">
        <v>6.1847964203250718E-3</v>
      </c>
      <c r="C115" s="8">
        <v>3.3555894001213457E-3</v>
      </c>
      <c r="D115" s="2"/>
      <c r="E115" s="2"/>
      <c r="F115" s="2"/>
      <c r="G115" s="2"/>
      <c r="H115" s="2"/>
      <c r="I115" s="2"/>
    </row>
    <row r="116" spans="1:9" x14ac:dyDescent="0.3">
      <c r="A116" s="8">
        <v>92</v>
      </c>
      <c r="B116" s="8">
        <v>1.8661190448060047E-3</v>
      </c>
      <c r="C116" s="8">
        <v>1.2678812151700174E-2</v>
      </c>
      <c r="D116" s="2"/>
      <c r="E116" s="2"/>
      <c r="F116" s="2"/>
      <c r="G116" s="2"/>
      <c r="H116" s="2"/>
      <c r="I116" s="2"/>
    </row>
    <row r="117" spans="1:9" x14ac:dyDescent="0.3">
      <c r="A117" s="8">
        <v>93</v>
      </c>
      <c r="B117" s="8">
        <v>-4.7785488551719719E-3</v>
      </c>
      <c r="C117" s="8">
        <v>6.8403997898394946E-4</v>
      </c>
      <c r="D117" s="2"/>
      <c r="E117" s="2"/>
      <c r="F117" s="2"/>
      <c r="G117" s="2"/>
      <c r="H117" s="2"/>
      <c r="I117" s="2"/>
    </row>
    <row r="118" spans="1:9" x14ac:dyDescent="0.3">
      <c r="A118" s="8">
        <v>94</v>
      </c>
      <c r="B118" s="8">
        <v>-8.2978135847558091E-3</v>
      </c>
      <c r="C118" s="8">
        <v>-9.263829215059213E-3</v>
      </c>
      <c r="D118" s="2"/>
      <c r="E118" s="2"/>
      <c r="F118" s="2"/>
      <c r="G118" s="2"/>
      <c r="H118" s="2"/>
      <c r="I118" s="2"/>
    </row>
    <row r="119" spans="1:9" x14ac:dyDescent="0.3">
      <c r="A119" s="8">
        <v>95</v>
      </c>
      <c r="B119" s="8">
        <v>8.2427283739285751E-3</v>
      </c>
      <c r="C119" s="8">
        <v>4.693701979266534E-3</v>
      </c>
      <c r="D119" s="2"/>
      <c r="E119" s="2"/>
      <c r="F119" s="2"/>
      <c r="G119" s="2"/>
      <c r="H119" s="2"/>
      <c r="I119" s="2"/>
    </row>
    <row r="120" spans="1:9" x14ac:dyDescent="0.3">
      <c r="A120" s="8">
        <v>96</v>
      </c>
      <c r="B120" s="8">
        <v>-5.7422347951097356E-3</v>
      </c>
      <c r="C120" s="8">
        <v>1.5693263421493495E-2</v>
      </c>
      <c r="D120" s="2"/>
      <c r="E120" s="2"/>
      <c r="F120" s="2"/>
      <c r="G120" s="2"/>
      <c r="H120" s="2"/>
      <c r="I120" s="2"/>
    </row>
    <row r="121" spans="1:9" x14ac:dyDescent="0.3">
      <c r="A121" s="8">
        <v>97</v>
      </c>
      <c r="B121" s="8">
        <v>8.9069538422866697E-3</v>
      </c>
      <c r="C121" s="8">
        <v>-4.7552425397979992E-2</v>
      </c>
      <c r="D121" s="2"/>
      <c r="E121" s="2"/>
      <c r="F121" s="2"/>
      <c r="G121" s="2"/>
      <c r="H121" s="2"/>
      <c r="I121" s="2"/>
    </row>
    <row r="122" spans="1:9" x14ac:dyDescent="0.3">
      <c r="A122" s="8">
        <v>98</v>
      </c>
      <c r="B122" s="8">
        <v>8.3323016585713696E-3</v>
      </c>
      <c r="C122" s="8">
        <v>-6.3589758412164687E-2</v>
      </c>
      <c r="D122" s="2"/>
      <c r="E122" s="2"/>
      <c r="F122" s="2"/>
      <c r="G122" s="2"/>
      <c r="H122" s="2"/>
      <c r="I122" s="2"/>
    </row>
    <row r="123" spans="1:9" x14ac:dyDescent="0.3">
      <c r="A123" s="8">
        <v>99</v>
      </c>
      <c r="B123" s="8">
        <v>1.681405473391281E-3</v>
      </c>
      <c r="C123" s="8">
        <v>2.4270715592891305E-3</v>
      </c>
      <c r="D123" s="2"/>
      <c r="E123" s="2"/>
      <c r="F123" s="2"/>
      <c r="G123" s="2"/>
      <c r="H123" s="2"/>
      <c r="I123" s="2"/>
    </row>
    <row r="124" spans="1:9" x14ac:dyDescent="0.3">
      <c r="A124" s="8">
        <v>100</v>
      </c>
      <c r="B124" s="8">
        <v>9.0043393811707704E-4</v>
      </c>
      <c r="C124" s="8">
        <v>-5.3635473001749931E-3</v>
      </c>
      <c r="D124" s="2"/>
      <c r="E124" s="2"/>
      <c r="F124" s="2"/>
      <c r="G124" s="2"/>
      <c r="H124" s="2"/>
      <c r="I124" s="2"/>
    </row>
    <row r="125" spans="1:9" x14ac:dyDescent="0.3">
      <c r="A125" s="8">
        <v>101</v>
      </c>
      <c r="B125" s="8">
        <v>-3.0849501370237955E-3</v>
      </c>
      <c r="C125" s="8">
        <v>4.1249435749326109E-3</v>
      </c>
      <c r="D125" s="2"/>
      <c r="E125" s="2"/>
      <c r="F125" s="2"/>
      <c r="G125" s="2"/>
      <c r="H125" s="2"/>
      <c r="I125" s="2"/>
    </row>
    <row r="126" spans="1:9" x14ac:dyDescent="0.3">
      <c r="A126" s="8">
        <v>102</v>
      </c>
      <c r="B126" s="8">
        <v>1.3998772446925769E-2</v>
      </c>
      <c r="C126" s="8">
        <v>-3.5019061285777787E-2</v>
      </c>
      <c r="D126" s="2"/>
      <c r="E126" s="2"/>
      <c r="F126" s="2"/>
      <c r="G126" s="2"/>
      <c r="H126" s="2"/>
      <c r="I126" s="2"/>
    </row>
    <row r="127" spans="1:9" x14ac:dyDescent="0.3">
      <c r="A127" s="8">
        <v>103</v>
      </c>
      <c r="B127" s="8">
        <v>4.5395696399293381E-3</v>
      </c>
      <c r="C127" s="8">
        <v>-7.8555683176166121E-3</v>
      </c>
      <c r="D127" s="2"/>
      <c r="E127" s="2"/>
      <c r="F127" s="2"/>
      <c r="G127" s="2"/>
      <c r="H127" s="2"/>
      <c r="I127" s="2"/>
    </row>
    <row r="128" spans="1:9" x14ac:dyDescent="0.3">
      <c r="A128" s="8">
        <v>104</v>
      </c>
      <c r="B128" s="8">
        <v>-5.2450409867527865E-3</v>
      </c>
      <c r="C128" s="8">
        <v>2.0123924315923136E-2</v>
      </c>
      <c r="D128" s="2"/>
      <c r="E128" s="2"/>
      <c r="F128" s="2"/>
      <c r="G128" s="2"/>
      <c r="H128" s="2"/>
      <c r="I128" s="2"/>
    </row>
    <row r="129" spans="1:9" x14ac:dyDescent="0.3">
      <c r="A129" s="8">
        <v>105</v>
      </c>
      <c r="B129" s="8">
        <v>-1.947884278686149E-3</v>
      </c>
      <c r="C129" s="8">
        <v>1.761884278686149E-3</v>
      </c>
      <c r="D129" s="2"/>
      <c r="E129" s="2"/>
      <c r="F129" s="2"/>
      <c r="G129" s="2"/>
      <c r="H129" s="2"/>
      <c r="I129" s="2"/>
    </row>
    <row r="130" spans="1:9" x14ac:dyDescent="0.3">
      <c r="A130" s="8">
        <v>106</v>
      </c>
      <c r="B130" s="8">
        <v>3.0101831732968945E-5</v>
      </c>
      <c r="C130" s="8">
        <v>2.875030732769989E-3</v>
      </c>
      <c r="D130" s="2"/>
      <c r="E130" s="2"/>
      <c r="F130" s="2"/>
      <c r="G130" s="2"/>
      <c r="H130" s="2"/>
      <c r="I130" s="2"/>
    </row>
    <row r="131" spans="1:9" x14ac:dyDescent="0.3">
      <c r="A131" s="8">
        <v>107</v>
      </c>
      <c r="B131" s="8">
        <v>-1.0700267498716236E-2</v>
      </c>
      <c r="C131" s="8">
        <v>6.1977213941676271E-3</v>
      </c>
      <c r="D131" s="2"/>
      <c r="E131" s="2"/>
      <c r="F131" s="2"/>
      <c r="G131" s="2"/>
      <c r="H131" s="2"/>
      <c r="I131" s="2"/>
    </row>
    <row r="132" spans="1:9" x14ac:dyDescent="0.3">
      <c r="A132" s="8">
        <v>108</v>
      </c>
      <c r="B132" s="8">
        <v>-6.952405760627417E-3</v>
      </c>
      <c r="C132" s="8">
        <v>-3.9674230336471446E-2</v>
      </c>
      <c r="D132" s="2"/>
      <c r="E132" s="2"/>
      <c r="F132" s="2"/>
      <c r="G132" s="2"/>
      <c r="H132" s="2"/>
      <c r="I132" s="2"/>
    </row>
    <row r="133" spans="1:9" x14ac:dyDescent="0.3">
      <c r="A133" s="8">
        <v>109</v>
      </c>
      <c r="B133" s="8">
        <v>-4.9904092639851041E-3</v>
      </c>
      <c r="C133" s="8">
        <v>1.4543652256600974E-2</v>
      </c>
      <c r="D133" s="2"/>
      <c r="E133" s="2"/>
      <c r="F133" s="2"/>
      <c r="G133" s="2"/>
      <c r="H133" s="2"/>
      <c r="I133" s="2"/>
    </row>
    <row r="134" spans="1:9" x14ac:dyDescent="0.3">
      <c r="A134" s="8">
        <v>110</v>
      </c>
      <c r="B134" s="8">
        <v>6.0693553765784215E-3</v>
      </c>
      <c r="C134" s="8">
        <v>-1.1400048100117483E-2</v>
      </c>
      <c r="D134" s="2"/>
      <c r="E134" s="2"/>
      <c r="F134" s="2"/>
      <c r="G134" s="2"/>
      <c r="H134" s="2"/>
      <c r="I134" s="2"/>
    </row>
    <row r="135" spans="1:9" x14ac:dyDescent="0.3">
      <c r="A135" s="8">
        <v>111</v>
      </c>
      <c r="B135" s="8">
        <v>5.2080709113893472E-3</v>
      </c>
      <c r="C135" s="8">
        <v>3.6546865442068895E-3</v>
      </c>
      <c r="D135" s="2"/>
      <c r="E135" s="2"/>
      <c r="F135" s="2"/>
      <c r="G135" s="2"/>
      <c r="H135" s="2"/>
      <c r="I135" s="2"/>
    </row>
    <row r="136" spans="1:9" x14ac:dyDescent="0.3">
      <c r="A136" s="8">
        <v>112</v>
      </c>
      <c r="B136" s="8">
        <v>-1.6392430007475312E-2</v>
      </c>
      <c r="C136" s="8">
        <v>-1.5824256773442083E-2</v>
      </c>
      <c r="D136" s="2"/>
      <c r="E136" s="2"/>
      <c r="F136" s="2"/>
      <c r="G136" s="2"/>
      <c r="H136" s="2"/>
      <c r="I136" s="2"/>
    </row>
    <row r="137" spans="1:9" x14ac:dyDescent="0.3">
      <c r="A137" s="8">
        <v>113</v>
      </c>
      <c r="B137" s="8">
        <v>-1.6563527242042086E-2</v>
      </c>
      <c r="C137" s="8">
        <v>1.9684579342399165E-2</v>
      </c>
      <c r="D137" s="2"/>
      <c r="E137" s="2"/>
      <c r="F137" s="2"/>
      <c r="G137" s="2"/>
      <c r="H137" s="2"/>
      <c r="I137" s="2"/>
    </row>
    <row r="138" spans="1:9" x14ac:dyDescent="0.3">
      <c r="A138" s="8">
        <v>114</v>
      </c>
      <c r="B138" s="8">
        <v>8.6223148882734555E-3</v>
      </c>
      <c r="C138" s="8">
        <v>-2.8737486653335753E-3</v>
      </c>
      <c r="D138" s="2"/>
      <c r="E138" s="2"/>
      <c r="F138" s="2"/>
      <c r="G138" s="2"/>
      <c r="H138" s="2"/>
      <c r="I138" s="2"/>
    </row>
    <row r="139" spans="1:9" x14ac:dyDescent="0.3">
      <c r="A139" s="8">
        <v>115</v>
      </c>
      <c r="B139" s="8">
        <v>1.5363737361617009E-2</v>
      </c>
      <c r="C139" s="8">
        <v>5.4309297816742784E-3</v>
      </c>
      <c r="D139" s="2"/>
      <c r="E139" s="2"/>
      <c r="F139" s="2"/>
      <c r="G139" s="2"/>
      <c r="H139" s="2"/>
      <c r="I139" s="2"/>
    </row>
    <row r="140" spans="1:9" x14ac:dyDescent="0.3">
      <c r="A140" s="8">
        <v>116</v>
      </c>
      <c r="B140" s="8">
        <v>-1.5054681206803202E-2</v>
      </c>
      <c r="C140" s="8">
        <v>1.2293652059872817E-2</v>
      </c>
      <c r="D140" s="2"/>
      <c r="E140" s="2"/>
      <c r="F140" s="2"/>
      <c r="G140" s="2"/>
      <c r="H140" s="2"/>
      <c r="I140" s="2"/>
    </row>
    <row r="141" spans="1:9" x14ac:dyDescent="0.3">
      <c r="A141" s="8">
        <v>117</v>
      </c>
      <c r="B141" s="8">
        <v>-1.1059739517163937E-2</v>
      </c>
      <c r="C141" s="8">
        <v>-1.8754392390175005E-2</v>
      </c>
      <c r="D141" s="2"/>
      <c r="E141" s="2"/>
      <c r="F141" s="2"/>
      <c r="G141" s="2"/>
      <c r="H141" s="2"/>
      <c r="I141" s="2"/>
    </row>
    <row r="142" spans="1:9" x14ac:dyDescent="0.3">
      <c r="A142" s="8">
        <v>118</v>
      </c>
      <c r="B142" s="8">
        <v>-5.2278257064814629E-3</v>
      </c>
      <c r="C142" s="8">
        <v>2.3805465008580416E-3</v>
      </c>
      <c r="D142" s="2"/>
      <c r="E142" s="2"/>
      <c r="F142" s="2"/>
      <c r="G142" s="2"/>
      <c r="H142" s="2"/>
      <c r="I142" s="2"/>
    </row>
    <row r="143" spans="1:9" x14ac:dyDescent="0.3">
      <c r="A143" s="8">
        <v>119</v>
      </c>
      <c r="B143" s="8">
        <v>-1.0363724095294681E-2</v>
      </c>
      <c r="C143" s="8">
        <v>-1.1786329954774339E-2</v>
      </c>
      <c r="D143" s="2"/>
      <c r="E143" s="2"/>
      <c r="F143" s="2"/>
      <c r="G143" s="2"/>
      <c r="H143" s="2"/>
      <c r="I143" s="2"/>
    </row>
    <row r="144" spans="1:9" x14ac:dyDescent="0.3">
      <c r="A144" s="8">
        <v>120</v>
      </c>
      <c r="B144" s="8">
        <v>-1.9771752631501507E-2</v>
      </c>
      <c r="C144" s="8">
        <v>-2.1909059927644504E-3</v>
      </c>
      <c r="D144" s="2"/>
      <c r="E144" s="2"/>
      <c r="F144" s="2"/>
      <c r="G144" s="2"/>
      <c r="H144" s="2"/>
      <c r="I144" s="2"/>
    </row>
    <row r="145" spans="1:9" x14ac:dyDescent="0.3">
      <c r="A145" s="8">
        <v>121</v>
      </c>
      <c r="B145" s="8">
        <v>1.0856285778570682E-2</v>
      </c>
      <c r="C145" s="8">
        <v>-1.1746808534206694E-2</v>
      </c>
      <c r="D145" s="2"/>
      <c r="E145" s="2"/>
      <c r="F145" s="2"/>
      <c r="G145" s="2"/>
      <c r="H145" s="2"/>
      <c r="I145" s="2"/>
    </row>
    <row r="146" spans="1:9" x14ac:dyDescent="0.3">
      <c r="A146" s="8">
        <v>122</v>
      </c>
      <c r="B146" s="8">
        <v>-1.8874062054561169E-3</v>
      </c>
      <c r="C146" s="8">
        <v>-3.1788378871408186E-3</v>
      </c>
      <c r="D146" s="2"/>
      <c r="E146" s="2"/>
      <c r="F146" s="2"/>
      <c r="G146" s="2"/>
      <c r="H146" s="2"/>
      <c r="I146" s="2"/>
    </row>
    <row r="147" spans="1:9" x14ac:dyDescent="0.3">
      <c r="A147" s="8">
        <v>123</v>
      </c>
      <c r="B147" s="8">
        <v>-8.8595484997915138E-3</v>
      </c>
      <c r="C147" s="8">
        <v>-6.7210481353894326E-3</v>
      </c>
      <c r="D147" s="2"/>
      <c r="E147" s="2"/>
      <c r="F147" s="2"/>
      <c r="G147" s="2"/>
      <c r="H147" s="2"/>
      <c r="I147" s="2"/>
    </row>
    <row r="148" spans="1:9" x14ac:dyDescent="0.3">
      <c r="A148" s="8">
        <v>124</v>
      </c>
      <c r="B148" s="8">
        <v>-5.6508028330846836E-3</v>
      </c>
      <c r="C148" s="8">
        <v>9.7161651201507562E-3</v>
      </c>
      <c r="D148" s="2"/>
      <c r="E148" s="2"/>
      <c r="F148" s="2"/>
      <c r="G148" s="2"/>
      <c r="H148" s="2"/>
      <c r="I148" s="2"/>
    </row>
    <row r="149" spans="1:9" x14ac:dyDescent="0.3">
      <c r="A149" s="8">
        <v>125</v>
      </c>
      <c r="B149" s="8">
        <v>8.3961272520220089E-3</v>
      </c>
      <c r="C149" s="8">
        <v>2.4648957783264966E-2</v>
      </c>
      <c r="D149" s="2"/>
      <c r="E149" s="2"/>
      <c r="F149" s="2"/>
      <c r="G149" s="2"/>
      <c r="H149" s="2"/>
      <c r="I149" s="2"/>
    </row>
    <row r="150" spans="1:9" x14ac:dyDescent="0.3">
      <c r="A150" s="8">
        <v>126</v>
      </c>
      <c r="B150" s="8">
        <v>-1.7138333607752184E-2</v>
      </c>
      <c r="C150" s="8">
        <v>-2.2067067650304032E-2</v>
      </c>
      <c r="D150" s="2"/>
      <c r="E150" s="2"/>
      <c r="F150" s="2"/>
      <c r="G150" s="2"/>
      <c r="H150" s="2"/>
      <c r="I150" s="2"/>
    </row>
    <row r="151" spans="1:9" x14ac:dyDescent="0.3">
      <c r="A151" s="8">
        <v>127</v>
      </c>
      <c r="B151" s="8">
        <v>-2.972004415052442E-2</v>
      </c>
      <c r="C151" s="8">
        <v>-1.0996830085270547E-3</v>
      </c>
      <c r="D151" s="2"/>
      <c r="E151" s="2"/>
      <c r="F151" s="2"/>
      <c r="G151" s="2"/>
      <c r="H151" s="2"/>
      <c r="I151" s="2"/>
    </row>
    <row r="152" spans="1:9" x14ac:dyDescent="0.3">
      <c r="A152" s="8">
        <v>128</v>
      </c>
      <c r="B152" s="8">
        <v>-3.3199267572467141E-2</v>
      </c>
      <c r="C152" s="8">
        <v>3.6681035437537889E-2</v>
      </c>
      <c r="D152" s="2"/>
      <c r="E152" s="2"/>
      <c r="F152" s="2"/>
      <c r="G152" s="2"/>
      <c r="H152" s="2"/>
      <c r="I152" s="2"/>
    </row>
    <row r="153" spans="1:9" x14ac:dyDescent="0.3">
      <c r="A153" s="8">
        <v>129</v>
      </c>
      <c r="B153" s="8">
        <v>3.3996795836264788E-3</v>
      </c>
      <c r="C153" s="8">
        <v>2.5687841483448819E-2</v>
      </c>
      <c r="D153" s="2"/>
      <c r="E153" s="2"/>
      <c r="F153" s="2"/>
      <c r="G153" s="2"/>
      <c r="H153" s="2"/>
      <c r="I153" s="2"/>
    </row>
    <row r="154" spans="1:9" x14ac:dyDescent="0.3">
      <c r="A154" s="8">
        <v>130</v>
      </c>
      <c r="B154" s="8">
        <v>-5.952717999621329E-3</v>
      </c>
      <c r="C154" s="8">
        <v>1.2163839444758833E-2</v>
      </c>
      <c r="D154" s="2"/>
      <c r="E154" s="2"/>
      <c r="F154" s="2"/>
      <c r="G154" s="2"/>
      <c r="H154" s="2"/>
      <c r="I154" s="2"/>
    </row>
    <row r="155" spans="1:9" x14ac:dyDescent="0.3">
      <c r="A155" s="8">
        <v>131</v>
      </c>
      <c r="B155" s="8">
        <v>1.8638087880745273E-2</v>
      </c>
      <c r="C155" s="8">
        <v>2.1455627903728597E-2</v>
      </c>
      <c r="D155" s="2"/>
      <c r="E155" s="2"/>
      <c r="F155" s="2"/>
      <c r="G155" s="2"/>
      <c r="H155" s="2"/>
      <c r="I155" s="2"/>
    </row>
    <row r="156" spans="1:9" x14ac:dyDescent="0.3">
      <c r="A156" s="8">
        <v>132</v>
      </c>
      <c r="B156" s="8">
        <v>-2.688417164324685E-2</v>
      </c>
      <c r="C156" s="8">
        <v>-4.55376253450087E-3</v>
      </c>
      <c r="D156" s="2"/>
      <c r="E156" s="2"/>
      <c r="F156" s="2"/>
      <c r="G156" s="2"/>
      <c r="H156" s="2"/>
      <c r="I156" s="2"/>
    </row>
    <row r="157" spans="1:9" x14ac:dyDescent="0.3">
      <c r="A157" s="8">
        <v>133</v>
      </c>
      <c r="B157" s="8">
        <v>2.8234779851086092E-2</v>
      </c>
      <c r="C157" s="8">
        <v>5.9370004769740345E-3</v>
      </c>
      <c r="D157" s="2"/>
      <c r="E157" s="2"/>
      <c r="F157" s="2"/>
      <c r="G157" s="2"/>
      <c r="H157" s="2"/>
      <c r="I157" s="2"/>
    </row>
    <row r="158" spans="1:9" x14ac:dyDescent="0.3">
      <c r="A158" s="8">
        <v>134</v>
      </c>
      <c r="B158" s="8">
        <v>4.3367152358048311E-3</v>
      </c>
      <c r="C158" s="8">
        <v>2.3269940341404453E-2</v>
      </c>
      <c r="D158" s="2"/>
      <c r="E158" s="2"/>
      <c r="F158" s="2"/>
      <c r="G158" s="2"/>
      <c r="H158" s="2"/>
      <c r="I158" s="2"/>
    </row>
    <row r="159" spans="1:9" x14ac:dyDescent="0.3">
      <c r="A159" s="8">
        <v>135</v>
      </c>
      <c r="B159" s="8">
        <v>8.0952077013356338E-3</v>
      </c>
      <c r="C159" s="8">
        <v>6.8892530016673351E-2</v>
      </c>
      <c r="D159" s="2"/>
      <c r="E159" s="2"/>
      <c r="F159" s="2"/>
      <c r="G159" s="2"/>
      <c r="H159" s="2"/>
      <c r="I159" s="2"/>
    </row>
    <row r="160" spans="1:9" x14ac:dyDescent="0.3">
      <c r="A160" s="8">
        <v>136</v>
      </c>
      <c r="B160" s="8">
        <v>-1.5673702460757308E-2</v>
      </c>
      <c r="C160" s="8">
        <v>-2.309462326101815E-2</v>
      </c>
      <c r="D160" s="2"/>
      <c r="E160" s="2"/>
      <c r="F160" s="2"/>
      <c r="G160" s="2"/>
      <c r="H160" s="2"/>
      <c r="I160" s="2"/>
    </row>
    <row r="161" spans="1:9" x14ac:dyDescent="0.3">
      <c r="A161" s="8">
        <v>137</v>
      </c>
      <c r="B161" s="8">
        <v>-1.7963341496685679E-2</v>
      </c>
      <c r="C161" s="8">
        <v>5.471605636473658E-2</v>
      </c>
      <c r="D161" s="2"/>
      <c r="E161" s="2"/>
      <c r="F161" s="2"/>
      <c r="G161" s="2"/>
      <c r="H161" s="2"/>
      <c r="I161" s="2"/>
    </row>
    <row r="162" spans="1:9" x14ac:dyDescent="0.3">
      <c r="A162" s="8">
        <v>138</v>
      </c>
      <c r="B162" s="8">
        <v>-7.326446498717408E-3</v>
      </c>
      <c r="C162" s="8">
        <v>-1.2519541166733473E-2</v>
      </c>
      <c r="D162" s="2"/>
      <c r="E162" s="2"/>
      <c r="F162" s="2"/>
      <c r="G162" s="2"/>
      <c r="H162" s="2"/>
      <c r="I162" s="2"/>
    </row>
    <row r="163" spans="1:9" x14ac:dyDescent="0.3">
      <c r="A163" s="8">
        <v>139</v>
      </c>
      <c r="B163" s="8">
        <v>-1.2188577776453571E-2</v>
      </c>
      <c r="C163" s="8">
        <v>9.4922242187513838E-3</v>
      </c>
      <c r="D163" s="2"/>
      <c r="E163" s="2"/>
      <c r="F163" s="2"/>
      <c r="G163" s="2"/>
      <c r="H163" s="2"/>
      <c r="I163" s="2"/>
    </row>
    <row r="164" spans="1:9" x14ac:dyDescent="0.3">
      <c r="A164" s="8">
        <v>140</v>
      </c>
      <c r="B164" s="8">
        <v>9.0900760514531741E-3</v>
      </c>
      <c r="C164" s="8">
        <v>1.8986297887758571E-2</v>
      </c>
      <c r="D164" s="2"/>
      <c r="E164" s="2"/>
      <c r="F164" s="2"/>
      <c r="G164" s="2"/>
      <c r="H164" s="2"/>
      <c r="I164" s="2"/>
    </row>
    <row r="165" spans="1:9" x14ac:dyDescent="0.3">
      <c r="A165" s="8">
        <v>141</v>
      </c>
      <c r="B165" s="8">
        <v>-1.2382011250176283E-2</v>
      </c>
      <c r="C165" s="8">
        <v>-2.469924090031576E-3</v>
      </c>
      <c r="D165" s="2"/>
      <c r="E165" s="2"/>
      <c r="F165" s="2"/>
      <c r="G165" s="2"/>
      <c r="H165" s="2"/>
      <c r="I165" s="2"/>
    </row>
    <row r="166" spans="1:9" x14ac:dyDescent="0.3">
      <c r="A166" s="8">
        <v>142</v>
      </c>
      <c r="B166" s="8">
        <v>-1.1897669655857967E-2</v>
      </c>
      <c r="C166" s="8">
        <v>-3.1715073697440328E-3</v>
      </c>
      <c r="D166" s="2"/>
      <c r="E166" s="2"/>
      <c r="F166" s="2"/>
      <c r="G166" s="2"/>
      <c r="H166" s="2"/>
      <c r="I166" s="2"/>
    </row>
    <row r="167" spans="1:9" x14ac:dyDescent="0.3">
      <c r="A167" s="8">
        <v>143</v>
      </c>
      <c r="B167" s="8">
        <v>2.6731333092374417E-2</v>
      </c>
      <c r="C167" s="8">
        <v>-4.8959463752825602E-3</v>
      </c>
      <c r="D167" s="2"/>
      <c r="E167" s="2"/>
      <c r="F167" s="2"/>
      <c r="G167" s="2"/>
      <c r="H167" s="2"/>
      <c r="I167" s="2"/>
    </row>
    <row r="168" spans="1:9" x14ac:dyDescent="0.3">
      <c r="A168" s="8">
        <v>144</v>
      </c>
      <c r="B168" s="8">
        <v>-6.6599700151456585E-3</v>
      </c>
      <c r="C168" s="8">
        <v>3.0484804438533769E-2</v>
      </c>
      <c r="D168" s="2"/>
      <c r="E168" s="2"/>
      <c r="F168" s="2"/>
      <c r="G168" s="2"/>
      <c r="H168" s="2"/>
      <c r="I168" s="2"/>
    </row>
    <row r="169" spans="1:9" x14ac:dyDescent="0.3">
      <c r="A169" s="8">
        <v>145</v>
      </c>
      <c r="B169" s="8">
        <v>2.2345460015690533E-2</v>
      </c>
      <c r="C169" s="8">
        <v>-2.7346029589199537E-2</v>
      </c>
      <c r="D169" s="2"/>
      <c r="E169" s="2"/>
      <c r="F169" s="2"/>
      <c r="G169" s="2"/>
      <c r="H169" s="2"/>
      <c r="I169" s="2"/>
    </row>
    <row r="170" spans="1:9" x14ac:dyDescent="0.3">
      <c r="A170" s="8">
        <v>146</v>
      </c>
      <c r="B170" s="8">
        <v>-1.0933896006836894E-3</v>
      </c>
      <c r="C170" s="8">
        <v>-3.0606921429945791E-4</v>
      </c>
      <c r="D170" s="2"/>
      <c r="E170" s="2"/>
      <c r="F170" s="2"/>
      <c r="G170" s="2"/>
      <c r="H170" s="2"/>
      <c r="I170" s="2"/>
    </row>
    <row r="171" spans="1:9" x14ac:dyDescent="0.3">
      <c r="A171" s="8">
        <v>147</v>
      </c>
      <c r="B171" s="8">
        <v>2.0091920263297945E-2</v>
      </c>
      <c r="C171" s="8">
        <v>-2.3306722649863179E-2</v>
      </c>
      <c r="D171" s="2"/>
      <c r="E171" s="2"/>
      <c r="F171" s="2"/>
      <c r="G171" s="2"/>
      <c r="H171" s="2"/>
      <c r="I171" s="2"/>
    </row>
    <row r="172" spans="1:9" x14ac:dyDescent="0.3">
      <c r="A172" s="8">
        <v>148</v>
      </c>
      <c r="B172" s="8">
        <v>-3.7451981397538061E-3</v>
      </c>
      <c r="C172" s="8">
        <v>-2.253707539322531E-2</v>
      </c>
      <c r="D172" s="2"/>
      <c r="E172" s="2"/>
      <c r="F172" s="2"/>
      <c r="G172" s="2"/>
      <c r="H172" s="2"/>
      <c r="I172" s="2"/>
    </row>
    <row r="173" spans="1:9" x14ac:dyDescent="0.3">
      <c r="A173" s="8">
        <v>149</v>
      </c>
      <c r="B173" s="8">
        <v>3.3683364089807211E-4</v>
      </c>
      <c r="C173" s="8">
        <v>-2.3969919766049529E-3</v>
      </c>
      <c r="D173" s="2"/>
      <c r="E173" s="2"/>
      <c r="F173" s="2"/>
      <c r="G173" s="2"/>
      <c r="H173" s="2"/>
      <c r="I173" s="2"/>
    </row>
    <row r="174" spans="1:9" x14ac:dyDescent="0.3">
      <c r="A174" s="8">
        <v>150</v>
      </c>
      <c r="B174" s="8">
        <v>7.629994062001517E-3</v>
      </c>
      <c r="C174" s="8">
        <v>2.7917255318549205E-3</v>
      </c>
      <c r="D174" s="2"/>
      <c r="E174" s="2"/>
      <c r="F174" s="2"/>
      <c r="G174" s="2"/>
      <c r="H174" s="2"/>
      <c r="I174" s="2"/>
    </row>
    <row r="175" spans="1:9" x14ac:dyDescent="0.3">
      <c r="A175" s="8">
        <v>151</v>
      </c>
      <c r="B175" s="8">
        <v>-1.8961735751372049E-3</v>
      </c>
      <c r="C175" s="8">
        <v>8.5005642847397964E-3</v>
      </c>
      <c r="D175" s="2"/>
      <c r="E175" s="2"/>
      <c r="F175" s="2"/>
      <c r="G175" s="2"/>
      <c r="H175" s="2"/>
      <c r="I175" s="2"/>
    </row>
    <row r="176" spans="1:9" x14ac:dyDescent="0.3">
      <c r="A176" s="8">
        <v>152</v>
      </c>
      <c r="B176" s="8">
        <v>-1.2337768514522989E-2</v>
      </c>
      <c r="C176" s="8">
        <v>-5.0302017776999546E-3</v>
      </c>
      <c r="D176" s="2"/>
      <c r="E176" s="2"/>
      <c r="F176" s="2"/>
      <c r="G176" s="2"/>
      <c r="H176" s="2"/>
      <c r="I176" s="2"/>
    </row>
    <row r="177" spans="1:9" x14ac:dyDescent="0.3">
      <c r="A177" s="8">
        <v>153</v>
      </c>
      <c r="B177" s="8">
        <v>1.1411415120975942E-2</v>
      </c>
      <c r="C177" s="8">
        <v>-2.6582658871364663E-2</v>
      </c>
      <c r="D177" s="2"/>
      <c r="E177" s="2"/>
      <c r="F177" s="2"/>
      <c r="G177" s="2"/>
      <c r="H177" s="2"/>
      <c r="I177" s="2"/>
    </row>
    <row r="178" spans="1:9" x14ac:dyDescent="0.3">
      <c r="A178" s="8">
        <v>154</v>
      </c>
      <c r="B178" s="8">
        <v>-1.0844849221451139E-3</v>
      </c>
      <c r="C178" s="8">
        <v>-4.1752219419887064E-3</v>
      </c>
      <c r="D178" s="2"/>
      <c r="E178" s="2"/>
      <c r="F178" s="2"/>
      <c r="G178" s="2"/>
      <c r="H178" s="2"/>
      <c r="I178" s="2"/>
    </row>
    <row r="179" spans="1:9" x14ac:dyDescent="0.3">
      <c r="A179" s="8">
        <v>155</v>
      </c>
      <c r="B179" s="8">
        <v>4.3383568976727493E-3</v>
      </c>
      <c r="C179" s="8">
        <v>-6.4381713991337568E-3</v>
      </c>
      <c r="D179" s="2"/>
      <c r="E179" s="2"/>
      <c r="F179" s="2"/>
      <c r="G179" s="2"/>
      <c r="H179" s="2"/>
      <c r="I179" s="2"/>
    </row>
    <row r="180" spans="1:9" x14ac:dyDescent="0.3">
      <c r="A180" s="8">
        <v>156</v>
      </c>
      <c r="B180" s="8">
        <v>7.2322690205927857E-3</v>
      </c>
      <c r="C180" s="8">
        <v>1.2363813876631434E-2</v>
      </c>
      <c r="D180" s="2"/>
      <c r="E180" s="2"/>
      <c r="F180" s="2"/>
      <c r="G180" s="2"/>
      <c r="H180" s="2"/>
      <c r="I180" s="2"/>
    </row>
    <row r="181" spans="1:9" x14ac:dyDescent="0.3">
      <c r="A181" s="8">
        <v>157</v>
      </c>
      <c r="B181" s="8">
        <v>8.9943436215671572E-3</v>
      </c>
      <c r="C181" s="8">
        <v>7.7147445239215372E-3</v>
      </c>
      <c r="D181" s="2"/>
      <c r="E181" s="2"/>
      <c r="F181" s="2"/>
      <c r="G181" s="2"/>
      <c r="H181" s="2"/>
      <c r="I181" s="2"/>
    </row>
    <row r="182" spans="1:9" x14ac:dyDescent="0.3">
      <c r="A182" s="8">
        <v>158</v>
      </c>
      <c r="B182" s="8">
        <v>-1.2617246862574377E-2</v>
      </c>
      <c r="C182" s="8">
        <v>-2.9554377815752698E-3</v>
      </c>
      <c r="D182" s="2"/>
      <c r="E182" s="2"/>
      <c r="F182" s="2"/>
      <c r="G182" s="2"/>
      <c r="H182" s="2"/>
      <c r="I182" s="2"/>
    </row>
    <row r="183" spans="1:9" x14ac:dyDescent="0.3">
      <c r="A183" s="8">
        <v>159</v>
      </c>
      <c r="B183" s="8">
        <v>-6.8440452747643953E-3</v>
      </c>
      <c r="C183" s="8">
        <v>4.3532072529136073E-2</v>
      </c>
      <c r="D183" s="2"/>
      <c r="E183" s="2"/>
      <c r="F183" s="2"/>
      <c r="G183" s="2"/>
      <c r="H183" s="2"/>
      <c r="I183" s="2"/>
    </row>
    <row r="184" spans="1:9" x14ac:dyDescent="0.3">
      <c r="A184" s="8">
        <v>160</v>
      </c>
      <c r="B184" s="8">
        <v>-8.868139703921956E-3</v>
      </c>
      <c r="C184" s="8">
        <v>-1.8442674501668515E-2</v>
      </c>
      <c r="D184" s="2"/>
      <c r="E184" s="2"/>
      <c r="F184" s="2"/>
      <c r="G184" s="2"/>
      <c r="H184" s="2"/>
      <c r="I184" s="2"/>
    </row>
    <row r="185" spans="1:9" x14ac:dyDescent="0.3">
      <c r="A185" s="8">
        <v>161</v>
      </c>
      <c r="B185" s="8">
        <v>1.1546469966768188E-2</v>
      </c>
      <c r="C185" s="8">
        <v>-7.3963324704845474E-3</v>
      </c>
      <c r="D185" s="2"/>
      <c r="E185" s="2"/>
      <c r="F185" s="2"/>
      <c r="G185" s="2"/>
      <c r="H185" s="2"/>
      <c r="I185" s="2"/>
    </row>
    <row r="186" spans="1:9" x14ac:dyDescent="0.3">
      <c r="A186" s="8">
        <v>162</v>
      </c>
      <c r="B186" s="8">
        <v>6.2420988619530781E-3</v>
      </c>
      <c r="C186" s="8">
        <v>-3.9594871717334619E-3</v>
      </c>
      <c r="D186" s="2"/>
      <c r="E186" s="2"/>
      <c r="F186" s="2"/>
      <c r="G186" s="2"/>
      <c r="H186" s="2"/>
      <c r="I186" s="2"/>
    </row>
    <row r="187" spans="1:9" x14ac:dyDescent="0.3">
      <c r="A187" s="8">
        <v>163</v>
      </c>
      <c r="B187" s="8">
        <v>4.6234107998890236E-3</v>
      </c>
      <c r="C187" s="8">
        <v>1.1465187222344051E-4</v>
      </c>
      <c r="D187" s="2"/>
      <c r="E187" s="2"/>
      <c r="F187" s="2"/>
      <c r="G187" s="2"/>
      <c r="H187" s="2"/>
      <c r="I187" s="2"/>
    </row>
    <row r="188" spans="1:9" x14ac:dyDescent="0.3">
      <c r="A188" s="8">
        <v>164</v>
      </c>
      <c r="B188" s="8">
        <v>1.4536203229870865E-2</v>
      </c>
      <c r="C188" s="8">
        <v>2.9369437010071393E-2</v>
      </c>
      <c r="D188" s="2"/>
      <c r="E188" s="2"/>
      <c r="F188" s="2"/>
      <c r="G188" s="2"/>
      <c r="H188" s="2"/>
      <c r="I188" s="2"/>
    </row>
    <row r="189" spans="1:9" x14ac:dyDescent="0.3">
      <c r="A189" s="8">
        <v>165</v>
      </c>
      <c r="B189" s="8">
        <v>1.6881787294870808E-3</v>
      </c>
      <c r="C189" s="8">
        <v>-1.2866686746850326E-3</v>
      </c>
      <c r="D189" s="2"/>
      <c r="E189" s="2"/>
      <c r="F189" s="2"/>
      <c r="G189" s="2"/>
      <c r="H189" s="2"/>
      <c r="I189" s="2"/>
    </row>
    <row r="190" spans="1:9" x14ac:dyDescent="0.3">
      <c r="A190" s="8">
        <v>166</v>
      </c>
      <c r="B190" s="8">
        <v>4.3460224933561023E-4</v>
      </c>
      <c r="C190" s="8">
        <v>-1.117057121553394E-2</v>
      </c>
      <c r="D190" s="2"/>
      <c r="E190" s="2"/>
      <c r="F190" s="2"/>
      <c r="G190" s="2"/>
      <c r="H190" s="2"/>
      <c r="I190" s="2"/>
    </row>
    <row r="191" spans="1:9" x14ac:dyDescent="0.3">
      <c r="A191" s="8">
        <v>167</v>
      </c>
      <c r="B191" s="8">
        <v>-1.9685567705802006E-3</v>
      </c>
      <c r="C191" s="8">
        <v>8.3000338987547963E-3</v>
      </c>
      <c r="D191" s="2"/>
      <c r="E191" s="2"/>
      <c r="F191" s="2"/>
      <c r="G191" s="2"/>
      <c r="H191" s="2"/>
      <c r="I191" s="2"/>
    </row>
    <row r="192" spans="1:9" x14ac:dyDescent="0.3">
      <c r="A192" s="8">
        <v>168</v>
      </c>
      <c r="B192" s="8">
        <v>-1.0160478344665451E-2</v>
      </c>
      <c r="C192" s="8">
        <v>-1.2065435849548511E-3</v>
      </c>
      <c r="D192" s="2"/>
      <c r="E192" s="2"/>
      <c r="F192" s="2"/>
      <c r="G192" s="2"/>
      <c r="H192" s="2"/>
      <c r="I192" s="2"/>
    </row>
    <row r="193" spans="1:9" x14ac:dyDescent="0.3">
      <c r="A193" s="8">
        <v>169</v>
      </c>
      <c r="B193" s="8">
        <v>-2.1098055616917185E-2</v>
      </c>
      <c r="C193" s="8">
        <v>2.9247374374981133E-2</v>
      </c>
      <c r="D193" s="2"/>
      <c r="E193" s="2"/>
      <c r="F193" s="2"/>
      <c r="G193" s="2"/>
      <c r="H193" s="2"/>
      <c r="I193" s="2"/>
    </row>
    <row r="194" spans="1:9" x14ac:dyDescent="0.3">
      <c r="A194" s="8">
        <v>170</v>
      </c>
      <c r="B194" s="8">
        <v>1.0388289376742963E-2</v>
      </c>
      <c r="C194" s="8">
        <v>-2.4738923877858442E-2</v>
      </c>
      <c r="D194" s="2"/>
      <c r="E194" s="2"/>
      <c r="F194" s="2"/>
      <c r="G194" s="2"/>
      <c r="H194" s="2"/>
      <c r="I194" s="2"/>
    </row>
    <row r="195" spans="1:9" x14ac:dyDescent="0.3">
      <c r="A195" s="8">
        <v>171</v>
      </c>
      <c r="B195" s="8">
        <v>-2.3975340716925159E-2</v>
      </c>
      <c r="C195" s="8">
        <v>1.0617716287755737E-2</v>
      </c>
      <c r="D195" s="2"/>
      <c r="E195" s="2"/>
      <c r="F195" s="2"/>
      <c r="G195" s="2"/>
      <c r="H195" s="2"/>
      <c r="I195" s="2"/>
    </row>
    <row r="196" spans="1:9" x14ac:dyDescent="0.3">
      <c r="A196" s="8">
        <v>172</v>
      </c>
      <c r="B196" s="8">
        <v>6.7656243099999073E-3</v>
      </c>
      <c r="C196" s="8">
        <v>8.22024897310452E-3</v>
      </c>
      <c r="D196" s="2"/>
      <c r="E196" s="2"/>
      <c r="F196" s="2"/>
      <c r="G196" s="2"/>
      <c r="H196" s="2"/>
      <c r="I196" s="2"/>
    </row>
    <row r="197" spans="1:9" x14ac:dyDescent="0.3">
      <c r="A197" s="8">
        <v>173</v>
      </c>
      <c r="B197" s="8">
        <v>2.1626952791205557E-2</v>
      </c>
      <c r="C197" s="8">
        <v>3.0789259841057945E-2</v>
      </c>
      <c r="D197" s="2"/>
      <c r="E197" s="2"/>
      <c r="F197" s="2"/>
      <c r="G197" s="2"/>
      <c r="H197" s="2"/>
      <c r="I197" s="2"/>
    </row>
    <row r="198" spans="1:9" x14ac:dyDescent="0.3">
      <c r="A198" s="8">
        <v>174</v>
      </c>
      <c r="B198" s="8">
        <v>5.8267919667406428E-3</v>
      </c>
      <c r="C198" s="8">
        <v>9.3213766345362492E-3</v>
      </c>
      <c r="D198" s="2"/>
      <c r="E198" s="2"/>
      <c r="F198" s="2"/>
      <c r="G198" s="2"/>
      <c r="H198" s="2"/>
      <c r="I198" s="2"/>
    </row>
    <row r="199" spans="1:9" x14ac:dyDescent="0.3">
      <c r="A199" s="8">
        <v>175</v>
      </c>
      <c r="B199" s="8">
        <v>1.2301359685768125E-3</v>
      </c>
      <c r="C199" s="8">
        <v>1.9280334829497311E-2</v>
      </c>
      <c r="D199" s="2"/>
      <c r="E199" s="2"/>
      <c r="F199" s="2"/>
      <c r="G199" s="2"/>
      <c r="H199" s="2"/>
      <c r="I199" s="2"/>
    </row>
    <row r="200" spans="1:9" x14ac:dyDescent="0.3">
      <c r="A200" s="8">
        <v>176</v>
      </c>
      <c r="B200" s="8">
        <v>9.0849438436674135E-3</v>
      </c>
      <c r="C200" s="8">
        <v>7.7174075759639266E-3</v>
      </c>
      <c r="D200" s="2"/>
      <c r="E200" s="2"/>
      <c r="F200" s="2"/>
      <c r="G200" s="2"/>
      <c r="H200" s="2"/>
      <c r="I200" s="2"/>
    </row>
    <row r="201" spans="1:9" x14ac:dyDescent="0.3">
      <c r="A201" s="8">
        <v>177</v>
      </c>
      <c r="B201" s="8">
        <v>1.9437807219214571E-3</v>
      </c>
      <c r="C201" s="8">
        <v>-8.5933719922949726E-3</v>
      </c>
      <c r="D201" s="2"/>
      <c r="E201" s="2"/>
      <c r="F201" s="2"/>
      <c r="G201" s="2"/>
      <c r="H201" s="2"/>
      <c r="I201" s="2"/>
    </row>
    <row r="202" spans="1:9" x14ac:dyDescent="0.3">
      <c r="A202" s="8">
        <v>178</v>
      </c>
      <c r="B202" s="8">
        <v>6.2568293412681416E-3</v>
      </c>
      <c r="C202" s="8">
        <v>2.2303071598329102E-2</v>
      </c>
      <c r="D202" s="2"/>
      <c r="E202" s="2"/>
      <c r="F202" s="2"/>
      <c r="G202" s="2"/>
      <c r="H202" s="2"/>
      <c r="I202" s="2"/>
    </row>
    <row r="203" spans="1:9" x14ac:dyDescent="0.3">
      <c r="A203" s="8">
        <v>179</v>
      </c>
      <c r="B203" s="8">
        <v>-2.1040669317423234E-3</v>
      </c>
      <c r="C203" s="8">
        <v>7.7206837438811363E-3</v>
      </c>
      <c r="D203" s="2"/>
      <c r="E203" s="2"/>
      <c r="F203" s="2"/>
      <c r="G203" s="2"/>
      <c r="H203" s="2"/>
      <c r="I203" s="2"/>
    </row>
    <row r="204" spans="1:9" x14ac:dyDescent="0.3">
      <c r="A204" s="8">
        <v>180</v>
      </c>
      <c r="B204" s="8">
        <v>-2.2568107868074401E-2</v>
      </c>
      <c r="C204" s="8">
        <v>-8.0122371600223688E-3</v>
      </c>
      <c r="D204" s="2"/>
      <c r="E204" s="2"/>
      <c r="F204" s="2"/>
      <c r="G204" s="2"/>
      <c r="H204" s="2"/>
      <c r="I204" s="2"/>
    </row>
    <row r="205" spans="1:9" x14ac:dyDescent="0.3">
      <c r="A205" s="8">
        <v>181</v>
      </c>
      <c r="B205" s="8">
        <v>-1.070959480822164E-2</v>
      </c>
      <c r="C205" s="8">
        <v>2.4581710428918532E-2</v>
      </c>
      <c r="D205" s="2"/>
      <c r="E205" s="2"/>
      <c r="F205" s="2"/>
      <c r="G205" s="2"/>
      <c r="H205" s="2"/>
      <c r="I205" s="2"/>
    </row>
    <row r="206" spans="1:9" x14ac:dyDescent="0.3">
      <c r="A206" s="8">
        <v>182</v>
      </c>
      <c r="B206" s="8">
        <v>7.3031927141838137E-3</v>
      </c>
      <c r="C206" s="8">
        <v>-2.1877576489912468E-2</v>
      </c>
      <c r="D206" s="2"/>
      <c r="E206" s="2"/>
      <c r="F206" s="2"/>
      <c r="G206" s="2"/>
      <c r="H206" s="2"/>
      <c r="I206" s="2"/>
    </row>
    <row r="207" spans="1:9" x14ac:dyDescent="0.3">
      <c r="A207" s="8">
        <v>183</v>
      </c>
      <c r="B207" s="8">
        <v>5.3737380253311862E-3</v>
      </c>
      <c r="C207" s="8">
        <v>1.2290796619384774E-2</v>
      </c>
      <c r="D207" s="2"/>
      <c r="E207" s="2"/>
      <c r="F207" s="2"/>
      <c r="G207" s="2"/>
      <c r="H207" s="2"/>
      <c r="I207" s="2"/>
    </row>
    <row r="208" spans="1:9" x14ac:dyDescent="0.3">
      <c r="A208" s="8">
        <v>184</v>
      </c>
      <c r="B208" s="8">
        <v>8.78900174956165E-3</v>
      </c>
      <c r="C208" s="8">
        <v>-1.8004931546463133E-2</v>
      </c>
      <c r="D208" s="2"/>
      <c r="E208" s="2"/>
      <c r="F208" s="2"/>
      <c r="G208" s="2"/>
      <c r="H208" s="2"/>
      <c r="I208" s="2"/>
    </row>
    <row r="209" spans="1:9" x14ac:dyDescent="0.3">
      <c r="A209" s="8">
        <v>185</v>
      </c>
      <c r="B209" s="8">
        <v>-5.4624450119202881E-5</v>
      </c>
      <c r="C209" s="8">
        <v>-1.2837554988079711E-4</v>
      </c>
      <c r="D209" s="2"/>
      <c r="E209" s="2"/>
      <c r="F209" s="2"/>
      <c r="G209" s="2"/>
      <c r="H209" s="2"/>
      <c r="I209" s="2"/>
    </row>
    <row r="210" spans="1:9" x14ac:dyDescent="0.3">
      <c r="A210" s="8">
        <v>186</v>
      </c>
      <c r="B210" s="8">
        <v>-3.5490701670566789E-4</v>
      </c>
      <c r="C210" s="8">
        <v>-2.509046303669629E-3</v>
      </c>
      <c r="D210" s="2"/>
      <c r="E210" s="2"/>
      <c r="F210" s="2"/>
      <c r="G210" s="2"/>
      <c r="H210" s="2"/>
      <c r="I210" s="2"/>
    </row>
    <row r="211" spans="1:9" x14ac:dyDescent="0.3">
      <c r="A211" s="8">
        <v>187</v>
      </c>
      <c r="B211" s="8">
        <v>-8.2869368577595838E-3</v>
      </c>
      <c r="C211" s="8">
        <v>2.7461735712924564E-2</v>
      </c>
      <c r="D211" s="2"/>
      <c r="E211" s="2"/>
      <c r="F211" s="2"/>
      <c r="G211" s="2"/>
      <c r="H211" s="2"/>
      <c r="I211" s="2"/>
    </row>
    <row r="212" spans="1:9" x14ac:dyDescent="0.3">
      <c r="A212" s="8">
        <v>188</v>
      </c>
      <c r="B212" s="8">
        <v>-1.4064801721235079E-2</v>
      </c>
      <c r="C212" s="8">
        <v>-1.5653085535830558E-2</v>
      </c>
      <c r="D212" s="2"/>
      <c r="E212" s="2"/>
      <c r="F212" s="2"/>
      <c r="G212" s="2"/>
      <c r="H212" s="2"/>
      <c r="I212" s="2"/>
    </row>
    <row r="213" spans="1:9" x14ac:dyDescent="0.3">
      <c r="A213" s="8">
        <v>189</v>
      </c>
      <c r="B213" s="8">
        <v>6.0009465595316953E-3</v>
      </c>
      <c r="C213" s="8">
        <v>2.4252859704024982E-2</v>
      </c>
      <c r="D213" s="2"/>
      <c r="E213" s="2"/>
      <c r="F213" s="2"/>
      <c r="G213" s="2"/>
      <c r="H213" s="2"/>
      <c r="I213" s="2"/>
    </row>
    <row r="214" spans="1:9" x14ac:dyDescent="0.3">
      <c r="A214" s="8">
        <v>190</v>
      </c>
      <c r="B214" s="8">
        <v>4.746605503017776E-3</v>
      </c>
      <c r="C214" s="8">
        <v>-7.0373094453568489E-3</v>
      </c>
      <c r="D214" s="2"/>
      <c r="E214" s="2"/>
      <c r="F214" s="2"/>
      <c r="G214" s="2"/>
      <c r="H214" s="2"/>
      <c r="I214" s="2"/>
    </row>
    <row r="215" spans="1:9" x14ac:dyDescent="0.3">
      <c r="A215" s="8">
        <v>191</v>
      </c>
      <c r="B215" s="8">
        <v>3.1135362710252058E-3</v>
      </c>
      <c r="C215" s="8">
        <v>3.5754866776731616E-3</v>
      </c>
      <c r="D215" s="2"/>
      <c r="E215" s="2"/>
      <c r="F215" s="2"/>
      <c r="G215" s="2"/>
      <c r="H215" s="2"/>
      <c r="I215" s="2"/>
    </row>
    <row r="216" spans="1:9" x14ac:dyDescent="0.3">
      <c r="A216" s="8">
        <v>192</v>
      </c>
      <c r="B216" s="8">
        <v>5.685312636822557E-3</v>
      </c>
      <c r="C216" s="8">
        <v>1.1456569668696768E-2</v>
      </c>
      <c r="D216" s="2"/>
      <c r="E216" s="2"/>
      <c r="F216" s="2"/>
      <c r="G216" s="2"/>
      <c r="H216" s="2"/>
      <c r="I216" s="2"/>
    </row>
    <row r="217" spans="1:9" x14ac:dyDescent="0.3">
      <c r="A217" s="8">
        <v>193</v>
      </c>
      <c r="B217" s="8">
        <v>-4.1570305882348115E-3</v>
      </c>
      <c r="C217" s="8">
        <v>-8.9249137739062061E-3</v>
      </c>
      <c r="D217" s="2"/>
      <c r="E217" s="2"/>
      <c r="F217" s="2"/>
      <c r="G217" s="2"/>
      <c r="H217" s="2"/>
      <c r="I217" s="2"/>
    </row>
    <row r="218" spans="1:9" x14ac:dyDescent="0.3">
      <c r="A218" s="8">
        <v>194</v>
      </c>
      <c r="B218" s="8">
        <v>-3.3841870391227323E-3</v>
      </c>
      <c r="C218" s="8">
        <v>5.8849210392611633E-4</v>
      </c>
      <c r="D218" s="2"/>
      <c r="E218" s="2"/>
      <c r="F218" s="2"/>
      <c r="G218" s="2"/>
      <c r="H218" s="2"/>
      <c r="I218" s="2"/>
    </row>
    <row r="219" spans="1:9" x14ac:dyDescent="0.3">
      <c r="A219" s="8">
        <v>195</v>
      </c>
      <c r="B219" s="8">
        <v>-6.8913443824423449E-3</v>
      </c>
      <c r="C219" s="8">
        <v>-4.3605104994837107E-2</v>
      </c>
      <c r="D219" s="2"/>
      <c r="E219" s="2"/>
      <c r="F219" s="2"/>
      <c r="G219" s="2"/>
      <c r="H219" s="2"/>
      <c r="I219" s="2"/>
    </row>
    <row r="220" spans="1:9" x14ac:dyDescent="0.3">
      <c r="A220" s="8">
        <v>196</v>
      </c>
      <c r="B220" s="8">
        <v>1.6745361394476872E-2</v>
      </c>
      <c r="C220" s="8">
        <v>-1.25123630217997E-2</v>
      </c>
      <c r="D220" s="2"/>
      <c r="E220" s="2"/>
      <c r="F220" s="2"/>
      <c r="G220" s="2"/>
      <c r="H220" s="2"/>
      <c r="I220" s="2"/>
    </row>
    <row r="221" spans="1:9" x14ac:dyDescent="0.3">
      <c r="A221" s="8">
        <v>197</v>
      </c>
      <c r="B221" s="8">
        <v>4.1943229241260348E-5</v>
      </c>
      <c r="C221" s="8">
        <v>1.9738582588942986E-3</v>
      </c>
      <c r="D221" s="2"/>
      <c r="E221" s="2"/>
      <c r="F221" s="2"/>
      <c r="G221" s="2"/>
      <c r="H221" s="2"/>
      <c r="I221" s="2"/>
    </row>
    <row r="222" spans="1:9" x14ac:dyDescent="0.3">
      <c r="A222" s="8">
        <v>198</v>
      </c>
      <c r="B222" s="8">
        <v>1.329991713417979E-3</v>
      </c>
      <c r="C222" s="8">
        <v>-3.1117289772809892E-2</v>
      </c>
      <c r="D222" s="2"/>
      <c r="E222" s="2"/>
      <c r="F222" s="2"/>
      <c r="G222" s="2"/>
      <c r="H222" s="2"/>
      <c r="I222" s="2"/>
    </row>
    <row r="223" spans="1:9" x14ac:dyDescent="0.3">
      <c r="A223" s="8">
        <v>199</v>
      </c>
      <c r="B223" s="8">
        <v>-1.5496978109269283E-4</v>
      </c>
      <c r="C223" s="8">
        <v>1.6923186165944178E-2</v>
      </c>
      <c r="D223" s="2"/>
      <c r="E223" s="2"/>
      <c r="F223" s="2"/>
      <c r="G223" s="2"/>
      <c r="H223" s="2"/>
      <c r="I223" s="2"/>
    </row>
    <row r="224" spans="1:9" x14ac:dyDescent="0.3">
      <c r="A224" s="8">
        <v>200</v>
      </c>
      <c r="B224" s="8">
        <v>5.8428972934544904E-3</v>
      </c>
      <c r="C224" s="8">
        <v>-2.0467404245585838E-2</v>
      </c>
      <c r="D224" s="2"/>
      <c r="E224" s="2"/>
      <c r="F224" s="2"/>
      <c r="G224" s="2"/>
      <c r="H224" s="2"/>
      <c r="I224" s="2"/>
    </row>
    <row r="225" spans="1:9" x14ac:dyDescent="0.3">
      <c r="A225" s="8">
        <v>201</v>
      </c>
      <c r="B225" s="8">
        <v>-4.7405931872974739E-3</v>
      </c>
      <c r="C225" s="8">
        <v>1.3579824877628752E-2</v>
      </c>
      <c r="D225" s="2"/>
      <c r="E225" s="2"/>
      <c r="F225" s="2"/>
      <c r="G225" s="2"/>
      <c r="H225" s="2"/>
      <c r="I225" s="2"/>
    </row>
    <row r="226" spans="1:9" x14ac:dyDescent="0.3">
      <c r="A226" s="8">
        <v>202</v>
      </c>
      <c r="B226" s="8">
        <v>-1.0631637479827446E-2</v>
      </c>
      <c r="C226" s="8">
        <v>-7.2161088266140504E-4</v>
      </c>
      <c r="D226" s="2"/>
      <c r="E226" s="2"/>
      <c r="F226" s="2"/>
      <c r="G226" s="2"/>
      <c r="H226" s="2"/>
      <c r="I226" s="2"/>
    </row>
    <row r="227" spans="1:9" x14ac:dyDescent="0.3">
      <c r="A227" s="8">
        <v>203</v>
      </c>
      <c r="B227" s="8">
        <v>1.7278712190799178E-3</v>
      </c>
      <c r="C227" s="8">
        <v>2.6119816412381886E-3</v>
      </c>
      <c r="D227" s="2"/>
      <c r="E227" s="2"/>
      <c r="F227" s="2"/>
      <c r="G227" s="2"/>
      <c r="H227" s="2"/>
      <c r="I227" s="2"/>
    </row>
    <row r="228" spans="1:9" x14ac:dyDescent="0.3">
      <c r="A228" s="8">
        <v>204</v>
      </c>
      <c r="B228" s="8">
        <v>-8.2055266892419806E-3</v>
      </c>
      <c r="C228" s="8">
        <v>-1.8971134476184041E-2</v>
      </c>
      <c r="D228" s="2"/>
      <c r="E228" s="2"/>
      <c r="F228" s="2"/>
      <c r="G228" s="2"/>
      <c r="H228" s="2"/>
      <c r="I228" s="2"/>
    </row>
    <row r="229" spans="1:9" x14ac:dyDescent="0.3">
      <c r="A229" s="8">
        <v>205</v>
      </c>
      <c r="B229" s="8">
        <v>-1.3934853759345663E-2</v>
      </c>
      <c r="C229" s="8">
        <v>-1.3412720533261681E-2</v>
      </c>
      <c r="D229" s="2"/>
      <c r="E229" s="2"/>
      <c r="F229" s="2"/>
      <c r="G229" s="2"/>
      <c r="H229" s="2"/>
      <c r="I229" s="2"/>
    </row>
    <row r="230" spans="1:9" x14ac:dyDescent="0.3">
      <c r="A230" s="8">
        <v>206</v>
      </c>
      <c r="B230" s="8">
        <v>-1.4304137782136961E-3</v>
      </c>
      <c r="C230" s="8">
        <v>2.9176676898866272E-2</v>
      </c>
      <c r="D230" s="2"/>
      <c r="E230" s="2"/>
      <c r="F230" s="2"/>
      <c r="G230" s="2"/>
      <c r="H230" s="2"/>
      <c r="I230" s="2"/>
    </row>
    <row r="231" spans="1:9" x14ac:dyDescent="0.3">
      <c r="A231" s="8">
        <v>207</v>
      </c>
      <c r="B231" s="8">
        <v>-3.9742471967977661E-4</v>
      </c>
      <c r="C231" s="8">
        <v>2.174247196797766E-4</v>
      </c>
      <c r="D231" s="2"/>
      <c r="E231" s="2"/>
      <c r="F231" s="2"/>
      <c r="G231" s="2"/>
      <c r="H231" s="2"/>
      <c r="I231" s="2"/>
    </row>
    <row r="232" spans="1:9" x14ac:dyDescent="0.3">
      <c r="A232" s="8">
        <v>208</v>
      </c>
      <c r="B232" s="8">
        <v>2.0345617016375783E-2</v>
      </c>
      <c r="C232" s="8">
        <v>-2.7462019212651487E-2</v>
      </c>
      <c r="D232" s="2"/>
      <c r="E232" s="2"/>
      <c r="F232" s="2"/>
      <c r="G232" s="2"/>
      <c r="H232" s="2"/>
      <c r="I232" s="2"/>
    </row>
    <row r="233" spans="1:9" x14ac:dyDescent="0.3">
      <c r="A233" s="8">
        <v>209</v>
      </c>
      <c r="B233" s="8">
        <v>6.7738045318662616E-3</v>
      </c>
      <c r="C233" s="8">
        <v>-2.8783006869793465E-3</v>
      </c>
      <c r="D233" s="2"/>
      <c r="E233" s="2"/>
      <c r="F233" s="2"/>
      <c r="G233" s="2"/>
      <c r="H233" s="2"/>
      <c r="I233" s="2"/>
    </row>
    <row r="234" spans="1:9" x14ac:dyDescent="0.3">
      <c r="A234" s="8">
        <v>210</v>
      </c>
      <c r="B234" s="8">
        <v>1.7498986351081559E-3</v>
      </c>
      <c r="C234" s="8">
        <v>1.8939718210532051E-2</v>
      </c>
      <c r="D234" s="2"/>
      <c r="E234" s="2"/>
      <c r="F234" s="2"/>
      <c r="G234" s="2"/>
      <c r="H234" s="2"/>
      <c r="I234" s="2"/>
    </row>
    <row r="235" spans="1:9" x14ac:dyDescent="0.3">
      <c r="A235" s="8">
        <v>211</v>
      </c>
      <c r="B235" s="8">
        <v>2.1410142578026877E-3</v>
      </c>
      <c r="C235" s="8">
        <v>-1.1406837990044508E-2</v>
      </c>
      <c r="D235" s="2"/>
      <c r="E235" s="2"/>
      <c r="F235" s="2"/>
      <c r="G235" s="2"/>
      <c r="H235" s="2"/>
      <c r="I235" s="2"/>
    </row>
    <row r="236" spans="1:9" x14ac:dyDescent="0.3">
      <c r="A236" s="8">
        <v>212</v>
      </c>
      <c r="B236" s="8">
        <v>1.4066727548620201E-2</v>
      </c>
      <c r="C236" s="8">
        <v>-3.4302993010960466E-2</v>
      </c>
      <c r="D236" s="2"/>
      <c r="E236" s="2"/>
      <c r="F236" s="2"/>
      <c r="G236" s="2"/>
      <c r="H236" s="2"/>
      <c r="I236" s="2"/>
    </row>
    <row r="237" spans="1:9" x14ac:dyDescent="0.3">
      <c r="A237" s="8">
        <v>213</v>
      </c>
      <c r="B237" s="8">
        <v>4.2559049816993016E-4</v>
      </c>
      <c r="C237" s="8">
        <v>6.4149390159288075E-3</v>
      </c>
      <c r="D237" s="2"/>
      <c r="E237" s="2"/>
      <c r="F237" s="2"/>
      <c r="G237" s="2"/>
      <c r="H237" s="2"/>
      <c r="I237" s="2"/>
    </row>
    <row r="238" spans="1:9" x14ac:dyDescent="0.3">
      <c r="A238" s="8">
        <v>214</v>
      </c>
      <c r="B238" s="8">
        <v>-1.4330196352344567E-2</v>
      </c>
      <c r="C238" s="8">
        <v>-8.4928442378659416E-3</v>
      </c>
      <c r="D238" s="2"/>
      <c r="E238" s="2"/>
      <c r="F238" s="2"/>
      <c r="G238" s="2"/>
      <c r="H238" s="2"/>
      <c r="I238" s="2"/>
    </row>
    <row r="239" spans="1:9" x14ac:dyDescent="0.3">
      <c r="A239" s="8">
        <v>215</v>
      </c>
      <c r="B239" s="8">
        <v>-6.5071861714703959E-3</v>
      </c>
      <c r="C239" s="8">
        <v>-1.9863738156161255E-3</v>
      </c>
      <c r="D239" s="2"/>
      <c r="E239" s="2"/>
      <c r="F239" s="2"/>
      <c r="G239" s="2"/>
      <c r="H239" s="2"/>
      <c r="I239" s="2"/>
    </row>
    <row r="240" spans="1:9" x14ac:dyDescent="0.3">
      <c r="A240" s="8">
        <v>216</v>
      </c>
      <c r="B240" s="8">
        <v>-6.8332637506640318E-3</v>
      </c>
      <c r="C240" s="8">
        <v>-1.1318170098317051E-3</v>
      </c>
      <c r="D240" s="2"/>
      <c r="E240" s="2"/>
      <c r="F240" s="2"/>
      <c r="G240" s="2"/>
      <c r="H240" s="2"/>
      <c r="I240" s="2"/>
    </row>
    <row r="241" spans="1:9" x14ac:dyDescent="0.3">
      <c r="A241" s="8">
        <v>217</v>
      </c>
      <c r="B241" s="8">
        <v>-1.0041874970048516E-2</v>
      </c>
      <c r="C241" s="8">
        <v>-2.0326303190072594E-2</v>
      </c>
      <c r="D241" s="2"/>
      <c r="E241" s="2"/>
      <c r="F241" s="2"/>
      <c r="G241" s="2"/>
      <c r="H241" s="2"/>
      <c r="I241" s="2"/>
    </row>
    <row r="242" spans="1:9" x14ac:dyDescent="0.3">
      <c r="A242" s="8">
        <v>218</v>
      </c>
      <c r="B242" s="8">
        <v>-2.8243054832367931E-3</v>
      </c>
      <c r="C242" s="8">
        <v>1.4038876155804761E-3</v>
      </c>
      <c r="D242" s="2"/>
      <c r="E242" s="2"/>
      <c r="F242" s="2"/>
      <c r="G242" s="2"/>
      <c r="H242" s="2"/>
      <c r="I242" s="2"/>
    </row>
    <row r="243" spans="1:9" x14ac:dyDescent="0.3">
      <c r="A243" s="8">
        <v>219</v>
      </c>
      <c r="B243" s="8">
        <v>-9.9206053203407911E-3</v>
      </c>
      <c r="C243" s="8">
        <v>7.2518404589391947E-3</v>
      </c>
      <c r="D243" s="2"/>
      <c r="E243" s="2"/>
      <c r="F243" s="2"/>
      <c r="G243" s="2"/>
      <c r="H243" s="2"/>
      <c r="I243" s="2"/>
    </row>
    <row r="244" spans="1:9" x14ac:dyDescent="0.3">
      <c r="A244" s="8">
        <v>220</v>
      </c>
      <c r="B244" s="8">
        <v>-4.5776967434705707E-3</v>
      </c>
      <c r="C244" s="8">
        <v>-4.3471867189572404E-3</v>
      </c>
      <c r="D244" s="2"/>
      <c r="E244" s="2"/>
      <c r="F244" s="2"/>
      <c r="G244" s="2"/>
      <c r="H244" s="2"/>
      <c r="I244" s="2"/>
    </row>
    <row r="245" spans="1:9" x14ac:dyDescent="0.3">
      <c r="A245" s="8">
        <v>221</v>
      </c>
      <c r="B245" s="8">
        <v>1.4867192020754176E-2</v>
      </c>
      <c r="C245" s="8">
        <v>-1.0629676875280684E-2</v>
      </c>
      <c r="D245" s="2"/>
      <c r="E245" s="2"/>
      <c r="F245" s="2"/>
      <c r="G245" s="2"/>
      <c r="H245" s="2"/>
      <c r="I245" s="2"/>
    </row>
    <row r="246" spans="1:9" x14ac:dyDescent="0.3">
      <c r="A246" s="8">
        <v>222</v>
      </c>
      <c r="B246" s="8">
        <v>5.8894573670432099E-3</v>
      </c>
      <c r="C246" s="8">
        <v>-6.6932035658472085E-3</v>
      </c>
      <c r="D246" s="2"/>
      <c r="E246" s="2"/>
      <c r="F246" s="2"/>
      <c r="G246" s="2"/>
      <c r="H246" s="2"/>
      <c r="I246" s="2"/>
    </row>
    <row r="247" spans="1:9" x14ac:dyDescent="0.3">
      <c r="A247" s="8">
        <v>223</v>
      </c>
      <c r="B247" s="8">
        <v>-1.4100324793747175E-4</v>
      </c>
      <c r="C247" s="8">
        <v>-1.9194182869294388E-3</v>
      </c>
      <c r="D247" s="2"/>
      <c r="E247" s="2"/>
      <c r="F247" s="2"/>
      <c r="G247" s="2"/>
      <c r="H247" s="2"/>
      <c r="I247" s="2"/>
    </row>
    <row r="248" spans="1:9" x14ac:dyDescent="0.3">
      <c r="A248" s="8">
        <v>224</v>
      </c>
      <c r="B248" s="8">
        <v>9.7409630184005086E-3</v>
      </c>
      <c r="C248" s="8">
        <v>7.0759143001978275E-3</v>
      </c>
      <c r="D248" s="2"/>
      <c r="E248" s="2"/>
      <c r="F248" s="2"/>
      <c r="G248" s="2"/>
      <c r="H248" s="2"/>
      <c r="I248" s="2"/>
    </row>
    <row r="249" spans="1:9" x14ac:dyDescent="0.3">
      <c r="A249" s="8">
        <v>225</v>
      </c>
      <c r="B249" s="8">
        <v>-5.4121124730867149E-3</v>
      </c>
      <c r="C249" s="8">
        <v>1.6375609423752411E-2</v>
      </c>
      <c r="D249" s="2"/>
      <c r="E249" s="2"/>
      <c r="F249" s="2"/>
      <c r="G249" s="2"/>
      <c r="H249" s="2"/>
      <c r="I249" s="2"/>
    </row>
    <row r="250" spans="1:9" x14ac:dyDescent="0.3">
      <c r="A250" s="8">
        <v>226</v>
      </c>
      <c r="B250" s="8">
        <v>-3.5988841194763001E-3</v>
      </c>
      <c r="C250" s="8">
        <v>3.6392176013606663E-4</v>
      </c>
      <c r="D250" s="2"/>
      <c r="E250" s="2"/>
      <c r="F250" s="2"/>
      <c r="G250" s="2"/>
      <c r="H250" s="2"/>
      <c r="I250" s="2"/>
    </row>
    <row r="251" spans="1:9" x14ac:dyDescent="0.3">
      <c r="A251" s="8">
        <v>227</v>
      </c>
      <c r="B251" s="8">
        <v>-1.9575893099738192E-3</v>
      </c>
      <c r="C251" s="8">
        <v>3.1247561390484364E-2</v>
      </c>
      <c r="D251" s="2"/>
      <c r="E251" s="2"/>
      <c r="F251" s="2"/>
      <c r="G251" s="2"/>
      <c r="H251" s="2"/>
      <c r="I251" s="2"/>
    </row>
    <row r="252" spans="1:9" x14ac:dyDescent="0.3">
      <c r="A252" s="8">
        <v>228</v>
      </c>
      <c r="B252" s="8">
        <v>7.7492571120522397E-3</v>
      </c>
      <c r="C252" s="8">
        <v>1.4137908080833513E-2</v>
      </c>
      <c r="D252" s="2"/>
      <c r="E252" s="2"/>
      <c r="F252" s="2"/>
      <c r="G252" s="2"/>
      <c r="H252" s="2"/>
      <c r="I252" s="2"/>
    </row>
    <row r="253" spans="1:9" x14ac:dyDescent="0.3">
      <c r="A253" s="8">
        <v>229</v>
      </c>
      <c r="B253" s="8">
        <v>1.3695575354278157E-2</v>
      </c>
      <c r="C253" s="8">
        <v>2.4052437415289486E-2</v>
      </c>
      <c r="D253" s="2"/>
      <c r="E253" s="2"/>
      <c r="F253" s="2"/>
      <c r="G253" s="2"/>
      <c r="H253" s="2"/>
      <c r="I253" s="2"/>
    </row>
    <row r="254" spans="1:9" x14ac:dyDescent="0.3">
      <c r="A254" s="8">
        <v>230</v>
      </c>
      <c r="B254" s="8">
        <v>6.9952248417884553E-3</v>
      </c>
      <c r="C254" s="8">
        <v>-2.6283057212962868E-2</v>
      </c>
      <c r="D254" s="2"/>
      <c r="E254" s="2"/>
      <c r="F254" s="2"/>
      <c r="G254" s="2"/>
      <c r="H254" s="2"/>
      <c r="I254" s="2"/>
    </row>
    <row r="255" spans="1:9" x14ac:dyDescent="0.3">
      <c r="A255" s="8">
        <v>231</v>
      </c>
      <c r="B255" s="8">
        <v>2.3264663215713142E-4</v>
      </c>
      <c r="C255" s="8">
        <v>7.6142618753750613E-3</v>
      </c>
      <c r="D255" s="2"/>
      <c r="E255" s="2"/>
      <c r="F255" s="2"/>
      <c r="G255" s="2"/>
      <c r="H255" s="2"/>
      <c r="I255" s="2"/>
    </row>
    <row r="256" spans="1:9" x14ac:dyDescent="0.3">
      <c r="A256" s="8">
        <v>232</v>
      </c>
      <c r="B256" s="8">
        <v>-2.8835266931245412E-3</v>
      </c>
      <c r="C256" s="8">
        <v>-1.840418438497117E-3</v>
      </c>
      <c r="D256" s="2"/>
      <c r="E256" s="2"/>
      <c r="F256" s="2"/>
      <c r="G256" s="2"/>
      <c r="H256" s="2"/>
      <c r="I256" s="2"/>
    </row>
    <row r="257" spans="1:9" x14ac:dyDescent="0.3">
      <c r="A257" s="8">
        <v>233</v>
      </c>
      <c r="B257" s="8">
        <v>1.4445787020884062E-2</v>
      </c>
      <c r="C257" s="8">
        <v>2.7639703303857358E-2</v>
      </c>
      <c r="D257" s="2"/>
      <c r="E257" s="2"/>
      <c r="F257" s="2"/>
      <c r="G257" s="2"/>
      <c r="H257" s="2"/>
      <c r="I257" s="2"/>
    </row>
    <row r="258" spans="1:9" x14ac:dyDescent="0.3">
      <c r="A258" s="8">
        <v>234</v>
      </c>
      <c r="B258" s="8">
        <v>1.4325185922384744E-2</v>
      </c>
      <c r="C258" s="8">
        <v>-2.4364185341072576E-2</v>
      </c>
      <c r="D258" s="2"/>
      <c r="E258" s="2"/>
      <c r="F258" s="2"/>
      <c r="G258" s="2"/>
      <c r="H258" s="2"/>
      <c r="I258" s="2"/>
    </row>
    <row r="259" spans="1:9" x14ac:dyDescent="0.3">
      <c r="A259" s="8">
        <v>235</v>
      </c>
      <c r="B259" s="8">
        <v>4.0637267923232072E-3</v>
      </c>
      <c r="C259" s="8">
        <v>3.5079074219819366E-3</v>
      </c>
      <c r="D259" s="2"/>
      <c r="E259" s="2"/>
      <c r="F259" s="2"/>
      <c r="G259" s="2"/>
      <c r="H259" s="2"/>
      <c r="I259" s="2"/>
    </row>
    <row r="260" spans="1:9" x14ac:dyDescent="0.3">
      <c r="A260" s="8">
        <v>236</v>
      </c>
      <c r="B260" s="8">
        <v>-1.7565594780706012E-4</v>
      </c>
      <c r="C260" s="8">
        <v>-1.1530443279848337E-2</v>
      </c>
      <c r="D260" s="2"/>
      <c r="E260" s="2"/>
      <c r="F260" s="2"/>
      <c r="G260" s="2"/>
      <c r="H260" s="2"/>
      <c r="I260" s="2"/>
    </row>
    <row r="261" spans="1:9" x14ac:dyDescent="0.3">
      <c r="A261" s="8">
        <v>237</v>
      </c>
      <c r="B261" s="8">
        <v>8.7268048143251432E-3</v>
      </c>
      <c r="C261" s="8">
        <v>6.6557227960288186E-3</v>
      </c>
      <c r="D261" s="2"/>
      <c r="E261" s="2"/>
      <c r="F261" s="2"/>
      <c r="G261" s="2"/>
      <c r="H261" s="2"/>
      <c r="I261" s="2"/>
    </row>
    <row r="262" spans="1:9" x14ac:dyDescent="0.3">
      <c r="A262" s="8">
        <v>238</v>
      </c>
      <c r="B262" s="8">
        <v>3.4643118882103936E-3</v>
      </c>
      <c r="C262" s="8">
        <v>-5.8254949921816681E-3</v>
      </c>
      <c r="D262" s="2"/>
      <c r="E262" s="2"/>
      <c r="F262" s="2"/>
      <c r="G262" s="2"/>
      <c r="H262" s="2"/>
      <c r="I262" s="2"/>
    </row>
    <row r="263" spans="1:9" x14ac:dyDescent="0.3">
      <c r="A263" s="8">
        <v>239</v>
      </c>
      <c r="B263" s="8">
        <v>7.1952941965611958E-3</v>
      </c>
      <c r="C263" s="8">
        <v>2.1141512988039436E-2</v>
      </c>
      <c r="D263" s="2"/>
      <c r="E263" s="2"/>
      <c r="F263" s="2"/>
      <c r="G263" s="2"/>
      <c r="H263" s="2"/>
      <c r="I263" s="2"/>
    </row>
    <row r="264" spans="1:9" x14ac:dyDescent="0.3">
      <c r="A264" s="8">
        <v>240</v>
      </c>
      <c r="B264" s="8">
        <v>-1.5537185880628267E-3</v>
      </c>
      <c r="C264" s="8">
        <v>-1.4077762888659837E-2</v>
      </c>
      <c r="D264" s="2"/>
      <c r="E264" s="2"/>
      <c r="F264" s="2"/>
      <c r="G264" s="2"/>
      <c r="H264" s="2"/>
      <c r="I264" s="2"/>
    </row>
    <row r="265" spans="1:9" x14ac:dyDescent="0.3">
      <c r="A265" s="8">
        <v>241</v>
      </c>
      <c r="B265" s="8">
        <v>-7.1933282915784711E-3</v>
      </c>
      <c r="C265" s="8">
        <v>-1.355253632624967E-2</v>
      </c>
      <c r="D265" s="2"/>
      <c r="E265" s="2"/>
      <c r="F265" s="2"/>
      <c r="G265" s="2"/>
      <c r="H265" s="2"/>
      <c r="I265" s="2"/>
    </row>
    <row r="266" spans="1:9" x14ac:dyDescent="0.3">
      <c r="A266" s="8">
        <v>242</v>
      </c>
      <c r="B266" s="8">
        <v>-1.1366962257241667E-2</v>
      </c>
      <c r="C266" s="8">
        <v>-7.0471207255911467E-3</v>
      </c>
      <c r="D266" s="2"/>
      <c r="E266" s="2"/>
      <c r="F266" s="2"/>
      <c r="G266" s="2"/>
      <c r="H266" s="2"/>
      <c r="I266" s="2"/>
    </row>
    <row r="267" spans="1:9" x14ac:dyDescent="0.3">
      <c r="A267" s="8">
        <v>243</v>
      </c>
      <c r="B267" s="8">
        <v>1.3639728964649829E-2</v>
      </c>
      <c r="C267" s="8">
        <v>7.5846251443415433E-3</v>
      </c>
      <c r="D267" s="2"/>
      <c r="E267" s="2"/>
      <c r="F267" s="2"/>
      <c r="G267" s="2"/>
      <c r="H267" s="2"/>
      <c r="I267" s="2"/>
    </row>
    <row r="268" spans="1:9" x14ac:dyDescent="0.3">
      <c r="A268" s="8">
        <v>244</v>
      </c>
      <c r="B268" s="8">
        <v>-4.4350008923033802E-3</v>
      </c>
      <c r="C268" s="8">
        <v>1.6390958011857908E-2</v>
      </c>
      <c r="D268" s="2"/>
      <c r="E268" s="2"/>
      <c r="F268" s="2"/>
      <c r="G268" s="2"/>
      <c r="H268" s="2"/>
      <c r="I268" s="2"/>
    </row>
    <row r="269" spans="1:9" ht="15" thickBot="1" x14ac:dyDescent="0.35">
      <c r="A269" s="9">
        <v>245</v>
      </c>
      <c r="B269" s="9">
        <v>1.3095811092418745E-2</v>
      </c>
      <c r="C269" s="9">
        <v>6.8866532345154101E-3</v>
      </c>
      <c r="D269" s="2"/>
      <c r="E269" s="2"/>
      <c r="F269" s="2"/>
      <c r="G269" s="2"/>
      <c r="H269" s="2"/>
      <c r="I26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89F9-1F12-4C68-96AB-F9FB4F5696E1}">
  <dimension ref="A1:N269"/>
  <sheetViews>
    <sheetView workbookViewId="0">
      <selection activeCell="F27" sqref="F27"/>
    </sheetView>
  </sheetViews>
  <sheetFormatPr defaultRowHeight="14.4" x14ac:dyDescent="0.3"/>
  <cols>
    <col min="13" max="13" width="17.109375" customWidth="1"/>
    <col min="14" max="14" width="9" customWidth="1"/>
  </cols>
  <sheetData>
    <row r="1" spans="1:14" x14ac:dyDescent="0.3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14" ht="15" thickBot="1" x14ac:dyDescent="0.35">
      <c r="A2" s="2"/>
      <c r="B2" s="2"/>
      <c r="C2" s="2"/>
      <c r="D2" s="2"/>
      <c r="E2" s="2"/>
      <c r="F2" s="2"/>
      <c r="G2" s="2"/>
      <c r="H2" s="2"/>
      <c r="I2" s="2"/>
    </row>
    <row r="3" spans="1:14" x14ac:dyDescent="0.3">
      <c r="A3" s="11" t="s">
        <v>21</v>
      </c>
      <c r="B3" s="11"/>
      <c r="C3" s="2"/>
      <c r="D3" s="2"/>
      <c r="E3" s="2"/>
      <c r="F3" s="2"/>
      <c r="G3" s="2"/>
      <c r="H3" s="2"/>
      <c r="I3" s="2"/>
    </row>
    <row r="4" spans="1:14" x14ac:dyDescent="0.3">
      <c r="A4" s="8" t="s">
        <v>22</v>
      </c>
      <c r="B4" s="8">
        <v>0.48724217223410565</v>
      </c>
      <c r="C4" s="2"/>
      <c r="D4" s="2"/>
      <c r="E4" s="2"/>
      <c r="F4" s="2"/>
      <c r="G4" s="2"/>
      <c r="H4" s="2"/>
      <c r="I4" s="2"/>
      <c r="M4" s="7" t="s">
        <v>49</v>
      </c>
      <c r="N4" s="12">
        <f>B17+B18*'MAIN SHEET'!I256</f>
        <v>0.1062909103409924</v>
      </c>
    </row>
    <row r="5" spans="1:14" x14ac:dyDescent="0.3">
      <c r="A5" s="8" t="s">
        <v>23</v>
      </c>
      <c r="B5" s="8">
        <v>0.2374049344034099</v>
      </c>
      <c r="C5" s="2"/>
      <c r="D5" s="2"/>
      <c r="E5" s="2"/>
      <c r="F5" s="2"/>
      <c r="G5" s="2"/>
      <c r="H5" s="2"/>
      <c r="I5" s="2"/>
      <c r="M5" s="7" t="s">
        <v>12</v>
      </c>
      <c r="N5" s="12">
        <f>(C14)/B14*252</f>
        <v>8.249374649462031E-2</v>
      </c>
    </row>
    <row r="6" spans="1:14" x14ac:dyDescent="0.3">
      <c r="A6" s="8" t="s">
        <v>24</v>
      </c>
      <c r="B6" s="8">
        <v>0.23426668310465848</v>
      </c>
      <c r="C6" s="2"/>
      <c r="D6" s="2"/>
      <c r="E6" s="2"/>
      <c r="F6" s="2"/>
      <c r="G6" s="2"/>
      <c r="H6" s="2"/>
      <c r="I6" s="2"/>
      <c r="M6" s="7" t="s">
        <v>50</v>
      </c>
      <c r="N6" s="12">
        <f>SQRT(N5)</f>
        <v>0.28721724616502453</v>
      </c>
    </row>
    <row r="7" spans="1:14" x14ac:dyDescent="0.3">
      <c r="A7" s="8" t="s">
        <v>25</v>
      </c>
      <c r="B7" s="8">
        <v>1.5832482449122817E-2</v>
      </c>
      <c r="C7" s="2"/>
      <c r="D7" s="2"/>
      <c r="E7" s="2"/>
      <c r="F7" s="2"/>
      <c r="G7" s="2"/>
      <c r="H7" s="2"/>
      <c r="I7" s="2"/>
      <c r="M7" s="7" t="s">
        <v>51</v>
      </c>
      <c r="N7" s="12">
        <f>(C12)/(B18)^2*252/245</f>
        <v>1.5435019067951703E-2</v>
      </c>
    </row>
    <row r="8" spans="1:14" ht="15" thickBot="1" x14ac:dyDescent="0.35">
      <c r="A8" s="9" t="s">
        <v>26</v>
      </c>
      <c r="B8" s="9">
        <v>245</v>
      </c>
      <c r="C8" s="2"/>
      <c r="D8" s="2"/>
      <c r="E8" s="2"/>
      <c r="F8" s="2"/>
      <c r="G8" s="2"/>
      <c r="H8" s="2"/>
      <c r="I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</row>
    <row r="10" spans="1:14" ht="15" thickBot="1" x14ac:dyDescent="0.35">
      <c r="A10" s="2" t="s">
        <v>27</v>
      </c>
      <c r="B10" s="2"/>
      <c r="C10" s="2"/>
      <c r="D10" s="2"/>
      <c r="E10" s="2"/>
      <c r="F10" s="2"/>
      <c r="G10" s="2"/>
      <c r="H10" s="2"/>
      <c r="I10" s="2"/>
    </row>
    <row r="11" spans="1:14" x14ac:dyDescent="0.3">
      <c r="A11" s="10"/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2"/>
      <c r="H11" s="2"/>
      <c r="I11" s="2"/>
    </row>
    <row r="12" spans="1:14" x14ac:dyDescent="0.3">
      <c r="A12" s="8" t="s">
        <v>28</v>
      </c>
      <c r="B12" s="8">
        <v>1</v>
      </c>
      <c r="C12" s="8">
        <v>1.8962694777619978E-2</v>
      </c>
      <c r="D12" s="8">
        <v>1.8962694777619978E-2</v>
      </c>
      <c r="E12" s="8">
        <v>75.648796671530107</v>
      </c>
      <c r="F12" s="8">
        <v>5.1777981380757426E-16</v>
      </c>
      <c r="G12" s="2"/>
      <c r="H12" s="2"/>
      <c r="I12" s="2"/>
    </row>
    <row r="13" spans="1:14" x14ac:dyDescent="0.3">
      <c r="A13" s="8" t="s">
        <v>29</v>
      </c>
      <c r="B13" s="8">
        <v>243</v>
      </c>
      <c r="C13" s="8">
        <v>6.0912202621933025E-2</v>
      </c>
      <c r="D13" s="8">
        <v>2.5066750050178199E-4</v>
      </c>
      <c r="E13" s="8"/>
      <c r="F13" s="8"/>
      <c r="G13" s="2"/>
      <c r="H13" s="2"/>
      <c r="I13" s="2"/>
    </row>
    <row r="14" spans="1:14" ht="15" thickBot="1" x14ac:dyDescent="0.35">
      <c r="A14" s="9" t="s">
        <v>30</v>
      </c>
      <c r="B14" s="9">
        <v>244</v>
      </c>
      <c r="C14" s="9">
        <v>7.9874897399553002E-2</v>
      </c>
      <c r="D14" s="9"/>
      <c r="E14" s="9"/>
      <c r="F14" s="9"/>
      <c r="G14" s="2"/>
      <c r="H14" s="2"/>
      <c r="I14" s="2"/>
    </row>
    <row r="15" spans="1:14" ht="15" thickBot="1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14" x14ac:dyDescent="0.3">
      <c r="A16" s="10"/>
      <c r="B16" s="10" t="s">
        <v>37</v>
      </c>
      <c r="C16" s="10" t="s">
        <v>25</v>
      </c>
      <c r="D16" s="10" t="s">
        <v>38</v>
      </c>
      <c r="E16" s="10" t="s">
        <v>39</v>
      </c>
      <c r="F16" s="10" t="s">
        <v>40</v>
      </c>
      <c r="G16" s="10" t="s">
        <v>41</v>
      </c>
      <c r="H16" s="10" t="s">
        <v>42</v>
      </c>
      <c r="I16" s="10" t="s">
        <v>43</v>
      </c>
    </row>
    <row r="17" spans="1:9" x14ac:dyDescent="0.3">
      <c r="A17" s="8" t="s">
        <v>31</v>
      </c>
      <c r="B17" s="8">
        <v>-4.4524225444855456E-4</v>
      </c>
      <c r="C17" s="8">
        <v>1.0125698915435096E-3</v>
      </c>
      <c r="D17" s="8">
        <v>-0.4397150835384312</v>
      </c>
      <c r="E17" s="8">
        <v>0.66053428505464029</v>
      </c>
      <c r="F17" s="8">
        <v>-2.4397765003910028E-3</v>
      </c>
      <c r="G17" s="8">
        <v>1.5492919914938939E-3</v>
      </c>
      <c r="H17" s="8">
        <v>-2.4397765003910028E-3</v>
      </c>
      <c r="I17" s="8">
        <v>1.5492919914938939E-3</v>
      </c>
    </row>
    <row r="18" spans="1:9" ht="15" thickBot="1" x14ac:dyDescent="0.35">
      <c r="A18" s="9" t="s">
        <v>44</v>
      </c>
      <c r="B18" s="9">
        <v>1.1241225772243111</v>
      </c>
      <c r="C18" s="9">
        <v>0.12924467485417843</v>
      </c>
      <c r="D18" s="9">
        <v>8.6976316702611811</v>
      </c>
      <c r="E18" s="9">
        <v>5.1777981380753324E-16</v>
      </c>
      <c r="F18" s="9">
        <v>0.8695397259512947</v>
      </c>
      <c r="G18" s="9">
        <v>1.3787054284973275</v>
      </c>
      <c r="H18" s="9">
        <v>0.8695397259512947</v>
      </c>
      <c r="I18" s="9">
        <v>1.3787054284973275</v>
      </c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">
        <v>45</v>
      </c>
      <c r="B22" s="2"/>
      <c r="C22" s="2"/>
      <c r="D22" s="2"/>
      <c r="E22" s="2"/>
      <c r="F22" s="2"/>
      <c r="G22" s="2"/>
      <c r="H22" s="2"/>
      <c r="I22" s="2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0" t="s">
        <v>46</v>
      </c>
      <c r="B24" s="10" t="s">
        <v>47</v>
      </c>
      <c r="C24" s="10" t="s">
        <v>48</v>
      </c>
      <c r="D24" s="2"/>
      <c r="E24" s="2"/>
      <c r="F24" s="2"/>
      <c r="G24" s="2"/>
      <c r="H24" s="2"/>
      <c r="I24" s="2"/>
    </row>
    <row r="25" spans="1:9" x14ac:dyDescent="0.3">
      <c r="A25" s="8">
        <v>1</v>
      </c>
      <c r="B25" s="8">
        <v>3.0205859692651179E-3</v>
      </c>
      <c r="C25" s="8">
        <v>1.7322225923396224E-2</v>
      </c>
      <c r="D25" s="2"/>
      <c r="E25" s="2"/>
      <c r="F25" s="2"/>
      <c r="G25" s="2"/>
      <c r="H25" s="2"/>
      <c r="I25" s="2"/>
    </row>
    <row r="26" spans="1:9" x14ac:dyDescent="0.3">
      <c r="A26" s="8">
        <v>2</v>
      </c>
      <c r="B26" s="8">
        <v>-1.3425667246909573E-2</v>
      </c>
      <c r="C26" s="8">
        <v>6.2341605034279433E-3</v>
      </c>
      <c r="D26" s="2"/>
      <c r="E26" s="2"/>
      <c r="F26" s="2"/>
      <c r="G26" s="2"/>
      <c r="H26" s="2"/>
      <c r="I26" s="2"/>
    </row>
    <row r="27" spans="1:9" x14ac:dyDescent="0.3">
      <c r="A27" s="8">
        <v>3</v>
      </c>
      <c r="B27" s="8">
        <v>2.1203757393010048E-2</v>
      </c>
      <c r="C27" s="8">
        <v>-1.3937248447318678E-2</v>
      </c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8">
        <v>6.9255453282918199E-5</v>
      </c>
      <c r="C28" s="8">
        <v>-1.5251597032455932E-3</v>
      </c>
      <c r="D28" s="2"/>
      <c r="E28" s="2"/>
      <c r="F28" s="2"/>
      <c r="G28" s="2"/>
      <c r="H28" s="2"/>
      <c r="I28" s="2"/>
    </row>
    <row r="29" spans="1:9" x14ac:dyDescent="0.3">
      <c r="A29" s="8">
        <v>5</v>
      </c>
      <c r="B29" s="8">
        <v>4.5624349298900562E-3</v>
      </c>
      <c r="C29" s="8">
        <v>-1.1005214721884888E-2</v>
      </c>
      <c r="D29" s="2"/>
      <c r="E29" s="2"/>
      <c r="F29" s="2"/>
      <c r="G29" s="2"/>
      <c r="H29" s="2"/>
      <c r="I29" s="2"/>
    </row>
    <row r="30" spans="1:9" x14ac:dyDescent="0.3">
      <c r="A30" s="8">
        <v>6</v>
      </c>
      <c r="B30" s="8">
        <v>1.8471852597239918E-3</v>
      </c>
      <c r="C30" s="8">
        <v>-3.8953487544621085E-3</v>
      </c>
      <c r="D30" s="2"/>
      <c r="E30" s="2"/>
      <c r="F30" s="2"/>
      <c r="G30" s="2"/>
      <c r="H30" s="2"/>
      <c r="I30" s="2"/>
    </row>
    <row r="31" spans="1:9" x14ac:dyDescent="0.3">
      <c r="A31" s="8">
        <v>7</v>
      </c>
      <c r="B31" s="8">
        <v>9.7720268962222341E-4</v>
      </c>
      <c r="C31" s="8">
        <v>-9.4456533382479592E-3</v>
      </c>
      <c r="D31" s="2"/>
      <c r="E31" s="2"/>
      <c r="F31" s="2"/>
      <c r="G31" s="2"/>
      <c r="H31" s="2"/>
      <c r="I31" s="2"/>
    </row>
    <row r="32" spans="1:9" x14ac:dyDescent="0.3">
      <c r="A32" s="8">
        <v>8</v>
      </c>
      <c r="B32" s="8">
        <v>3.8475740750109509E-3</v>
      </c>
      <c r="C32" s="8">
        <v>-8.6732780815206613E-3</v>
      </c>
      <c r="D32" s="2"/>
      <c r="E32" s="2"/>
      <c r="F32" s="2"/>
      <c r="G32" s="2"/>
      <c r="H32" s="2"/>
      <c r="I32" s="2"/>
    </row>
    <row r="33" spans="1:9" x14ac:dyDescent="0.3">
      <c r="A33" s="8">
        <v>9</v>
      </c>
      <c r="B33" s="8">
        <v>1.7262716792964808E-3</v>
      </c>
      <c r="C33" s="8">
        <v>-2.3441542791798088E-2</v>
      </c>
      <c r="D33" s="2"/>
      <c r="E33" s="2"/>
      <c r="F33" s="2"/>
      <c r="G33" s="2"/>
      <c r="H33" s="2"/>
      <c r="I33" s="2"/>
    </row>
    <row r="34" spans="1:9" x14ac:dyDescent="0.3">
      <c r="A34" s="8">
        <v>10</v>
      </c>
      <c r="B34" s="8">
        <v>4.4885731812730374E-3</v>
      </c>
      <c r="C34" s="8">
        <v>-3.0758844201313217E-3</v>
      </c>
      <c r="D34" s="2"/>
      <c r="E34" s="2"/>
      <c r="F34" s="2"/>
      <c r="G34" s="2"/>
      <c r="H34" s="2"/>
      <c r="I34" s="2"/>
    </row>
    <row r="35" spans="1:9" x14ac:dyDescent="0.3">
      <c r="A35" s="8">
        <v>11</v>
      </c>
      <c r="B35" s="8">
        <v>1.5398193558908216E-3</v>
      </c>
      <c r="C35" s="8">
        <v>-4.0799167142855221E-4</v>
      </c>
      <c r="D35" s="2"/>
      <c r="E35" s="2"/>
      <c r="F35" s="2"/>
      <c r="G35" s="2"/>
      <c r="H35" s="2"/>
      <c r="I35" s="2"/>
    </row>
    <row r="36" spans="1:9" x14ac:dyDescent="0.3">
      <c r="A36" s="8">
        <v>12</v>
      </c>
      <c r="B36" s="8">
        <v>-3.029559873812814E-3</v>
      </c>
      <c r="C36" s="8">
        <v>3.7438058772961357E-3</v>
      </c>
      <c r="D36" s="2"/>
      <c r="E36" s="2"/>
      <c r="F36" s="2"/>
      <c r="G36" s="2"/>
      <c r="H36" s="2"/>
      <c r="I36" s="2"/>
    </row>
    <row r="37" spans="1:9" x14ac:dyDescent="0.3">
      <c r="A37" s="8">
        <v>13</v>
      </c>
      <c r="B37" s="8">
        <v>3.5437526424234493E-3</v>
      </c>
      <c r="C37" s="8">
        <v>-1.8244002950885036E-2</v>
      </c>
      <c r="D37" s="2"/>
      <c r="E37" s="2"/>
      <c r="F37" s="2"/>
      <c r="G37" s="2"/>
      <c r="H37" s="2"/>
      <c r="I37" s="2"/>
    </row>
    <row r="38" spans="1:9" x14ac:dyDescent="0.3">
      <c r="A38" s="8">
        <v>14</v>
      </c>
      <c r="B38" s="8">
        <v>-7.6484360391756718E-4</v>
      </c>
      <c r="C38" s="8">
        <v>7.6914050898756166E-3</v>
      </c>
      <c r="D38" s="2"/>
      <c r="E38" s="2"/>
      <c r="F38" s="2"/>
      <c r="G38" s="2"/>
      <c r="H38" s="2"/>
      <c r="I38" s="2"/>
    </row>
    <row r="39" spans="1:9" x14ac:dyDescent="0.3">
      <c r="A39" s="8">
        <v>15</v>
      </c>
      <c r="B39" s="8">
        <v>1.5632755947551139E-3</v>
      </c>
      <c r="C39" s="8">
        <v>1.3846267411201018E-2</v>
      </c>
      <c r="D39" s="2"/>
      <c r="E39" s="2"/>
      <c r="F39" s="2"/>
      <c r="G39" s="2"/>
      <c r="H39" s="2"/>
      <c r="I39" s="2"/>
    </row>
    <row r="40" spans="1:9" x14ac:dyDescent="0.3">
      <c r="A40" s="8">
        <v>16</v>
      </c>
      <c r="B40" s="8">
        <v>2.5148120100891135E-3</v>
      </c>
      <c r="C40" s="8">
        <v>-3.1879324443563695E-3</v>
      </c>
      <c r="D40" s="2"/>
      <c r="E40" s="2"/>
      <c r="F40" s="2"/>
      <c r="G40" s="2"/>
      <c r="H40" s="2"/>
      <c r="I40" s="2"/>
    </row>
    <row r="41" spans="1:9" x14ac:dyDescent="0.3">
      <c r="A41" s="8">
        <v>17</v>
      </c>
      <c r="B41" s="8">
        <v>-5.2727744540327281E-3</v>
      </c>
      <c r="C41" s="8">
        <v>1.0894138282177626E-2</v>
      </c>
      <c r="D41" s="2"/>
      <c r="E41" s="2"/>
      <c r="F41" s="2"/>
      <c r="G41" s="2"/>
      <c r="H41" s="2"/>
      <c r="I41" s="2"/>
    </row>
    <row r="42" spans="1:9" x14ac:dyDescent="0.3">
      <c r="A42" s="8">
        <v>18</v>
      </c>
      <c r="B42" s="8">
        <v>4.3895708255976161E-3</v>
      </c>
      <c r="C42" s="8">
        <v>-9.8578329393667931E-3</v>
      </c>
      <c r="D42" s="2"/>
      <c r="E42" s="2"/>
      <c r="F42" s="2"/>
      <c r="G42" s="2"/>
      <c r="H42" s="2"/>
      <c r="I42" s="2"/>
    </row>
    <row r="43" spans="1:9" x14ac:dyDescent="0.3">
      <c r="A43" s="8">
        <v>19</v>
      </c>
      <c r="B43" s="8">
        <v>7.2522089343885635E-3</v>
      </c>
      <c r="C43" s="8">
        <v>-1.2212245116152995E-3</v>
      </c>
      <c r="D43" s="2"/>
      <c r="E43" s="2"/>
      <c r="F43" s="2"/>
      <c r="G43" s="2"/>
      <c r="H43" s="2"/>
      <c r="I43" s="2"/>
    </row>
    <row r="44" spans="1:9" x14ac:dyDescent="0.3">
      <c r="A44" s="8">
        <v>20</v>
      </c>
      <c r="B44" s="8">
        <v>4.3102041665167784E-3</v>
      </c>
      <c r="C44" s="8">
        <v>2.0121611202038217E-2</v>
      </c>
      <c r="D44" s="2"/>
      <c r="E44" s="2"/>
      <c r="F44" s="2"/>
      <c r="G44" s="2"/>
      <c r="H44" s="2"/>
      <c r="I44" s="2"/>
    </row>
    <row r="45" spans="1:9" x14ac:dyDescent="0.3">
      <c r="A45" s="8">
        <v>21</v>
      </c>
      <c r="B45" s="8">
        <v>-2.8658831387507158E-3</v>
      </c>
      <c r="C45" s="8">
        <v>8.4425033260821878E-3</v>
      </c>
      <c r="D45" s="2"/>
      <c r="E45" s="2"/>
      <c r="F45" s="2"/>
      <c r="G45" s="2"/>
      <c r="H45" s="2"/>
      <c r="I45" s="2"/>
    </row>
    <row r="46" spans="1:9" x14ac:dyDescent="0.3">
      <c r="A46" s="8">
        <v>22</v>
      </c>
      <c r="B46" s="8">
        <v>-4.6637834353081675E-3</v>
      </c>
      <c r="C46" s="8">
        <v>-5.6098940436052888E-2</v>
      </c>
      <c r="D46" s="2"/>
      <c r="E46" s="2"/>
      <c r="F46" s="2"/>
      <c r="G46" s="2"/>
      <c r="H46" s="2"/>
      <c r="I46" s="2"/>
    </row>
    <row r="47" spans="1:9" x14ac:dyDescent="0.3">
      <c r="A47" s="8">
        <v>23</v>
      </c>
      <c r="B47" s="8">
        <v>-7.1003312829438017E-3</v>
      </c>
      <c r="C47" s="8">
        <v>-2.6499788427444153E-2</v>
      </c>
      <c r="D47" s="2"/>
      <c r="E47" s="2"/>
      <c r="F47" s="2"/>
      <c r="G47" s="2"/>
      <c r="H47" s="2"/>
      <c r="I47" s="2"/>
    </row>
    <row r="48" spans="1:9" x14ac:dyDescent="0.3">
      <c r="A48" s="8">
        <v>24</v>
      </c>
      <c r="B48" s="8">
        <v>9.6581013234531329E-3</v>
      </c>
      <c r="C48" s="8">
        <v>4.7563057232891046E-3</v>
      </c>
      <c r="D48" s="2"/>
      <c r="E48" s="2"/>
      <c r="F48" s="2"/>
      <c r="G48" s="2"/>
      <c r="H48" s="2"/>
      <c r="I48" s="2"/>
    </row>
    <row r="49" spans="1:9" x14ac:dyDescent="0.3">
      <c r="A49" s="8">
        <v>25</v>
      </c>
      <c r="B49" s="8">
        <v>-3.9618291413061861E-4</v>
      </c>
      <c r="C49" s="8">
        <v>1.3309766576609402E-3</v>
      </c>
      <c r="D49" s="2"/>
      <c r="E49" s="2"/>
      <c r="F49" s="2"/>
      <c r="G49" s="2"/>
      <c r="H49" s="2"/>
      <c r="I49" s="2"/>
    </row>
    <row r="50" spans="1:9" x14ac:dyDescent="0.3">
      <c r="A50" s="8">
        <v>26</v>
      </c>
      <c r="B50" s="8">
        <v>1.8692533427649401E-3</v>
      </c>
      <c r="C50" s="8">
        <v>5.5315173679322018E-4</v>
      </c>
      <c r="D50" s="2"/>
      <c r="E50" s="2"/>
      <c r="F50" s="2"/>
      <c r="G50" s="2"/>
      <c r="H50" s="2"/>
      <c r="I50" s="2"/>
    </row>
    <row r="51" spans="1:9" x14ac:dyDescent="0.3">
      <c r="A51" s="8">
        <v>27</v>
      </c>
      <c r="B51" s="8">
        <v>-3.2694233130893466E-3</v>
      </c>
      <c r="C51" s="8">
        <v>-4.4638217019012365E-4</v>
      </c>
      <c r="D51" s="2"/>
      <c r="E51" s="2"/>
      <c r="F51" s="2"/>
      <c r="G51" s="2"/>
      <c r="H51" s="2"/>
      <c r="I51" s="2"/>
    </row>
    <row r="52" spans="1:9" x14ac:dyDescent="0.3">
      <c r="A52" s="8">
        <v>28</v>
      </c>
      <c r="B52" s="8">
        <v>8.7979225158068552E-3</v>
      </c>
      <c r="C52" s="8">
        <v>-1.1372445642797387E-2</v>
      </c>
      <c r="D52" s="2"/>
      <c r="E52" s="2"/>
      <c r="F52" s="2"/>
      <c r="G52" s="2"/>
      <c r="H52" s="2"/>
      <c r="I52" s="2"/>
    </row>
    <row r="53" spans="1:9" x14ac:dyDescent="0.3">
      <c r="A53" s="8">
        <v>29</v>
      </c>
      <c r="B53" s="8">
        <v>-6.2818905598192583E-4</v>
      </c>
      <c r="C53" s="8">
        <v>-1.5205042905030549E-2</v>
      </c>
      <c r="D53" s="2"/>
      <c r="E53" s="2"/>
      <c r="F53" s="2"/>
      <c r="G53" s="2"/>
      <c r="H53" s="2"/>
      <c r="I53" s="2"/>
    </row>
    <row r="54" spans="1:9" x14ac:dyDescent="0.3">
      <c r="A54" s="8">
        <v>30</v>
      </c>
      <c r="B54" s="8">
        <v>-1.1326951485333752E-3</v>
      </c>
      <c r="C54" s="8">
        <v>3.43479139173168E-2</v>
      </c>
      <c r="D54" s="2"/>
      <c r="E54" s="2"/>
      <c r="F54" s="2"/>
      <c r="G54" s="2"/>
      <c r="H54" s="2"/>
      <c r="I54" s="2"/>
    </row>
    <row r="55" spans="1:9" x14ac:dyDescent="0.3">
      <c r="A55" s="8">
        <v>31</v>
      </c>
      <c r="B55" s="8">
        <v>-6.9618220037594263E-3</v>
      </c>
      <c r="C55" s="8">
        <v>6.8362022289387399E-3</v>
      </c>
      <c r="D55" s="2"/>
      <c r="E55" s="2"/>
      <c r="F55" s="2"/>
      <c r="G55" s="2"/>
      <c r="H55" s="2"/>
      <c r="I55" s="2"/>
    </row>
    <row r="56" spans="1:9" x14ac:dyDescent="0.3">
      <c r="A56" s="8">
        <v>32</v>
      </c>
      <c r="B56" s="8">
        <v>-6.7505126968004448E-3</v>
      </c>
      <c r="C56" s="8">
        <v>1.8351197005716992E-4</v>
      </c>
      <c r="D56" s="2"/>
      <c r="E56" s="2"/>
      <c r="F56" s="2"/>
      <c r="G56" s="2"/>
      <c r="H56" s="2"/>
      <c r="I56" s="2"/>
    </row>
    <row r="57" spans="1:9" x14ac:dyDescent="0.3">
      <c r="A57" s="8">
        <v>33</v>
      </c>
      <c r="B57" s="8">
        <v>-9.7209195018389902E-3</v>
      </c>
      <c r="C57" s="8">
        <v>-1.9420873964472608E-3</v>
      </c>
      <c r="D57" s="2"/>
      <c r="E57" s="2"/>
      <c r="F57" s="2"/>
      <c r="G57" s="2"/>
      <c r="H57" s="2"/>
      <c r="I57" s="2"/>
    </row>
    <row r="58" spans="1:9" x14ac:dyDescent="0.3">
      <c r="A58" s="8">
        <v>34</v>
      </c>
      <c r="B58" s="8">
        <v>-9.0958402816867217E-3</v>
      </c>
      <c r="C58" s="8">
        <v>7.3785708803335518E-3</v>
      </c>
      <c r="D58" s="2"/>
      <c r="E58" s="2"/>
      <c r="F58" s="2"/>
      <c r="G58" s="2"/>
      <c r="H58" s="2"/>
      <c r="I58" s="2"/>
    </row>
    <row r="59" spans="1:9" x14ac:dyDescent="0.3">
      <c r="A59" s="8">
        <v>35</v>
      </c>
      <c r="B59" s="8">
        <v>1.4958220585588157E-3</v>
      </c>
      <c r="C59" s="8">
        <v>-1.3070674331456318E-2</v>
      </c>
      <c r="D59" s="2"/>
      <c r="E59" s="2"/>
      <c r="F59" s="2"/>
      <c r="G59" s="2"/>
      <c r="H59" s="2"/>
      <c r="I59" s="2"/>
    </row>
    <row r="60" spans="1:9" x14ac:dyDescent="0.3">
      <c r="A60" s="8">
        <v>36</v>
      </c>
      <c r="B60" s="8">
        <v>-1.1988062207631977E-2</v>
      </c>
      <c r="C60" s="8">
        <v>1.2057341704525742E-2</v>
      </c>
      <c r="D60" s="2"/>
      <c r="E60" s="2"/>
      <c r="F60" s="2"/>
      <c r="G60" s="2"/>
      <c r="H60" s="2"/>
      <c r="I60" s="2"/>
    </row>
    <row r="61" spans="1:9" x14ac:dyDescent="0.3">
      <c r="A61" s="8">
        <v>37</v>
      </c>
      <c r="B61" s="8">
        <v>8.3583057188760974E-3</v>
      </c>
      <c r="C61" s="8">
        <v>-2.3772705873790342E-3</v>
      </c>
      <c r="D61" s="2"/>
      <c r="E61" s="2"/>
      <c r="F61" s="2"/>
      <c r="G61" s="2"/>
      <c r="H61" s="2"/>
      <c r="I61" s="2"/>
    </row>
    <row r="62" spans="1:9" x14ac:dyDescent="0.3">
      <c r="A62" s="8">
        <v>38</v>
      </c>
      <c r="B62" s="8">
        <v>9.1219219323288546E-3</v>
      </c>
      <c r="C62" s="8">
        <v>9.5913554791124504E-3</v>
      </c>
      <c r="D62" s="2"/>
      <c r="E62" s="2"/>
      <c r="F62" s="2"/>
      <c r="G62" s="2"/>
      <c r="H62" s="2"/>
      <c r="I62" s="2"/>
    </row>
    <row r="63" spans="1:9" x14ac:dyDescent="0.3">
      <c r="A63" s="8">
        <v>39</v>
      </c>
      <c r="B63" s="8">
        <v>8.2111009070442911E-3</v>
      </c>
      <c r="C63" s="8">
        <v>2.7925778286358609E-2</v>
      </c>
      <c r="D63" s="2"/>
      <c r="E63" s="2"/>
      <c r="F63" s="2"/>
      <c r="G63" s="2"/>
      <c r="H63" s="2"/>
      <c r="I63" s="2"/>
    </row>
    <row r="64" spans="1:9" x14ac:dyDescent="0.3">
      <c r="A64" s="8">
        <v>40</v>
      </c>
      <c r="B64" s="8">
        <v>-6.4631089997110097E-3</v>
      </c>
      <c r="C64" s="8">
        <v>-2.902548163781149E-2</v>
      </c>
      <c r="D64" s="2"/>
      <c r="E64" s="2"/>
      <c r="F64" s="2"/>
      <c r="G64" s="2"/>
      <c r="H64" s="2"/>
      <c r="I64" s="2"/>
    </row>
    <row r="65" spans="1:9" x14ac:dyDescent="0.3">
      <c r="A65" s="8">
        <v>41</v>
      </c>
      <c r="B65" s="8">
        <v>-2.6453044217408664E-3</v>
      </c>
      <c r="C65" s="8">
        <v>-5.2989299662299988E-3</v>
      </c>
      <c r="D65" s="2"/>
      <c r="E65" s="2"/>
      <c r="F65" s="2"/>
      <c r="G65" s="2"/>
      <c r="H65" s="2"/>
      <c r="I65" s="2"/>
    </row>
    <row r="66" spans="1:9" x14ac:dyDescent="0.3">
      <c r="A66" s="8">
        <v>42</v>
      </c>
      <c r="B66" s="8">
        <v>1.2258502336866473E-2</v>
      </c>
      <c r="C66" s="8">
        <v>-8.0611382030533335E-3</v>
      </c>
      <c r="D66" s="2"/>
      <c r="E66" s="2"/>
      <c r="F66" s="2"/>
      <c r="G66" s="2"/>
      <c r="H66" s="2"/>
      <c r="I66" s="2"/>
    </row>
    <row r="67" spans="1:9" x14ac:dyDescent="0.3">
      <c r="A67" s="8">
        <v>43</v>
      </c>
      <c r="B67" s="8">
        <v>-4.8249060972988022E-3</v>
      </c>
      <c r="C67" s="8">
        <v>-1.4481450975234414E-2</v>
      </c>
      <c r="D67" s="2"/>
      <c r="E67" s="2"/>
      <c r="F67" s="2"/>
      <c r="G67" s="2"/>
      <c r="H67" s="2"/>
      <c r="I67" s="2"/>
    </row>
    <row r="68" spans="1:9" x14ac:dyDescent="0.3">
      <c r="A68" s="8">
        <v>44</v>
      </c>
      <c r="B68" s="8">
        <v>-7.7569296258912478E-3</v>
      </c>
      <c r="C68" s="8">
        <v>-2.3625400648260127E-2</v>
      </c>
      <c r="D68" s="2"/>
      <c r="E68" s="2"/>
      <c r="F68" s="2"/>
      <c r="G68" s="2"/>
      <c r="H68" s="2"/>
      <c r="I68" s="2"/>
    </row>
    <row r="69" spans="1:9" x14ac:dyDescent="0.3">
      <c r="A69" s="8">
        <v>45</v>
      </c>
      <c r="B69" s="8">
        <v>-4.3818781657998119E-3</v>
      </c>
      <c r="C69" s="8">
        <v>-2.1111274738966061E-2</v>
      </c>
      <c r="D69" s="2"/>
      <c r="E69" s="2"/>
      <c r="F69" s="2"/>
      <c r="G69" s="2"/>
      <c r="H69" s="2"/>
      <c r="I69" s="2"/>
    </row>
    <row r="70" spans="1:9" x14ac:dyDescent="0.3">
      <c r="A70" s="8">
        <v>46</v>
      </c>
      <c r="B70" s="8">
        <v>9.0655736953921418E-3</v>
      </c>
      <c r="C70" s="8">
        <v>1.192963263129585E-2</v>
      </c>
      <c r="D70" s="2"/>
      <c r="E70" s="2"/>
      <c r="F70" s="2"/>
      <c r="G70" s="2"/>
      <c r="H70" s="2"/>
      <c r="I70" s="2"/>
    </row>
    <row r="71" spans="1:9" x14ac:dyDescent="0.3">
      <c r="A71" s="8">
        <v>47</v>
      </c>
      <c r="B71" s="8">
        <v>8.1606669043177114E-3</v>
      </c>
      <c r="C71" s="8">
        <v>3.1405253511771758E-3</v>
      </c>
      <c r="D71" s="2"/>
      <c r="E71" s="2"/>
      <c r="F71" s="2"/>
      <c r="G71" s="2"/>
      <c r="H71" s="2"/>
      <c r="I71" s="2"/>
    </row>
    <row r="72" spans="1:9" x14ac:dyDescent="0.3">
      <c r="A72" s="8">
        <v>48</v>
      </c>
      <c r="B72" s="8">
        <v>-7.1841001711883765E-4</v>
      </c>
      <c r="C72" s="8">
        <v>1.0139448311188536E-2</v>
      </c>
      <c r="D72" s="2"/>
      <c r="E72" s="2"/>
      <c r="F72" s="2"/>
      <c r="G72" s="2"/>
      <c r="H72" s="2"/>
      <c r="I72" s="2"/>
    </row>
    <row r="73" spans="1:9" x14ac:dyDescent="0.3">
      <c r="A73" s="8">
        <v>49</v>
      </c>
      <c r="B73" s="8">
        <v>1.3695479303188593E-3</v>
      </c>
      <c r="C73" s="8">
        <v>2.1677065497113551E-2</v>
      </c>
      <c r="D73" s="2"/>
      <c r="E73" s="2"/>
      <c r="F73" s="2"/>
      <c r="G73" s="2"/>
      <c r="H73" s="2"/>
      <c r="I73" s="2"/>
    </row>
    <row r="74" spans="1:9" x14ac:dyDescent="0.3">
      <c r="A74" s="8">
        <v>50</v>
      </c>
      <c r="B74" s="8">
        <v>5.1800781603783611E-3</v>
      </c>
      <c r="C74" s="8">
        <v>4.224366731957899E-3</v>
      </c>
      <c r="D74" s="2"/>
      <c r="E74" s="2"/>
      <c r="F74" s="2"/>
      <c r="G74" s="2"/>
      <c r="H74" s="2"/>
      <c r="I74" s="2"/>
    </row>
    <row r="75" spans="1:9" x14ac:dyDescent="0.3">
      <c r="A75" s="8">
        <v>51</v>
      </c>
      <c r="B75" s="8">
        <v>7.9055003558292593E-4</v>
      </c>
      <c r="C75" s="8">
        <v>-2.0191071600899519E-2</v>
      </c>
      <c r="D75" s="2"/>
      <c r="E75" s="2"/>
      <c r="F75" s="2"/>
      <c r="G75" s="2"/>
      <c r="H75" s="2"/>
      <c r="I75" s="2"/>
    </row>
    <row r="76" spans="1:9" x14ac:dyDescent="0.3">
      <c r="A76" s="8">
        <v>52</v>
      </c>
      <c r="B76" s="8">
        <v>-5.6848943095952915E-3</v>
      </c>
      <c r="C76" s="8">
        <v>-7.7892625795859243E-3</v>
      </c>
      <c r="D76" s="2"/>
      <c r="E76" s="2"/>
      <c r="F76" s="2"/>
      <c r="G76" s="2"/>
      <c r="H76" s="2"/>
      <c r="I76" s="2"/>
    </row>
    <row r="77" spans="1:9" x14ac:dyDescent="0.3">
      <c r="A77" s="8">
        <v>53</v>
      </c>
      <c r="B77" s="8">
        <v>3.5721603354035641E-4</v>
      </c>
      <c r="C77" s="8">
        <v>-1.1384301011051094E-2</v>
      </c>
      <c r="D77" s="2"/>
      <c r="E77" s="2"/>
      <c r="F77" s="2"/>
      <c r="G77" s="2"/>
      <c r="H77" s="2"/>
      <c r="I77" s="2"/>
    </row>
    <row r="78" spans="1:9" x14ac:dyDescent="0.3">
      <c r="A78" s="8">
        <v>54</v>
      </c>
      <c r="B78" s="8">
        <v>-2.5013450607110519E-3</v>
      </c>
      <c r="C78" s="8">
        <v>1.604367224421227E-2</v>
      </c>
      <c r="D78" s="2"/>
      <c r="E78" s="2"/>
      <c r="F78" s="2"/>
      <c r="G78" s="2"/>
      <c r="H78" s="2"/>
      <c r="I78" s="2"/>
    </row>
    <row r="79" spans="1:9" x14ac:dyDescent="0.3">
      <c r="A79" s="8">
        <v>55</v>
      </c>
      <c r="B79" s="8">
        <v>-9.9518263262136104E-3</v>
      </c>
      <c r="C79" s="8">
        <v>-5.4916955534605825E-3</v>
      </c>
      <c r="D79" s="2"/>
      <c r="E79" s="2"/>
      <c r="F79" s="2"/>
      <c r="G79" s="2"/>
      <c r="H79" s="2"/>
      <c r="I79" s="2"/>
    </row>
    <row r="80" spans="1:9" x14ac:dyDescent="0.3">
      <c r="A80" s="8">
        <v>56</v>
      </c>
      <c r="B80" s="8">
        <v>5.8188097748659347E-3</v>
      </c>
      <c r="C80" s="8">
        <v>-3.1885936061012343E-3</v>
      </c>
      <c r="D80" s="2"/>
      <c r="E80" s="2"/>
      <c r="F80" s="2"/>
      <c r="G80" s="2"/>
      <c r="H80" s="2"/>
      <c r="I80" s="2"/>
    </row>
    <row r="81" spans="1:9" x14ac:dyDescent="0.3">
      <c r="A81" s="8">
        <v>57</v>
      </c>
      <c r="B81" s="8">
        <v>-3.8751385495189705E-3</v>
      </c>
      <c r="C81" s="8">
        <v>-4.5069594504050844E-3</v>
      </c>
      <c r="D81" s="2"/>
      <c r="E81" s="2"/>
      <c r="F81" s="2"/>
      <c r="G81" s="2"/>
      <c r="H81" s="2"/>
      <c r="I81" s="2"/>
    </row>
    <row r="82" spans="1:9" x14ac:dyDescent="0.3">
      <c r="A82" s="8">
        <v>58</v>
      </c>
      <c r="B82" s="8">
        <v>7.8067752025479786E-3</v>
      </c>
      <c r="C82" s="8">
        <v>-5.5123137130462995E-3</v>
      </c>
      <c r="D82" s="2"/>
      <c r="E82" s="2"/>
      <c r="F82" s="2"/>
      <c r="G82" s="2"/>
      <c r="H82" s="2"/>
      <c r="I82" s="2"/>
    </row>
    <row r="83" spans="1:9" x14ac:dyDescent="0.3">
      <c r="A83" s="8">
        <v>59</v>
      </c>
      <c r="B83" s="8">
        <v>-6.8144029149277653E-3</v>
      </c>
      <c r="C83" s="8">
        <v>-1.550340906774526E-4</v>
      </c>
      <c r="D83" s="2"/>
      <c r="E83" s="2"/>
      <c r="F83" s="2"/>
      <c r="G83" s="2"/>
      <c r="H83" s="2"/>
      <c r="I83" s="2"/>
    </row>
    <row r="84" spans="1:9" x14ac:dyDescent="0.3">
      <c r="A84" s="8">
        <v>60</v>
      </c>
      <c r="B84" s="8">
        <v>5.6717631441930067E-5</v>
      </c>
      <c r="C84" s="8">
        <v>-1.3471693179020667E-3</v>
      </c>
      <c r="D84" s="2"/>
      <c r="E84" s="2"/>
      <c r="F84" s="2"/>
      <c r="G84" s="2"/>
      <c r="H84" s="2"/>
      <c r="I84" s="2"/>
    </row>
    <row r="85" spans="1:9" x14ac:dyDescent="0.3">
      <c r="A85" s="8">
        <v>61</v>
      </c>
      <c r="B85" s="8">
        <v>-1.0847708226894997E-2</v>
      </c>
      <c r="C85" s="8">
        <v>-7.0288646960631126E-3</v>
      </c>
      <c r="D85" s="2"/>
      <c r="E85" s="2"/>
      <c r="F85" s="2"/>
      <c r="G85" s="2"/>
      <c r="H85" s="2"/>
      <c r="I85" s="2"/>
    </row>
    <row r="86" spans="1:9" x14ac:dyDescent="0.3">
      <c r="A86" s="8">
        <v>62</v>
      </c>
      <c r="B86" s="8">
        <v>-9.3136731371120003E-3</v>
      </c>
      <c r="C86" s="8">
        <v>-4.5449808165497329E-3</v>
      </c>
      <c r="D86" s="2"/>
      <c r="E86" s="2"/>
      <c r="F86" s="2"/>
      <c r="G86" s="2"/>
      <c r="H86" s="2"/>
      <c r="I86" s="2"/>
    </row>
    <row r="87" spans="1:9" x14ac:dyDescent="0.3">
      <c r="A87" s="8">
        <v>63</v>
      </c>
      <c r="B87" s="8">
        <v>1.2646827577622397E-2</v>
      </c>
      <c r="C87" s="8">
        <v>1.3505735325007807E-2</v>
      </c>
      <c r="D87" s="2"/>
      <c r="E87" s="2"/>
      <c r="F87" s="2"/>
      <c r="G87" s="2"/>
      <c r="H87" s="2"/>
      <c r="I87" s="2"/>
    </row>
    <row r="88" spans="1:9" x14ac:dyDescent="0.3">
      <c r="A88" s="8">
        <v>64</v>
      </c>
      <c r="B88" s="8">
        <v>-6.6256602102623009E-3</v>
      </c>
      <c r="C88" s="8">
        <v>5.5296227756624836E-3</v>
      </c>
      <c r="D88" s="2"/>
      <c r="E88" s="2"/>
      <c r="F88" s="2"/>
      <c r="G88" s="2"/>
      <c r="H88" s="2"/>
      <c r="I88" s="2"/>
    </row>
    <row r="89" spans="1:9" x14ac:dyDescent="0.3">
      <c r="A89" s="8">
        <v>65</v>
      </c>
      <c r="B89" s="8">
        <v>3.8491983681085045E-3</v>
      </c>
      <c r="C89" s="8">
        <v>-8.3653864453052465E-3</v>
      </c>
      <c r="D89" s="2"/>
      <c r="E89" s="2"/>
      <c r="F89" s="2"/>
      <c r="G89" s="2"/>
      <c r="H89" s="2"/>
      <c r="I89" s="2"/>
    </row>
    <row r="90" spans="1:9" x14ac:dyDescent="0.3">
      <c r="A90" s="8">
        <v>66</v>
      </c>
      <c r="B90" s="8">
        <v>6.7088055922137719E-3</v>
      </c>
      <c r="C90" s="8">
        <v>-1.1244904279272766E-2</v>
      </c>
      <c r="D90" s="2"/>
      <c r="E90" s="2"/>
      <c r="F90" s="2"/>
      <c r="G90" s="2"/>
      <c r="H90" s="2"/>
      <c r="I90" s="2"/>
    </row>
    <row r="91" spans="1:9" x14ac:dyDescent="0.3">
      <c r="A91" s="8">
        <v>67</v>
      </c>
      <c r="B91" s="8">
        <v>-2.7462707666995809E-3</v>
      </c>
      <c r="C91" s="8">
        <v>3.342687151968558E-3</v>
      </c>
      <c r="D91" s="2"/>
      <c r="E91" s="2"/>
      <c r="F91" s="2"/>
      <c r="G91" s="2"/>
      <c r="H91" s="2"/>
      <c r="I91" s="2"/>
    </row>
    <row r="92" spans="1:9" x14ac:dyDescent="0.3">
      <c r="A92" s="8">
        <v>68</v>
      </c>
      <c r="B92" s="8">
        <v>1.7516103759587869E-3</v>
      </c>
      <c r="C92" s="8">
        <v>2.8064280581341643E-3</v>
      </c>
      <c r="D92" s="2"/>
      <c r="E92" s="2"/>
      <c r="F92" s="2"/>
      <c r="G92" s="2"/>
      <c r="H92" s="2"/>
      <c r="I92" s="2"/>
    </row>
    <row r="93" spans="1:9" x14ac:dyDescent="0.3">
      <c r="A93" s="8">
        <v>69</v>
      </c>
      <c r="B93" s="8">
        <v>7.7320980919826626E-3</v>
      </c>
      <c r="C93" s="8">
        <v>6.2278486679631442E-3</v>
      </c>
      <c r="D93" s="2"/>
      <c r="E93" s="2"/>
      <c r="F93" s="2"/>
      <c r="G93" s="2"/>
      <c r="H93" s="2"/>
      <c r="I93" s="2"/>
    </row>
    <row r="94" spans="1:9" x14ac:dyDescent="0.3">
      <c r="A94" s="8">
        <v>70</v>
      </c>
      <c r="B94" s="8">
        <v>9.1272560598864606E-3</v>
      </c>
      <c r="C94" s="8">
        <v>1.6601223143963385E-2</v>
      </c>
      <c r="D94" s="2"/>
      <c r="E94" s="2"/>
      <c r="F94" s="2"/>
      <c r="G94" s="2"/>
      <c r="H94" s="2"/>
      <c r="I94" s="2"/>
    </row>
    <row r="95" spans="1:9" x14ac:dyDescent="0.3">
      <c r="A95" s="8">
        <v>71</v>
      </c>
      <c r="B95" s="8">
        <v>-5.3639229672384071E-4</v>
      </c>
      <c r="C95" s="8">
        <v>-1.7558389073479955E-2</v>
      </c>
      <c r="D95" s="2"/>
      <c r="E95" s="2"/>
      <c r="F95" s="2"/>
      <c r="G95" s="2"/>
      <c r="H95" s="2"/>
      <c r="I95" s="2"/>
    </row>
    <row r="96" spans="1:9" x14ac:dyDescent="0.3">
      <c r="A96" s="8">
        <v>72</v>
      </c>
      <c r="B96" s="8">
        <v>7.0473098623870236E-3</v>
      </c>
      <c r="C96" s="8">
        <v>-2.1758904299488069E-2</v>
      </c>
      <c r="D96" s="2"/>
      <c r="E96" s="2"/>
      <c r="F96" s="2"/>
      <c r="G96" s="2"/>
      <c r="H96" s="2"/>
      <c r="I96" s="2"/>
    </row>
    <row r="97" spans="1:9" x14ac:dyDescent="0.3">
      <c r="A97" s="8">
        <v>73</v>
      </c>
      <c r="B97" s="8">
        <v>-1.0838409612547333E-3</v>
      </c>
      <c r="C97" s="8">
        <v>-1.0182088375092085E-2</v>
      </c>
      <c r="D97" s="2"/>
      <c r="E97" s="2"/>
      <c r="F97" s="2"/>
      <c r="G97" s="2"/>
      <c r="H97" s="2"/>
      <c r="I97" s="2"/>
    </row>
    <row r="98" spans="1:9" x14ac:dyDescent="0.3">
      <c r="A98" s="8">
        <v>74</v>
      </c>
      <c r="B98" s="8">
        <v>-9.015886442219876E-3</v>
      </c>
      <c r="C98" s="8">
        <v>-1.0603578235965836E-2</v>
      </c>
      <c r="D98" s="2"/>
      <c r="E98" s="2"/>
      <c r="F98" s="2"/>
      <c r="G98" s="2"/>
      <c r="H98" s="2"/>
      <c r="I98" s="2"/>
    </row>
    <row r="99" spans="1:9" x14ac:dyDescent="0.3">
      <c r="A99" s="8">
        <v>75</v>
      </c>
      <c r="B99" s="8">
        <v>6.6716915113806934E-3</v>
      </c>
      <c r="C99" s="8">
        <v>2.8530340309810224E-3</v>
      </c>
      <c r="D99" s="2"/>
      <c r="E99" s="2"/>
      <c r="F99" s="2"/>
      <c r="G99" s="2"/>
      <c r="H99" s="2"/>
      <c r="I99" s="2"/>
    </row>
    <row r="100" spans="1:9" x14ac:dyDescent="0.3">
      <c r="A100" s="8">
        <v>76</v>
      </c>
      <c r="B100" s="8">
        <v>-3.4649233324207359E-3</v>
      </c>
      <c r="C100" s="8">
        <v>1.0001566571477436E-3</v>
      </c>
      <c r="D100" s="2"/>
      <c r="E100" s="2"/>
      <c r="F100" s="2"/>
      <c r="G100" s="2"/>
      <c r="H100" s="2"/>
      <c r="I100" s="2"/>
    </row>
    <row r="101" spans="1:9" x14ac:dyDescent="0.3">
      <c r="A101" s="8">
        <v>77</v>
      </c>
      <c r="B101" s="8">
        <v>-3.0369143372857674E-3</v>
      </c>
      <c r="C101" s="8">
        <v>-1.4220072305398002E-2</v>
      </c>
      <c r="D101" s="2"/>
      <c r="E101" s="2"/>
      <c r="F101" s="2"/>
      <c r="G101" s="2"/>
      <c r="H101" s="2"/>
      <c r="I101" s="2"/>
    </row>
    <row r="102" spans="1:9" x14ac:dyDescent="0.3">
      <c r="A102" s="8">
        <v>78</v>
      </c>
      <c r="B102" s="8">
        <v>4.8012320631847074E-3</v>
      </c>
      <c r="C102" s="8">
        <v>1.7108944618663979E-2</v>
      </c>
      <c r="D102" s="2"/>
      <c r="E102" s="2"/>
      <c r="F102" s="2"/>
      <c r="G102" s="2"/>
      <c r="H102" s="2"/>
      <c r="I102" s="2"/>
    </row>
    <row r="103" spans="1:9" x14ac:dyDescent="0.3">
      <c r="A103" s="8">
        <v>79</v>
      </c>
      <c r="B103" s="8">
        <v>6.9649672199039005E-3</v>
      </c>
      <c r="C103" s="8">
        <v>-1.9094485326969085E-3</v>
      </c>
      <c r="D103" s="2"/>
      <c r="E103" s="2"/>
      <c r="F103" s="2"/>
      <c r="G103" s="2"/>
      <c r="H103" s="2"/>
      <c r="I103" s="2"/>
    </row>
    <row r="104" spans="1:9" x14ac:dyDescent="0.3">
      <c r="A104" s="8">
        <v>80</v>
      </c>
      <c r="B104" s="8">
        <v>4.3773619999229107E-3</v>
      </c>
      <c r="C104" s="8">
        <v>-1.1569108193647804E-2</v>
      </c>
      <c r="D104" s="2"/>
      <c r="E104" s="2"/>
      <c r="F104" s="2"/>
      <c r="G104" s="2"/>
      <c r="H104" s="2"/>
      <c r="I104" s="2"/>
    </row>
    <row r="105" spans="1:9" x14ac:dyDescent="0.3">
      <c r="A105" s="8">
        <v>81</v>
      </c>
      <c r="B105" s="8">
        <v>-8.8091719474229948E-4</v>
      </c>
      <c r="C105" s="8">
        <v>-1.1173086962927333E-3</v>
      </c>
      <c r="D105" s="2"/>
      <c r="E105" s="2"/>
      <c r="F105" s="2"/>
      <c r="G105" s="2"/>
      <c r="H105" s="2"/>
      <c r="I105" s="2"/>
    </row>
    <row r="106" spans="1:9" x14ac:dyDescent="0.3">
      <c r="A106" s="8">
        <v>82</v>
      </c>
      <c r="B106" s="8">
        <v>2.915927471400234E-3</v>
      </c>
      <c r="C106" s="8">
        <v>3.6651143059248594E-3</v>
      </c>
      <c r="D106" s="2"/>
      <c r="E106" s="2"/>
      <c r="F106" s="2"/>
      <c r="G106" s="2"/>
      <c r="H106" s="2"/>
      <c r="I106" s="2"/>
    </row>
    <row r="107" spans="1:9" x14ac:dyDescent="0.3">
      <c r="A107" s="8">
        <v>83</v>
      </c>
      <c r="B107" s="8">
        <v>1.0528680792523681E-2</v>
      </c>
      <c r="C107" s="8">
        <v>6.2875074831372883E-3</v>
      </c>
      <c r="D107" s="2"/>
      <c r="E107" s="2"/>
      <c r="F107" s="2"/>
      <c r="G107" s="2"/>
      <c r="H107" s="2"/>
      <c r="I107" s="2"/>
    </row>
    <row r="108" spans="1:9" x14ac:dyDescent="0.3">
      <c r="A108" s="8">
        <v>84</v>
      </c>
      <c r="B108" s="8">
        <v>3.4566058943951957E-3</v>
      </c>
      <c r="C108" s="8">
        <v>-8.6681231368845868E-3</v>
      </c>
      <c r="D108" s="2"/>
      <c r="E108" s="2"/>
      <c r="F108" s="2"/>
      <c r="G108" s="2"/>
      <c r="H108" s="2"/>
      <c r="I108" s="2"/>
    </row>
    <row r="109" spans="1:9" x14ac:dyDescent="0.3">
      <c r="A109" s="8">
        <v>85</v>
      </c>
      <c r="B109" s="8">
        <v>3.0173520953391611E-3</v>
      </c>
      <c r="C109" s="8">
        <v>6.5509380279299614E-3</v>
      </c>
      <c r="D109" s="2"/>
      <c r="E109" s="2"/>
      <c r="F109" s="2"/>
      <c r="G109" s="2"/>
      <c r="H109" s="2"/>
      <c r="I109" s="2"/>
    </row>
    <row r="110" spans="1:9" x14ac:dyDescent="0.3">
      <c r="A110" s="8">
        <v>86</v>
      </c>
      <c r="B110" s="8">
        <v>-1.6716257869002077E-3</v>
      </c>
      <c r="C110" s="8">
        <v>1.6455287570873053E-2</v>
      </c>
      <c r="D110" s="2"/>
      <c r="E110" s="2"/>
      <c r="F110" s="2"/>
      <c r="G110" s="2"/>
      <c r="H110" s="2"/>
      <c r="I110" s="2"/>
    </row>
    <row r="111" spans="1:9" x14ac:dyDescent="0.3">
      <c r="A111" s="8">
        <v>87</v>
      </c>
      <c r="B111" s="8">
        <v>-1.0708173737415259E-2</v>
      </c>
      <c r="C111" s="8">
        <v>3.8482281057430224E-3</v>
      </c>
      <c r="D111" s="2"/>
      <c r="E111" s="2"/>
      <c r="F111" s="2"/>
      <c r="G111" s="2"/>
      <c r="H111" s="2"/>
      <c r="I111" s="2"/>
    </row>
    <row r="112" spans="1:9" x14ac:dyDescent="0.3">
      <c r="A112" s="8">
        <v>88</v>
      </c>
      <c r="B112" s="8">
        <v>1.0954332098377564E-2</v>
      </c>
      <c r="C112" s="8">
        <v>4.2092742533082622E-3</v>
      </c>
      <c r="D112" s="2"/>
      <c r="E112" s="2"/>
      <c r="F112" s="2"/>
      <c r="G112" s="2"/>
      <c r="H112" s="2"/>
      <c r="I112" s="2"/>
    </row>
    <row r="113" spans="1:9" x14ac:dyDescent="0.3">
      <c r="A113" s="8">
        <v>89</v>
      </c>
      <c r="B113" s="8">
        <v>1.9502380228505704E-3</v>
      </c>
      <c r="C113" s="8">
        <v>6.2633471720611022E-3</v>
      </c>
      <c r="D113" s="2"/>
      <c r="E113" s="2"/>
      <c r="F113" s="2"/>
      <c r="G113" s="2"/>
      <c r="H113" s="2"/>
      <c r="I113" s="2"/>
    </row>
    <row r="114" spans="1:9" x14ac:dyDescent="0.3">
      <c r="A114" s="8">
        <v>90</v>
      </c>
      <c r="B114" s="8">
        <v>-4.2233951683819701E-4</v>
      </c>
      <c r="C114" s="8">
        <v>9.4456786308683757E-3</v>
      </c>
      <c r="D114" s="2"/>
      <c r="E114" s="2"/>
      <c r="F114" s="2"/>
      <c r="G114" s="2"/>
      <c r="H114" s="2"/>
      <c r="I114" s="2"/>
    </row>
    <row r="115" spans="1:9" x14ac:dyDescent="0.3">
      <c r="A115" s="8">
        <v>91</v>
      </c>
      <c r="B115" s="8">
        <v>5.322994275129716E-3</v>
      </c>
      <c r="C115" s="8">
        <v>-1.9487248909547634E-2</v>
      </c>
      <c r="D115" s="2"/>
      <c r="E115" s="2"/>
      <c r="F115" s="2"/>
      <c r="G115" s="2"/>
      <c r="H115" s="2"/>
      <c r="I115" s="2"/>
    </row>
    <row r="116" spans="1:9" x14ac:dyDescent="0.3">
      <c r="A116" s="8">
        <v>92</v>
      </c>
      <c r="B116" s="8">
        <v>1.3779274831784709E-3</v>
      </c>
      <c r="C116" s="8">
        <v>-1.1803094441790047E-2</v>
      </c>
      <c r="D116" s="2"/>
      <c r="E116" s="2"/>
      <c r="F116" s="2"/>
      <c r="G116" s="2"/>
      <c r="H116" s="2"/>
      <c r="I116" s="2"/>
    </row>
    <row r="117" spans="1:9" x14ac:dyDescent="0.3">
      <c r="A117" s="8">
        <v>93</v>
      </c>
      <c r="B117" s="8">
        <v>-4.6919074214482907E-3</v>
      </c>
      <c r="C117" s="8">
        <v>3.0766582567948422E-2</v>
      </c>
      <c r="D117" s="2"/>
      <c r="E117" s="2"/>
      <c r="F117" s="2"/>
      <c r="G117" s="2"/>
      <c r="H117" s="2"/>
      <c r="I117" s="2"/>
    </row>
    <row r="118" spans="1:9" x14ac:dyDescent="0.3">
      <c r="A118" s="8">
        <v>94</v>
      </c>
      <c r="B118" s="8">
        <v>-7.9067190893603381E-3</v>
      </c>
      <c r="C118" s="8">
        <v>-1.5976939299161368E-2</v>
      </c>
      <c r="D118" s="2"/>
      <c r="E118" s="2"/>
      <c r="F118" s="2"/>
      <c r="G118" s="2"/>
      <c r="H118" s="2"/>
      <c r="I118" s="2"/>
    </row>
    <row r="119" spans="1:9" x14ac:dyDescent="0.3">
      <c r="A119" s="8">
        <v>95</v>
      </c>
      <c r="B119" s="8">
        <v>7.2028936758763941E-3</v>
      </c>
      <c r="C119" s="8">
        <v>-7.8336536707431029E-3</v>
      </c>
      <c r="D119" s="2"/>
      <c r="E119" s="2"/>
      <c r="F119" s="2"/>
      <c r="G119" s="2"/>
      <c r="H119" s="2"/>
      <c r="I119" s="2"/>
    </row>
    <row r="120" spans="1:9" x14ac:dyDescent="0.3">
      <c r="A120" s="8">
        <v>96</v>
      </c>
      <c r="B120" s="8">
        <v>-5.572224488212707E-3</v>
      </c>
      <c r="C120" s="8">
        <v>1.4649257770029097E-3</v>
      </c>
      <c r="D120" s="2"/>
      <c r="E120" s="2"/>
      <c r="F120" s="2"/>
      <c r="G120" s="2"/>
      <c r="H120" s="2"/>
      <c r="I120" s="2"/>
    </row>
    <row r="121" spans="1:9" x14ac:dyDescent="0.3">
      <c r="A121" s="8">
        <v>97</v>
      </c>
      <c r="B121" s="8">
        <v>7.8096567215352134E-3</v>
      </c>
      <c r="C121" s="8">
        <v>7.3624949174546702E-3</v>
      </c>
      <c r="D121" s="2"/>
      <c r="E121" s="2"/>
      <c r="F121" s="2"/>
      <c r="G121" s="2"/>
      <c r="H121" s="2"/>
      <c r="I121" s="2"/>
    </row>
    <row r="122" spans="1:9" x14ac:dyDescent="0.3">
      <c r="A122" s="8">
        <v>98</v>
      </c>
      <c r="B122" s="8">
        <v>7.284717938252052E-3</v>
      </c>
      <c r="C122" s="8">
        <v>-5.8001434444495837E-3</v>
      </c>
      <c r="D122" s="2"/>
      <c r="E122" s="2"/>
      <c r="F122" s="2"/>
      <c r="G122" s="2"/>
      <c r="H122" s="2"/>
      <c r="I122" s="2"/>
    </row>
    <row r="123" spans="1:9" x14ac:dyDescent="0.3">
      <c r="A123" s="8">
        <v>99</v>
      </c>
      <c r="B123" s="8">
        <v>1.209193559977422E-3</v>
      </c>
      <c r="C123" s="8">
        <v>8.0170929121902226E-3</v>
      </c>
      <c r="D123" s="2"/>
      <c r="E123" s="2"/>
      <c r="F123" s="2"/>
      <c r="G123" s="2"/>
      <c r="H123" s="2"/>
      <c r="I123" s="2"/>
    </row>
    <row r="124" spans="1:9" x14ac:dyDescent="0.3">
      <c r="A124" s="8">
        <v>100</v>
      </c>
      <c r="B124" s="8">
        <v>4.9578419841353938E-4</v>
      </c>
      <c r="C124" s="8">
        <v>4.8536428576313783E-3</v>
      </c>
      <c r="D124" s="2"/>
      <c r="E124" s="2"/>
      <c r="F124" s="2"/>
      <c r="G124" s="2"/>
      <c r="H124" s="2"/>
      <c r="I124" s="2"/>
    </row>
    <row r="125" spans="1:9" x14ac:dyDescent="0.3">
      <c r="A125" s="8">
        <v>101</v>
      </c>
      <c r="B125" s="8">
        <v>-3.1448226357841326E-3</v>
      </c>
      <c r="C125" s="8">
        <v>4.0202120926672467E-3</v>
      </c>
      <c r="D125" s="2"/>
      <c r="E125" s="2"/>
      <c r="F125" s="2"/>
      <c r="G125" s="2"/>
      <c r="H125" s="2"/>
      <c r="I125" s="2"/>
    </row>
    <row r="126" spans="1:9" x14ac:dyDescent="0.3">
      <c r="A126" s="8">
        <v>102</v>
      </c>
      <c r="B126" s="8">
        <v>1.2460979971952104E-2</v>
      </c>
      <c r="C126" s="8">
        <v>-2.1283973000754595E-2</v>
      </c>
      <c r="D126" s="2"/>
      <c r="E126" s="2"/>
      <c r="F126" s="2"/>
      <c r="G126" s="2"/>
      <c r="H126" s="2"/>
      <c r="I126" s="2"/>
    </row>
    <row r="127" spans="1:9" x14ac:dyDescent="0.3">
      <c r="A127" s="8">
        <v>103</v>
      </c>
      <c r="B127" s="8">
        <v>3.820096750679197E-3</v>
      </c>
      <c r="C127" s="8">
        <v>-3.7151786476755516E-3</v>
      </c>
      <c r="D127" s="2"/>
      <c r="E127" s="2"/>
      <c r="F127" s="2"/>
      <c r="G127" s="2"/>
      <c r="H127" s="2"/>
      <c r="I127" s="2"/>
    </row>
    <row r="128" spans="1:9" x14ac:dyDescent="0.3">
      <c r="A128" s="8">
        <v>104</v>
      </c>
      <c r="B128" s="8">
        <v>-5.1180431238830731E-3</v>
      </c>
      <c r="C128" s="8">
        <v>4.0554237165794926E-3</v>
      </c>
      <c r="D128" s="2"/>
      <c r="E128" s="2"/>
      <c r="F128" s="2"/>
      <c r="G128" s="2"/>
      <c r="H128" s="2"/>
      <c r="I128" s="2"/>
    </row>
    <row r="129" spans="1:9" x14ac:dyDescent="0.3">
      <c r="A129" s="8">
        <v>105</v>
      </c>
      <c r="B129" s="8">
        <v>-2.1061248197773897E-3</v>
      </c>
      <c r="C129" s="8">
        <v>-1.8580459904033928E-2</v>
      </c>
      <c r="D129" s="2"/>
      <c r="E129" s="2"/>
      <c r="F129" s="2"/>
      <c r="G129" s="2"/>
      <c r="H129" s="2"/>
      <c r="I129" s="2"/>
    </row>
    <row r="130" spans="1:9" x14ac:dyDescent="0.3">
      <c r="A130" s="8">
        <v>106</v>
      </c>
      <c r="B130" s="8">
        <v>-2.9925511392968557E-4</v>
      </c>
      <c r="C130" s="8">
        <v>1.403212880122707E-2</v>
      </c>
      <c r="D130" s="2"/>
      <c r="E130" s="2"/>
      <c r="F130" s="2"/>
      <c r="G130" s="2"/>
      <c r="H130" s="2"/>
      <c r="I130" s="2"/>
    </row>
    <row r="131" spans="1:9" x14ac:dyDescent="0.3">
      <c r="A131" s="8">
        <v>107</v>
      </c>
      <c r="B131" s="8">
        <v>-1.0101335711774606E-2</v>
      </c>
      <c r="C131" s="8">
        <v>-2.8416585220770833E-4</v>
      </c>
      <c r="D131" s="2"/>
      <c r="E131" s="2"/>
      <c r="F131" s="2"/>
      <c r="G131" s="2"/>
      <c r="H131" s="2"/>
      <c r="I131" s="2"/>
    </row>
    <row r="132" spans="1:9" x14ac:dyDescent="0.3">
      <c r="A132" s="8">
        <v>108</v>
      </c>
      <c r="B132" s="8">
        <v>-6.6777030580430271E-3</v>
      </c>
      <c r="C132" s="8">
        <v>-2.2141656533657225E-2</v>
      </c>
      <c r="D132" s="2"/>
      <c r="E132" s="2"/>
      <c r="F132" s="2"/>
      <c r="G132" s="2"/>
      <c r="H132" s="2"/>
      <c r="I132" s="2"/>
    </row>
    <row r="133" spans="1:9" x14ac:dyDescent="0.3">
      <c r="A133" s="8">
        <v>109</v>
      </c>
      <c r="B133" s="8">
        <v>-4.8854396978058054E-3</v>
      </c>
      <c r="C133" s="8">
        <v>1.2093057266237991E-2</v>
      </c>
      <c r="D133" s="2"/>
      <c r="E133" s="2"/>
      <c r="F133" s="2"/>
      <c r="G133" s="2"/>
      <c r="H133" s="2"/>
      <c r="I133" s="2"/>
    </row>
    <row r="134" spans="1:9" x14ac:dyDescent="0.3">
      <c r="A134" s="8">
        <v>110</v>
      </c>
      <c r="B134" s="8">
        <v>5.217540084294643E-3</v>
      </c>
      <c r="C134" s="8">
        <v>5.4803006581451543E-3</v>
      </c>
      <c r="D134" s="2"/>
      <c r="E134" s="2"/>
      <c r="F134" s="2"/>
      <c r="G134" s="2"/>
      <c r="H134" s="2"/>
      <c r="I134" s="2"/>
    </row>
    <row r="135" spans="1:9" x14ac:dyDescent="0.3">
      <c r="A135" s="8">
        <v>111</v>
      </c>
      <c r="B135" s="8">
        <v>4.4307656979276789E-3</v>
      </c>
      <c r="C135" s="8">
        <v>-1.067717272253889E-2</v>
      </c>
      <c r="D135" s="2"/>
      <c r="E135" s="2"/>
      <c r="F135" s="2"/>
      <c r="G135" s="2"/>
      <c r="H135" s="2"/>
      <c r="I135" s="2"/>
    </row>
    <row r="136" spans="1:9" x14ac:dyDescent="0.3">
      <c r="A136" s="8">
        <v>112</v>
      </c>
      <c r="B136" s="8">
        <v>-1.5301066864416289E-2</v>
      </c>
      <c r="C136" s="8">
        <v>-5.0120934850895332E-5</v>
      </c>
      <c r="D136" s="2"/>
      <c r="E136" s="2"/>
      <c r="F136" s="2"/>
      <c r="G136" s="2"/>
      <c r="H136" s="2"/>
      <c r="I136" s="2"/>
    </row>
    <row r="137" spans="1:9" x14ac:dyDescent="0.3">
      <c r="A137" s="8">
        <v>113</v>
      </c>
      <c r="B137" s="8">
        <v>-1.5457362405757333E-2</v>
      </c>
      <c r="C137" s="8">
        <v>-8.161346025582026E-3</v>
      </c>
      <c r="D137" s="2"/>
      <c r="E137" s="2"/>
      <c r="F137" s="2"/>
      <c r="G137" s="2"/>
      <c r="H137" s="2"/>
      <c r="I137" s="2"/>
    </row>
    <row r="138" spans="1:9" x14ac:dyDescent="0.3">
      <c r="A138" s="8">
        <v>114</v>
      </c>
      <c r="B138" s="8">
        <v>7.5496420023207899E-3</v>
      </c>
      <c r="C138" s="8">
        <v>-1.7743460681315264E-2</v>
      </c>
      <c r="D138" s="2"/>
      <c r="E138" s="2"/>
      <c r="F138" s="2"/>
      <c r="G138" s="2"/>
      <c r="H138" s="2"/>
      <c r="I138" s="2"/>
    </row>
    <row r="139" spans="1:9" x14ac:dyDescent="0.3">
      <c r="A139" s="8">
        <v>115</v>
      </c>
      <c r="B139" s="8">
        <v>1.3707861201759127E-2</v>
      </c>
      <c r="C139" s="8">
        <v>8.6657347756159339E-4</v>
      </c>
      <c r="D139" s="2"/>
      <c r="E139" s="2"/>
      <c r="F139" s="2"/>
      <c r="G139" s="2"/>
      <c r="H139" s="2"/>
      <c r="I139" s="2"/>
    </row>
    <row r="140" spans="1:9" x14ac:dyDescent="0.3">
      <c r="A140" s="8">
        <v>116</v>
      </c>
      <c r="B140" s="8">
        <v>-1.4079047271237061E-2</v>
      </c>
      <c r="C140" s="8">
        <v>3.8239139895569652E-2</v>
      </c>
      <c r="D140" s="2"/>
      <c r="E140" s="2"/>
      <c r="F140" s="2"/>
      <c r="G140" s="2"/>
      <c r="H140" s="2"/>
      <c r="I140" s="2"/>
    </row>
    <row r="141" spans="1:9" x14ac:dyDescent="0.3">
      <c r="A141" s="8">
        <v>117</v>
      </c>
      <c r="B141" s="8">
        <v>-1.0429709655763248E-2</v>
      </c>
      <c r="C141" s="8">
        <v>-7.0214097252246054E-3</v>
      </c>
      <c r="D141" s="2"/>
      <c r="E141" s="2"/>
      <c r="F141" s="2"/>
      <c r="G141" s="2"/>
      <c r="H141" s="2"/>
      <c r="I141" s="2"/>
    </row>
    <row r="142" spans="1:9" x14ac:dyDescent="0.3">
      <c r="A142" s="8">
        <v>118</v>
      </c>
      <c r="B142" s="8">
        <v>-5.1023171446984471E-3</v>
      </c>
      <c r="C142" s="8">
        <v>2.9927127022130939E-3</v>
      </c>
      <c r="D142" s="2"/>
      <c r="E142" s="2"/>
      <c r="F142" s="2"/>
      <c r="G142" s="2"/>
      <c r="H142" s="2"/>
      <c r="I142" s="2"/>
    </row>
    <row r="143" spans="1:9" x14ac:dyDescent="0.3">
      <c r="A143" s="8">
        <v>119</v>
      </c>
      <c r="B143" s="8">
        <v>-9.7939068187494482E-3</v>
      </c>
      <c r="C143" s="8">
        <v>-3.0207016525345493E-2</v>
      </c>
      <c r="D143" s="2"/>
      <c r="E143" s="2"/>
      <c r="F143" s="2"/>
      <c r="G143" s="2"/>
      <c r="H143" s="2"/>
      <c r="I143" s="2"/>
    </row>
    <row r="144" spans="1:9" x14ac:dyDescent="0.3">
      <c r="A144" s="8">
        <v>120</v>
      </c>
      <c r="B144" s="8">
        <v>-1.8388042876773068E-2</v>
      </c>
      <c r="C144" s="8">
        <v>1.2356533606822186E-2</v>
      </c>
      <c r="D144" s="2"/>
      <c r="E144" s="2"/>
      <c r="F144" s="2"/>
      <c r="G144" s="2"/>
      <c r="H144" s="2"/>
      <c r="I144" s="2"/>
    </row>
    <row r="145" spans="1:9" x14ac:dyDescent="0.3">
      <c r="A145" s="8">
        <v>121</v>
      </c>
      <c r="B145" s="8">
        <v>9.5903511378204256E-3</v>
      </c>
      <c r="C145" s="8">
        <v>1.4245483360362927E-2</v>
      </c>
      <c r="D145" s="2"/>
      <c r="E145" s="2"/>
      <c r="F145" s="2"/>
      <c r="G145" s="2"/>
      <c r="H145" s="2"/>
      <c r="I145" s="2"/>
    </row>
    <row r="146" spans="1:9" x14ac:dyDescent="0.3">
      <c r="A146" s="8">
        <v>122</v>
      </c>
      <c r="B146" s="8">
        <v>-2.0508787299227801E-3</v>
      </c>
      <c r="C146" s="8">
        <v>6.0502394453458069E-3</v>
      </c>
      <c r="D146" s="2"/>
      <c r="E146" s="2"/>
      <c r="F146" s="2"/>
      <c r="G146" s="2"/>
      <c r="H146" s="2"/>
      <c r="I146" s="2"/>
    </row>
    <row r="147" spans="1:9" x14ac:dyDescent="0.3">
      <c r="A147" s="8">
        <v>123</v>
      </c>
      <c r="B147" s="8">
        <v>-8.4198580822726198E-3</v>
      </c>
      <c r="C147" s="8">
        <v>1.3352242357317653E-2</v>
      </c>
      <c r="D147" s="2"/>
      <c r="E147" s="2"/>
      <c r="F147" s="2"/>
      <c r="G147" s="2"/>
      <c r="H147" s="2"/>
      <c r="I147" s="2"/>
    </row>
    <row r="148" spans="1:9" x14ac:dyDescent="0.3">
      <c r="A148" s="8">
        <v>124</v>
      </c>
      <c r="B148" s="8">
        <v>-5.4887023434114588E-3</v>
      </c>
      <c r="C148" s="8">
        <v>-3.881407186911625E-4</v>
      </c>
      <c r="D148" s="2"/>
      <c r="E148" s="2"/>
      <c r="F148" s="2"/>
      <c r="G148" s="2"/>
      <c r="H148" s="2"/>
      <c r="I148" s="2"/>
    </row>
    <row r="149" spans="1:9" x14ac:dyDescent="0.3">
      <c r="A149" s="8">
        <v>125</v>
      </c>
      <c r="B149" s="8">
        <v>7.3430219529548018E-3</v>
      </c>
      <c r="C149" s="8">
        <v>-1.1028610933578953E-2</v>
      </c>
      <c r="D149" s="2"/>
      <c r="E149" s="2"/>
      <c r="F149" s="2"/>
      <c r="G149" s="2"/>
      <c r="H149" s="2"/>
      <c r="I149" s="2"/>
    </row>
    <row r="150" spans="1:9" x14ac:dyDescent="0.3">
      <c r="A150" s="8">
        <v>126</v>
      </c>
      <c r="B150" s="8">
        <v>-1.5982442032686523E-2</v>
      </c>
      <c r="C150" s="8">
        <v>5.6615424234821271E-2</v>
      </c>
      <c r="D150" s="2"/>
      <c r="E150" s="2"/>
      <c r="F150" s="2"/>
      <c r="G150" s="2"/>
      <c r="H150" s="2"/>
      <c r="I150" s="2"/>
    </row>
    <row r="151" spans="1:9" x14ac:dyDescent="0.3">
      <c r="A151" s="8">
        <v>127</v>
      </c>
      <c r="B151" s="8">
        <v>-2.7475703541314001E-2</v>
      </c>
      <c r="C151" s="8">
        <v>1.0043086783425876E-2</v>
      </c>
      <c r="D151" s="2"/>
      <c r="E151" s="2"/>
      <c r="F151" s="2"/>
      <c r="G151" s="2"/>
      <c r="H151" s="2"/>
      <c r="I151" s="2"/>
    </row>
    <row r="152" spans="1:9" x14ac:dyDescent="0.3">
      <c r="A152" s="8">
        <v>128</v>
      </c>
      <c r="B152" s="8">
        <v>-3.0653937891833294E-2</v>
      </c>
      <c r="C152" s="8">
        <v>1.3802120884056666E-2</v>
      </c>
      <c r="D152" s="2"/>
      <c r="E152" s="2"/>
      <c r="F152" s="2"/>
      <c r="G152" s="2"/>
      <c r="H152" s="2"/>
      <c r="I152" s="2"/>
    </row>
    <row r="153" spans="1:9" x14ac:dyDescent="0.3">
      <c r="A153" s="8">
        <v>129</v>
      </c>
      <c r="B153" s="8">
        <v>2.7788190592528132E-3</v>
      </c>
      <c r="C153" s="8">
        <v>-9.148925859971322E-3</v>
      </c>
      <c r="D153" s="2"/>
      <c r="E153" s="2"/>
      <c r="F153" s="2"/>
      <c r="G153" s="2"/>
      <c r="H153" s="2"/>
      <c r="I153" s="2"/>
    </row>
    <row r="154" spans="1:9" x14ac:dyDescent="0.3">
      <c r="A154" s="8">
        <v>130</v>
      </c>
      <c r="B154" s="8">
        <v>-5.7644987027880359E-3</v>
      </c>
      <c r="C154" s="8">
        <v>-4.7160470258261394E-2</v>
      </c>
      <c r="D154" s="2"/>
      <c r="E154" s="2"/>
      <c r="F154" s="2"/>
      <c r="G154" s="2"/>
      <c r="H154" s="2"/>
      <c r="I154" s="2"/>
    </row>
    <row r="155" spans="1:9" x14ac:dyDescent="0.3">
      <c r="A155" s="8">
        <v>131</v>
      </c>
      <c r="B155" s="8">
        <v>1.6698946289857113E-2</v>
      </c>
      <c r="C155" s="8">
        <v>1.0302656688290668E-2</v>
      </c>
      <c r="D155" s="2"/>
      <c r="E155" s="2"/>
      <c r="F155" s="2"/>
      <c r="G155" s="2"/>
      <c r="H155" s="2"/>
      <c r="I155" s="2"/>
    </row>
    <row r="156" spans="1:9" x14ac:dyDescent="0.3">
      <c r="A156" s="8">
        <v>132</v>
      </c>
      <c r="B156" s="8">
        <v>-2.4885163549119377E-2</v>
      </c>
      <c r="C156" s="8">
        <v>-7.4498756363421889E-3</v>
      </c>
      <c r="D156" s="2"/>
      <c r="E156" s="2"/>
      <c r="F156" s="2"/>
      <c r="G156" s="2"/>
      <c r="H156" s="2"/>
      <c r="I156" s="2"/>
    </row>
    <row r="157" spans="1:9" x14ac:dyDescent="0.3">
      <c r="A157" s="8">
        <v>133</v>
      </c>
      <c r="B157" s="8">
        <v>2.5465424429527442E-2</v>
      </c>
      <c r="C157" s="8">
        <v>4.8526769348012748E-3</v>
      </c>
      <c r="D157" s="2"/>
      <c r="E157" s="2"/>
      <c r="F157" s="2"/>
      <c r="G157" s="2"/>
      <c r="H157" s="2"/>
      <c r="I157" s="2"/>
    </row>
    <row r="158" spans="1:9" x14ac:dyDescent="0.3">
      <c r="A158" s="8">
        <v>134</v>
      </c>
      <c r="B158" s="8">
        <v>3.634791365783094E-3</v>
      </c>
      <c r="C158" s="8">
        <v>1.8830362976905109E-2</v>
      </c>
      <c r="D158" s="2"/>
      <c r="E158" s="2"/>
      <c r="F158" s="2"/>
      <c r="G158" s="2"/>
      <c r="H158" s="2"/>
      <c r="I158" s="2"/>
    </row>
    <row r="159" spans="1:9" x14ac:dyDescent="0.3">
      <c r="A159" s="8">
        <v>135</v>
      </c>
      <c r="B159" s="8">
        <v>7.0681350782854421E-3</v>
      </c>
      <c r="C159" s="8">
        <v>-3.1368824267946627E-3</v>
      </c>
      <c r="D159" s="2"/>
      <c r="E159" s="2"/>
      <c r="F159" s="2"/>
      <c r="G159" s="2"/>
      <c r="H159" s="2"/>
      <c r="I159" s="2"/>
    </row>
    <row r="160" spans="1:9" x14ac:dyDescent="0.3">
      <c r="A160" s="8">
        <v>136</v>
      </c>
      <c r="B160" s="8">
        <v>-1.4644516737960737E-2</v>
      </c>
      <c r="C160" s="8">
        <v>8.4869425025959344E-3</v>
      </c>
      <c r="D160" s="2"/>
      <c r="E160" s="2"/>
      <c r="F160" s="2"/>
      <c r="G160" s="2"/>
      <c r="H160" s="2"/>
      <c r="I160" s="2"/>
    </row>
    <row r="161" spans="1:9" x14ac:dyDescent="0.3">
      <c r="A161" s="8">
        <v>137</v>
      </c>
      <c r="B161" s="8">
        <v>-1.6736078144561666E-2</v>
      </c>
      <c r="C161" s="8">
        <v>-4.6071240295253849E-2</v>
      </c>
      <c r="D161" s="2"/>
      <c r="E161" s="2"/>
      <c r="F161" s="2"/>
      <c r="G161" s="2"/>
      <c r="H161" s="2"/>
      <c r="I161" s="2"/>
    </row>
    <row r="162" spans="1:9" x14ac:dyDescent="0.3">
      <c r="A162" s="8">
        <v>138</v>
      </c>
      <c r="B162" s="8">
        <v>-7.0193853756526864E-3</v>
      </c>
      <c r="C162" s="8">
        <v>1.3063365125567727E-2</v>
      </c>
      <c r="D162" s="2"/>
      <c r="E162" s="2"/>
      <c r="F162" s="2"/>
      <c r="G162" s="2"/>
      <c r="H162" s="2"/>
      <c r="I162" s="2"/>
    </row>
    <row r="163" spans="1:9" x14ac:dyDescent="0.3">
      <c r="A163" s="8">
        <v>139</v>
      </c>
      <c r="B163" s="8">
        <v>-1.1460891645752098E-2</v>
      </c>
      <c r="C163" s="8">
        <v>-1.0782180361772895E-2</v>
      </c>
      <c r="D163" s="2"/>
      <c r="E163" s="2"/>
      <c r="F163" s="2"/>
      <c r="G163" s="2"/>
      <c r="H163" s="2"/>
      <c r="I163" s="2"/>
    </row>
    <row r="164" spans="1:9" x14ac:dyDescent="0.3">
      <c r="A164" s="8">
        <v>140</v>
      </c>
      <c r="B164" s="8">
        <v>7.9769369519008104E-3</v>
      </c>
      <c r="C164" s="8">
        <v>2.6995300586388417E-2</v>
      </c>
      <c r="D164" s="2"/>
      <c r="E164" s="2"/>
      <c r="F164" s="2"/>
      <c r="G164" s="2"/>
      <c r="H164" s="2"/>
      <c r="I164" s="2"/>
    </row>
    <row r="165" spans="1:9" x14ac:dyDescent="0.3">
      <c r="A165" s="8">
        <v>141</v>
      </c>
      <c r="B165" s="8">
        <v>-1.163759110887037E-2</v>
      </c>
      <c r="C165" s="8">
        <v>-1.7474807183436459E-3</v>
      </c>
      <c r="D165" s="2"/>
      <c r="E165" s="2"/>
      <c r="F165" s="2"/>
      <c r="G165" s="2"/>
      <c r="H165" s="2"/>
      <c r="I165" s="2"/>
    </row>
    <row r="166" spans="1:9" x14ac:dyDescent="0.3">
      <c r="A166" s="8">
        <v>142</v>
      </c>
      <c r="B166" s="8">
        <v>-1.1195150108174816E-2</v>
      </c>
      <c r="C166" s="8">
        <v>-3.8446825855760151E-3</v>
      </c>
      <c r="D166" s="2"/>
      <c r="E166" s="2"/>
      <c r="F166" s="2"/>
      <c r="G166" s="2"/>
      <c r="H166" s="2"/>
      <c r="I166" s="2"/>
    </row>
    <row r="167" spans="1:9" x14ac:dyDescent="0.3">
      <c r="A167" s="8">
        <v>143</v>
      </c>
      <c r="B167" s="8">
        <v>2.4092041477866855E-2</v>
      </c>
      <c r="C167" s="8">
        <v>1.8792122162354027E-3</v>
      </c>
      <c r="D167" s="2"/>
      <c r="E167" s="2"/>
      <c r="F167" s="2"/>
      <c r="G167" s="2"/>
      <c r="H167" s="2"/>
      <c r="I167" s="2"/>
    </row>
    <row r="168" spans="1:9" x14ac:dyDescent="0.3">
      <c r="A168" s="8">
        <v>144</v>
      </c>
      <c r="B168" s="8">
        <v>-6.4105660510465441E-3</v>
      </c>
      <c r="C168" s="8">
        <v>2.7663725242629597E-2</v>
      </c>
      <c r="D168" s="2"/>
      <c r="E168" s="2"/>
      <c r="F168" s="2"/>
      <c r="G168" s="2"/>
      <c r="H168" s="2"/>
      <c r="I168" s="2"/>
    </row>
    <row r="169" spans="1:9" x14ac:dyDescent="0.3">
      <c r="A169" s="8">
        <v>145</v>
      </c>
      <c r="B169" s="8">
        <v>2.0085592112924655E-2</v>
      </c>
      <c r="C169" s="8">
        <v>6.4476427241463088E-3</v>
      </c>
      <c r="D169" s="2"/>
      <c r="E169" s="2"/>
      <c r="F169" s="2"/>
      <c r="G169" s="2"/>
      <c r="H169" s="2"/>
      <c r="I169" s="2"/>
    </row>
    <row r="170" spans="1:9" x14ac:dyDescent="0.3">
      <c r="A170" s="8">
        <v>146</v>
      </c>
      <c r="B170" s="8">
        <v>-1.3255528332715887E-3</v>
      </c>
      <c r="C170" s="8">
        <v>1.3799493652374324E-2</v>
      </c>
      <c r="D170" s="2"/>
      <c r="E170" s="2"/>
      <c r="F170" s="2"/>
      <c r="G170" s="2"/>
      <c r="H170" s="2"/>
      <c r="I170" s="2"/>
    </row>
    <row r="171" spans="1:9" x14ac:dyDescent="0.3">
      <c r="A171" s="8">
        <v>147</v>
      </c>
      <c r="B171" s="8">
        <v>1.802700702576299E-2</v>
      </c>
      <c r="C171" s="8">
        <v>1.7190002763872378E-4</v>
      </c>
      <c r="D171" s="2"/>
      <c r="E171" s="2"/>
      <c r="F171" s="2"/>
      <c r="G171" s="2"/>
      <c r="H171" s="2"/>
      <c r="I171" s="2"/>
    </row>
    <row r="172" spans="1:9" x14ac:dyDescent="0.3">
      <c r="A172" s="8">
        <v>148</v>
      </c>
      <c r="B172" s="8">
        <v>-3.7479523080276478E-3</v>
      </c>
      <c r="C172" s="8">
        <v>1.875289250802523E-2</v>
      </c>
      <c r="D172" s="2"/>
      <c r="E172" s="2"/>
      <c r="F172" s="2"/>
      <c r="G172" s="2"/>
      <c r="H172" s="2"/>
      <c r="I172" s="2"/>
    </row>
    <row r="173" spans="1:9" x14ac:dyDescent="0.3">
      <c r="A173" s="8">
        <v>149</v>
      </c>
      <c r="B173" s="8">
        <v>-1.9058801690238845E-5</v>
      </c>
      <c r="C173" s="8">
        <v>-3.8103083225642063E-2</v>
      </c>
      <c r="D173" s="2"/>
      <c r="E173" s="2"/>
      <c r="F173" s="2"/>
      <c r="G173" s="2"/>
      <c r="H173" s="2"/>
      <c r="I173" s="2"/>
    </row>
    <row r="174" spans="1:9" x14ac:dyDescent="0.3">
      <c r="A174" s="8">
        <v>150</v>
      </c>
      <c r="B174" s="8">
        <v>6.643167265199099E-3</v>
      </c>
      <c r="C174" s="8">
        <v>-3.5299284514143897E-3</v>
      </c>
      <c r="D174" s="2"/>
      <c r="E174" s="2"/>
      <c r="F174" s="2"/>
      <c r="G174" s="2"/>
      <c r="H174" s="2"/>
      <c r="I174" s="2"/>
    </row>
    <row r="175" spans="1:9" x14ac:dyDescent="0.3">
      <c r="A175" s="8">
        <v>151</v>
      </c>
      <c r="B175" s="8">
        <v>-2.0588876307908294E-3</v>
      </c>
      <c r="C175" s="8">
        <v>1.0790370388432915E-2</v>
      </c>
      <c r="D175" s="2"/>
      <c r="E175" s="2"/>
      <c r="F175" s="2"/>
      <c r="G175" s="2"/>
      <c r="H175" s="2"/>
      <c r="I175" s="2"/>
    </row>
    <row r="176" spans="1:9" x14ac:dyDescent="0.3">
      <c r="A176" s="8">
        <v>152</v>
      </c>
      <c r="B176" s="8">
        <v>-1.1597175830757612E-2</v>
      </c>
      <c r="C176" s="8">
        <v>-2.8700152706299713E-2</v>
      </c>
      <c r="D176" s="2"/>
      <c r="E176" s="2"/>
      <c r="F176" s="2"/>
      <c r="G176" s="2"/>
      <c r="H176" s="2"/>
      <c r="I176" s="2"/>
    </row>
    <row r="177" spans="1:9" x14ac:dyDescent="0.3">
      <c r="A177" s="8">
        <v>153</v>
      </c>
      <c r="B177" s="8">
        <v>1.0097456008949516E-2</v>
      </c>
      <c r="C177" s="8">
        <v>-8.0393141152591014E-3</v>
      </c>
      <c r="D177" s="2"/>
      <c r="E177" s="2"/>
      <c r="F177" s="2"/>
      <c r="G177" s="2"/>
      <c r="H177" s="2"/>
      <c r="I177" s="2"/>
    </row>
    <row r="178" spans="1:9" x14ac:dyDescent="0.3">
      <c r="A178" s="8">
        <v>154</v>
      </c>
      <c r="B178" s="8">
        <v>-1.3174185021926641E-3</v>
      </c>
      <c r="C178" s="8">
        <v>-2.9619957831240069E-2</v>
      </c>
      <c r="D178" s="2"/>
      <c r="E178" s="2"/>
      <c r="F178" s="2"/>
      <c r="G178" s="2"/>
      <c r="H178" s="2"/>
      <c r="I178" s="2"/>
    </row>
    <row r="179" spans="1:9" x14ac:dyDescent="0.3">
      <c r="A179" s="8">
        <v>155</v>
      </c>
      <c r="B179" s="8">
        <v>3.6362910067971347E-3</v>
      </c>
      <c r="C179" s="8">
        <v>4.9290599066497104E-2</v>
      </c>
      <c r="D179" s="2"/>
      <c r="E179" s="2"/>
      <c r="F179" s="2"/>
      <c r="G179" s="2"/>
      <c r="H179" s="2"/>
      <c r="I179" s="2"/>
    </row>
    <row r="180" spans="1:9" x14ac:dyDescent="0.3">
      <c r="A180" s="8">
        <v>156</v>
      </c>
      <c r="B180" s="8">
        <v>6.2798495832431887E-3</v>
      </c>
      <c r="C180" s="8">
        <v>4.5631573935853098E-2</v>
      </c>
      <c r="D180" s="2"/>
      <c r="E180" s="2"/>
      <c r="F180" s="2"/>
      <c r="G180" s="2"/>
      <c r="H180" s="2"/>
      <c r="I180" s="2"/>
    </row>
    <row r="181" spans="1:9" x14ac:dyDescent="0.3">
      <c r="A181" s="8">
        <v>157</v>
      </c>
      <c r="B181" s="8">
        <v>7.8894863745094558E-3</v>
      </c>
      <c r="C181" s="8">
        <v>-4.8628730190619279E-2</v>
      </c>
      <c r="D181" s="2"/>
      <c r="E181" s="2"/>
      <c r="F181" s="2"/>
      <c r="G181" s="2"/>
      <c r="H181" s="2"/>
      <c r="I181" s="2"/>
    </row>
    <row r="182" spans="1:9" x14ac:dyDescent="0.3">
      <c r="A182" s="8">
        <v>158</v>
      </c>
      <c r="B182" s="8">
        <v>-1.185247639018743E-2</v>
      </c>
      <c r="C182" s="8">
        <v>4.8678314481871874E-3</v>
      </c>
      <c r="D182" s="2"/>
      <c r="E182" s="2"/>
      <c r="F182" s="2"/>
      <c r="G182" s="2"/>
      <c r="H182" s="2"/>
      <c r="I182" s="2"/>
    </row>
    <row r="183" spans="1:9" x14ac:dyDescent="0.3">
      <c r="A183" s="8">
        <v>159</v>
      </c>
      <c r="B183" s="8">
        <v>-6.5787168830716844E-3</v>
      </c>
      <c r="C183" s="8">
        <v>-1.2854498222163356E-2</v>
      </c>
      <c r="D183" s="2"/>
      <c r="E183" s="2"/>
      <c r="F183" s="2"/>
      <c r="G183" s="2"/>
      <c r="H183" s="2"/>
      <c r="I183" s="2"/>
    </row>
    <row r="184" spans="1:9" x14ac:dyDescent="0.3">
      <c r="A184" s="8">
        <v>160</v>
      </c>
      <c r="B184" s="8">
        <v>-8.4277060577453902E-3</v>
      </c>
      <c r="C184" s="8">
        <v>8.2417060577453898E-3</v>
      </c>
      <c r="D184" s="2"/>
      <c r="E184" s="2"/>
      <c r="F184" s="2"/>
      <c r="G184" s="2"/>
      <c r="H184" s="2"/>
      <c r="I184" s="2"/>
    </row>
    <row r="185" spans="1:9" x14ac:dyDescent="0.3">
      <c r="A185" s="8">
        <v>161</v>
      </c>
      <c r="B185" s="8">
        <v>1.022082720362299E-2</v>
      </c>
      <c r="C185" s="8">
        <v>-1.4768603201471865E-2</v>
      </c>
      <c r="D185" s="2"/>
      <c r="E185" s="2"/>
      <c r="F185" s="2"/>
      <c r="G185" s="2"/>
      <c r="H185" s="2"/>
      <c r="I185" s="2"/>
    </row>
    <row r="186" spans="1:9" x14ac:dyDescent="0.3">
      <c r="A186" s="8">
        <v>162</v>
      </c>
      <c r="B186" s="8">
        <v>5.3753394585985791E-3</v>
      </c>
      <c r="C186" s="8">
        <v>-1.3663348062483906E-2</v>
      </c>
      <c r="D186" s="2"/>
      <c r="E186" s="2"/>
      <c r="F186" s="2"/>
      <c r="G186" s="2"/>
      <c r="H186" s="2"/>
      <c r="I186" s="2"/>
    </row>
    <row r="187" spans="1:9" x14ac:dyDescent="0.3">
      <c r="A187" s="8">
        <v>163</v>
      </c>
      <c r="B187" s="8">
        <v>3.8966847768722567E-3</v>
      </c>
      <c r="C187" s="8">
        <v>-2.179343750438145E-4</v>
      </c>
      <c r="D187" s="2"/>
      <c r="E187" s="2"/>
      <c r="F187" s="2"/>
      <c r="G187" s="2"/>
      <c r="H187" s="2"/>
      <c r="I187" s="2"/>
    </row>
    <row r="188" spans="1:9" x14ac:dyDescent="0.3">
      <c r="A188" s="8">
        <v>164</v>
      </c>
      <c r="B188" s="8">
        <v>1.295191739339221E-2</v>
      </c>
      <c r="C188" s="8">
        <v>-2.1555225266077331E-4</v>
      </c>
      <c r="D188" s="2"/>
      <c r="E188" s="2"/>
      <c r="F188" s="2"/>
      <c r="G188" s="2"/>
      <c r="H188" s="2"/>
      <c r="I188" s="2"/>
    </row>
    <row r="189" spans="1:9" x14ac:dyDescent="0.3">
      <c r="A189" s="8">
        <v>165</v>
      </c>
      <c r="B189" s="8">
        <v>1.215380858859342E-3</v>
      </c>
      <c r="C189" s="8">
        <v>3.0680867261205776E-2</v>
      </c>
      <c r="D189" s="2"/>
      <c r="E189" s="2"/>
      <c r="F189" s="2"/>
      <c r="G189" s="2"/>
      <c r="H189" s="2"/>
      <c r="I189" s="2"/>
    </row>
    <row r="190" spans="1:9" x14ac:dyDescent="0.3">
      <c r="A190" s="8">
        <v>166</v>
      </c>
      <c r="B190" s="8">
        <v>7.0251803595681116E-5</v>
      </c>
      <c r="C190" s="8">
        <v>-9.1440027263103157E-3</v>
      </c>
      <c r="D190" s="2"/>
      <c r="E190" s="2"/>
      <c r="F190" s="2"/>
      <c r="G190" s="2"/>
      <c r="H190" s="2"/>
      <c r="I190" s="2"/>
    </row>
    <row r="191" spans="1:9" x14ac:dyDescent="0.3">
      <c r="A191" s="8">
        <v>167</v>
      </c>
      <c r="B191" s="8">
        <v>-2.1250089257632645E-3</v>
      </c>
      <c r="C191" s="8">
        <v>2.4188817770086422E-4</v>
      </c>
      <c r="D191" s="2"/>
      <c r="E191" s="2"/>
      <c r="F191" s="2"/>
      <c r="G191" s="2"/>
      <c r="H191" s="2"/>
      <c r="I191" s="2"/>
    </row>
    <row r="192" spans="1:9" x14ac:dyDescent="0.3">
      <c r="A192" s="8">
        <v>168</v>
      </c>
      <c r="B192" s="8">
        <v>-9.6082439428982012E-3</v>
      </c>
      <c r="C192" s="8">
        <v>-2.6988676965318807E-2</v>
      </c>
      <c r="D192" s="2"/>
      <c r="E192" s="2"/>
      <c r="F192" s="2"/>
      <c r="G192" s="2"/>
      <c r="H192" s="2"/>
      <c r="I192" s="2"/>
    </row>
    <row r="193" spans="1:9" x14ac:dyDescent="0.3">
      <c r="A193" s="8">
        <v>169</v>
      </c>
      <c r="B193" s="8">
        <v>-1.9599606836954348E-2</v>
      </c>
      <c r="C193" s="8">
        <v>3.806182194944719E-2</v>
      </c>
      <c r="D193" s="2"/>
      <c r="E193" s="2"/>
      <c r="F193" s="2"/>
      <c r="G193" s="2"/>
      <c r="H193" s="2"/>
      <c r="I193" s="2"/>
    </row>
    <row r="194" spans="1:9" x14ac:dyDescent="0.3">
      <c r="A194" s="8">
        <v>170</v>
      </c>
      <c r="B194" s="8">
        <v>9.1628413001860962E-3</v>
      </c>
      <c r="C194" s="8">
        <v>1.789495144953579E-2</v>
      </c>
      <c r="D194" s="2"/>
      <c r="E194" s="2"/>
      <c r="F194" s="2"/>
      <c r="G194" s="2"/>
      <c r="H194" s="2"/>
      <c r="I194" s="2"/>
    </row>
    <row r="195" spans="1:9" x14ac:dyDescent="0.3">
      <c r="A195" s="8">
        <v>171</v>
      </c>
      <c r="B195" s="8">
        <v>-2.2227976801185188E-2</v>
      </c>
      <c r="C195" s="8">
        <v>-3.6221008041679645E-4</v>
      </c>
      <c r="D195" s="2"/>
      <c r="E195" s="2"/>
      <c r="F195" s="2"/>
      <c r="G195" s="2"/>
      <c r="H195" s="2"/>
      <c r="I195" s="2"/>
    </row>
    <row r="196" spans="1:9" x14ac:dyDescent="0.3">
      <c r="A196" s="8">
        <v>172</v>
      </c>
      <c r="B196" s="8">
        <v>5.8535745014704037E-3</v>
      </c>
      <c r="C196" s="8">
        <v>5.2335143933938729E-3</v>
      </c>
      <c r="D196" s="2"/>
      <c r="E196" s="2"/>
      <c r="F196" s="2"/>
      <c r="G196" s="2"/>
      <c r="H196" s="2"/>
      <c r="I196" s="2"/>
    </row>
    <row r="197" spans="1:9" x14ac:dyDescent="0.3">
      <c r="A197" s="8">
        <v>173</v>
      </c>
      <c r="B197" s="8">
        <v>1.9429243248533724E-2</v>
      </c>
      <c r="C197" s="8">
        <v>6.8373499326093989E-3</v>
      </c>
      <c r="D197" s="2"/>
      <c r="E197" s="2"/>
      <c r="F197" s="2"/>
      <c r="G197" s="2"/>
      <c r="H197" s="2"/>
      <c r="I197" s="2"/>
    </row>
    <row r="198" spans="1:9" x14ac:dyDescent="0.3">
      <c r="A198" s="8">
        <v>174</v>
      </c>
      <c r="B198" s="8">
        <v>4.9959609363550575E-3</v>
      </c>
      <c r="C198" s="8">
        <v>-7.6218455668897647E-3</v>
      </c>
      <c r="D198" s="2"/>
      <c r="E198" s="2"/>
      <c r="F198" s="2"/>
      <c r="G198" s="2"/>
      <c r="H198" s="2"/>
      <c r="I198" s="2"/>
    </row>
    <row r="199" spans="1:9" x14ac:dyDescent="0.3">
      <c r="A199" s="8">
        <v>175</v>
      </c>
      <c r="B199" s="8">
        <v>7.9696356850928959E-4</v>
      </c>
      <c r="C199" s="8">
        <v>6.1551440189004771E-3</v>
      </c>
      <c r="D199" s="2"/>
      <c r="E199" s="2"/>
      <c r="F199" s="2"/>
      <c r="G199" s="2"/>
      <c r="H199" s="2"/>
      <c r="I199" s="2"/>
    </row>
    <row r="200" spans="1:9" x14ac:dyDescent="0.3">
      <c r="A200" s="8">
        <v>176</v>
      </c>
      <c r="B200" s="8">
        <v>7.9722487335542012E-3</v>
      </c>
      <c r="C200" s="8">
        <v>-6.8117554990658946E-3</v>
      </c>
      <c r="D200" s="2"/>
      <c r="E200" s="2"/>
      <c r="F200" s="2"/>
      <c r="G200" s="2"/>
      <c r="H200" s="2"/>
      <c r="I200" s="2"/>
    </row>
    <row r="201" spans="1:9" x14ac:dyDescent="0.3">
      <c r="A201" s="8">
        <v>177</v>
      </c>
      <c r="B201" s="8">
        <v>1.4488706161691792E-3</v>
      </c>
      <c r="C201" s="8">
        <v>1.2620328343737964E-2</v>
      </c>
      <c r="D201" s="2"/>
      <c r="E201" s="2"/>
      <c r="F201" s="2"/>
      <c r="G201" s="2"/>
      <c r="H201" s="2"/>
      <c r="I201" s="2"/>
    </row>
    <row r="202" spans="1:9" x14ac:dyDescent="0.3">
      <c r="A202" s="8">
        <v>178</v>
      </c>
      <c r="B202" s="8">
        <v>5.3887955979955151E-3</v>
      </c>
      <c r="C202" s="8">
        <v>3.2311099049195172E-2</v>
      </c>
      <c r="D202" s="2"/>
      <c r="E202" s="2"/>
      <c r="F202" s="2"/>
      <c r="G202" s="2"/>
      <c r="H202" s="2"/>
      <c r="I202" s="2"/>
    </row>
    <row r="203" spans="1:9" x14ac:dyDescent="0.3">
      <c r="A203" s="8">
        <v>179</v>
      </c>
      <c r="B203" s="8">
        <v>-2.2487960462837919E-3</v>
      </c>
      <c r="C203" s="8">
        <v>-2.0058417366392078E-2</v>
      </c>
      <c r="D203" s="2"/>
      <c r="E203" s="2"/>
      <c r="F203" s="2"/>
      <c r="G203" s="2"/>
      <c r="H203" s="2"/>
      <c r="I203" s="2"/>
    </row>
    <row r="204" spans="1:9" x14ac:dyDescent="0.3">
      <c r="A204" s="8">
        <v>180</v>
      </c>
      <c r="B204" s="8">
        <v>-2.0942484253857127E-2</v>
      </c>
      <c r="C204" s="8">
        <v>1.7750427837379564E-2</v>
      </c>
      <c r="D204" s="2"/>
      <c r="E204" s="2"/>
      <c r="F204" s="2"/>
      <c r="G204" s="2"/>
      <c r="H204" s="2"/>
      <c r="I204" s="2"/>
    </row>
    <row r="205" spans="1:9" x14ac:dyDescent="0.3">
      <c r="A205" s="8">
        <v>181</v>
      </c>
      <c r="B205" s="8">
        <v>-1.0109856111838896E-2</v>
      </c>
      <c r="C205" s="8">
        <v>1.2192292274598976E-2</v>
      </c>
      <c r="D205" s="2"/>
      <c r="E205" s="2"/>
      <c r="F205" s="2"/>
      <c r="G205" s="2"/>
      <c r="H205" s="2"/>
      <c r="I205" s="2"/>
    </row>
    <row r="206" spans="1:9" x14ac:dyDescent="0.3">
      <c r="A206" s="8">
        <v>182</v>
      </c>
      <c r="B206" s="8">
        <v>6.3446376384784708E-3</v>
      </c>
      <c r="C206" s="8">
        <v>3.3888938415957214E-2</v>
      </c>
      <c r="D206" s="2"/>
      <c r="E206" s="2"/>
      <c r="F206" s="2"/>
      <c r="G206" s="2"/>
      <c r="H206" s="2"/>
      <c r="I206" s="2"/>
    </row>
    <row r="207" spans="1:9" x14ac:dyDescent="0.3">
      <c r="A207" s="8">
        <v>183</v>
      </c>
      <c r="B207" s="8">
        <v>4.5821008806470869E-3</v>
      </c>
      <c r="C207" s="8">
        <v>-8.7703772899574775E-3</v>
      </c>
      <c r="D207" s="2"/>
      <c r="E207" s="2"/>
      <c r="F207" s="2"/>
      <c r="G207" s="2"/>
      <c r="H207" s="2"/>
      <c r="I207" s="2"/>
    </row>
    <row r="208" spans="1:9" x14ac:dyDescent="0.3">
      <c r="A208" s="8">
        <v>184</v>
      </c>
      <c r="B208" s="8">
        <v>7.7019087136176966E-3</v>
      </c>
      <c r="C208" s="8">
        <v>3.1132039999376346E-3</v>
      </c>
      <c r="D208" s="2"/>
      <c r="E208" s="2"/>
      <c r="F208" s="2"/>
      <c r="G208" s="2"/>
      <c r="H208" s="2"/>
      <c r="I208" s="2"/>
    </row>
    <row r="209" spans="1:9" x14ac:dyDescent="0.3">
      <c r="A209" s="8">
        <v>185</v>
      </c>
      <c r="B209" s="8">
        <v>-3.7665168975061744E-4</v>
      </c>
      <c r="C209" s="8">
        <v>3.5962575494530627E-3</v>
      </c>
      <c r="D209" s="2"/>
      <c r="E209" s="2"/>
      <c r="F209" s="2"/>
      <c r="G209" s="2"/>
      <c r="H209" s="2"/>
      <c r="I209" s="2"/>
    </row>
    <row r="210" spans="1:9" x14ac:dyDescent="0.3">
      <c r="A210" s="8">
        <v>186</v>
      </c>
      <c r="B210" s="8">
        <v>-6.5095668608060352E-4</v>
      </c>
      <c r="C210" s="8">
        <v>1.5512398893201804E-2</v>
      </c>
      <c r="D210" s="2"/>
      <c r="E210" s="2"/>
      <c r="F210" s="2"/>
      <c r="G210" s="2"/>
      <c r="H210" s="2"/>
      <c r="I210" s="2"/>
    </row>
    <row r="211" spans="1:9" x14ac:dyDescent="0.3">
      <c r="A211" s="8">
        <v>187</v>
      </c>
      <c r="B211" s="8">
        <v>-7.896783312559514E-3</v>
      </c>
      <c r="C211" s="8">
        <v>1.9763392261616872E-3</v>
      </c>
      <c r="D211" s="2"/>
      <c r="E211" s="2"/>
      <c r="F211" s="2"/>
      <c r="G211" s="2"/>
      <c r="H211" s="2"/>
      <c r="I211" s="2"/>
    </row>
    <row r="212" spans="1:9" x14ac:dyDescent="0.3">
      <c r="A212" s="8">
        <v>188</v>
      </c>
      <c r="B212" s="8">
        <v>-1.3174802673415207E-2</v>
      </c>
      <c r="C212" s="8">
        <v>1.9663800469039237E-3</v>
      </c>
      <c r="D212" s="2"/>
      <c r="E212" s="2"/>
      <c r="F212" s="2"/>
      <c r="G212" s="2"/>
      <c r="H212" s="2"/>
      <c r="I212" s="2"/>
    </row>
    <row r="213" spans="1:9" x14ac:dyDescent="0.3">
      <c r="A213" s="8">
        <v>189</v>
      </c>
      <c r="B213" s="8">
        <v>5.1550493425834096E-3</v>
      </c>
      <c r="C213" s="8">
        <v>1.1699008628657566E-2</v>
      </c>
      <c r="D213" s="2"/>
      <c r="E213" s="2"/>
      <c r="F213" s="2"/>
      <c r="G213" s="2"/>
      <c r="H213" s="2"/>
      <c r="I213" s="2"/>
    </row>
    <row r="214" spans="1:9" x14ac:dyDescent="0.3">
      <c r="A214" s="8">
        <v>190</v>
      </c>
      <c r="B214" s="8">
        <v>4.009221854777761E-3</v>
      </c>
      <c r="C214" s="8">
        <v>-4.8018373669755123E-3</v>
      </c>
      <c r="D214" s="2"/>
      <c r="E214" s="2"/>
      <c r="F214" s="2"/>
      <c r="G214" s="2"/>
      <c r="H214" s="2"/>
      <c r="I214" s="2"/>
    </row>
    <row r="215" spans="1:9" x14ac:dyDescent="0.3">
      <c r="A215" s="8">
        <v>191</v>
      </c>
      <c r="B215" s="8">
        <v>2.5174301241401211E-3</v>
      </c>
      <c r="C215" s="8">
        <v>-1.1879749206895336E-2</v>
      </c>
      <c r="D215" s="2"/>
      <c r="E215" s="2"/>
      <c r="F215" s="2"/>
      <c r="G215" s="2"/>
      <c r="H215" s="2"/>
      <c r="I215" s="2"/>
    </row>
    <row r="216" spans="1:9" x14ac:dyDescent="0.3">
      <c r="A216" s="8">
        <v>192</v>
      </c>
      <c r="B216" s="8">
        <v>4.8667210423608293E-3</v>
      </c>
      <c r="C216" s="8">
        <v>-3.8598030477197945E-3</v>
      </c>
      <c r="D216" s="2"/>
      <c r="E216" s="2"/>
      <c r="F216" s="2"/>
      <c r="G216" s="2"/>
      <c r="H216" s="2"/>
      <c r="I216" s="2"/>
    </row>
    <row r="217" spans="1:9" x14ac:dyDescent="0.3">
      <c r="A217" s="8">
        <v>193</v>
      </c>
      <c r="B217" s="8">
        <v>-4.1241569593776714E-3</v>
      </c>
      <c r="C217" s="8">
        <v>2.0552560320095517E-2</v>
      </c>
      <c r="D217" s="2"/>
      <c r="E217" s="2"/>
      <c r="F217" s="2"/>
      <c r="G217" s="2"/>
      <c r="H217" s="2"/>
      <c r="I217" s="2"/>
    </row>
    <row r="218" spans="1:9" x14ac:dyDescent="0.3">
      <c r="A218" s="8">
        <v>194</v>
      </c>
      <c r="B218" s="8">
        <v>-3.4181724284981564E-3</v>
      </c>
      <c r="C218" s="8">
        <v>-9.0882324843389924E-3</v>
      </c>
      <c r="D218" s="2"/>
      <c r="E218" s="2"/>
      <c r="F218" s="2"/>
      <c r="G218" s="2"/>
      <c r="H218" s="2"/>
      <c r="I218" s="2"/>
    </row>
    <row r="219" spans="1:9" x14ac:dyDescent="0.3">
      <c r="A219" s="8">
        <v>195</v>
      </c>
      <c r="B219" s="8">
        <v>-6.6219241251886714E-3</v>
      </c>
      <c r="C219" s="8">
        <v>2.8951033424672772E-3</v>
      </c>
      <c r="D219" s="2"/>
      <c r="E219" s="2"/>
      <c r="F219" s="2"/>
      <c r="G219" s="2"/>
      <c r="H219" s="2"/>
      <c r="I219" s="2"/>
    </row>
    <row r="220" spans="1:9" x14ac:dyDescent="0.3">
      <c r="A220" s="8">
        <v>196</v>
      </c>
      <c r="B220" s="8">
        <v>1.4969960362463874E-2</v>
      </c>
      <c r="C220" s="8">
        <v>-6.6613300275471347E-3</v>
      </c>
      <c r="D220" s="2"/>
      <c r="E220" s="2"/>
      <c r="F220" s="2"/>
      <c r="G220" s="2"/>
      <c r="H220" s="2"/>
      <c r="I220" s="2"/>
    </row>
    <row r="221" spans="1:9" x14ac:dyDescent="0.3">
      <c r="A221" s="8">
        <v>197</v>
      </c>
      <c r="B221" s="8">
        <v>-2.8843812066571442E-4</v>
      </c>
      <c r="C221" s="8">
        <v>-2.2452548873854962E-3</v>
      </c>
      <c r="D221" s="2"/>
      <c r="E221" s="2"/>
      <c r="F221" s="2"/>
      <c r="G221" s="2"/>
      <c r="H221" s="2"/>
      <c r="I221" s="2"/>
    </row>
    <row r="222" spans="1:9" x14ac:dyDescent="0.3">
      <c r="A222" s="8">
        <v>198</v>
      </c>
      <c r="B222" s="8">
        <v>8.8818075115681126E-4</v>
      </c>
      <c r="C222" s="8">
        <v>2.9372490720235068E-3</v>
      </c>
      <c r="D222" s="2"/>
      <c r="E222" s="2"/>
      <c r="F222" s="2"/>
      <c r="G222" s="2"/>
      <c r="H222" s="2"/>
      <c r="I222" s="2"/>
    </row>
    <row r="223" spans="1:9" x14ac:dyDescent="0.3">
      <c r="A223" s="8">
        <v>199</v>
      </c>
      <c r="B223" s="8">
        <v>-4.6831610422966654E-4</v>
      </c>
      <c r="C223" s="8">
        <v>-9.1511891392184689E-3</v>
      </c>
      <c r="D223" s="2"/>
      <c r="E223" s="2"/>
      <c r="F223" s="2"/>
      <c r="G223" s="2"/>
      <c r="H223" s="2"/>
      <c r="I223" s="2"/>
    </row>
    <row r="224" spans="1:9" x14ac:dyDescent="0.3">
      <c r="A224" s="8">
        <v>200</v>
      </c>
      <c r="B224" s="8">
        <v>5.0106729845280674E-3</v>
      </c>
      <c r="C224" s="8">
        <v>-1.4624174430832092E-2</v>
      </c>
      <c r="D224" s="2"/>
      <c r="E224" s="2"/>
      <c r="F224" s="2"/>
      <c r="G224" s="2"/>
      <c r="H224" s="2"/>
      <c r="I224" s="2"/>
    </row>
    <row r="225" spans="1:9" x14ac:dyDescent="0.3">
      <c r="A225" s="8">
        <v>201</v>
      </c>
      <c r="B225" s="8">
        <v>-4.6572353142548201E-3</v>
      </c>
      <c r="C225" s="8">
        <v>8.9757209758847406E-3</v>
      </c>
      <c r="D225" s="2"/>
      <c r="E225" s="2"/>
      <c r="F225" s="2"/>
      <c r="G225" s="2"/>
      <c r="H225" s="2"/>
      <c r="I225" s="2"/>
    </row>
    <row r="226" spans="1:9" x14ac:dyDescent="0.3">
      <c r="A226" s="8">
        <v>202</v>
      </c>
      <c r="B226" s="8">
        <v>-1.0038642904485058E-2</v>
      </c>
      <c r="C226" s="8">
        <v>5.5710145721413907E-3</v>
      </c>
      <c r="D226" s="2"/>
      <c r="E226" s="2"/>
      <c r="F226" s="2"/>
      <c r="G226" s="2"/>
      <c r="H226" s="2"/>
      <c r="I226" s="2"/>
    </row>
    <row r="227" spans="1:9" x14ac:dyDescent="0.3">
      <c r="A227" s="8">
        <v>203</v>
      </c>
      <c r="B227" s="8">
        <v>1.2516395345988675E-3</v>
      </c>
      <c r="C227" s="8">
        <v>-1.774768089252899E-2</v>
      </c>
      <c r="D227" s="2"/>
      <c r="E227" s="2"/>
      <c r="F227" s="2"/>
      <c r="G227" s="2"/>
      <c r="H227" s="2"/>
      <c r="I227" s="2"/>
    </row>
    <row r="228" spans="1:9" x14ac:dyDescent="0.3">
      <c r="A228" s="8">
        <v>204</v>
      </c>
      <c r="B228" s="8">
        <v>-7.8224159717235134E-3</v>
      </c>
      <c r="C228" s="8">
        <v>9.3935908583253729E-3</v>
      </c>
      <c r="D228" s="2"/>
      <c r="E228" s="2"/>
      <c r="F228" s="2"/>
      <c r="G228" s="2"/>
      <c r="H228" s="2"/>
      <c r="I228" s="2"/>
    </row>
    <row r="229" spans="1:9" x14ac:dyDescent="0.3">
      <c r="A229" s="8">
        <v>205</v>
      </c>
      <c r="B229" s="8">
        <v>-1.3056096563985101E-2</v>
      </c>
      <c r="C229" s="8">
        <v>-1.7727701273529947E-2</v>
      </c>
      <c r="D229" s="2"/>
      <c r="E229" s="2"/>
      <c r="F229" s="2"/>
      <c r="G229" s="2"/>
      <c r="H229" s="2"/>
      <c r="I229" s="2"/>
    </row>
    <row r="230" spans="1:9" x14ac:dyDescent="0.3">
      <c r="A230" s="8">
        <v>206</v>
      </c>
      <c r="B230" s="8">
        <v>-1.6334209084362698E-3</v>
      </c>
      <c r="C230" s="8">
        <v>2.2130292618589807E-2</v>
      </c>
      <c r="D230" s="2"/>
      <c r="E230" s="2"/>
      <c r="F230" s="2"/>
      <c r="G230" s="2"/>
      <c r="H230" s="2"/>
      <c r="I230" s="2"/>
    </row>
    <row r="231" spans="1:9" x14ac:dyDescent="0.3">
      <c r="A231" s="8">
        <v>207</v>
      </c>
      <c r="B231" s="8">
        <v>-6.8979616481176082E-4</v>
      </c>
      <c r="C231" s="8">
        <v>1.9920712045341654E-3</v>
      </c>
      <c r="D231" s="2"/>
      <c r="E231" s="2"/>
      <c r="F231" s="2"/>
      <c r="G231" s="2"/>
      <c r="H231" s="2"/>
      <c r="I231" s="2"/>
    </row>
    <row r="232" spans="1:9" x14ac:dyDescent="0.3">
      <c r="A232" s="8">
        <v>208</v>
      </c>
      <c r="B232" s="8">
        <v>1.8258756366768793E-2</v>
      </c>
      <c r="C232" s="8">
        <v>-2.0097487821427382E-3</v>
      </c>
      <c r="D232" s="2"/>
      <c r="E232" s="2"/>
      <c r="F232" s="2"/>
      <c r="G232" s="2"/>
      <c r="H232" s="2"/>
      <c r="I232" s="2"/>
    </row>
    <row r="233" spans="1:9" x14ac:dyDescent="0.3">
      <c r="A233" s="8">
        <v>209</v>
      </c>
      <c r="B233" s="8">
        <v>5.8610470489264101E-3</v>
      </c>
      <c r="C233" s="8">
        <v>-5.0692757537855113E-3</v>
      </c>
      <c r="D233" s="2"/>
      <c r="E233" s="2"/>
      <c r="F233" s="2"/>
      <c r="G233" s="2"/>
      <c r="H233" s="2"/>
      <c r="I233" s="2"/>
    </row>
    <row r="234" spans="1:9" x14ac:dyDescent="0.3">
      <c r="A234" s="8">
        <v>210</v>
      </c>
      <c r="B234" s="8">
        <v>1.2717613496661603E-3</v>
      </c>
      <c r="C234" s="8">
        <v>-9.0164736384349096E-3</v>
      </c>
      <c r="D234" s="2"/>
      <c r="E234" s="2"/>
      <c r="F234" s="2"/>
      <c r="G234" s="2"/>
      <c r="H234" s="2"/>
      <c r="I234" s="2"/>
    </row>
    <row r="235" spans="1:9" x14ac:dyDescent="0.3">
      <c r="A235" s="8">
        <v>211</v>
      </c>
      <c r="B235" s="8">
        <v>1.6290413964814379E-3</v>
      </c>
      <c r="C235" s="8">
        <v>-2.9855598634810375E-2</v>
      </c>
      <c r="D235" s="2"/>
      <c r="E235" s="2"/>
      <c r="F235" s="2"/>
      <c r="G235" s="2"/>
      <c r="H235" s="2"/>
      <c r="I235" s="2"/>
    </row>
    <row r="236" spans="1:9" x14ac:dyDescent="0.3">
      <c r="A236" s="8">
        <v>212</v>
      </c>
      <c r="B236" s="8">
        <v>1.2523056249415675E-2</v>
      </c>
      <c r="C236" s="8">
        <v>1.3388837986902683E-2</v>
      </c>
      <c r="D236" s="2"/>
      <c r="E236" s="2"/>
      <c r="F236" s="2"/>
      <c r="G236" s="2"/>
      <c r="H236" s="2"/>
      <c r="I236" s="2"/>
    </row>
    <row r="237" spans="1:9" x14ac:dyDescent="0.3">
      <c r="A237" s="8">
        <v>213</v>
      </c>
      <c r="B237" s="8">
        <v>6.201966278734396E-5</v>
      </c>
      <c r="C237" s="8">
        <v>2.6266182593669505E-2</v>
      </c>
      <c r="D237" s="2"/>
      <c r="E237" s="2"/>
      <c r="F237" s="2"/>
      <c r="G237" s="2"/>
      <c r="H237" s="2"/>
      <c r="I237" s="2"/>
    </row>
    <row r="238" spans="1:9" x14ac:dyDescent="0.3">
      <c r="A238" s="8">
        <v>214</v>
      </c>
      <c r="B238" s="8">
        <v>-1.3417237904138212E-2</v>
      </c>
      <c r="C238" s="8">
        <v>-2.7942096804920592E-3</v>
      </c>
      <c r="D238" s="2"/>
      <c r="E238" s="2"/>
      <c r="F238" s="2"/>
      <c r="G238" s="2"/>
      <c r="H238" s="2"/>
      <c r="I238" s="2"/>
    </row>
    <row r="239" spans="1:9" x14ac:dyDescent="0.3">
      <c r="A239" s="8">
        <v>215</v>
      </c>
      <c r="B239" s="8">
        <v>-6.2709996015019066E-3</v>
      </c>
      <c r="C239" s="8">
        <v>5.1258876173673118E-3</v>
      </c>
      <c r="D239" s="2"/>
      <c r="E239" s="2"/>
      <c r="F239" s="2"/>
      <c r="G239" s="2"/>
      <c r="H239" s="2"/>
      <c r="I239" s="2"/>
    </row>
    <row r="240" spans="1:9" x14ac:dyDescent="0.3">
      <c r="A240" s="8">
        <v>216</v>
      </c>
      <c r="B240" s="8">
        <v>-6.5688680731244365E-3</v>
      </c>
      <c r="C240" s="8">
        <v>-1.0115298224987839E-2</v>
      </c>
      <c r="D240" s="2"/>
      <c r="E240" s="2"/>
      <c r="F240" s="2"/>
      <c r="G240" s="2"/>
      <c r="H240" s="2"/>
      <c r="I240" s="2"/>
    </row>
    <row r="241" spans="1:9" x14ac:dyDescent="0.3">
      <c r="A241" s="8">
        <v>217</v>
      </c>
      <c r="B241" s="8">
        <v>-9.4999009957572652E-3</v>
      </c>
      <c r="C241" s="8">
        <v>-1.7087060394284266E-2</v>
      </c>
      <c r="D241" s="2"/>
      <c r="E241" s="2"/>
      <c r="F241" s="2"/>
      <c r="G241" s="2"/>
      <c r="H241" s="2"/>
      <c r="I241" s="2"/>
    </row>
    <row r="242" spans="1:9" x14ac:dyDescent="0.3">
      <c r="A242" s="8">
        <v>218</v>
      </c>
      <c r="B242" s="8">
        <v>-2.906726459861488E-3</v>
      </c>
      <c r="C242" s="8">
        <v>-2.1607804506363015E-2</v>
      </c>
      <c r="D242" s="2"/>
      <c r="E242" s="2"/>
      <c r="F242" s="2"/>
      <c r="G242" s="2"/>
      <c r="H242" s="2"/>
      <c r="I242" s="2"/>
    </row>
    <row r="243" spans="1:9" x14ac:dyDescent="0.3">
      <c r="A243" s="8">
        <v>219</v>
      </c>
      <c r="B243" s="8">
        <v>-9.3891224340972822E-3</v>
      </c>
      <c r="C243" s="8">
        <v>-9.4438936335296195E-3</v>
      </c>
      <c r="D243" s="2"/>
      <c r="E243" s="2"/>
      <c r="F243" s="2"/>
      <c r="G243" s="2"/>
      <c r="H243" s="2"/>
      <c r="I243" s="2"/>
    </row>
    <row r="244" spans="1:9" x14ac:dyDescent="0.3">
      <c r="A244" s="8">
        <v>220</v>
      </c>
      <c r="B244" s="8">
        <v>-4.5084311098214595E-3</v>
      </c>
      <c r="C244" s="8">
        <v>5.0748325513342834E-3</v>
      </c>
      <c r="D244" s="2"/>
      <c r="E244" s="2"/>
      <c r="F244" s="2"/>
      <c r="G244" s="2"/>
      <c r="H244" s="2"/>
      <c r="I244" s="2"/>
    </row>
    <row r="245" spans="1:9" x14ac:dyDescent="0.3">
      <c r="A245" s="8">
        <v>221</v>
      </c>
      <c r="B245" s="8">
        <v>1.3254272205729842E-2</v>
      </c>
      <c r="C245" s="8">
        <v>9.6433814834009837E-3</v>
      </c>
      <c r="D245" s="2"/>
      <c r="E245" s="2"/>
      <c r="F245" s="2"/>
      <c r="G245" s="2"/>
      <c r="H245" s="2"/>
      <c r="I245" s="2"/>
    </row>
    <row r="246" spans="1:9" x14ac:dyDescent="0.3">
      <c r="A246" s="8">
        <v>222</v>
      </c>
      <c r="B246" s="8">
        <v>5.0532051267035607E-3</v>
      </c>
      <c r="C246" s="8">
        <v>1.5306735457316019E-2</v>
      </c>
      <c r="D246" s="2"/>
      <c r="E246" s="2"/>
      <c r="F246" s="2"/>
      <c r="G246" s="2"/>
      <c r="H246" s="2"/>
      <c r="I246" s="2"/>
    </row>
    <row r="247" spans="1:9" x14ac:dyDescent="0.3">
      <c r="A247" s="8">
        <v>223</v>
      </c>
      <c r="B247" s="8">
        <v>-4.5555782169120161E-4</v>
      </c>
      <c r="C247" s="8">
        <v>5.7030151449759051E-3</v>
      </c>
      <c r="D247" s="2"/>
      <c r="E247" s="2"/>
      <c r="F247" s="2"/>
      <c r="G247" s="2"/>
      <c r="H247" s="2"/>
      <c r="I247" s="2"/>
    </row>
    <row r="248" spans="1:9" x14ac:dyDescent="0.3">
      <c r="A248" s="8">
        <v>224</v>
      </c>
      <c r="B248" s="8">
        <v>8.5715154154770972E-3</v>
      </c>
      <c r="C248" s="8">
        <v>-1.1620006207152577E-2</v>
      </c>
      <c r="D248" s="2"/>
      <c r="E248" s="2"/>
      <c r="F248" s="2"/>
      <c r="G248" s="2"/>
      <c r="H248" s="2"/>
      <c r="I248" s="2"/>
    </row>
    <row r="249" spans="1:9" x14ac:dyDescent="0.3">
      <c r="A249" s="8">
        <v>225</v>
      </c>
      <c r="B249" s="8">
        <v>-5.2706611861523577E-3</v>
      </c>
      <c r="C249" s="8">
        <v>3.3766550100335965E-3</v>
      </c>
      <c r="D249" s="2"/>
      <c r="E249" s="2"/>
      <c r="F249" s="2"/>
      <c r="G249" s="2"/>
      <c r="H249" s="2"/>
      <c r="I249" s="2"/>
    </row>
    <row r="250" spans="1:9" x14ac:dyDescent="0.3">
      <c r="A250" s="8">
        <v>226</v>
      </c>
      <c r="B250" s="8">
        <v>-3.6142959747563312E-3</v>
      </c>
      <c r="C250" s="8">
        <v>-4.8666249948694836E-3</v>
      </c>
      <c r="D250" s="2"/>
      <c r="E250" s="2"/>
      <c r="F250" s="2"/>
      <c r="G250" s="2"/>
      <c r="H250" s="2"/>
      <c r="I250" s="2"/>
    </row>
    <row r="251" spans="1:9" x14ac:dyDescent="0.3">
      <c r="A251" s="8">
        <v>227</v>
      </c>
      <c r="B251" s="8">
        <v>-2.1149902647547964E-3</v>
      </c>
      <c r="C251" s="8">
        <v>1.5114972919443338E-2</v>
      </c>
      <c r="D251" s="2"/>
      <c r="E251" s="2"/>
      <c r="F251" s="2"/>
      <c r="G251" s="2"/>
      <c r="H251" s="2"/>
      <c r="I251" s="2"/>
    </row>
    <row r="252" spans="1:9" x14ac:dyDescent="0.3">
      <c r="A252" s="8">
        <v>228</v>
      </c>
      <c r="B252" s="8">
        <v>6.7521128189765144E-3</v>
      </c>
      <c r="C252" s="8">
        <v>1.0613129963577857E-2</v>
      </c>
      <c r="D252" s="2"/>
      <c r="E252" s="2"/>
      <c r="F252" s="2"/>
      <c r="G252" s="2"/>
      <c r="H252" s="2"/>
      <c r="I252" s="2"/>
    </row>
    <row r="253" spans="1:9" x14ac:dyDescent="0.3">
      <c r="A253" s="8">
        <v>229</v>
      </c>
      <c r="B253" s="8">
        <v>1.218401258642785E-2</v>
      </c>
      <c r="C253" s="8">
        <v>8.5951316551042111E-3</v>
      </c>
      <c r="D253" s="2"/>
      <c r="E253" s="2"/>
      <c r="F253" s="2"/>
      <c r="G253" s="2"/>
      <c r="H253" s="2"/>
      <c r="I253" s="2"/>
    </row>
    <row r="254" spans="1:9" x14ac:dyDescent="0.3">
      <c r="A254" s="8">
        <v>230</v>
      </c>
      <c r="B254" s="8">
        <v>6.0633121953550927E-3</v>
      </c>
      <c r="C254" s="8">
        <v>-1.7204930588036391E-2</v>
      </c>
      <c r="D254" s="2"/>
      <c r="E254" s="2"/>
      <c r="F254" s="2"/>
      <c r="G254" s="2"/>
      <c r="H254" s="2"/>
      <c r="I254" s="2"/>
    </row>
    <row r="255" spans="1:9" x14ac:dyDescent="0.3">
      <c r="A255" s="8">
        <v>231</v>
      </c>
      <c r="B255" s="8">
        <v>-1.1423254878849655E-4</v>
      </c>
      <c r="C255" s="8">
        <v>2.0967951675813414E-3</v>
      </c>
      <c r="D255" s="2"/>
      <c r="E255" s="2"/>
      <c r="F255" s="2"/>
      <c r="G255" s="2"/>
      <c r="H255" s="2"/>
      <c r="I255" s="2"/>
    </row>
    <row r="256" spans="1:9" x14ac:dyDescent="0.3">
      <c r="A256" s="8">
        <v>232</v>
      </c>
      <c r="B256" s="8">
        <v>-2.9608244181465169E-3</v>
      </c>
      <c r="C256" s="8">
        <v>5.1834981921792377E-3</v>
      </c>
      <c r="D256" s="2"/>
      <c r="E256" s="2"/>
      <c r="F256" s="2"/>
      <c r="G256" s="2"/>
      <c r="H256" s="2"/>
      <c r="I256" s="2"/>
    </row>
    <row r="257" spans="1:9" x14ac:dyDescent="0.3">
      <c r="A257" s="8">
        <v>233</v>
      </c>
      <c r="B257" s="8">
        <v>1.2869323128409615E-2</v>
      </c>
      <c r="C257" s="8">
        <v>1.8697596245907191E-2</v>
      </c>
      <c r="D257" s="2"/>
      <c r="E257" s="2"/>
      <c r="F257" s="2"/>
      <c r="G257" s="2"/>
      <c r="H257" s="2"/>
      <c r="I257" s="2"/>
    </row>
    <row r="258" spans="1:9" x14ac:dyDescent="0.3">
      <c r="A258" s="8">
        <v>234</v>
      </c>
      <c r="B258" s="8">
        <v>1.2759155281313763E-2</v>
      </c>
      <c r="C258" s="8">
        <v>-1.5775100964096862E-2</v>
      </c>
      <c r="D258" s="2"/>
      <c r="E258" s="2"/>
      <c r="F258" s="2"/>
      <c r="G258" s="2"/>
      <c r="H258" s="2"/>
      <c r="I258" s="2"/>
    </row>
    <row r="259" spans="1:9" x14ac:dyDescent="0.3">
      <c r="A259" s="8">
        <v>235</v>
      </c>
      <c r="B259" s="8">
        <v>3.3854192665680257E-3</v>
      </c>
      <c r="C259" s="8">
        <v>-3.1816339310609888E-3</v>
      </c>
      <c r="D259" s="2"/>
      <c r="E259" s="2"/>
      <c r="F259" s="2"/>
      <c r="G259" s="2"/>
      <c r="H259" s="2"/>
      <c r="I259" s="2"/>
    </row>
    <row r="260" spans="1:9" x14ac:dyDescent="0.3">
      <c r="A260" s="8">
        <v>236</v>
      </c>
      <c r="B260" s="8">
        <v>-4.8721270202144049E-4</v>
      </c>
      <c r="C260" s="8">
        <v>-1.5724899279836817E-2</v>
      </c>
      <c r="D260" s="2"/>
      <c r="E260" s="2"/>
      <c r="F260" s="2"/>
      <c r="G260" s="2"/>
      <c r="H260" s="2"/>
      <c r="I260" s="2"/>
    </row>
    <row r="261" spans="1:9" x14ac:dyDescent="0.3">
      <c r="A261" s="8">
        <v>237</v>
      </c>
      <c r="B261" s="8">
        <v>7.6450924612267209E-3</v>
      </c>
      <c r="C261" s="8">
        <v>-8.7825450165443623E-3</v>
      </c>
      <c r="D261" s="2"/>
      <c r="E261" s="2"/>
      <c r="F261" s="2"/>
      <c r="G261" s="2"/>
      <c r="H261" s="2"/>
      <c r="I261" s="2"/>
    </row>
    <row r="262" spans="1:9" x14ac:dyDescent="0.3">
      <c r="A262" s="8">
        <v>238</v>
      </c>
      <c r="B262" s="8">
        <v>2.8378599961717548E-3</v>
      </c>
      <c r="C262" s="8">
        <v>-2.6246593736561886E-3</v>
      </c>
      <c r="D262" s="2"/>
      <c r="E262" s="2"/>
      <c r="F262" s="2"/>
      <c r="G262" s="2"/>
      <c r="H262" s="2"/>
      <c r="I262" s="2"/>
    </row>
    <row r="263" spans="1:9" x14ac:dyDescent="0.3">
      <c r="A263" s="8">
        <v>239</v>
      </c>
      <c r="B263" s="8">
        <v>6.2460734666821005E-3</v>
      </c>
      <c r="C263" s="8">
        <v>6.1755872022409841E-3</v>
      </c>
      <c r="D263" s="2"/>
      <c r="E263" s="2"/>
      <c r="F263" s="2"/>
      <c r="G263" s="2"/>
      <c r="H263" s="2"/>
      <c r="I263" s="2"/>
    </row>
    <row r="264" spans="1:9" x14ac:dyDescent="0.3">
      <c r="A264" s="8">
        <v>240</v>
      </c>
      <c r="B264" s="8">
        <v>-1.7460585676837845E-3</v>
      </c>
      <c r="C264" s="8">
        <v>1.3390294341077261E-2</v>
      </c>
      <c r="D264" s="2"/>
      <c r="E264" s="2"/>
      <c r="F264" s="2"/>
      <c r="G264" s="2"/>
      <c r="H264" s="2"/>
      <c r="I264" s="2"/>
    </row>
    <row r="265" spans="1:9" x14ac:dyDescent="0.3">
      <c r="A265" s="8">
        <v>241</v>
      </c>
      <c r="B265" s="8">
        <v>-6.8977832802137361E-3</v>
      </c>
      <c r="C265" s="8">
        <v>-5.188964309996256E-3</v>
      </c>
      <c r="D265" s="2"/>
      <c r="E265" s="2"/>
      <c r="F265" s="2"/>
      <c r="G265" s="2"/>
      <c r="H265" s="2"/>
      <c r="I265" s="2"/>
    </row>
    <row r="266" spans="1:9" x14ac:dyDescent="0.3">
      <c r="A266" s="8">
        <v>242</v>
      </c>
      <c r="B266" s="8">
        <v>-1.0710354428277018E-2</v>
      </c>
      <c r="C266" s="8">
        <v>1.0347683892549846E-2</v>
      </c>
      <c r="D266" s="2"/>
      <c r="E266" s="2"/>
      <c r="F266" s="2"/>
      <c r="G266" s="2"/>
      <c r="H266" s="2"/>
      <c r="I266" s="2"/>
    </row>
    <row r="267" spans="1:9" x14ac:dyDescent="0.3">
      <c r="A267" s="8">
        <v>243</v>
      </c>
      <c r="B267" s="8">
        <v>1.2132997491292015E-2</v>
      </c>
      <c r="C267" s="8">
        <v>-4.0102408174687281E-3</v>
      </c>
      <c r="D267" s="2"/>
      <c r="E267" s="2"/>
      <c r="F267" s="2"/>
      <c r="G267" s="2"/>
      <c r="H267" s="2"/>
      <c r="I267" s="2"/>
    </row>
    <row r="268" spans="1:9" x14ac:dyDescent="0.3">
      <c r="A268" s="8">
        <v>244</v>
      </c>
      <c r="B268" s="8">
        <v>-4.3780799363394999E-3</v>
      </c>
      <c r="C268" s="8">
        <v>1.1014237096253252E-2</v>
      </c>
      <c r="D268" s="2"/>
      <c r="E268" s="2"/>
      <c r="F268" s="2"/>
      <c r="G268" s="2"/>
      <c r="H268" s="2"/>
      <c r="I268" s="2"/>
    </row>
    <row r="269" spans="1:9" ht="15" thickBot="1" x14ac:dyDescent="0.35">
      <c r="A269" s="9">
        <v>245</v>
      </c>
      <c r="B269" s="9">
        <v>1.1636134181369559E-2</v>
      </c>
      <c r="C269" s="9">
        <v>1.0077088306499794E-2</v>
      </c>
      <c r="D269" s="2"/>
      <c r="E269" s="2"/>
      <c r="F269" s="2"/>
      <c r="G269" s="2"/>
      <c r="H269" s="2"/>
      <c r="I2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SHEET</vt:lpstr>
      <vt:lpstr>VARIANCE-CO</vt:lpstr>
      <vt:lpstr>Efficient Portfolio</vt:lpstr>
      <vt:lpstr>Min Variance &amp; Optimal Risky</vt:lpstr>
      <vt:lpstr>Capital Allocation</vt:lpstr>
      <vt:lpstr>COLPAL Reg (SIM)</vt:lpstr>
      <vt:lpstr>APOLLO Reg (SIM)</vt:lpstr>
      <vt:lpstr>BHARAT FORGE Reg (SIM)</vt:lpstr>
      <vt:lpstr>GODREJ PROP Reg (SIM)</vt:lpstr>
      <vt:lpstr>WELSPUN Reg (SIM)</vt:lpstr>
      <vt:lpstr>FEDERAL BANK Reg (SIM)</vt:lpstr>
      <vt:lpstr>SIEMENS Reg (SIM)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Shreya_Kotagiri</dc:creator>
  <cp:lastModifiedBy>Windows User</cp:lastModifiedBy>
  <dcterms:created xsi:type="dcterms:W3CDTF">2020-10-03T13:11:27Z</dcterms:created>
  <dcterms:modified xsi:type="dcterms:W3CDTF">2020-10-05T16:25:53Z</dcterms:modified>
</cp:coreProperties>
</file>