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Pri2012" sheetId="1" state="visible" r:id="rId2"/>
  </sheets>
  <definedNames>
    <definedName function="false" hidden="false" localSheetId="0" name="_xlnm.Print_Titles" vbProcedure="false">Pri2012!$2:$6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Pri2012!$2:$6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<sst xmlns="http://schemas.openxmlformats.org/spreadsheetml/2006/main" count="91" uniqueCount="78">
  <si>
    <t xml:space="preserve">Issued by Ben Ysursa, Secretary of State</t>
  </si>
  <si>
    <t xml:space="preserve">State of Idaho</t>
  </si>
  <si>
    <t xml:space="preserve">UNITED STATES</t>
  </si>
  <si>
    <t xml:space="preserve">SUPREME</t>
  </si>
  <si>
    <t xml:space="preserve">JUDGE COURT</t>
  </si>
  <si>
    <t xml:space="preserve">REPRESENTATIVE</t>
  </si>
  <si>
    <t xml:space="preserve">COURT JUSTICE</t>
  </si>
  <si>
    <t xml:space="preserve">APPEALS</t>
  </si>
  <si>
    <t xml:space="preserve">1st DISTRICT</t>
  </si>
  <si>
    <t xml:space="preserve">2nd DISTRICT</t>
  </si>
  <si>
    <t xml:space="preserve">To Succeed:</t>
  </si>
  <si>
    <t xml:space="preserve">Voting Statistics</t>
  </si>
  <si>
    <t xml:space="preserve">DEM</t>
  </si>
  <si>
    <t xml:space="preserve">REP</t>
  </si>
  <si>
    <t xml:space="preserve">Dan Eismann</t>
  </si>
  <si>
    <t xml:space="preserve">David Gratton</t>
  </si>
  <si>
    <t xml:space="preserve">John M. Melanson</t>
  </si>
  <si>
    <t xml:space="preserve">Counties</t>
  </si>
  <si>
    <t xml:space="preserve">Cynthia Clinkingbeard</t>
  </si>
  <si>
    <t xml:space="preserve">Jimmy Farris</t>
  </si>
  <si>
    <t xml:space="preserve">Raul R. Labrador</t>
  </si>
  <si>
    <t xml:space="preserve">Reed C. McCandless</t>
  </si>
  <si>
    <t xml:space="preserve">Jack Wayne Chappell</t>
  </si>
  <si>
    <t xml:space="preserve">Nicole LeFavour</t>
  </si>
  <si>
    <t xml:space="preserve">M.C. "Chick" Heileson</t>
  </si>
  <si>
    <t xml:space="preserve">Mike Simpson</t>
  </si>
  <si>
    <t xml:space="preserve">Total Number of Registered 
Voters at Cutoff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</si>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</sst>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0.00%"/>
    <numFmt numFmtId="169" formatCode="0.0%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double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/>
      <diagonal/>
    </border>
    <border diagonalUp="false" diagonalDown="false">
      <left/>
      <right/>
      <top style="double">
        <color rgb="FF2E3436"/>
      </top>
      <bottom/>
      <diagonal/>
    </border>
    <border diagonalUp="false" diagonalDown="false">
      <left/>
      <right style="thin">
        <color rgb="FF2E3436"/>
      </right>
      <top style="double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P22" activeCellId="0" sqref="P22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9" min="2" style="2" width="9.46"/>
    <col collapsed="false" customWidth="true" hidden="false" outlineLevel="0" max="12" min="10" style="2" width="15.66"/>
    <col collapsed="false" customWidth="true" hidden="false" outlineLevel="0" max="24" min="13" style="2" width="9.94"/>
    <col collapsed="false" customWidth="true" hidden="false" outlineLevel="0" max="25" min="25" style="2" width="4.23"/>
    <col collapsed="false" customWidth="true" hidden="false" outlineLevel="0" max="29" min="26" style="2" width="9.94"/>
    <col collapsed="false" customWidth="true" hidden="false" outlineLevel="0" max="30" min="30" style="3" width="6.52"/>
    <col collapsed="false" customWidth="true" hidden="false" outlineLevel="0" max="31" min="31" style="2" width="7.17"/>
    <col collapsed="false" customWidth="true" hidden="false" outlineLevel="0" max="38" min="32" style="2" width="6.52"/>
    <col collapsed="false" customWidth="true" hidden="false" outlineLevel="0" max="257" min="39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  <c r="Q1" s="5" t="s">
        <v>1</v>
      </c>
    </row>
    <row r="2" s="16" customFormat="true" ht="12.75" hidden="false" customHeight="false" outlineLevel="0" collapsed="false">
      <c r="A2" s="6"/>
      <c r="B2" s="7" t="s">
        <v>2</v>
      </c>
      <c r="C2" s="7"/>
      <c r="D2" s="7"/>
      <c r="E2" s="7"/>
      <c r="F2" s="8" t="s">
        <v>2</v>
      </c>
      <c r="G2" s="8"/>
      <c r="H2" s="8"/>
      <c r="I2" s="8"/>
      <c r="J2" s="9" t="s">
        <v>3</v>
      </c>
      <c r="K2" s="10" t="s">
        <v>4</v>
      </c>
      <c r="L2" s="10"/>
      <c r="M2" s="11"/>
      <c r="N2" s="12"/>
      <c r="O2" s="12"/>
      <c r="P2" s="13"/>
      <c r="Q2" s="1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"/>
    </row>
    <row r="3" s="16" customFormat="true" ht="12.75" hidden="false" customHeight="false" outlineLevel="0" collapsed="false">
      <c r="A3" s="17"/>
      <c r="B3" s="18" t="s">
        <v>5</v>
      </c>
      <c r="C3" s="18"/>
      <c r="D3" s="18"/>
      <c r="E3" s="18"/>
      <c r="F3" s="18" t="s">
        <v>5</v>
      </c>
      <c r="G3" s="18"/>
      <c r="H3" s="18"/>
      <c r="I3" s="18"/>
      <c r="J3" s="19" t="s">
        <v>6</v>
      </c>
      <c r="K3" s="20" t="s">
        <v>7</v>
      </c>
      <c r="L3" s="20"/>
      <c r="M3" s="21"/>
      <c r="P3" s="22"/>
      <c r="Q3" s="2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5"/>
    </row>
    <row r="4" s="16" customFormat="true" ht="12.75" hidden="false" customHeight="false" outlineLevel="0" collapsed="false">
      <c r="A4" s="17"/>
      <c r="B4" s="24" t="s">
        <v>8</v>
      </c>
      <c r="C4" s="24"/>
      <c r="D4" s="24"/>
      <c r="E4" s="24"/>
      <c r="F4" s="25" t="s">
        <v>9</v>
      </c>
      <c r="G4" s="25"/>
      <c r="H4" s="25"/>
      <c r="I4" s="25"/>
      <c r="J4" s="26" t="s">
        <v>10</v>
      </c>
      <c r="K4" s="27" t="s">
        <v>10</v>
      </c>
      <c r="L4" s="27" t="s">
        <v>10</v>
      </c>
      <c r="M4" s="18" t="s">
        <v>11</v>
      </c>
      <c r="N4" s="18"/>
      <c r="O4" s="18"/>
      <c r="P4" s="18"/>
      <c r="Q4" s="18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5"/>
    </row>
    <row r="5" s="36" customFormat="true" ht="12.75" hidden="false" customHeight="false" outlineLevel="0" collapsed="false">
      <c r="A5" s="28"/>
      <c r="B5" s="29" t="s">
        <v>12</v>
      </c>
      <c r="C5" s="29" t="s">
        <v>12</v>
      </c>
      <c r="D5" s="29" t="s">
        <v>13</v>
      </c>
      <c r="E5" s="29" t="s">
        <v>13</v>
      </c>
      <c r="F5" s="29" t="s">
        <v>12</v>
      </c>
      <c r="G5" s="29" t="s">
        <v>12</v>
      </c>
      <c r="H5" s="29" t="s">
        <v>13</v>
      </c>
      <c r="I5" s="29" t="s">
        <v>13</v>
      </c>
      <c r="J5" s="30" t="s">
        <v>14</v>
      </c>
      <c r="K5" s="31" t="s">
        <v>15</v>
      </c>
      <c r="L5" s="31" t="s">
        <v>16</v>
      </c>
      <c r="M5" s="32"/>
      <c r="N5" s="33"/>
      <c r="O5" s="33"/>
      <c r="P5" s="33"/>
      <c r="Q5" s="3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5"/>
    </row>
    <row r="6" s="44" customFormat="true" ht="82.5" hidden="false" customHeight="false" outlineLevel="0" collapsed="false">
      <c r="A6" s="37" t="s">
        <v>17</v>
      </c>
      <c r="B6" s="38" t="s">
        <v>18</v>
      </c>
      <c r="C6" s="38" t="s">
        <v>19</v>
      </c>
      <c r="D6" s="38" t="s">
        <v>20</v>
      </c>
      <c r="E6" s="39" t="s">
        <v>21</v>
      </c>
      <c r="F6" s="38" t="s">
        <v>22</v>
      </c>
      <c r="G6" s="38" t="s">
        <v>23</v>
      </c>
      <c r="H6" s="38" t="s">
        <v>24</v>
      </c>
      <c r="I6" s="38" t="s">
        <v>25</v>
      </c>
      <c r="J6" s="40" t="s">
        <v>14</v>
      </c>
      <c r="K6" s="40" t="s">
        <v>15</v>
      </c>
      <c r="L6" s="40" t="s">
        <v>16</v>
      </c>
      <c r="M6" s="41" t="s">
        <v>26</v>
      </c>
      <c r="N6" s="41" t="s">
        <v>27</v>
      </c>
      <c r="O6" s="41" t="s">
        <v>28</v>
      </c>
      <c r="P6" s="41" t="s">
        <v>29</v>
      </c>
      <c r="Q6" s="42" t="s">
        <v>30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43"/>
    </row>
    <row r="7" s="53" customFormat="true" ht="12.75" hidden="false" customHeight="false" outlineLevel="0" collapsed="false">
      <c r="A7" s="45" t="s">
        <v>31</v>
      </c>
      <c r="B7" s="46" t="n">
        <v>862</v>
      </c>
      <c r="C7" s="47" t="n">
        <v>1099</v>
      </c>
      <c r="D7" s="46" t="n">
        <v>11285</v>
      </c>
      <c r="E7" s="47" t="n">
        <v>1898</v>
      </c>
      <c r="F7" s="46" t="n">
        <v>584</v>
      </c>
      <c r="G7" s="47" t="n">
        <v>6835</v>
      </c>
      <c r="H7" s="48" t="n">
        <v>2377</v>
      </c>
      <c r="I7" s="47" t="n">
        <v>7119</v>
      </c>
      <c r="J7" s="46" t="n">
        <v>26022</v>
      </c>
      <c r="K7" s="49" t="n">
        <v>25565</v>
      </c>
      <c r="L7" s="49" t="n">
        <v>25437</v>
      </c>
      <c r="M7" s="49" t="n">
        <v>204112</v>
      </c>
      <c r="N7" s="49" t="n">
        <v>1544</v>
      </c>
      <c r="O7" s="50" t="n">
        <f aca="false">M7+N7</f>
        <v>205656</v>
      </c>
      <c r="P7" s="50" t="n">
        <v>33644</v>
      </c>
      <c r="Q7" s="51" t="n">
        <f aca="false">IF(P7&lt;&gt;0,P7/O7,"")</f>
        <v>0.16359357373478</v>
      </c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</row>
    <row r="8" s="53" customFormat="true" ht="12.75" hidden="false" customHeight="false" outlineLevel="0" collapsed="false">
      <c r="A8" s="54" t="s">
        <v>32</v>
      </c>
      <c r="B8" s="55" t="n">
        <v>23</v>
      </c>
      <c r="C8" s="56" t="n">
        <v>33</v>
      </c>
      <c r="D8" s="55" t="n">
        <v>809</v>
      </c>
      <c r="E8" s="56" t="n">
        <v>268</v>
      </c>
      <c r="F8" s="55"/>
      <c r="G8" s="56"/>
      <c r="H8" s="57"/>
      <c r="I8" s="56"/>
      <c r="J8" s="55" t="n">
        <v>911</v>
      </c>
      <c r="K8" s="58" t="n">
        <v>836</v>
      </c>
      <c r="L8" s="58" t="n">
        <v>763</v>
      </c>
      <c r="M8" s="58" t="n">
        <v>2547</v>
      </c>
      <c r="N8" s="58" t="n">
        <v>44</v>
      </c>
      <c r="O8" s="59" t="n">
        <f aca="false">M8+N8</f>
        <v>2591</v>
      </c>
      <c r="P8" s="59" t="n">
        <v>1303</v>
      </c>
      <c r="Q8" s="60" t="n">
        <f aca="false">IF(P8&lt;&gt;0,P8/O8,"")</f>
        <v>0.502894635275955</v>
      </c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</row>
    <row r="9" s="53" customFormat="true" ht="12.75" hidden="false" customHeight="false" outlineLevel="0" collapsed="false">
      <c r="A9" s="54" t="s">
        <v>33</v>
      </c>
      <c r="B9" s="55"/>
      <c r="C9" s="56"/>
      <c r="D9" s="55"/>
      <c r="E9" s="56"/>
      <c r="F9" s="55" t="n">
        <v>297</v>
      </c>
      <c r="G9" s="56" t="n">
        <v>910</v>
      </c>
      <c r="H9" s="57" t="n">
        <v>1939</v>
      </c>
      <c r="I9" s="56" t="n">
        <v>3027</v>
      </c>
      <c r="J9" s="55" t="n">
        <v>5293</v>
      </c>
      <c r="K9" s="58" t="n">
        <v>5248</v>
      </c>
      <c r="L9" s="58" t="n">
        <v>5214</v>
      </c>
      <c r="M9" s="58" t="n">
        <v>41696</v>
      </c>
      <c r="N9" s="58" t="n">
        <v>355</v>
      </c>
      <c r="O9" s="59" t="n">
        <f aca="false">M9+N9</f>
        <v>42051</v>
      </c>
      <c r="P9" s="59" t="n">
        <v>6465</v>
      </c>
      <c r="Q9" s="60" t="n">
        <f aca="false">IF(P9&lt;&gt;0,P9/O9,"")</f>
        <v>0.153741884854106</v>
      </c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="53" customFormat="true" ht="12.75" hidden="false" customHeight="false" outlineLevel="0" collapsed="false">
      <c r="A10" s="54" t="s">
        <v>34</v>
      </c>
      <c r="B10" s="55"/>
      <c r="C10" s="56"/>
      <c r="D10" s="55"/>
      <c r="E10" s="56"/>
      <c r="F10" s="55" t="n">
        <v>35</v>
      </c>
      <c r="G10" s="56" t="n">
        <v>25</v>
      </c>
      <c r="H10" s="57" t="n">
        <v>344</v>
      </c>
      <c r="I10" s="56" t="n">
        <v>1267</v>
      </c>
      <c r="J10" s="55" t="n">
        <v>1464</v>
      </c>
      <c r="K10" s="58" t="n">
        <v>1357</v>
      </c>
      <c r="L10" s="58" t="n">
        <v>1289</v>
      </c>
      <c r="M10" s="58" t="n">
        <v>3259</v>
      </c>
      <c r="N10" s="58" t="n">
        <v>96</v>
      </c>
      <c r="O10" s="59" t="n">
        <f aca="false">M10+N10</f>
        <v>3355</v>
      </c>
      <c r="P10" s="59" t="n">
        <v>1757</v>
      </c>
      <c r="Q10" s="60" t="n">
        <f aca="false">IF(P10&lt;&gt;0,P10/O10,"")</f>
        <v>0.523695976154993</v>
      </c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</row>
    <row r="11" s="53" customFormat="true" ht="12.75" hidden="false" customHeight="false" outlineLevel="0" collapsed="false">
      <c r="A11" s="61" t="s">
        <v>35</v>
      </c>
      <c r="B11" s="62" t="n">
        <v>237</v>
      </c>
      <c r="C11" s="63" t="n">
        <v>212</v>
      </c>
      <c r="D11" s="62" t="n">
        <v>699</v>
      </c>
      <c r="E11" s="63" t="n">
        <v>168</v>
      </c>
      <c r="F11" s="62"/>
      <c r="G11" s="63"/>
      <c r="H11" s="64"/>
      <c r="I11" s="63"/>
      <c r="J11" s="62" t="n">
        <v>1141</v>
      </c>
      <c r="K11" s="65" t="n">
        <v>959</v>
      </c>
      <c r="L11" s="65" t="n">
        <v>800</v>
      </c>
      <c r="M11" s="65" t="n">
        <v>4951</v>
      </c>
      <c r="N11" s="65" t="n">
        <v>87</v>
      </c>
      <c r="O11" s="66" t="n">
        <f aca="false">M11+N11</f>
        <v>5038</v>
      </c>
      <c r="P11" s="66" t="n">
        <v>1579</v>
      </c>
      <c r="Q11" s="67" t="n">
        <f aca="false">IF(P11&lt;&gt;0,P11/O11,"")</f>
        <v>0.31341802302501</v>
      </c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</row>
    <row r="12" s="53" customFormat="true" ht="12.75" hidden="false" customHeight="false" outlineLevel="0" collapsed="false">
      <c r="A12" s="68" t="s">
        <v>36</v>
      </c>
      <c r="B12" s="69"/>
      <c r="C12" s="70"/>
      <c r="D12" s="69"/>
      <c r="E12" s="70"/>
      <c r="F12" s="69" t="n">
        <v>102</v>
      </c>
      <c r="G12" s="70" t="n">
        <v>133</v>
      </c>
      <c r="H12" s="71" t="n">
        <v>2191</v>
      </c>
      <c r="I12" s="70" t="n">
        <v>4171</v>
      </c>
      <c r="J12" s="69" t="n">
        <v>5631</v>
      </c>
      <c r="K12" s="72" t="n">
        <v>5591</v>
      </c>
      <c r="L12" s="72" t="n">
        <v>5585</v>
      </c>
      <c r="M12" s="72" t="n">
        <v>18927</v>
      </c>
      <c r="N12" s="72" t="n">
        <v>342</v>
      </c>
      <c r="O12" s="73" t="n">
        <f aca="false">M12+N12</f>
        <v>19269</v>
      </c>
      <c r="P12" s="73" t="n">
        <v>6858</v>
      </c>
      <c r="Q12" s="74" t="n">
        <f aca="false">IF(P12&lt;&gt;0,P12/O12,"")</f>
        <v>0.355908453993461</v>
      </c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="53" customFormat="true" ht="12.75" hidden="false" customHeight="false" outlineLevel="0" collapsed="false">
      <c r="A13" s="54" t="s">
        <v>37</v>
      </c>
      <c r="B13" s="55"/>
      <c r="C13" s="56"/>
      <c r="D13" s="55"/>
      <c r="E13" s="56"/>
      <c r="F13" s="55" t="n">
        <v>68</v>
      </c>
      <c r="G13" s="56" t="n">
        <v>420</v>
      </c>
      <c r="H13" s="57" t="n">
        <v>136</v>
      </c>
      <c r="I13" s="56" t="n">
        <v>651</v>
      </c>
      <c r="J13" s="55" t="n">
        <v>1150</v>
      </c>
      <c r="K13" s="58" t="n">
        <v>1134</v>
      </c>
      <c r="L13" s="58" t="n">
        <v>1132</v>
      </c>
      <c r="M13" s="58" t="n">
        <v>11878</v>
      </c>
      <c r="N13" s="58" t="n">
        <v>114</v>
      </c>
      <c r="O13" s="59" t="n">
        <f aca="false">M13+N13</f>
        <v>11992</v>
      </c>
      <c r="P13" s="59" t="n">
        <v>1618</v>
      </c>
      <c r="Q13" s="60" t="n">
        <f aca="false">IF(P13&lt;&gt;0,P13/O13,"")</f>
        <v>0.134923282188125</v>
      </c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</row>
    <row r="14" s="53" customFormat="true" ht="12.75" hidden="false" customHeight="false" outlineLevel="0" collapsed="false">
      <c r="A14" s="54" t="s">
        <v>38</v>
      </c>
      <c r="B14" s="55" t="n">
        <v>58</v>
      </c>
      <c r="C14" s="56" t="n">
        <v>62</v>
      </c>
      <c r="D14" s="55" t="n">
        <v>1085</v>
      </c>
      <c r="E14" s="56" t="n">
        <v>335</v>
      </c>
      <c r="F14" s="55"/>
      <c r="G14" s="56"/>
      <c r="H14" s="57"/>
      <c r="I14" s="56"/>
      <c r="J14" s="55" t="n">
        <v>1397</v>
      </c>
      <c r="K14" s="58" t="n">
        <v>1279</v>
      </c>
      <c r="L14" s="58" t="n">
        <v>1199</v>
      </c>
      <c r="M14" s="58" t="n">
        <v>4671</v>
      </c>
      <c r="N14" s="58" t="n">
        <v>121</v>
      </c>
      <c r="O14" s="59" t="n">
        <f aca="false">M14+N14</f>
        <v>4792</v>
      </c>
      <c r="P14" s="59" t="n">
        <v>1861</v>
      </c>
      <c r="Q14" s="60" t="n">
        <f aca="false">IF(P14&lt;&gt;0,P14/O14,"")</f>
        <v>0.388355592654424</v>
      </c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</row>
    <row r="15" s="53" customFormat="true" ht="12.75" hidden="false" customHeight="false" outlineLevel="0" collapsed="false">
      <c r="A15" s="54" t="s">
        <v>39</v>
      </c>
      <c r="B15" s="55" t="n">
        <v>224</v>
      </c>
      <c r="C15" s="56" t="n">
        <v>165</v>
      </c>
      <c r="D15" s="55" t="n">
        <v>3775</v>
      </c>
      <c r="E15" s="56" t="n">
        <v>1283</v>
      </c>
      <c r="F15" s="55"/>
      <c r="G15" s="56"/>
      <c r="H15" s="57"/>
      <c r="I15" s="56"/>
      <c r="J15" s="55" t="n">
        <v>4694</v>
      </c>
      <c r="K15" s="58" t="n">
        <v>4634</v>
      </c>
      <c r="L15" s="58" t="n">
        <v>4600</v>
      </c>
      <c r="M15" s="58" t="n">
        <v>22694</v>
      </c>
      <c r="N15" s="58" t="n">
        <v>156</v>
      </c>
      <c r="O15" s="59" t="n">
        <f aca="false">M15+N15</f>
        <v>22850</v>
      </c>
      <c r="P15" s="59" t="n">
        <v>6865</v>
      </c>
      <c r="Q15" s="60" t="n">
        <f aca="false">IF(P15&lt;&gt;0,P15/O15,"")</f>
        <v>0.300437636761488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</row>
    <row r="16" s="53" customFormat="true" ht="12.75" hidden="false" customHeight="false" outlineLevel="0" collapsed="false">
      <c r="A16" s="61" t="s">
        <v>40</v>
      </c>
      <c r="B16" s="62"/>
      <c r="C16" s="63"/>
      <c r="D16" s="62"/>
      <c r="E16" s="63"/>
      <c r="F16" s="62" t="n">
        <v>152</v>
      </c>
      <c r="G16" s="63" t="n">
        <v>388</v>
      </c>
      <c r="H16" s="64" t="n">
        <v>3735</v>
      </c>
      <c r="I16" s="63" t="n">
        <v>5522</v>
      </c>
      <c r="J16" s="62" t="n">
        <v>6761</v>
      </c>
      <c r="K16" s="65" t="n">
        <v>6599</v>
      </c>
      <c r="L16" s="65" t="n">
        <v>6542</v>
      </c>
      <c r="M16" s="65" t="n">
        <v>44927</v>
      </c>
      <c r="N16" s="65" t="n">
        <v>515</v>
      </c>
      <c r="O16" s="66" t="n">
        <f aca="false">M16+N16</f>
        <v>45442</v>
      </c>
      <c r="P16" s="66" t="n">
        <v>10407</v>
      </c>
      <c r="Q16" s="67" t="n">
        <f aca="false">IF(P16&lt;&gt;0,P16/O16,"")</f>
        <v>0.229017208749615</v>
      </c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</row>
    <row r="17" s="53" customFormat="true" ht="12.75" hidden="false" customHeight="false" outlineLevel="0" collapsed="false">
      <c r="A17" s="75" t="s">
        <v>41</v>
      </c>
      <c r="B17" s="69" t="n">
        <v>42</v>
      </c>
      <c r="C17" s="70" t="n">
        <v>39</v>
      </c>
      <c r="D17" s="69" t="n">
        <v>1288</v>
      </c>
      <c r="E17" s="70" t="n">
        <v>369</v>
      </c>
      <c r="F17" s="69"/>
      <c r="G17" s="70"/>
      <c r="H17" s="71"/>
      <c r="I17" s="70"/>
      <c r="J17" s="69" t="n">
        <v>1435</v>
      </c>
      <c r="K17" s="72" t="n">
        <v>1291</v>
      </c>
      <c r="L17" s="72" t="n">
        <v>1191</v>
      </c>
      <c r="M17" s="72" t="n">
        <v>5947</v>
      </c>
      <c r="N17" s="72" t="n">
        <v>84</v>
      </c>
      <c r="O17" s="73" t="n">
        <f aca="false">M17+N17</f>
        <v>6031</v>
      </c>
      <c r="P17" s="73" t="n">
        <v>1946</v>
      </c>
      <c r="Q17" s="74" t="n">
        <f aca="false">IF(P17&lt;&gt;0,P17/O17,"")</f>
        <v>0.322666224506715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</row>
    <row r="18" s="53" customFormat="true" ht="12.75" hidden="false" customHeight="false" outlineLevel="0" collapsed="false">
      <c r="A18" s="76" t="s">
        <v>42</v>
      </c>
      <c r="B18" s="55"/>
      <c r="C18" s="56"/>
      <c r="D18" s="55"/>
      <c r="E18" s="56"/>
      <c r="F18" s="55" t="n">
        <v>13</v>
      </c>
      <c r="G18" s="56" t="n">
        <v>16</v>
      </c>
      <c r="H18" s="57" t="n">
        <v>147</v>
      </c>
      <c r="I18" s="56" t="n">
        <v>142</v>
      </c>
      <c r="J18" s="55" t="n">
        <v>280</v>
      </c>
      <c r="K18" s="58" t="n">
        <v>266</v>
      </c>
      <c r="L18" s="58" t="n">
        <v>264</v>
      </c>
      <c r="M18" s="58" t="n">
        <v>1614</v>
      </c>
      <c r="N18" s="58" t="n">
        <v>17</v>
      </c>
      <c r="O18" s="59" t="n">
        <f aca="false">M18+N18</f>
        <v>1631</v>
      </c>
      <c r="P18" s="59" t="n">
        <v>339</v>
      </c>
      <c r="Q18" s="60" t="n">
        <f aca="false">IF(P18&lt;&gt;0,P18/O18,"")</f>
        <v>0.207847946045371</v>
      </c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s="52" customFormat="true" ht="12.75" hidden="false" customHeight="false" outlineLevel="0" collapsed="false">
      <c r="A19" s="76" t="s">
        <v>43</v>
      </c>
      <c r="B19" s="55"/>
      <c r="C19" s="56"/>
      <c r="D19" s="55"/>
      <c r="E19" s="56"/>
      <c r="F19" s="55" t="n">
        <v>3</v>
      </c>
      <c r="G19" s="56" t="n">
        <v>5</v>
      </c>
      <c r="H19" s="57" t="n">
        <v>85</v>
      </c>
      <c r="I19" s="56" t="n">
        <v>142</v>
      </c>
      <c r="J19" s="55" t="n">
        <v>200</v>
      </c>
      <c r="K19" s="58" t="n">
        <v>192</v>
      </c>
      <c r="L19" s="58" t="n">
        <v>186</v>
      </c>
      <c r="M19" s="58" t="n">
        <v>759</v>
      </c>
      <c r="N19" s="58" t="n">
        <v>22</v>
      </c>
      <c r="O19" s="59" t="n">
        <f aca="false">M19+N19</f>
        <v>781</v>
      </c>
      <c r="P19" s="59" t="n">
        <v>439</v>
      </c>
      <c r="Q19" s="60" t="n">
        <f aca="false">IF(P19&lt;&gt;0,P19/O19,"")</f>
        <v>0.562099871959027</v>
      </c>
      <c r="AG19" s="53"/>
    </row>
    <row r="20" s="52" customFormat="true" ht="12.75" hidden="false" customHeight="false" outlineLevel="0" collapsed="false">
      <c r="A20" s="76" t="s">
        <v>44</v>
      </c>
      <c r="B20" s="55" t="n">
        <v>810</v>
      </c>
      <c r="C20" s="56" t="n">
        <v>670</v>
      </c>
      <c r="D20" s="55" t="n">
        <v>13818</v>
      </c>
      <c r="E20" s="56" t="n">
        <v>2753</v>
      </c>
      <c r="F20" s="55"/>
      <c r="G20" s="56"/>
      <c r="H20" s="57"/>
      <c r="I20" s="56"/>
      <c r="J20" s="55" t="n">
        <v>16041</v>
      </c>
      <c r="K20" s="58" t="n">
        <v>15452</v>
      </c>
      <c r="L20" s="58" t="n">
        <v>15348</v>
      </c>
      <c r="M20" s="58" t="n">
        <v>79253</v>
      </c>
      <c r="N20" s="58" t="n">
        <v>1059</v>
      </c>
      <c r="O20" s="59" t="n">
        <f aca="false">M20+N20</f>
        <v>80312</v>
      </c>
      <c r="P20" s="59" t="n">
        <v>20591</v>
      </c>
      <c r="Q20" s="60" t="n">
        <f aca="false">IF(P20&lt;&gt;0,P20/O20,"")</f>
        <v>0.25638758840522</v>
      </c>
      <c r="AG20" s="53"/>
    </row>
    <row r="21" s="52" customFormat="true" ht="12.75" hidden="false" customHeight="false" outlineLevel="0" collapsed="false">
      <c r="A21" s="77" t="s">
        <v>45</v>
      </c>
      <c r="B21" s="62"/>
      <c r="C21" s="63"/>
      <c r="D21" s="62"/>
      <c r="E21" s="63"/>
      <c r="F21" s="62" t="n">
        <v>23</v>
      </c>
      <c r="G21" s="63" t="n">
        <v>23</v>
      </c>
      <c r="H21" s="64" t="n">
        <v>371</v>
      </c>
      <c r="I21" s="63" t="n">
        <v>1047</v>
      </c>
      <c r="J21" s="62" t="n">
        <v>1219</v>
      </c>
      <c r="K21" s="65" t="n">
        <v>1159</v>
      </c>
      <c r="L21" s="65" t="n">
        <v>1070</v>
      </c>
      <c r="M21" s="65" t="n">
        <v>3706</v>
      </c>
      <c r="N21" s="65" t="n">
        <v>98</v>
      </c>
      <c r="O21" s="66" t="n">
        <f aca="false">M21+N21</f>
        <v>3804</v>
      </c>
      <c r="P21" s="66" t="n">
        <v>1532</v>
      </c>
      <c r="Q21" s="67" t="n">
        <f aca="false">IF(P21&lt;&gt;0,P21/O21,"")</f>
        <v>0.40273396424816</v>
      </c>
      <c r="AG21" s="53"/>
    </row>
    <row r="22" s="52" customFormat="true" ht="12.75" hidden="false" customHeight="false" outlineLevel="0" collapsed="false">
      <c r="A22" s="75" t="s">
        <v>46</v>
      </c>
      <c r="B22" s="69"/>
      <c r="C22" s="70"/>
      <c r="D22" s="69"/>
      <c r="E22" s="70"/>
      <c r="F22" s="69" t="n">
        <v>32</v>
      </c>
      <c r="G22" s="70" t="n">
        <v>48</v>
      </c>
      <c r="H22" s="71" t="n">
        <v>1001</v>
      </c>
      <c r="I22" s="70" t="n">
        <v>3266</v>
      </c>
      <c r="J22" s="69" t="n">
        <v>3813</v>
      </c>
      <c r="K22" s="72" t="n">
        <v>3762</v>
      </c>
      <c r="L22" s="72" t="n">
        <v>3774</v>
      </c>
      <c r="M22" s="72" t="n">
        <v>9520</v>
      </c>
      <c r="N22" s="72" t="n">
        <v>273</v>
      </c>
      <c r="O22" s="73" t="n">
        <f aca="false">M22+N22</f>
        <v>9793</v>
      </c>
      <c r="P22" s="73" t="n">
        <v>4600</v>
      </c>
      <c r="Q22" s="74" t="n">
        <f aca="false">IF(P22&lt;&gt;0,P22/O22,"")</f>
        <v>0.469723271724701</v>
      </c>
      <c r="AG22" s="53"/>
    </row>
    <row r="23" s="52" customFormat="true" ht="12.75" hidden="false" customHeight="false" outlineLevel="0" collapsed="false">
      <c r="A23" s="76" t="s">
        <v>47</v>
      </c>
      <c r="B23" s="55"/>
      <c r="C23" s="56"/>
      <c r="D23" s="55"/>
      <c r="E23" s="56"/>
      <c r="F23" s="55" t="n">
        <v>3</v>
      </c>
      <c r="G23" s="56" t="n">
        <v>3</v>
      </c>
      <c r="H23" s="57" t="n">
        <v>88</v>
      </c>
      <c r="I23" s="56" t="n">
        <v>209</v>
      </c>
      <c r="J23" s="55" t="n">
        <v>257</v>
      </c>
      <c r="K23" s="58" t="n">
        <v>238</v>
      </c>
      <c r="L23" s="58" t="n">
        <v>216</v>
      </c>
      <c r="M23" s="58" t="n">
        <v>435</v>
      </c>
      <c r="N23" s="58" t="n">
        <v>13</v>
      </c>
      <c r="O23" s="59" t="n">
        <f aca="false">M23+N23</f>
        <v>448</v>
      </c>
      <c r="P23" s="59" t="n">
        <v>315</v>
      </c>
      <c r="Q23" s="60" t="n">
        <f aca="false">IF(P23&lt;&gt;0,P23/O23,"")</f>
        <v>0.703125</v>
      </c>
      <c r="AG23" s="53"/>
    </row>
    <row r="24" s="52" customFormat="true" ht="12.75" hidden="false" customHeight="false" outlineLevel="0" collapsed="false">
      <c r="A24" s="76" t="s">
        <v>48</v>
      </c>
      <c r="B24" s="55" t="n">
        <v>96</v>
      </c>
      <c r="C24" s="56" t="n">
        <v>134</v>
      </c>
      <c r="D24" s="55" t="n">
        <v>509</v>
      </c>
      <c r="E24" s="56" t="n">
        <v>144</v>
      </c>
      <c r="F24" s="55"/>
      <c r="G24" s="56"/>
      <c r="H24" s="57"/>
      <c r="I24" s="56"/>
      <c r="J24" s="55" t="n">
        <v>629</v>
      </c>
      <c r="K24" s="58" t="n">
        <v>590</v>
      </c>
      <c r="L24" s="58" t="n">
        <v>583</v>
      </c>
      <c r="M24" s="58" t="n">
        <v>4511</v>
      </c>
      <c r="N24" s="58" t="n">
        <v>42</v>
      </c>
      <c r="O24" s="59" t="n">
        <f aca="false">M24+N24</f>
        <v>4553</v>
      </c>
      <c r="P24" s="59" t="n">
        <v>1218</v>
      </c>
      <c r="Q24" s="60" t="n">
        <f aca="false">IF(P24&lt;&gt;0,P24/O24,"")</f>
        <v>0.267515923566879</v>
      </c>
      <c r="AG24" s="53"/>
    </row>
    <row r="25" s="52" customFormat="true" ht="12.75" hidden="false" customHeight="false" outlineLevel="0" collapsed="false">
      <c r="A25" s="76" t="s">
        <v>49</v>
      </c>
      <c r="B25" s="55"/>
      <c r="C25" s="56"/>
      <c r="D25" s="55"/>
      <c r="E25" s="56"/>
      <c r="F25" s="55" t="n">
        <v>14</v>
      </c>
      <c r="G25" s="56" t="n">
        <v>61</v>
      </c>
      <c r="H25" s="57" t="n">
        <v>395</v>
      </c>
      <c r="I25" s="56" t="n">
        <v>523</v>
      </c>
      <c r="J25" s="55" t="n">
        <v>829</v>
      </c>
      <c r="K25" s="58" t="n">
        <v>772</v>
      </c>
      <c r="L25" s="58" t="n">
        <v>743</v>
      </c>
      <c r="M25" s="58" t="n">
        <v>2841</v>
      </c>
      <c r="N25" s="58" t="n">
        <v>71</v>
      </c>
      <c r="O25" s="59" t="n">
        <f aca="false">M25+N25</f>
        <v>2912</v>
      </c>
      <c r="P25" s="59" t="n">
        <v>1102</v>
      </c>
      <c r="Q25" s="60" t="n">
        <f aca="false">IF(P25&lt;&gt;0,P25/O25,"")</f>
        <v>0.378434065934066</v>
      </c>
      <c r="AG25" s="53"/>
    </row>
    <row r="26" s="52" customFormat="true" ht="12.75" hidden="false" customHeight="false" outlineLevel="0" collapsed="false">
      <c r="A26" s="77" t="s">
        <v>50</v>
      </c>
      <c r="B26" s="62"/>
      <c r="C26" s="63"/>
      <c r="D26" s="62"/>
      <c r="E26" s="63"/>
      <c r="F26" s="62" t="n">
        <v>82</v>
      </c>
      <c r="G26" s="63" t="n">
        <v>267</v>
      </c>
      <c r="H26" s="64" t="n">
        <v>486</v>
      </c>
      <c r="I26" s="63" t="n">
        <v>2122</v>
      </c>
      <c r="J26" s="62" t="n">
        <v>2689</v>
      </c>
      <c r="K26" s="65" t="n">
        <v>2605</v>
      </c>
      <c r="L26" s="65" t="n">
        <v>2596</v>
      </c>
      <c r="M26" s="65" t="n">
        <v>9841</v>
      </c>
      <c r="N26" s="65" t="n">
        <v>230</v>
      </c>
      <c r="O26" s="66" t="n">
        <f aca="false">M26+N26</f>
        <v>10071</v>
      </c>
      <c r="P26" s="66" t="n">
        <v>3448</v>
      </c>
      <c r="Q26" s="67" t="n">
        <f aca="false">IF(P26&lt;&gt;0,P26/O26,"")</f>
        <v>0.342369178830305</v>
      </c>
      <c r="AG26" s="53"/>
    </row>
    <row r="27" s="52" customFormat="true" ht="12.75" hidden="false" customHeight="false" outlineLevel="0" collapsed="false">
      <c r="A27" s="75" t="s">
        <v>51</v>
      </c>
      <c r="B27" s="69"/>
      <c r="C27" s="70"/>
      <c r="D27" s="69"/>
      <c r="E27" s="70"/>
      <c r="F27" s="69" t="n">
        <v>31</v>
      </c>
      <c r="G27" s="70" t="n">
        <v>23</v>
      </c>
      <c r="H27" s="71" t="n">
        <v>581</v>
      </c>
      <c r="I27" s="70" t="n">
        <v>2063</v>
      </c>
      <c r="J27" s="69" t="n">
        <v>2080</v>
      </c>
      <c r="K27" s="72" t="n">
        <v>1958</v>
      </c>
      <c r="L27" s="72" t="n">
        <v>1836</v>
      </c>
      <c r="M27" s="72" t="n">
        <v>5802</v>
      </c>
      <c r="N27" s="72" t="n">
        <v>253</v>
      </c>
      <c r="O27" s="73" t="n">
        <f aca="false">M27+N27</f>
        <v>6055</v>
      </c>
      <c r="P27" s="73" t="n">
        <v>2926</v>
      </c>
      <c r="Q27" s="74" t="n">
        <f aca="false">IF(P27&lt;&gt;0,P27/O27,"")</f>
        <v>0.483236994219653</v>
      </c>
      <c r="AG27" s="53"/>
    </row>
    <row r="28" s="52" customFormat="true" ht="12.75" hidden="false" customHeight="false" outlineLevel="0" collapsed="false">
      <c r="A28" s="76" t="s">
        <v>52</v>
      </c>
      <c r="B28" s="55"/>
      <c r="C28" s="56"/>
      <c r="D28" s="55"/>
      <c r="E28" s="56"/>
      <c r="F28" s="55" t="n">
        <v>20</v>
      </c>
      <c r="G28" s="56" t="n">
        <v>38</v>
      </c>
      <c r="H28" s="57" t="n">
        <v>1074</v>
      </c>
      <c r="I28" s="56" t="n">
        <v>2229</v>
      </c>
      <c r="J28" s="55" t="n">
        <v>2938</v>
      </c>
      <c r="K28" s="58" t="n">
        <v>2882</v>
      </c>
      <c r="L28" s="58" t="n">
        <v>2913</v>
      </c>
      <c r="M28" s="58" t="n">
        <v>6545</v>
      </c>
      <c r="N28" s="58" t="n">
        <v>321</v>
      </c>
      <c r="O28" s="59" t="n">
        <f aca="false">M28+N28</f>
        <v>6866</v>
      </c>
      <c r="P28" s="59" t="n">
        <v>3558</v>
      </c>
      <c r="Q28" s="60" t="n">
        <f aca="false">IF(P28&lt;&gt;0,P28/O28,"")</f>
        <v>0.518205651034081</v>
      </c>
      <c r="AG28" s="53"/>
    </row>
    <row r="29" s="52" customFormat="true" ht="12.75" hidden="false" customHeight="false" outlineLevel="0" collapsed="false">
      <c r="A29" s="76" t="s">
        <v>53</v>
      </c>
      <c r="B29" s="55" t="n">
        <v>109</v>
      </c>
      <c r="C29" s="56" t="n">
        <v>124</v>
      </c>
      <c r="D29" s="55" t="n">
        <v>1868</v>
      </c>
      <c r="E29" s="56" t="n">
        <v>434</v>
      </c>
      <c r="F29" s="55"/>
      <c r="G29" s="56"/>
      <c r="H29" s="57"/>
      <c r="I29" s="56"/>
      <c r="J29" s="55" t="n">
        <v>2084</v>
      </c>
      <c r="K29" s="58" t="n">
        <v>2087</v>
      </c>
      <c r="L29" s="58" t="n">
        <v>2029</v>
      </c>
      <c r="M29" s="58" t="n">
        <v>9055</v>
      </c>
      <c r="N29" s="58" t="n">
        <v>180</v>
      </c>
      <c r="O29" s="59" t="n">
        <f aca="false">M29+N29</f>
        <v>9235</v>
      </c>
      <c r="P29" s="59" t="n">
        <v>2733</v>
      </c>
      <c r="Q29" s="60" t="n">
        <f aca="false">IF(P29&lt;&gt;0,P29/O29,"")</f>
        <v>0.29593936112615</v>
      </c>
      <c r="AG29" s="53"/>
    </row>
    <row r="30" s="52" customFormat="true" ht="12.75" hidden="false" customHeight="false" outlineLevel="0" collapsed="false">
      <c r="A30" s="76" t="s">
        <v>54</v>
      </c>
      <c r="B30" s="55"/>
      <c r="C30" s="56"/>
      <c r="D30" s="55"/>
      <c r="E30" s="56"/>
      <c r="F30" s="55" t="n">
        <v>30</v>
      </c>
      <c r="G30" s="56" t="n">
        <v>73</v>
      </c>
      <c r="H30" s="57" t="n">
        <v>347</v>
      </c>
      <c r="I30" s="56" t="n">
        <v>849</v>
      </c>
      <c r="J30" s="55" t="n">
        <v>1138</v>
      </c>
      <c r="K30" s="58" t="n">
        <v>1122</v>
      </c>
      <c r="L30" s="58" t="n">
        <v>1098</v>
      </c>
      <c r="M30" s="58" t="n">
        <v>6189</v>
      </c>
      <c r="N30" s="58" t="n">
        <v>36</v>
      </c>
      <c r="O30" s="59" t="n">
        <f aca="false">M30+N30</f>
        <v>6225</v>
      </c>
      <c r="P30" s="59" t="n">
        <v>1398</v>
      </c>
      <c r="Q30" s="60" t="n">
        <f aca="false">IF(P30&lt;&gt;0,P30/O30,"")</f>
        <v>0.224578313253012</v>
      </c>
      <c r="AG30" s="53"/>
    </row>
    <row r="31" s="52" customFormat="true" ht="12.75" hidden="false" customHeight="false" outlineLevel="0" collapsed="false">
      <c r="A31" s="77" t="s">
        <v>55</v>
      </c>
      <c r="B31" s="62" t="n">
        <v>150</v>
      </c>
      <c r="C31" s="63" t="n">
        <v>212</v>
      </c>
      <c r="D31" s="62" t="n">
        <v>2637</v>
      </c>
      <c r="E31" s="63" t="n">
        <v>931</v>
      </c>
      <c r="F31" s="62"/>
      <c r="G31" s="63"/>
      <c r="H31" s="64"/>
      <c r="I31" s="63"/>
      <c r="J31" s="62" t="n">
        <v>3435</v>
      </c>
      <c r="K31" s="65" t="n">
        <v>3132</v>
      </c>
      <c r="L31" s="65" t="n">
        <v>2917</v>
      </c>
      <c r="M31" s="65" t="n">
        <v>9729</v>
      </c>
      <c r="N31" s="65" t="n">
        <v>235</v>
      </c>
      <c r="O31" s="66" t="n">
        <f aca="false">M31+N31</f>
        <v>9964</v>
      </c>
      <c r="P31" s="66" t="n">
        <v>4871</v>
      </c>
      <c r="Q31" s="67" t="n">
        <f aca="false">IF(P31&lt;&gt;0,P31/O31,"")</f>
        <v>0.488859895624247</v>
      </c>
      <c r="AG31" s="53"/>
    </row>
    <row r="32" s="52" customFormat="true" ht="12.75" hidden="false" customHeight="false" outlineLevel="0" collapsed="false">
      <c r="A32" s="75" t="s">
        <v>56</v>
      </c>
      <c r="B32" s="69"/>
      <c r="C32" s="70"/>
      <c r="D32" s="69"/>
      <c r="E32" s="70"/>
      <c r="F32" s="69" t="n">
        <v>32</v>
      </c>
      <c r="G32" s="70" t="n">
        <v>43</v>
      </c>
      <c r="H32" s="71" t="n">
        <v>1719</v>
      </c>
      <c r="I32" s="70" t="n">
        <v>2443</v>
      </c>
      <c r="J32" s="69" t="n">
        <v>3612</v>
      </c>
      <c r="K32" s="72" t="n">
        <v>3557</v>
      </c>
      <c r="L32" s="72" t="n">
        <v>3554</v>
      </c>
      <c r="M32" s="72" t="n">
        <v>11873</v>
      </c>
      <c r="N32" s="72" t="n">
        <v>209</v>
      </c>
      <c r="O32" s="73" t="n">
        <f aca="false">M32+N32</f>
        <v>12082</v>
      </c>
      <c r="P32" s="73" t="n">
        <v>4352</v>
      </c>
      <c r="Q32" s="74" t="n">
        <f aca="false">IF(P32&lt;&gt;0,P32/O32,"")</f>
        <v>0.360205264029134</v>
      </c>
      <c r="AG32" s="53"/>
    </row>
    <row r="33" s="52" customFormat="true" ht="12.75" hidden="false" customHeight="false" outlineLevel="0" collapsed="false">
      <c r="A33" s="77" t="s">
        <v>57</v>
      </c>
      <c r="B33" s="62"/>
      <c r="C33" s="63"/>
      <c r="D33" s="62"/>
      <c r="E33" s="63"/>
      <c r="F33" s="62" t="n">
        <v>55</v>
      </c>
      <c r="G33" s="63" t="n">
        <v>101</v>
      </c>
      <c r="H33" s="64" t="n">
        <v>426</v>
      </c>
      <c r="I33" s="63" t="n">
        <v>1430</v>
      </c>
      <c r="J33" s="62" t="n">
        <v>1856</v>
      </c>
      <c r="K33" s="65" t="n">
        <v>1831</v>
      </c>
      <c r="L33" s="65" t="n">
        <v>1832</v>
      </c>
      <c r="M33" s="65" t="n">
        <v>8499</v>
      </c>
      <c r="N33" s="65" t="n">
        <v>88</v>
      </c>
      <c r="O33" s="66" t="n">
        <f aca="false">M33+N33</f>
        <v>8587</v>
      </c>
      <c r="P33" s="66" t="n">
        <v>2210</v>
      </c>
      <c r="Q33" s="67" t="n">
        <f aca="false">IF(P33&lt;&gt;0,P33/O33,"")</f>
        <v>0.257365785489694</v>
      </c>
      <c r="AG33" s="53"/>
    </row>
    <row r="34" s="52" customFormat="true" ht="12.75" hidden="false" customHeight="false" outlineLevel="0" collapsed="false">
      <c r="A34" s="75" t="s">
        <v>58</v>
      </c>
      <c r="B34" s="69" t="n">
        <v>621</v>
      </c>
      <c r="C34" s="70" t="n">
        <v>568</v>
      </c>
      <c r="D34" s="69" t="n">
        <v>9926</v>
      </c>
      <c r="E34" s="70" t="n">
        <v>2367</v>
      </c>
      <c r="F34" s="69"/>
      <c r="G34" s="70"/>
      <c r="H34" s="71"/>
      <c r="I34" s="70"/>
      <c r="J34" s="69" t="n">
        <v>11450</v>
      </c>
      <c r="K34" s="72" t="n">
        <v>11297</v>
      </c>
      <c r="L34" s="72" t="n">
        <v>11270</v>
      </c>
      <c r="M34" s="72" t="n">
        <v>69803</v>
      </c>
      <c r="N34" s="72" t="n">
        <v>555</v>
      </c>
      <c r="O34" s="73" t="n">
        <f aca="false">M34+N34</f>
        <v>70358</v>
      </c>
      <c r="P34" s="73" t="n">
        <v>14811</v>
      </c>
      <c r="Q34" s="74" t="n">
        <f aca="false">IF(P34&lt;&gt;0,P34/O34,"")</f>
        <v>0.210509110548907</v>
      </c>
      <c r="AG34" s="53"/>
    </row>
    <row r="35" s="52" customFormat="true" ht="12.75" hidden="false" customHeight="false" outlineLevel="0" collapsed="false">
      <c r="A35" s="76" t="s">
        <v>59</v>
      </c>
      <c r="B35" s="55" t="n">
        <v>324</v>
      </c>
      <c r="C35" s="56" t="n">
        <v>372</v>
      </c>
      <c r="D35" s="55" t="n">
        <v>1717</v>
      </c>
      <c r="E35" s="56" t="n">
        <v>547</v>
      </c>
      <c r="F35" s="55"/>
      <c r="G35" s="56"/>
      <c r="H35" s="57"/>
      <c r="I35" s="56"/>
      <c r="J35" s="55" t="n">
        <v>2563</v>
      </c>
      <c r="K35" s="58" t="n">
        <v>2528</v>
      </c>
      <c r="L35" s="58" t="n">
        <v>2519</v>
      </c>
      <c r="M35" s="58" t="n">
        <v>20030</v>
      </c>
      <c r="N35" s="58" t="n">
        <v>134</v>
      </c>
      <c r="O35" s="59" t="n">
        <f aca="false">M35+N35</f>
        <v>20164</v>
      </c>
      <c r="P35" s="59" t="n">
        <v>5080</v>
      </c>
      <c r="Q35" s="60" t="n">
        <f aca="false">IF(P35&lt;&gt;0,P35/O35,"")</f>
        <v>0.251934140051577</v>
      </c>
      <c r="AG35" s="53"/>
    </row>
    <row r="36" s="52" customFormat="true" ht="12.75" hidden="false" customHeight="false" outlineLevel="0" collapsed="false">
      <c r="A36" s="77" t="s">
        <v>60</v>
      </c>
      <c r="B36" s="62"/>
      <c r="C36" s="63"/>
      <c r="D36" s="62"/>
      <c r="E36" s="63"/>
      <c r="F36" s="62" t="n">
        <v>47</v>
      </c>
      <c r="G36" s="63" t="n">
        <v>122</v>
      </c>
      <c r="H36" s="64" t="n">
        <v>346</v>
      </c>
      <c r="I36" s="63" t="n">
        <v>1012</v>
      </c>
      <c r="J36" s="62" t="n">
        <v>1255</v>
      </c>
      <c r="K36" s="65" t="n">
        <v>1233</v>
      </c>
      <c r="L36" s="65" t="n">
        <v>1214</v>
      </c>
      <c r="M36" s="65" t="n">
        <v>4973</v>
      </c>
      <c r="N36" s="65" t="n">
        <v>28</v>
      </c>
      <c r="O36" s="66" t="n">
        <f aca="false">M36+N36</f>
        <v>5001</v>
      </c>
      <c r="P36" s="66" t="n">
        <v>1812</v>
      </c>
      <c r="Q36" s="67" t="n">
        <f aca="false">IF(P36&lt;&gt;0,P36/O36,"")</f>
        <v>0.362327534493101</v>
      </c>
      <c r="AG36" s="53"/>
    </row>
    <row r="37" s="52" customFormat="true" ht="12.75" hidden="false" customHeight="false" outlineLevel="0" collapsed="false">
      <c r="A37" s="75" t="s">
        <v>61</v>
      </c>
      <c r="B37" s="69" t="n">
        <v>38</v>
      </c>
      <c r="C37" s="70" t="n">
        <v>65</v>
      </c>
      <c r="D37" s="69" t="n">
        <v>478</v>
      </c>
      <c r="E37" s="70" t="n">
        <v>130</v>
      </c>
      <c r="F37" s="69"/>
      <c r="G37" s="70"/>
      <c r="H37" s="71"/>
      <c r="I37" s="70"/>
      <c r="J37" s="69" t="n">
        <v>637</v>
      </c>
      <c r="K37" s="72" t="n">
        <v>589</v>
      </c>
      <c r="L37" s="72" t="n">
        <v>543</v>
      </c>
      <c r="M37" s="72" t="n">
        <v>1953</v>
      </c>
      <c r="N37" s="72" t="n">
        <v>69</v>
      </c>
      <c r="O37" s="73" t="n">
        <f aca="false">M37+N37</f>
        <v>2022</v>
      </c>
      <c r="P37" s="73" t="n">
        <v>850</v>
      </c>
      <c r="Q37" s="74" t="n">
        <f aca="false">IF(P37&lt;&gt;0,P37/O37,"")</f>
        <v>0.420375865479723</v>
      </c>
      <c r="AG37" s="53"/>
    </row>
    <row r="38" s="52" customFormat="true" ht="12.75" hidden="false" customHeight="false" outlineLevel="0" collapsed="false">
      <c r="A38" s="76" t="s">
        <v>62</v>
      </c>
      <c r="B38" s="55"/>
      <c r="C38" s="56"/>
      <c r="D38" s="55"/>
      <c r="E38" s="56"/>
      <c r="F38" s="55" t="n">
        <v>24</v>
      </c>
      <c r="G38" s="56" t="n">
        <v>52</v>
      </c>
      <c r="H38" s="57" t="n">
        <v>146</v>
      </c>
      <c r="I38" s="56" t="n">
        <v>504</v>
      </c>
      <c r="J38" s="55" t="n">
        <v>696</v>
      </c>
      <c r="K38" s="58" t="n">
        <v>628</v>
      </c>
      <c r="L38" s="58" t="n">
        <v>650</v>
      </c>
      <c r="M38" s="58" t="n">
        <v>2043</v>
      </c>
      <c r="N38" s="58" t="n">
        <v>82</v>
      </c>
      <c r="O38" s="59" t="n">
        <f aca="false">M38+N38</f>
        <v>2125</v>
      </c>
      <c r="P38" s="59" t="n">
        <v>1428</v>
      </c>
      <c r="Q38" s="60" t="n">
        <f aca="false">IF(P38&lt;&gt;0,P38/O38,"")</f>
        <v>0.672</v>
      </c>
      <c r="AG38" s="53"/>
    </row>
    <row r="39" s="52" customFormat="true" ht="12.75" hidden="false" customHeight="false" outlineLevel="0" collapsed="false">
      <c r="A39" s="76" t="s">
        <v>63</v>
      </c>
      <c r="B39" s="55"/>
      <c r="C39" s="56"/>
      <c r="D39" s="55"/>
      <c r="E39" s="56"/>
      <c r="F39" s="55" t="n">
        <v>27</v>
      </c>
      <c r="G39" s="56" t="n">
        <v>47</v>
      </c>
      <c r="H39" s="57" t="n">
        <v>1327</v>
      </c>
      <c r="I39" s="56" t="n">
        <v>2500</v>
      </c>
      <c r="J39" s="55" t="n">
        <v>3404</v>
      </c>
      <c r="K39" s="58" t="n">
        <v>3361</v>
      </c>
      <c r="L39" s="58" t="n">
        <v>3336</v>
      </c>
      <c r="M39" s="58" t="n">
        <v>14585</v>
      </c>
      <c r="N39" s="58" t="n">
        <v>283</v>
      </c>
      <c r="O39" s="59" t="n">
        <f aca="false">M39+N39</f>
        <v>14868</v>
      </c>
      <c r="P39" s="59" t="n">
        <v>4098</v>
      </c>
      <c r="Q39" s="60" t="n">
        <f aca="false">IF(P39&lt;&gt;0,P39/O39,"")</f>
        <v>0.275625504439064</v>
      </c>
      <c r="AG39" s="53"/>
    </row>
    <row r="40" s="52" customFormat="true" ht="12.75" hidden="false" customHeight="false" outlineLevel="0" collapsed="false">
      <c r="A40" s="76" t="s">
        <v>64</v>
      </c>
      <c r="B40" s="55"/>
      <c r="C40" s="56"/>
      <c r="D40" s="55"/>
      <c r="E40" s="56"/>
      <c r="F40" s="55" t="n">
        <v>42</v>
      </c>
      <c r="G40" s="56" t="n">
        <v>52</v>
      </c>
      <c r="H40" s="57" t="n">
        <v>536</v>
      </c>
      <c r="I40" s="56" t="n">
        <v>1726</v>
      </c>
      <c r="J40" s="55" t="n">
        <v>2032</v>
      </c>
      <c r="K40" s="58" t="n">
        <v>1999</v>
      </c>
      <c r="L40" s="58" t="n">
        <v>2021</v>
      </c>
      <c r="M40" s="58" t="n">
        <v>7699</v>
      </c>
      <c r="N40" s="58" t="n">
        <v>166</v>
      </c>
      <c r="O40" s="59" t="n">
        <f aca="false">M40+N40</f>
        <v>7865</v>
      </c>
      <c r="P40" s="59" t="n">
        <v>2442</v>
      </c>
      <c r="Q40" s="60" t="n">
        <f aca="false">IF(P40&lt;&gt;0,P40/O40,"")</f>
        <v>0.31048951048951</v>
      </c>
      <c r="AG40" s="53"/>
    </row>
    <row r="41" s="52" customFormat="true" ht="12.75" hidden="false" customHeight="false" outlineLevel="0" collapsed="false">
      <c r="A41" s="77" t="s">
        <v>65</v>
      </c>
      <c r="B41" s="62" t="n">
        <v>251</v>
      </c>
      <c r="C41" s="63" t="n">
        <v>598</v>
      </c>
      <c r="D41" s="62" t="n">
        <v>2002</v>
      </c>
      <c r="E41" s="63" t="n">
        <v>547</v>
      </c>
      <c r="F41" s="62"/>
      <c r="G41" s="63"/>
      <c r="H41" s="64"/>
      <c r="I41" s="63"/>
      <c r="J41" s="62" t="n">
        <v>2945</v>
      </c>
      <c r="K41" s="65" t="n">
        <v>2906</v>
      </c>
      <c r="L41" s="65" t="n">
        <v>2868</v>
      </c>
      <c r="M41" s="65" t="n">
        <v>21242</v>
      </c>
      <c r="N41" s="65" t="n">
        <v>98</v>
      </c>
      <c r="O41" s="66" t="n">
        <f aca="false">M41+N41</f>
        <v>21340</v>
      </c>
      <c r="P41" s="66" t="n">
        <v>3807</v>
      </c>
      <c r="Q41" s="67" t="n">
        <f aca="false">IF(P41&lt;&gt;0,P41/O41,"")</f>
        <v>0.178397375820056</v>
      </c>
      <c r="AG41" s="53"/>
    </row>
    <row r="42" s="52" customFormat="true" ht="12.75" hidden="false" customHeight="false" outlineLevel="0" collapsed="false">
      <c r="A42" s="75" t="s">
        <v>66</v>
      </c>
      <c r="B42" s="69"/>
      <c r="C42" s="70"/>
      <c r="D42" s="69"/>
      <c r="E42" s="70"/>
      <c r="F42" s="69" t="n">
        <v>19</v>
      </c>
      <c r="G42" s="70" t="n">
        <v>19</v>
      </c>
      <c r="H42" s="71" t="n">
        <v>228</v>
      </c>
      <c r="I42" s="70" t="n">
        <v>421</v>
      </c>
      <c r="J42" s="69" t="n">
        <v>596</v>
      </c>
      <c r="K42" s="72" t="n">
        <v>580</v>
      </c>
      <c r="L42" s="72" t="n">
        <v>563</v>
      </c>
      <c r="M42" s="72" t="n">
        <v>2570</v>
      </c>
      <c r="N42" s="72" t="n">
        <v>34</v>
      </c>
      <c r="O42" s="73" t="n">
        <f aca="false">M42+N42</f>
        <v>2604</v>
      </c>
      <c r="P42" s="73" t="n">
        <v>805</v>
      </c>
      <c r="Q42" s="74" t="n">
        <f aca="false">IF(P42&lt;&gt;0,P42/O42,"")</f>
        <v>0.309139784946237</v>
      </c>
      <c r="AG42" s="53"/>
    </row>
    <row r="43" s="52" customFormat="true" ht="12.75" hidden="false" customHeight="false" outlineLevel="0" collapsed="false">
      <c r="A43" s="76" t="s">
        <v>67</v>
      </c>
      <c r="B43" s="55" t="n">
        <v>38</v>
      </c>
      <c r="C43" s="56" t="n">
        <v>50</v>
      </c>
      <c r="D43" s="55" t="n">
        <v>1391</v>
      </c>
      <c r="E43" s="56" t="n">
        <v>292</v>
      </c>
      <c r="F43" s="55"/>
      <c r="G43" s="56"/>
      <c r="H43" s="57"/>
      <c r="I43" s="56"/>
      <c r="J43" s="55" t="n">
        <v>1696</v>
      </c>
      <c r="K43" s="58" t="n">
        <v>1480</v>
      </c>
      <c r="L43" s="58" t="n">
        <v>1378</v>
      </c>
      <c r="M43" s="58" t="n">
        <v>4629</v>
      </c>
      <c r="N43" s="58" t="n">
        <v>180</v>
      </c>
      <c r="O43" s="59" t="n">
        <f aca="false">M43+N43</f>
        <v>4809</v>
      </c>
      <c r="P43" s="59" t="n">
        <v>1891</v>
      </c>
      <c r="Q43" s="60" t="n">
        <f aca="false">IF(P43&lt;&gt;0,P43/O43,"")</f>
        <v>0.393221043876066</v>
      </c>
      <c r="AG43" s="53"/>
    </row>
    <row r="44" s="52" customFormat="true" ht="12.75" hidden="false" customHeight="false" outlineLevel="0" collapsed="false">
      <c r="A44" s="76" t="s">
        <v>68</v>
      </c>
      <c r="B44" s="55" t="n">
        <v>107</v>
      </c>
      <c r="C44" s="56" t="n">
        <v>105</v>
      </c>
      <c r="D44" s="55" t="n">
        <v>1598</v>
      </c>
      <c r="E44" s="56" t="n">
        <v>345</v>
      </c>
      <c r="F44" s="55"/>
      <c r="G44" s="56"/>
      <c r="H44" s="57"/>
      <c r="I44" s="56"/>
      <c r="J44" s="55" t="n">
        <v>1895</v>
      </c>
      <c r="K44" s="58" t="n">
        <v>1867</v>
      </c>
      <c r="L44" s="58" t="n">
        <v>1851</v>
      </c>
      <c r="M44" s="58" t="n">
        <v>9904</v>
      </c>
      <c r="N44" s="58" t="n">
        <v>98</v>
      </c>
      <c r="O44" s="59" t="n">
        <f aca="false">M44+N44</f>
        <v>10002</v>
      </c>
      <c r="P44" s="59" t="n">
        <v>2280</v>
      </c>
      <c r="Q44" s="60" t="n">
        <f aca="false">IF(P44&lt;&gt;0,P44/O44,"")</f>
        <v>0.227954409118176</v>
      </c>
      <c r="AG44" s="53"/>
    </row>
    <row r="45" s="52" customFormat="true" ht="12.75" hidden="false" customHeight="false" outlineLevel="0" collapsed="false">
      <c r="A45" s="76" t="s">
        <v>69</v>
      </c>
      <c r="B45" s="55"/>
      <c r="C45" s="56"/>
      <c r="D45" s="55"/>
      <c r="E45" s="56"/>
      <c r="F45" s="55" t="n">
        <v>35</v>
      </c>
      <c r="G45" s="56" t="n">
        <v>63</v>
      </c>
      <c r="H45" s="57" t="n">
        <v>156</v>
      </c>
      <c r="I45" s="56" t="n">
        <v>289</v>
      </c>
      <c r="J45" s="55" t="n">
        <v>496</v>
      </c>
      <c r="K45" s="58" t="n">
        <v>483</v>
      </c>
      <c r="L45" s="58" t="n">
        <v>473</v>
      </c>
      <c r="M45" s="58" t="n">
        <v>3237</v>
      </c>
      <c r="N45" s="58" t="n">
        <v>20</v>
      </c>
      <c r="O45" s="59" t="n">
        <f aca="false">M45+N45</f>
        <v>3257</v>
      </c>
      <c r="P45" s="59" t="n">
        <v>587</v>
      </c>
      <c r="Q45" s="60" t="n">
        <f aca="false">IF(P45&lt;&gt;0,P45/O45,"")</f>
        <v>0.180227202947498</v>
      </c>
      <c r="AG45" s="53"/>
    </row>
    <row r="46" s="52" customFormat="true" ht="12.75" hidden="false" customHeight="false" outlineLevel="0" collapsed="false">
      <c r="A46" s="77" t="s">
        <v>70</v>
      </c>
      <c r="B46" s="62" t="n">
        <v>610</v>
      </c>
      <c r="C46" s="63" t="n">
        <v>700</v>
      </c>
      <c r="D46" s="62" t="n">
        <v>462</v>
      </c>
      <c r="E46" s="63" t="n">
        <v>147</v>
      </c>
      <c r="F46" s="62"/>
      <c r="G46" s="63"/>
      <c r="H46" s="64"/>
      <c r="I46" s="63"/>
      <c r="J46" s="62" t="n">
        <v>1676</v>
      </c>
      <c r="K46" s="65" t="n">
        <v>1559</v>
      </c>
      <c r="L46" s="65" t="n">
        <v>1528</v>
      </c>
      <c r="M46" s="65" t="n">
        <v>6420</v>
      </c>
      <c r="N46" s="65" t="n">
        <v>165</v>
      </c>
      <c r="O46" s="66" t="n">
        <f aca="false">M46+N46</f>
        <v>6585</v>
      </c>
      <c r="P46" s="66" t="n">
        <v>2468</v>
      </c>
      <c r="Q46" s="67" t="n">
        <f aca="false">IF(P46&lt;&gt;0,P46/O46,"")</f>
        <v>0.374791192103265</v>
      </c>
      <c r="AG46" s="53"/>
    </row>
    <row r="47" s="52" customFormat="true" ht="12.75" hidden="false" customHeight="false" outlineLevel="0" collapsed="false">
      <c r="A47" s="75" t="s">
        <v>71</v>
      </c>
      <c r="B47" s="69"/>
      <c r="C47" s="70"/>
      <c r="D47" s="69"/>
      <c r="E47" s="70"/>
      <c r="F47" s="69" t="n">
        <v>71</v>
      </c>
      <c r="G47" s="70" t="n">
        <v>322</v>
      </c>
      <c r="H47" s="71" t="n">
        <v>285</v>
      </c>
      <c r="I47" s="70" t="n">
        <v>759</v>
      </c>
      <c r="J47" s="69" t="n">
        <v>1206</v>
      </c>
      <c r="K47" s="72" t="n">
        <v>1191</v>
      </c>
      <c r="L47" s="72" t="n">
        <v>1189</v>
      </c>
      <c r="M47" s="72" t="n">
        <v>5338</v>
      </c>
      <c r="N47" s="72" t="n">
        <v>114</v>
      </c>
      <c r="O47" s="73" t="n">
        <f aca="false">M47+N47</f>
        <v>5452</v>
      </c>
      <c r="P47" s="73" t="n">
        <v>1724</v>
      </c>
      <c r="Q47" s="74" t="n">
        <f aca="false">IF(P47&lt;&gt;0,P47/O47,"")</f>
        <v>0.316214233308877</v>
      </c>
      <c r="AG47" s="53"/>
    </row>
    <row r="48" s="52" customFormat="true" ht="12.75" hidden="false" customHeight="false" outlineLevel="0" collapsed="false">
      <c r="A48" s="76" t="s">
        <v>72</v>
      </c>
      <c r="B48" s="55"/>
      <c r="C48" s="56"/>
      <c r="D48" s="55"/>
      <c r="E48" s="56"/>
      <c r="F48" s="55" t="n">
        <v>156</v>
      </c>
      <c r="G48" s="56" t="n">
        <v>439</v>
      </c>
      <c r="H48" s="57" t="n">
        <v>1774</v>
      </c>
      <c r="I48" s="56" t="n">
        <v>5366</v>
      </c>
      <c r="J48" s="55" t="n">
        <v>6835</v>
      </c>
      <c r="K48" s="58" t="n">
        <v>6700</v>
      </c>
      <c r="L48" s="58" t="n">
        <v>6766</v>
      </c>
      <c r="M48" s="58" t="n">
        <v>32581</v>
      </c>
      <c r="N48" s="58" t="n">
        <v>277</v>
      </c>
      <c r="O48" s="59" t="n">
        <f aca="false">M48+N48</f>
        <v>32858</v>
      </c>
      <c r="P48" s="59" t="n">
        <v>8211</v>
      </c>
      <c r="Q48" s="60" t="n">
        <f aca="false">IF(P48&lt;&gt;0,P48/O48,"")</f>
        <v>0.249893481039625</v>
      </c>
      <c r="AG48" s="53"/>
    </row>
    <row r="49" s="52" customFormat="true" ht="12.75" hidden="false" customHeight="false" outlineLevel="0" collapsed="false">
      <c r="A49" s="76" t="s">
        <v>73</v>
      </c>
      <c r="B49" s="55" t="n">
        <v>65</v>
      </c>
      <c r="C49" s="56" t="n">
        <v>93</v>
      </c>
      <c r="D49" s="55" t="n">
        <v>1244</v>
      </c>
      <c r="E49" s="56" t="n">
        <v>519</v>
      </c>
      <c r="F49" s="55"/>
      <c r="G49" s="56"/>
      <c r="H49" s="57"/>
      <c r="I49" s="56"/>
      <c r="J49" s="55" t="n">
        <v>1621</v>
      </c>
      <c r="K49" s="58" t="n">
        <v>1608</v>
      </c>
      <c r="L49" s="58" t="n">
        <v>1590</v>
      </c>
      <c r="M49" s="58" t="n">
        <v>6105</v>
      </c>
      <c r="N49" s="58" t="n">
        <v>67</v>
      </c>
      <c r="O49" s="59" t="n">
        <f aca="false">M49+N49</f>
        <v>6172</v>
      </c>
      <c r="P49" s="59" t="n">
        <v>2167</v>
      </c>
      <c r="Q49" s="60" t="n">
        <f aca="false">IF(P49&lt;&gt;0,P49/O49,"")</f>
        <v>0.351101749837978</v>
      </c>
      <c r="AG49" s="53"/>
    </row>
    <row r="50" s="52" customFormat="true" ht="12.75" hidden="false" customHeight="false" outlineLevel="0" collapsed="false">
      <c r="A50" s="77" t="s">
        <v>74</v>
      </c>
      <c r="B50" s="62" t="n">
        <v>58</v>
      </c>
      <c r="C50" s="63" t="n">
        <v>61</v>
      </c>
      <c r="D50" s="62" t="n">
        <v>1412</v>
      </c>
      <c r="E50" s="63" t="n">
        <v>440</v>
      </c>
      <c r="F50" s="62"/>
      <c r="G50" s="63"/>
      <c r="H50" s="64"/>
      <c r="I50" s="63"/>
      <c r="J50" s="62" t="n">
        <v>1686</v>
      </c>
      <c r="K50" s="65" t="n">
        <v>1597</v>
      </c>
      <c r="L50" s="65" t="n">
        <v>1496</v>
      </c>
      <c r="M50" s="65" t="n">
        <v>4987</v>
      </c>
      <c r="N50" s="65" t="n">
        <v>142</v>
      </c>
      <c r="O50" s="66" t="n">
        <f aca="false">M50+N50</f>
        <v>5129</v>
      </c>
      <c r="P50" s="66" t="n">
        <v>2135</v>
      </c>
      <c r="Q50" s="67" t="n">
        <f aca="false">IF(P50&lt;&gt;0,P50/O50,"")</f>
        <v>0.416260479625658</v>
      </c>
      <c r="AG50" s="53"/>
    </row>
    <row r="51" s="16" customFormat="true" ht="13.5" hidden="false" customHeight="false" outlineLevel="0" collapsed="false">
      <c r="A51" s="78" t="s">
        <v>75</v>
      </c>
      <c r="B51" s="79" t="n">
        <f aca="false">SUM(B7:B50)</f>
        <v>4723</v>
      </c>
      <c r="C51" s="79" t="n">
        <f aca="false">SUM(C7:C50)</f>
        <v>5362</v>
      </c>
      <c r="D51" s="80" t="n">
        <f aca="false">SUM(D7:D50)</f>
        <v>58003</v>
      </c>
      <c r="E51" s="79" t="n">
        <f aca="false">SUM(E7:E50)</f>
        <v>13917</v>
      </c>
      <c r="F51" s="79" t="n">
        <f aca="false">SUM(F7:F50)</f>
        <v>1997</v>
      </c>
      <c r="G51" s="79" t="n">
        <f aca="false">SUM(G7:G50)</f>
        <v>10528</v>
      </c>
      <c r="H51" s="79" t="n">
        <f aca="false">SUM(H7:H50)</f>
        <v>22240</v>
      </c>
      <c r="I51" s="79" t="n">
        <f aca="false">SUM(I7:I50)</f>
        <v>50799</v>
      </c>
      <c r="J51" s="79" t="n">
        <f aca="false">SUM(J7:J50)</f>
        <v>141688</v>
      </c>
      <c r="K51" s="79" t="n">
        <f aca="false">SUM(K7:K50)</f>
        <v>137704</v>
      </c>
      <c r="L51" s="80" t="n">
        <f aca="false">SUM(L7:L50)</f>
        <v>135966</v>
      </c>
      <c r="M51" s="80" t="n">
        <f aca="false">SUM(M7:M50)</f>
        <v>753880</v>
      </c>
      <c r="N51" s="80" t="n">
        <f aca="false">SUM(N7:N50)</f>
        <v>9117</v>
      </c>
      <c r="O51" s="79" t="n">
        <f aca="false">SUM(O7:O50)</f>
        <v>762997</v>
      </c>
      <c r="P51" s="79" t="n">
        <f aca="false">SUM(P7:P50)</f>
        <v>186531</v>
      </c>
      <c r="Q51" s="81" t="n">
        <f aca="false">IF(P51&lt;&gt;0,P51/O51,"")</f>
        <v>0.244471472364898</v>
      </c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15"/>
      <c r="AH51" s="15"/>
      <c r="AI51" s="15"/>
      <c r="AJ51" s="15"/>
      <c r="AK51" s="15"/>
      <c r="AL51" s="15"/>
      <c r="AM51" s="15"/>
      <c r="AN51" s="15"/>
      <c r="AO51" s="15"/>
    </row>
    <row r="52" s="36" customFormat="true" ht="13.5" hidden="false" customHeight="false" outlineLevel="0" collapsed="false">
      <c r="A52" s="28" t="s">
        <v>76</v>
      </c>
      <c r="B52" s="83"/>
      <c r="C52" s="84" t="n">
        <f aca="false">C51-B51</f>
        <v>639</v>
      </c>
      <c r="D52" s="83" t="n">
        <f aca="false">D51-E51</f>
        <v>44086</v>
      </c>
      <c r="E52" s="85"/>
      <c r="F52" s="83"/>
      <c r="G52" s="84" t="n">
        <f aca="false">G51-F51</f>
        <v>8531</v>
      </c>
      <c r="H52" s="86"/>
      <c r="I52" s="85" t="n">
        <f aca="false">I51-H51</f>
        <v>28559</v>
      </c>
      <c r="J52" s="83"/>
      <c r="K52" s="83"/>
      <c r="L52" s="87"/>
      <c r="M52" s="88"/>
      <c r="N52" s="89"/>
      <c r="O52" s="89"/>
      <c r="P52" s="90"/>
      <c r="Q52" s="9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5"/>
      <c r="AM52" s="35"/>
      <c r="AO52" s="35"/>
    </row>
    <row r="53" s="36" customFormat="true" ht="12.75" hidden="false" customHeight="false" outlineLevel="0" collapsed="false">
      <c r="A53" s="32" t="s">
        <v>77</v>
      </c>
      <c r="B53" s="92" t="n">
        <f aca="false">B51/SUM($B51:$C51)</f>
        <v>0.468319286068418</v>
      </c>
      <c r="C53" s="92" t="n">
        <f aca="false">C51/SUM($B51:$C51)</f>
        <v>0.531680713931582</v>
      </c>
      <c r="D53" s="92" t="n">
        <f aca="false">D51/SUM($D51:$E51)</f>
        <v>0.806493325917686</v>
      </c>
      <c r="E53" s="92" t="n">
        <f aca="false">E51/SUM($D51:$E51)</f>
        <v>0.193506674082314</v>
      </c>
      <c r="F53" s="92" t="n">
        <f aca="false">F51/SUM($F51:$G51)</f>
        <v>0.159441117764471</v>
      </c>
      <c r="G53" s="92" t="n">
        <f aca="false">G51/SUM($F51:$G51)</f>
        <v>0.840558882235529</v>
      </c>
      <c r="H53" s="92" t="n">
        <f aca="false">H51/SUM($H51:$I51)</f>
        <v>0.304494858910993</v>
      </c>
      <c r="I53" s="92" t="n">
        <f aca="false">I51/SUM($H51:$I51)</f>
        <v>0.695505141089007</v>
      </c>
      <c r="J53" s="92" t="n">
        <v>1</v>
      </c>
      <c r="K53" s="92" t="n">
        <v>1</v>
      </c>
      <c r="L53" s="92" t="n">
        <v>1</v>
      </c>
      <c r="M53" s="93"/>
      <c r="N53" s="94"/>
      <c r="O53" s="94"/>
      <c r="P53" s="94"/>
      <c r="Q53" s="95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5"/>
    </row>
  </sheetData>
  <mergeCells count="9">
    <mergeCell ref="B2:E2"/>
    <mergeCell ref="F2:I2"/>
    <mergeCell ref="K2:L2"/>
    <mergeCell ref="B3:E3"/>
    <mergeCell ref="F3:I3"/>
    <mergeCell ref="K3:L3"/>
    <mergeCell ref="B4:E4"/>
    <mergeCell ref="F4:I4"/>
    <mergeCell ref="M4:Q4"/>
  </mergeCells>
  <printOptions headings="false" gridLines="false" gridLinesSet="true" horizontalCentered="true" verticalCentered="false"/>
  <pageMargins left="0.4" right="0.4" top="0.8" bottom="0.590277777777778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&amp;C&amp;"Arial,Bold"ABSTRACT OF VOTES
Cast at the Primary Election     MAY 15, 2012</oddHeader>
    <oddFooter/>
  </headerFooter>
  <rowBreaks count="1" manualBreakCount="1">
    <brk id="3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Betsie</cp:lastModifiedBy>
  <cp:lastPrinted>2012-05-30T16:17:29Z</cp:lastPrinted>
  <dcterms:modified xsi:type="dcterms:W3CDTF">2012-08-28T17:06:00Z</dcterms:modified>
  <cp:revision>0</cp:revision>
  <dc:subject/>
  <dc:title>94 primary by precinct</dc:title>
</cp:coreProperties>
</file>