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categories" sheetId="2" r:id="rId5"/>
    <sheet state="visible" name="stallo_options" sheetId="3" r:id="rId6"/>
  </sheets>
  <definedNames/>
  <calcPr/>
</workbook>
</file>

<file path=xl/sharedStrings.xml><?xml version="1.0" encoding="utf-8"?>
<sst xmlns="http://schemas.openxmlformats.org/spreadsheetml/2006/main" count="38" uniqueCount="36">
  <si>
    <t>Timestamp</t>
  </si>
  <si>
    <t>Category</t>
  </si>
  <si>
    <t>Date</t>
  </si>
  <si>
    <t>entrada.capital.socios.calil</t>
  </si>
  <si>
    <t>From</t>
  </si>
  <si>
    <t>To</t>
  </si>
  <si>
    <t>Description</t>
  </si>
  <si>
    <t>Value</t>
  </si>
  <si>
    <t>entrada.capital.socios.calil.horas</t>
  </si>
  <si>
    <t>Receipt</t>
  </si>
  <si>
    <t>entrada.capital.socios.larissa</t>
  </si>
  <si>
    <t>entrada.capital.socios.larissa.horas</t>
  </si>
  <si>
    <t>entrada.vendas.desenvolvimento</t>
  </si>
  <si>
    <t>entrada.vendas.impressao</t>
  </si>
  <si>
    <t>entrada.vendas.logistica</t>
  </si>
  <si>
    <t>saida.aquisicoes.capacitacao</t>
  </si>
  <si>
    <t>saida.aquisicoes.equipamentos.componentes.eletronica</t>
  </si>
  <si>
    <t>saida.aquisicoes.equipamentos.componentes.eletronica.manutencao</t>
  </si>
  <si>
    <t>saida.aquisicoes.equipamentos.componentes.mecanica</t>
  </si>
  <si>
    <t>saida.aquisicoes.equipamentos.maquinas.impressora</t>
  </si>
  <si>
    <t>saida.aquisicoes.equipamentos.metrologia</t>
  </si>
  <si>
    <t>saida.aquisicoes.marketing</t>
  </si>
  <si>
    <t>saida.aquisicoes.utensilios</t>
  </si>
  <si>
    <t>saida.capital.socios.calil</t>
  </si>
  <si>
    <t>saida.operacoes.aluguel</t>
  </si>
  <si>
    <t>saida.operacoes.comunicacao</t>
  </si>
  <si>
    <t>saida.operacoes.escritorio</t>
  </si>
  <si>
    <t>saida.operacoes.impressao</t>
  </si>
  <si>
    <t>saida.operacoes.insumos.filamentos</t>
  </si>
  <si>
    <t>saida.operacoes.limpeza</t>
  </si>
  <si>
    <t>saida.operacoes.modelagem</t>
  </si>
  <si>
    <t>saida.operacoes.prolabore</t>
  </si>
  <si>
    <t>saida.operacoes.transporte</t>
  </si>
  <si>
    <t>saida.operacoes.vendas.logistica</t>
  </si>
  <si>
    <t>saida.operacoes.vendas.taxa</t>
  </si>
  <si>
    <t>transferencia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</si>
</sst>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21.57"/>
  </cols>
  <sheetData>
    <row r="1">
      <c r="A1" s="1" t="s">
        <v>0</v>
      </c>
      <c r="B1" s="1" t="s">
        <v>2</v>
      </c>
      <c r="C1" s="3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9.43"/>
  </cols>
  <sheetData>
    <row r="1">
      <c r="A1" s="2" t="s">
        <v>1</v>
      </c>
    </row>
    <row r="2">
      <c r="A2" s="1" t="str">
        <f>IFERROR(__xludf.DUMMYFUNCTION("sort(unique({stallo_options!A2:A29;transactions!C2:C1000}))"),"entrada.capital.socios.calil")</f>
        <v>entrada.capital.socios.calil</v>
      </c>
    </row>
    <row r="3">
      <c r="A3" s="1" t="str">
        <f>IFERROR(__xludf.DUMMYFUNCTION("""COMPUTED_VALUE"""),"entrada.capital.socios.calil.horas")</f>
        <v>entrada.capital.socios.calil.horas</v>
      </c>
    </row>
    <row r="4">
      <c r="A4" s="1" t="str">
        <f>IFERROR(__xludf.DUMMYFUNCTION("""COMPUTED_VALUE"""),"entrada.capital.socios.larissa")</f>
        <v>entrada.capital.socios.larissa</v>
      </c>
    </row>
    <row r="5">
      <c r="A5" s="1" t="str">
        <f>IFERROR(__xludf.DUMMYFUNCTION("""COMPUTED_VALUE"""),"entrada.capital.socios.larissa.horas")</f>
        <v>entrada.capital.socios.larissa.horas</v>
      </c>
    </row>
    <row r="6">
      <c r="A6" s="1" t="str">
        <f>IFERROR(__xludf.DUMMYFUNCTION("""COMPUTED_VALUE"""),"entrada.vendas.desenvolvimento")</f>
        <v>entrada.vendas.desenvolvimento</v>
      </c>
    </row>
    <row r="7">
      <c r="A7" s="1" t="str">
        <f>IFERROR(__xludf.DUMMYFUNCTION("""COMPUTED_VALUE"""),"entrada.vendas.impressao")</f>
        <v>entrada.vendas.impressao</v>
      </c>
    </row>
    <row r="8">
      <c r="A8" s="1" t="str">
        <f>IFERROR(__xludf.DUMMYFUNCTION("""COMPUTED_VALUE"""),"entrada.vendas.logistica")</f>
        <v>entrada.vendas.logistica</v>
      </c>
    </row>
    <row r="9">
      <c r="A9" s="1" t="str">
        <f>IFERROR(__xludf.DUMMYFUNCTION("""COMPUTED_VALUE"""),"saida.aquisicoes.capacitacao")</f>
        <v>saida.aquisicoes.capacitacao</v>
      </c>
    </row>
    <row r="10">
      <c r="A10" s="1" t="str">
        <f>IFERROR(__xludf.DUMMYFUNCTION("""COMPUTED_VALUE"""),"saida.aquisicoes.equipamentos.componentes.eletronica")</f>
        <v>saida.aquisicoes.equipamentos.componentes.eletronica</v>
      </c>
    </row>
    <row r="11">
      <c r="A11" s="1" t="str">
        <f>IFERROR(__xludf.DUMMYFUNCTION("""COMPUTED_VALUE"""),"saida.aquisicoes.equipamentos.componentes.eletronica.manutencao")</f>
        <v>saida.aquisicoes.equipamentos.componentes.eletronica.manutencao</v>
      </c>
    </row>
    <row r="12">
      <c r="A12" s="1" t="str">
        <f>IFERROR(__xludf.DUMMYFUNCTION("""COMPUTED_VALUE"""),"saida.aquisicoes.equipamentos.componentes.mecanica")</f>
        <v>saida.aquisicoes.equipamentos.componentes.mecanica</v>
      </c>
    </row>
    <row r="13">
      <c r="A13" s="1" t="str">
        <f>IFERROR(__xludf.DUMMYFUNCTION("""COMPUTED_VALUE"""),"saida.aquisicoes.equipamentos.maquinas.impressora")</f>
        <v>saida.aquisicoes.equipamentos.maquinas.impressora</v>
      </c>
    </row>
    <row r="14">
      <c r="A14" s="1" t="str">
        <f>IFERROR(__xludf.DUMMYFUNCTION("""COMPUTED_VALUE"""),"saida.aquisicoes.equipamentos.metrologia")</f>
        <v>saida.aquisicoes.equipamentos.metrologia</v>
      </c>
    </row>
    <row r="15">
      <c r="A15" s="1" t="str">
        <f>IFERROR(__xludf.DUMMYFUNCTION("""COMPUTED_VALUE"""),"saida.aquisicoes.marketing")</f>
        <v>saida.aquisicoes.marketing</v>
      </c>
    </row>
    <row r="16">
      <c r="A16" s="1" t="str">
        <f>IFERROR(__xludf.DUMMYFUNCTION("""COMPUTED_VALUE"""),"saida.aquisicoes.utensilios")</f>
        <v>saida.aquisicoes.utensilios</v>
      </c>
    </row>
    <row r="17">
      <c r="A17" s="1" t="str">
        <f>IFERROR(__xludf.DUMMYFUNCTION("""COMPUTED_VALUE"""),"saida.capital.socios.calil")</f>
        <v>saida.capital.socios.calil</v>
      </c>
    </row>
    <row r="18">
      <c r="A18" s="1" t="str">
        <f>IFERROR(__xludf.DUMMYFUNCTION("""COMPUTED_VALUE"""),"saida.operacoes.aluguel")</f>
        <v>saida.operacoes.aluguel</v>
      </c>
    </row>
    <row r="19">
      <c r="A19" s="1" t="str">
        <f>IFERROR(__xludf.DUMMYFUNCTION("""COMPUTED_VALUE"""),"saida.operacoes.comunicacao")</f>
        <v>saida.operacoes.comunicacao</v>
      </c>
    </row>
    <row r="20">
      <c r="A20" s="1" t="str">
        <f>IFERROR(__xludf.DUMMYFUNCTION("""COMPUTED_VALUE"""),"saida.operacoes.escritorio")</f>
        <v>saida.operacoes.escritorio</v>
      </c>
    </row>
    <row r="21">
      <c r="A21" s="1" t="str">
        <f>IFERROR(__xludf.DUMMYFUNCTION("""COMPUTED_VALUE"""),"saida.operacoes.impressao")</f>
        <v>saida.operacoes.impressao</v>
      </c>
    </row>
    <row r="22">
      <c r="A22" s="1" t="str">
        <f>IFERROR(__xludf.DUMMYFUNCTION("""COMPUTED_VALUE"""),"saida.operacoes.insumos.filamentos")</f>
        <v>saida.operacoes.insumos.filamentos</v>
      </c>
    </row>
    <row r="23">
      <c r="A23" s="1" t="str">
        <f>IFERROR(__xludf.DUMMYFUNCTION("""COMPUTED_VALUE"""),"saida.operacoes.limpeza")</f>
        <v>saida.operacoes.limpeza</v>
      </c>
    </row>
    <row r="24">
      <c r="A24" s="1" t="str">
        <f>IFERROR(__xludf.DUMMYFUNCTION("""COMPUTED_VALUE"""),"saida.operacoes.modelagem")</f>
        <v>saida.operacoes.modelagem</v>
      </c>
    </row>
    <row r="25">
      <c r="A25" s="1" t="str">
        <f>IFERROR(__xludf.DUMMYFUNCTION("""COMPUTED_VALUE"""),"saida.operacoes.prolabore")</f>
        <v>saida.operacoes.prolabore</v>
      </c>
    </row>
    <row r="26">
      <c r="A26" s="1" t="str">
        <f>IFERROR(__xludf.DUMMYFUNCTION("""COMPUTED_VALUE"""),"saida.operacoes.transporte")</f>
        <v>saida.operacoes.transporte</v>
      </c>
    </row>
    <row r="27">
      <c r="A27" s="1" t="str">
        <f>IFERROR(__xludf.DUMMYFUNCTION("""COMPUTED_VALUE"""),"saida.operacoes.vendas.logistica")</f>
        <v>saida.operacoes.vendas.logistica</v>
      </c>
    </row>
    <row r="28">
      <c r="A28" s="1" t="str">
        <f>IFERROR(__xludf.DUMMYFUNCTION("""COMPUTED_VALUE"""),"saida.operacoes.vendas.taxa")</f>
        <v>saida.operacoes.vendas.taxa</v>
      </c>
    </row>
    <row r="29">
      <c r="A29" s="1" t="str">
        <f>IFERROR(__xludf.DUMMYFUNCTION("""COMPUTED_VALUE"""),"transferencia")</f>
        <v>transferencia</v>
      </c>
    </row>
    <row r="30">
      <c r="A30" s="1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8.0"/>
  </cols>
  <sheetData>
    <row r="1">
      <c r="A1" s="2" t="s">
        <v>1</v>
      </c>
    </row>
    <row r="2">
      <c r="A2" s="3" t="s">
        <v>3</v>
      </c>
    </row>
    <row r="3">
      <c r="A3" s="3" t="s">
        <v>8</v>
      </c>
    </row>
    <row r="4">
      <c r="A4" s="3" t="s">
        <v>10</v>
      </c>
    </row>
    <row r="5">
      <c r="A5" s="3" t="s">
        <v>11</v>
      </c>
    </row>
    <row r="6">
      <c r="A6" s="3" t="s">
        <v>12</v>
      </c>
    </row>
    <row r="7">
      <c r="A7" s="3" t="s">
        <v>13</v>
      </c>
    </row>
    <row r="8">
      <c r="A8" s="3" t="s">
        <v>14</v>
      </c>
    </row>
    <row r="9">
      <c r="A9" s="3" t="s">
        <v>15</v>
      </c>
    </row>
    <row r="10">
      <c r="A10" s="3" t="s">
        <v>16</v>
      </c>
    </row>
    <row r="11">
      <c r="A11" s="3" t="s">
        <v>17</v>
      </c>
    </row>
    <row r="12">
      <c r="A12" s="3" t="s">
        <v>18</v>
      </c>
    </row>
    <row r="13">
      <c r="A13" s="3" t="s">
        <v>19</v>
      </c>
    </row>
    <row r="14">
      <c r="A14" s="3" t="s">
        <v>20</v>
      </c>
    </row>
    <row r="15">
      <c r="A15" s="3" t="s">
        <v>21</v>
      </c>
    </row>
    <row r="16">
      <c r="A16" s="3" t="s">
        <v>22</v>
      </c>
    </row>
    <row r="17">
      <c r="A17" s="3" t="s">
        <v>23</v>
      </c>
    </row>
    <row r="18">
      <c r="A18" s="3" t="s">
        <v>24</v>
      </c>
    </row>
    <row r="19">
      <c r="A19" s="3" t="s">
        <v>25</v>
      </c>
    </row>
    <row r="20">
      <c r="A20" s="3" t="s">
        <v>26</v>
      </c>
    </row>
    <row r="21">
      <c r="A21" s="3" t="s">
        <v>27</v>
      </c>
    </row>
    <row r="22">
      <c r="A22" s="3" t="s">
        <v>28</v>
      </c>
    </row>
    <row r="23">
      <c r="A23" s="3" t="s">
        <v>29</v>
      </c>
    </row>
    <row r="24">
      <c r="A24" s="3" t="s">
        <v>30</v>
      </c>
    </row>
    <row r="25">
      <c r="A25" s="3" t="s">
        <v>31</v>
      </c>
    </row>
    <row r="26">
      <c r="A26" s="3" t="s">
        <v>32</v>
      </c>
    </row>
    <row r="27">
      <c r="A27" s="3" t="s">
        <v>33</v>
      </c>
    </row>
    <row r="28">
      <c r="A28" s="3" t="s">
        <v>34</v>
      </c>
    </row>
    <row r="29">
      <c r="A29" s="3" t="s">
        <v>35</v>
      </c>
    </row>
  </sheetData>
  <drawing r:id="rId1"/>
</worksheet>
</file>