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4"/>
  <workbookPr filterPrivacy="1" codeName="ThisWorkbook"/>
  <xr:revisionPtr revIDLastSave="0" documentId="13_ncr:1_{84A93534-641E-E040-9147-6439F0865974}" xr6:coauthVersionLast="47" xr6:coauthVersionMax="47" xr10:uidLastSave="{00000000-0000-0000-0000-000000000000}"/>
  <bookViews>
    <workbookView xWindow="33600" yWindow="-600" windowWidth="38400" windowHeight="21600" xr2:uid="{00000000-000D-0000-FFFF-FFFF00000000}"/>
  </bookViews>
  <sheets>
    <sheet name="Projektplan" sheetId="11" r:id="rId1"/>
  </sheets>
  <definedNames>
    <definedName name="Anzeigewoche">Projektplan!$D$4</definedName>
    <definedName name="_xlnm.Print_Titles" localSheetId="0">Projektplan!$4:$6</definedName>
    <definedName name="Heute" localSheetId="0">TODAY()</definedName>
    <definedName name="Projektanfang">Projektplan!$D$3</definedName>
    <definedName name="task_end" localSheetId="0">Projektplan!$E1</definedName>
    <definedName name="task_progress" localSheetId="0">Projektplan!$C1</definedName>
    <definedName name="task_start" localSheetId="0">Projektplan!$D1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1" l="1"/>
  <c r="D9" i="11" s="1"/>
  <c r="E9" i="11" s="1"/>
  <c r="D10" i="11" s="1"/>
  <c r="E10" i="11" s="1"/>
  <c r="G7" i="11"/>
  <c r="D19" i="11" l="1"/>
  <c r="E19" i="11" s="1"/>
  <c r="D20" i="11" s="1"/>
  <c r="E20" i="11" l="1"/>
  <c r="G20" i="11" s="1"/>
  <c r="H5" i="11"/>
  <c r="H6" i="11" s="1"/>
  <c r="G23" i="11"/>
  <c r="G21" i="11"/>
  <c r="G19" i="11"/>
  <c r="G18" i="11"/>
  <c r="G12" i="11"/>
  <c r="G8" i="11"/>
  <c r="G9" i="11" l="1"/>
  <c r="D11" i="11"/>
  <c r="E11" i="11" s="1"/>
  <c r="D13" i="11" s="1"/>
  <c r="E13" i="11" l="1"/>
  <c r="G22" i="11"/>
  <c r="G10" i="11"/>
  <c r="D14" i="11"/>
  <c r="D15" i="11" s="1"/>
  <c r="I5" i="11"/>
  <c r="H4" i="11"/>
  <c r="E15" i="11" l="1"/>
  <c r="G15" i="11" s="1"/>
  <c r="E14" i="11"/>
  <c r="D16" i="11" s="1"/>
  <c r="D17" i="11" s="1"/>
  <c r="G13" i="11"/>
  <c r="J5" i="11"/>
  <c r="I6" i="11"/>
  <c r="G14" i="11"/>
  <c r="G11" i="11"/>
  <c r="E16" i="11" l="1"/>
  <c r="G16" i="11"/>
  <c r="K5" i="11"/>
  <c r="J6" i="11"/>
  <c r="E17" i="11"/>
  <c r="G17" i="11" s="1"/>
  <c r="L5" i="11" l="1"/>
  <c r="K6" i="11"/>
  <c r="M5" i="11" l="1"/>
  <c r="M6" i="11" s="1"/>
  <c r="L6" i="11"/>
  <c r="N5" i="11" l="1"/>
  <c r="N6" i="11" l="1"/>
  <c r="O5" i="11"/>
  <c r="O6" i="11" l="1"/>
  <c r="O4" i="11"/>
  <c r="P5" i="11"/>
  <c r="Q5" i="11" l="1"/>
  <c r="P6" i="11"/>
  <c r="R5" i="11" l="1"/>
  <c r="Q6" i="11"/>
  <c r="S5" i="11" l="1"/>
  <c r="R6" i="11"/>
  <c r="T5" i="11" l="1"/>
  <c r="S6" i="11"/>
  <c r="U5" i="11" l="1"/>
  <c r="T6" i="11"/>
  <c r="V5" i="11" l="1"/>
  <c r="U6" i="11"/>
  <c r="V6" i="11" l="1"/>
  <c r="V4" i="11"/>
  <c r="W5" i="11"/>
  <c r="X5" i="11" l="1"/>
  <c r="W6" i="11"/>
  <c r="Y5" i="11" l="1"/>
  <c r="X6" i="11"/>
  <c r="Z5" i="11" l="1"/>
  <c r="Y6" i="11"/>
  <c r="AA5" i="11" l="1"/>
  <c r="Z6" i="11"/>
  <c r="AB5" i="11" l="1"/>
  <c r="AA6" i="11"/>
  <c r="AC5" i="11" l="1"/>
  <c r="AB6" i="11"/>
  <c r="AC6" i="11" l="1"/>
  <c r="AD5" i="11"/>
  <c r="AC4" i="11"/>
  <c r="AE5" i="11" l="1"/>
  <c r="AD6" i="11"/>
  <c r="AF5" i="11" l="1"/>
  <c r="AE6" i="11"/>
  <c r="AG5" i="11" l="1"/>
  <c r="AF6" i="11"/>
  <c r="AH5" i="11" l="1"/>
  <c r="AG6" i="11"/>
  <c r="AI5" i="11" l="1"/>
  <c r="AH6" i="11"/>
  <c r="AI6" i="11" l="1"/>
  <c r="AJ5" i="11"/>
  <c r="AK5" i="11" l="1"/>
  <c r="AJ6" i="11"/>
  <c r="AJ4" i="11"/>
  <c r="AL5" i="11" l="1"/>
  <c r="AK6" i="11"/>
  <c r="AM5" i="11" l="1"/>
  <c r="AL6" i="11"/>
  <c r="AN5" i="11" l="1"/>
  <c r="AM6" i="11"/>
  <c r="AO5" i="11" l="1"/>
  <c r="AN6" i="11"/>
  <c r="AP5" i="11" l="1"/>
  <c r="AO6" i="11"/>
  <c r="AP6" i="11" l="1"/>
  <c r="AQ5" i="11"/>
  <c r="AR5" i="11" l="1"/>
  <c r="AQ6" i="11"/>
  <c r="AQ4" i="11"/>
  <c r="AR6" i="11" l="1"/>
  <c r="AS5" i="11"/>
  <c r="AS6" i="11" l="1"/>
  <c r="AT5" i="11"/>
  <c r="AT6" i="11" l="1"/>
  <c r="AU5" i="11"/>
  <c r="AU6" i="11" l="1"/>
  <c r="AV5" i="11"/>
  <c r="AV6" i="11" l="1"/>
  <c r="AW5" i="11"/>
  <c r="AX5" i="11" l="1"/>
  <c r="AW6" i="11"/>
  <c r="AX6" i="11" l="1"/>
  <c r="AY5" i="11"/>
  <c r="AX4" i="11"/>
  <c r="AY6" i="11" l="1"/>
  <c r="AZ5" i="11"/>
  <c r="AZ6" i="11" l="1"/>
  <c r="BA5" i="11"/>
  <c r="BA6" i="11" l="1"/>
  <c r="BB5" i="11"/>
  <c r="BB6" i="11" l="1"/>
  <c r="BC5" i="11"/>
  <c r="BC6" i="11" l="1"/>
  <c r="BD5" i="11"/>
  <c r="BD6" i="11" l="1"/>
  <c r="BE5" i="11"/>
  <c r="BE6" i="11" l="1"/>
  <c r="BF5" i="11"/>
  <c r="BE4" i="11"/>
  <c r="BF6" i="11" l="1"/>
  <c r="BG5" i="11"/>
  <c r="BG6" i="11" l="1"/>
  <c r="BH5" i="11"/>
  <c r="BH6" i="11" l="1"/>
  <c r="BI5" i="11"/>
  <c r="BI6" i="11" l="1"/>
  <c r="BJ5" i="11"/>
  <c r="BJ6" i="11" l="1"/>
  <c r="BK5" i="11"/>
  <c r="BK6" i="11" s="1"/>
</calcChain>
</file>

<file path=xl/sharedStrings.xml><?xml version="1.0" encoding="utf-8"?>
<sst xmlns="http://schemas.openxmlformats.org/spreadsheetml/2006/main" count="41" uniqueCount="36">
  <si>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</si>
  <si>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</si>
  <si>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</si>
  <si>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</si>
  <si>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</si>
  <si>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</si>
  <si>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</si>
  <si>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</si>
  <si>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</si>
  <si>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</si>
  <si>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</si>
  <si>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</si>
  <si>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PROJEKTTITEL</t>
  </si>
  <si>
    <t>Firmenname</t>
  </si>
  <si>
    <t>Projektleiter</t>
  </si>
  <si>
    <t>AUFGABE</t>
  </si>
  <si>
    <t>FORTSCHRITT</t>
  </si>
  <si>
    <t>START</t>
  </si>
  <si>
    <t>Datum</t>
  </si>
  <si>
    <t>ENDE</t>
  </si>
  <si>
    <t>TAGE</t>
  </si>
  <si>
    <t>Selbstständige Fortbildung</t>
  </si>
  <si>
    <t>Planung und Konzeption</t>
  </si>
  <si>
    <t>Absprache mit der internen Entwicklungsabteilung für Schnittstellen und Frontend</t>
  </si>
  <si>
    <t xml:space="preserve">Projektstruktur bilden (Struktogramme und Programmablaufpläne) </t>
  </si>
  <si>
    <t>Programmierung</t>
  </si>
  <si>
    <t>Entwicklung des Backend</t>
  </si>
  <si>
    <t>Entwicklung des WebSocket</t>
  </si>
  <si>
    <t>Entwicklung des Frontend</t>
  </si>
  <si>
    <t>Gesamte Testphase</t>
  </si>
  <si>
    <t>Erstellung der Dokumentation</t>
  </si>
  <si>
    <t xml:space="preserve">Anwenderdokumentation </t>
  </si>
  <si>
    <t>Technische Dokumentation</t>
  </si>
  <si>
    <t>Abnahme</t>
  </si>
  <si>
    <t>Qualitätssicherung</t>
  </si>
  <si>
    <t xml:space="preserve">interne Anwender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</si>
</sst>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m/yy;@"/>
    <numFmt numFmtId="169" formatCode="d/\ mmm\ yyyy"/>
    <numFmt numFmtId="170" formatCode="d"/>
  </numFmts>
  <fonts count="26"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1" fillId="0" borderId="0"/>
    <xf numFmtId="165"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7" fontId="6" fillId="0" borderId="3">
      <alignment horizontal="center" vertical="center"/>
    </xf>
    <xf numFmtId="168"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4" fillId="0" borderId="0" applyNumberFormat="0" applyFill="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15" fillId="0" borderId="0" applyNumberFormat="0" applyFill="0" applyBorder="0" applyAlignment="0" applyProtection="0"/>
    <xf numFmtId="0" fontId="16" fillId="13" borderId="0" applyNumberFormat="0" applyBorder="0" applyAlignment="0" applyProtection="0"/>
    <xf numFmtId="0" fontId="17" fillId="14" borderId="0" applyNumberFormat="0" applyBorder="0" applyAlignment="0" applyProtection="0"/>
    <xf numFmtId="0" fontId="18" fillId="15" borderId="0" applyNumberFormat="0" applyBorder="0" applyAlignment="0" applyProtection="0"/>
    <xf numFmtId="0" fontId="19" fillId="16" borderId="11" applyNumberFormat="0" applyAlignment="0" applyProtection="0"/>
    <xf numFmtId="0" fontId="20" fillId="17" borderId="12" applyNumberFormat="0" applyAlignment="0" applyProtection="0"/>
    <xf numFmtId="0" fontId="21" fillId="17" borderId="11" applyNumberFormat="0" applyAlignment="0" applyProtection="0"/>
    <xf numFmtId="0" fontId="22" fillId="0" borderId="13" applyNumberFormat="0" applyFill="0" applyAlignment="0" applyProtection="0"/>
    <xf numFmtId="0" fontId="23" fillId="18" borderId="14" applyNumberFormat="0" applyAlignment="0" applyProtection="0"/>
    <xf numFmtId="0" fontId="24" fillId="0" borderId="0" applyNumberFormat="0" applyFill="0" applyBorder="0" applyAlignment="0" applyProtection="0"/>
    <xf numFmtId="0" fontId="6" fillId="19" borderId="15" applyNumberFormat="0" applyFont="0" applyAlignment="0" applyProtection="0"/>
    <xf numFmtId="0" fontId="25" fillId="0" borderId="0" applyNumberFormat="0" applyFill="0" applyBorder="0" applyAlignment="0" applyProtection="0"/>
    <xf numFmtId="0" fontId="4" fillId="0" borderId="16" applyNumberFormat="0" applyFill="0" applyAlignment="0" applyProtection="0"/>
    <xf numFmtId="0" fontId="11"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1"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1"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1"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1"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11" fillId="40" borderId="0" applyNumberFormat="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cellStyleXfs>
  <cellXfs count="57">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12" borderId="1" xfId="0" applyFont="1" applyFill="1" applyBorder="1" applyAlignment="1">
      <alignment horizontal="left" vertical="center" indent="1"/>
    </xf>
    <xf numFmtId="0" fontId="5" fillId="12" borderId="1" xfId="0" applyFont="1" applyFill="1" applyBorder="1" applyAlignment="1">
      <alignment horizontal="center" vertical="center" wrapText="1"/>
    </xf>
    <xf numFmtId="0" fontId="9" fillId="11" borderId="8" xfId="0" applyFont="1" applyFill="1" applyBorder="1" applyAlignment="1">
      <alignment horizontal="center" vertical="center" shrinkToFit="1"/>
    </xf>
    <xf numFmtId="0" fontId="3" fillId="0" borderId="2" xfId="0" applyFont="1" applyBorder="1" applyAlignment="1">
      <alignment horizontal="center" vertical="center"/>
    </xf>
    <xf numFmtId="0" fontId="4" fillId="7" borderId="2" xfId="0" applyFont="1" applyFill="1" applyBorder="1" applyAlignment="1">
      <alignment horizontal="left" vertical="center" indent="1"/>
    </xf>
    <xf numFmtId="9" fontId="3" fillId="7" borderId="2" xfId="2" applyFont="1" applyFill="1" applyBorder="1" applyAlignment="1">
      <alignment horizontal="center" vertical="center"/>
    </xf>
    <xf numFmtId="9" fontId="3" fillId="2" borderId="2" xfId="2" applyFont="1" applyFill="1" applyBorder="1" applyAlignment="1">
      <alignment horizontal="center" vertical="center"/>
    </xf>
    <xf numFmtId="0" fontId="4" fillId="8" borderId="2" xfId="0" applyFont="1" applyFill="1" applyBorder="1" applyAlignment="1">
      <alignment horizontal="left" vertical="center" indent="1"/>
    </xf>
    <xf numFmtId="9" fontId="3" fillId="8" borderId="2" xfId="2" applyFont="1" applyFill="1" applyBorder="1" applyAlignment="1">
      <alignment horizontal="center" vertical="center"/>
    </xf>
    <xf numFmtId="9" fontId="3" fillId="3" borderId="2" xfId="2" applyFont="1" applyFill="1" applyBorder="1" applyAlignment="1">
      <alignment horizontal="center" vertical="center"/>
    </xf>
    <xf numFmtId="0" fontId="4" fillId="5" borderId="2" xfId="0" applyFont="1" applyFill="1" applyBorder="1" applyAlignment="1">
      <alignment horizontal="left" vertical="center" indent="1"/>
    </xf>
    <xf numFmtId="9" fontId="3" fillId="5" borderId="2" xfId="2" applyFont="1" applyFill="1" applyBorder="1" applyAlignment="1">
      <alignment horizontal="center" vertical="center"/>
    </xf>
    <xf numFmtId="9" fontId="3" fillId="10" borderId="2" xfId="2" applyFont="1" applyFill="1" applyBorder="1" applyAlignment="1">
      <alignment horizontal="center" vertical="center"/>
    </xf>
    <xf numFmtId="0" fontId="4" fillId="4" borderId="2" xfId="0" applyFont="1" applyFill="1" applyBorder="1" applyAlignment="1">
      <alignment horizontal="left" vertical="center" indent="1"/>
    </xf>
    <xf numFmtId="9" fontId="3" fillId="4" borderId="2" xfId="2" applyFont="1" applyFill="1" applyBorder="1" applyAlignment="1">
      <alignment horizontal="center" vertical="center"/>
    </xf>
    <xf numFmtId="9" fontId="3"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1" fillId="0" borderId="0" xfId="3"/>
    <xf numFmtId="0" fontId="11" fillId="0" borderId="0" xfId="3" applyAlignment="1">
      <alignment wrapText="1"/>
    </xf>
    <xf numFmtId="0" fontId="10" fillId="0" borderId="0" xfId="5" applyAlignment="1">
      <alignment horizontal="left"/>
    </xf>
    <xf numFmtId="0" fontId="7" fillId="0" borderId="0" xfId="6"/>
    <xf numFmtId="0" fontId="7" fillId="0" borderId="0" xfId="7">
      <alignment vertical="top"/>
    </xf>
    <xf numFmtId="0" fontId="6" fillId="2" borderId="2" xfId="12" applyFill="1">
      <alignment horizontal="left" vertical="center" indent="2"/>
    </xf>
    <xf numFmtId="0" fontId="6" fillId="3" borderId="2" xfId="12" applyFill="1">
      <alignment horizontal="left" vertical="center" indent="2"/>
    </xf>
    <xf numFmtId="0" fontId="6" fillId="10" borderId="2" xfId="12" applyFill="1">
      <alignment horizontal="left" vertical="center" indent="2"/>
    </xf>
    <xf numFmtId="0" fontId="6" fillId="9" borderId="2" xfId="12" applyFill="1">
      <alignment horizontal="left" vertical="center" indent="2"/>
    </xf>
    <xf numFmtId="0" fontId="0" fillId="0" borderId="10" xfId="0" applyBorder="1"/>
    <xf numFmtId="0" fontId="12" fillId="0" borderId="0" xfId="0" applyFont="1"/>
    <xf numFmtId="0" fontId="13" fillId="0" borderId="0" xfId="1" applyFont="1" applyProtection="1">
      <alignment vertical="top"/>
    </xf>
    <xf numFmtId="166" fontId="0" fillId="7" borderId="2" xfId="0" applyNumberFormat="1" applyFill="1" applyBorder="1" applyAlignment="1">
      <alignment horizontal="center" vertical="center"/>
    </xf>
    <xf numFmtId="166" fontId="3" fillId="7" borderId="2" xfId="0" applyNumberFormat="1" applyFont="1" applyFill="1" applyBorder="1" applyAlignment="1">
      <alignment horizontal="center" vertical="center"/>
    </xf>
    <xf numFmtId="166" fontId="6" fillId="2" borderId="2" xfId="10" applyNumberFormat="1" applyFill="1">
      <alignment horizontal="center" vertical="center"/>
    </xf>
    <xf numFmtId="166" fontId="0" fillId="8" borderId="2" xfId="0" applyNumberFormat="1" applyFill="1" applyBorder="1" applyAlignment="1">
      <alignment horizontal="center" vertical="center"/>
    </xf>
    <xf numFmtId="166" fontId="3" fillId="8" borderId="2" xfId="0" applyNumberFormat="1" applyFont="1" applyFill="1" applyBorder="1" applyAlignment="1">
      <alignment horizontal="center" vertical="center"/>
    </xf>
    <xf numFmtId="166" fontId="6" fillId="3" borderId="2" xfId="10" applyNumberFormat="1" applyFill="1">
      <alignment horizontal="center" vertical="center"/>
    </xf>
    <xf numFmtId="166" fontId="0" fillId="5" borderId="2" xfId="0" applyNumberFormat="1" applyFill="1" applyBorder="1" applyAlignment="1">
      <alignment horizontal="center" vertical="center"/>
    </xf>
    <xf numFmtId="166" fontId="3" fillId="5" borderId="2" xfId="0" applyNumberFormat="1" applyFont="1" applyFill="1" applyBorder="1" applyAlignment="1">
      <alignment horizontal="center" vertical="center"/>
    </xf>
    <xf numFmtId="166" fontId="6" fillId="10" borderId="2" xfId="10" applyNumberFormat="1" applyFill="1">
      <alignment horizontal="center" vertical="center"/>
    </xf>
    <xf numFmtId="166" fontId="0" fillId="4" borderId="2" xfId="0" applyNumberFormat="1" applyFill="1" applyBorder="1" applyAlignment="1">
      <alignment horizontal="center" vertical="center"/>
    </xf>
    <xf numFmtId="166" fontId="3" fillId="4" borderId="2" xfId="0" applyNumberFormat="1" applyFont="1" applyFill="1" applyBorder="1" applyAlignment="1">
      <alignment horizontal="center" vertical="center"/>
    </xf>
    <xf numFmtId="166" fontId="6" fillId="9" borderId="2" xfId="10" applyNumberFormat="1" applyFill="1">
      <alignment horizontal="center" vertical="center"/>
    </xf>
    <xf numFmtId="0" fontId="6" fillId="0" borderId="7" xfId="8" applyBorder="1">
      <alignment horizontal="right" indent="1"/>
    </xf>
    <xf numFmtId="170" fontId="8" fillId="6" borderId="6" xfId="0" applyNumberFormat="1" applyFont="1" applyFill="1" applyBorder="1" applyAlignment="1">
      <alignment horizontal="center" vertical="center"/>
    </xf>
    <xf numFmtId="170" fontId="8" fillId="6" borderId="0" xfId="0" applyNumberFormat="1" applyFont="1" applyFill="1" applyAlignment="1">
      <alignment horizontal="center" vertical="center"/>
    </xf>
    <xf numFmtId="170" fontId="8" fillId="6" borderId="7" xfId="0" applyNumberFormat="1" applyFont="1" applyFill="1" applyBorder="1" applyAlignment="1">
      <alignment horizontal="center" vertical="center"/>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7" fontId="6" fillId="0" borderId="3" xfId="9">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3"/>
  <sheetViews>
    <sheetView showGridLines="0" tabSelected="1" showRuler="0" zoomScaleNormal="100" zoomScalePageLayoutView="70" workbookViewId="0">
      <pane ySplit="6" topLeftCell="A8" activePane="bottomLeft" state="frozen"/>
      <selection pane="bottomLeft" activeCell="C26" sqref="C26"/>
    </sheetView>
  </sheetViews>
  <sheetFormatPr baseColWidth="10" defaultColWidth="9.1640625" defaultRowHeight="30" customHeight="1" x14ac:dyDescent="0.2"/>
  <cols>
    <col min="1" max="1" width="2.6640625" style="25" customWidth="1"/>
    <col min="2" max="2" width="65.6640625" customWidth="1"/>
    <col min="3" max="3" width="10.6640625" customWidth="1"/>
    <col min="4" max="4" width="10.5" style="4" customWidth="1"/>
    <col min="5" max="5" width="10.5" customWidth="1"/>
    <col min="6" max="6" width="2.6640625" customWidth="1"/>
    <col min="7" max="7" width="6.1640625" hidden="1" customWidth="1"/>
    <col min="8" max="63" width="2.5" customWidth="1"/>
    <col min="68" max="69" width="10.33203125"/>
  </cols>
  <sheetData>
    <row r="1" spans="1:63" ht="30" customHeight="1" x14ac:dyDescent="0.35">
      <c r="A1" s="26" t="s">
        <v>0</v>
      </c>
      <c r="B1" s="27" t="s">
        <v>12</v>
      </c>
      <c r="C1" s="1"/>
      <c r="D1" s="3"/>
      <c r="E1" s="24"/>
      <c r="G1" s="1"/>
      <c r="H1" s="35"/>
    </row>
    <row r="2" spans="1:63" ht="30" customHeight="1" x14ac:dyDescent="0.25">
      <c r="A2" s="25" t="s">
        <v>1</v>
      </c>
      <c r="B2" s="28" t="s">
        <v>13</v>
      </c>
      <c r="H2" s="36"/>
    </row>
    <row r="3" spans="1:63" ht="30" customHeight="1" x14ac:dyDescent="0.2">
      <c r="A3" s="25" t="s">
        <v>2</v>
      </c>
      <c r="B3" s="29" t="s">
        <v>14</v>
      </c>
      <c r="C3" s="49"/>
      <c r="D3" s="56">
        <f ca="1">TODAY()-17</f>
        <v>45005</v>
      </c>
      <c r="E3" s="56"/>
    </row>
    <row r="4" spans="1:63" ht="30" customHeight="1" x14ac:dyDescent="0.2">
      <c r="A4" s="26" t="s">
        <v>3</v>
      </c>
      <c r="C4" s="49"/>
      <c r="D4" s="5">
        <v>1</v>
      </c>
      <c r="H4" s="53">
        <f ca="1">H5</f>
        <v>45005</v>
      </c>
      <c r="I4" s="54"/>
      <c r="J4" s="54"/>
      <c r="K4" s="54"/>
      <c r="L4" s="54"/>
      <c r="M4" s="54"/>
      <c r="N4" s="55"/>
      <c r="O4" s="53">
        <f ca="1">O5</f>
        <v>45012</v>
      </c>
      <c r="P4" s="54"/>
      <c r="Q4" s="54"/>
      <c r="R4" s="54"/>
      <c r="S4" s="54"/>
      <c r="T4" s="54"/>
      <c r="U4" s="55"/>
      <c r="V4" s="53">
        <f ca="1">V5</f>
        <v>45019</v>
      </c>
      <c r="W4" s="54"/>
      <c r="X4" s="54"/>
      <c r="Y4" s="54"/>
      <c r="Z4" s="54"/>
      <c r="AA4" s="54"/>
      <c r="AB4" s="55"/>
      <c r="AC4" s="53">
        <f ca="1">AC5</f>
        <v>45026</v>
      </c>
      <c r="AD4" s="54"/>
      <c r="AE4" s="54"/>
      <c r="AF4" s="54"/>
      <c r="AG4" s="54"/>
      <c r="AH4" s="54"/>
      <c r="AI4" s="55"/>
      <c r="AJ4" s="53">
        <f ca="1">AJ5</f>
        <v>45033</v>
      </c>
      <c r="AK4" s="54"/>
      <c r="AL4" s="54"/>
      <c r="AM4" s="54"/>
      <c r="AN4" s="54"/>
      <c r="AO4" s="54"/>
      <c r="AP4" s="55"/>
      <c r="AQ4" s="53">
        <f ca="1">AQ5</f>
        <v>45040</v>
      </c>
      <c r="AR4" s="54"/>
      <c r="AS4" s="54"/>
      <c r="AT4" s="54"/>
      <c r="AU4" s="54"/>
      <c r="AV4" s="54"/>
      <c r="AW4" s="55"/>
      <c r="AX4" s="53">
        <f ca="1">AX5</f>
        <v>45047</v>
      </c>
      <c r="AY4" s="54"/>
      <c r="AZ4" s="54"/>
      <c r="BA4" s="54"/>
      <c r="BB4" s="54"/>
      <c r="BC4" s="54"/>
      <c r="BD4" s="55"/>
      <c r="BE4" s="53">
        <f ca="1">BE5</f>
        <v>45054</v>
      </c>
      <c r="BF4" s="54"/>
      <c r="BG4" s="54"/>
      <c r="BH4" s="54"/>
      <c r="BI4" s="54"/>
      <c r="BJ4" s="54"/>
      <c r="BK4" s="55"/>
    </row>
    <row r="5" spans="1:63" ht="15" customHeight="1" x14ac:dyDescent="0.2">
      <c r="A5" s="26" t="s">
        <v>4</v>
      </c>
      <c r="B5" s="34"/>
      <c r="C5" s="34"/>
      <c r="D5" s="34"/>
      <c r="E5" s="34"/>
      <c r="F5" s="34"/>
      <c r="H5" s="50">
        <f ca="1">Projektanfang-WEEKDAY(Projektanfang,1)+2+7*(Anzeigewoche-1)</f>
        <v>45005</v>
      </c>
      <c r="I5" s="51">
        <f ca="1">H5+1</f>
        <v>45006</v>
      </c>
      <c r="J5" s="51">
        <f t="shared" ref="J5:AW5" ca="1" si="0">I5+1</f>
        <v>45007</v>
      </c>
      <c r="K5" s="51">
        <f t="shared" ca="1" si="0"/>
        <v>45008</v>
      </c>
      <c r="L5" s="51">
        <f t="shared" ca="1" si="0"/>
        <v>45009</v>
      </c>
      <c r="M5" s="51">
        <f t="shared" ca="1" si="0"/>
        <v>45010</v>
      </c>
      <c r="N5" s="52">
        <f t="shared" ca="1" si="0"/>
        <v>45011</v>
      </c>
      <c r="O5" s="50">
        <f ca="1">N5+1</f>
        <v>45012</v>
      </c>
      <c r="P5" s="51">
        <f ca="1">O5+1</f>
        <v>45013</v>
      </c>
      <c r="Q5" s="51">
        <f t="shared" ca="1" si="0"/>
        <v>45014</v>
      </c>
      <c r="R5" s="51">
        <f t="shared" ca="1" si="0"/>
        <v>45015</v>
      </c>
      <c r="S5" s="51">
        <f t="shared" ca="1" si="0"/>
        <v>45016</v>
      </c>
      <c r="T5" s="51">
        <f t="shared" ca="1" si="0"/>
        <v>45017</v>
      </c>
      <c r="U5" s="52">
        <f t="shared" ca="1" si="0"/>
        <v>45018</v>
      </c>
      <c r="V5" s="50">
        <f ca="1">U5+1</f>
        <v>45019</v>
      </c>
      <c r="W5" s="51">
        <f ca="1">V5+1</f>
        <v>45020</v>
      </c>
      <c r="X5" s="51">
        <f t="shared" ca="1" si="0"/>
        <v>45021</v>
      </c>
      <c r="Y5" s="51">
        <f t="shared" ca="1" si="0"/>
        <v>45022</v>
      </c>
      <c r="Z5" s="51">
        <f t="shared" ca="1" si="0"/>
        <v>45023</v>
      </c>
      <c r="AA5" s="51">
        <f t="shared" ca="1" si="0"/>
        <v>45024</v>
      </c>
      <c r="AB5" s="52">
        <f t="shared" ca="1" si="0"/>
        <v>45025</v>
      </c>
      <c r="AC5" s="50">
        <f ca="1">AB5+1</f>
        <v>45026</v>
      </c>
      <c r="AD5" s="51">
        <f ca="1">AC5+1</f>
        <v>45027</v>
      </c>
      <c r="AE5" s="51">
        <f t="shared" ca="1" si="0"/>
        <v>45028</v>
      </c>
      <c r="AF5" s="51">
        <f t="shared" ca="1" si="0"/>
        <v>45029</v>
      </c>
      <c r="AG5" s="51">
        <f t="shared" ca="1" si="0"/>
        <v>45030</v>
      </c>
      <c r="AH5" s="51">
        <f t="shared" ca="1" si="0"/>
        <v>45031</v>
      </c>
      <c r="AI5" s="52">
        <f t="shared" ca="1" si="0"/>
        <v>45032</v>
      </c>
      <c r="AJ5" s="50">
        <f ca="1">AI5+1</f>
        <v>45033</v>
      </c>
      <c r="AK5" s="51">
        <f ca="1">AJ5+1</f>
        <v>45034</v>
      </c>
      <c r="AL5" s="51">
        <f t="shared" ca="1" si="0"/>
        <v>45035</v>
      </c>
      <c r="AM5" s="51">
        <f t="shared" ca="1" si="0"/>
        <v>45036</v>
      </c>
      <c r="AN5" s="51">
        <f t="shared" ca="1" si="0"/>
        <v>45037</v>
      </c>
      <c r="AO5" s="51">
        <f t="shared" ca="1" si="0"/>
        <v>45038</v>
      </c>
      <c r="AP5" s="52">
        <f t="shared" ca="1" si="0"/>
        <v>45039</v>
      </c>
      <c r="AQ5" s="50">
        <f ca="1">AP5+1</f>
        <v>45040</v>
      </c>
      <c r="AR5" s="51">
        <f ca="1">AQ5+1</f>
        <v>45041</v>
      </c>
      <c r="AS5" s="51">
        <f t="shared" ca="1" si="0"/>
        <v>45042</v>
      </c>
      <c r="AT5" s="51">
        <f t="shared" ca="1" si="0"/>
        <v>45043</v>
      </c>
      <c r="AU5" s="51">
        <f t="shared" ca="1" si="0"/>
        <v>45044</v>
      </c>
      <c r="AV5" s="51">
        <f t="shared" ca="1" si="0"/>
        <v>45045</v>
      </c>
      <c r="AW5" s="52">
        <f t="shared" ca="1" si="0"/>
        <v>45046</v>
      </c>
      <c r="AX5" s="50">
        <f ca="1">AW5+1</f>
        <v>45047</v>
      </c>
      <c r="AY5" s="51">
        <f ca="1">AX5+1</f>
        <v>45048</v>
      </c>
      <c r="AZ5" s="51">
        <f t="shared" ref="AZ5:BD5" ca="1" si="1">AY5+1</f>
        <v>45049</v>
      </c>
      <c r="BA5" s="51">
        <f t="shared" ca="1" si="1"/>
        <v>45050</v>
      </c>
      <c r="BB5" s="51">
        <f t="shared" ca="1" si="1"/>
        <v>45051</v>
      </c>
      <c r="BC5" s="51">
        <f t="shared" ca="1" si="1"/>
        <v>45052</v>
      </c>
      <c r="BD5" s="52">
        <f t="shared" ca="1" si="1"/>
        <v>45053</v>
      </c>
      <c r="BE5" s="50">
        <f ca="1">BD5+1</f>
        <v>45054</v>
      </c>
      <c r="BF5" s="51">
        <f ca="1">BE5+1</f>
        <v>45055</v>
      </c>
      <c r="BG5" s="51">
        <f t="shared" ref="BG5:BK5" ca="1" si="2">BF5+1</f>
        <v>45056</v>
      </c>
      <c r="BH5" s="51">
        <f t="shared" ca="1" si="2"/>
        <v>45057</v>
      </c>
      <c r="BI5" s="51">
        <f t="shared" ca="1" si="2"/>
        <v>45058</v>
      </c>
      <c r="BJ5" s="51">
        <f t="shared" ca="1" si="2"/>
        <v>45059</v>
      </c>
      <c r="BK5" s="52">
        <f t="shared" ca="1" si="2"/>
        <v>45060</v>
      </c>
    </row>
    <row r="6" spans="1:63" ht="30" customHeight="1" thickBot="1" x14ac:dyDescent="0.25">
      <c r="A6" s="26" t="s">
        <v>5</v>
      </c>
      <c r="B6" s="6" t="s">
        <v>15</v>
      </c>
      <c r="C6" s="7" t="s">
        <v>16</v>
      </c>
      <c r="D6" s="7" t="s">
        <v>17</v>
      </c>
      <c r="E6" s="7" t="s">
        <v>19</v>
      </c>
      <c r="F6" s="7"/>
      <c r="G6" s="7" t="s">
        <v>20</v>
      </c>
      <c r="H6" s="8" t="str">
        <f t="shared" ref="H6:AM6" ca="1" si="3">LEFT(TEXT(H5,"TTT"),1)</f>
        <v>M</v>
      </c>
      <c r="I6" s="8" t="str">
        <f t="shared" ca="1" si="3"/>
        <v>D</v>
      </c>
      <c r="J6" s="8" t="str">
        <f t="shared" ca="1" si="3"/>
        <v>M</v>
      </c>
      <c r="K6" s="8" t="str">
        <f t="shared" ca="1" si="3"/>
        <v>D</v>
      </c>
      <c r="L6" s="8" t="str">
        <f t="shared" ca="1" si="3"/>
        <v>F</v>
      </c>
      <c r="M6" s="8" t="str">
        <f ca="1">LEFT(TEXT(M5,"TTT"),1)</f>
        <v>S</v>
      </c>
      <c r="N6" s="8" t="str">
        <f ca="1">LEFT(TEXT(N5,"TTT"),1)</f>
        <v>S</v>
      </c>
      <c r="O6" s="8" t="str">
        <f t="shared" ca="1" si="3"/>
        <v>M</v>
      </c>
      <c r="P6" s="8" t="str">
        <f t="shared" ca="1" si="3"/>
        <v>D</v>
      </c>
      <c r="Q6" s="8" t="str">
        <f t="shared" ca="1" si="3"/>
        <v>M</v>
      </c>
      <c r="R6" s="8" t="str">
        <f t="shared" ca="1" si="3"/>
        <v>D</v>
      </c>
      <c r="S6" s="8" t="str">
        <f t="shared" ca="1" si="3"/>
        <v>F</v>
      </c>
      <c r="T6" s="8" t="str">
        <f t="shared" ca="1" si="3"/>
        <v>S</v>
      </c>
      <c r="U6" s="8" t="str">
        <f t="shared" ca="1" si="3"/>
        <v>S</v>
      </c>
      <c r="V6" s="8" t="str">
        <f t="shared" ca="1" si="3"/>
        <v>M</v>
      </c>
      <c r="W6" s="8" t="str">
        <f t="shared" ca="1" si="3"/>
        <v>D</v>
      </c>
      <c r="X6" s="8" t="str">
        <f t="shared" ca="1" si="3"/>
        <v>M</v>
      </c>
      <c r="Y6" s="8" t="str">
        <f t="shared" ca="1" si="3"/>
        <v>D</v>
      </c>
      <c r="Z6" s="8" t="str">
        <f t="shared" ca="1" si="3"/>
        <v>F</v>
      </c>
      <c r="AA6" s="8" t="str">
        <f t="shared" ca="1" si="3"/>
        <v>S</v>
      </c>
      <c r="AB6" s="8" t="str">
        <f t="shared" ca="1" si="3"/>
        <v>S</v>
      </c>
      <c r="AC6" s="8" t="str">
        <f t="shared" ca="1" si="3"/>
        <v>M</v>
      </c>
      <c r="AD6" s="8" t="str">
        <f t="shared" ca="1" si="3"/>
        <v>D</v>
      </c>
      <c r="AE6" s="8" t="str">
        <f t="shared" ca="1" si="3"/>
        <v>M</v>
      </c>
      <c r="AF6" s="8" t="str">
        <f t="shared" ca="1" si="3"/>
        <v>D</v>
      </c>
      <c r="AG6" s="8" t="str">
        <f t="shared" ca="1" si="3"/>
        <v>F</v>
      </c>
      <c r="AH6" s="8" t="str">
        <f t="shared" ca="1" si="3"/>
        <v>S</v>
      </c>
      <c r="AI6" s="8" t="str">
        <f t="shared" ca="1" si="3"/>
        <v>S</v>
      </c>
      <c r="AJ6" s="8" t="str">
        <f t="shared" ca="1" si="3"/>
        <v>M</v>
      </c>
      <c r="AK6" s="8" t="str">
        <f t="shared" ca="1" si="3"/>
        <v>D</v>
      </c>
      <c r="AL6" s="8" t="str">
        <f t="shared" ca="1" si="3"/>
        <v>M</v>
      </c>
      <c r="AM6" s="8" t="str">
        <f t="shared" ca="1" si="3"/>
        <v>D</v>
      </c>
      <c r="AN6" s="8" t="str">
        <f t="shared" ref="AN6:BS6" ca="1" si="4">LEFT(TEXT(AN5,"TTT"),1)</f>
        <v>F</v>
      </c>
      <c r="AO6" s="8" t="str">
        <f t="shared" ca="1" si="4"/>
        <v>S</v>
      </c>
      <c r="AP6" s="8" t="str">
        <f t="shared" ca="1" si="4"/>
        <v>S</v>
      </c>
      <c r="AQ6" s="8" t="str">
        <f t="shared" ca="1" si="4"/>
        <v>M</v>
      </c>
      <c r="AR6" s="8" t="str">
        <f t="shared" ca="1" si="4"/>
        <v>D</v>
      </c>
      <c r="AS6" s="8" t="str">
        <f t="shared" ca="1" si="4"/>
        <v>M</v>
      </c>
      <c r="AT6" s="8" t="str">
        <f t="shared" ca="1" si="4"/>
        <v>D</v>
      </c>
      <c r="AU6" s="8" t="str">
        <f t="shared" ca="1" si="4"/>
        <v>F</v>
      </c>
      <c r="AV6" s="8" t="str">
        <f t="shared" ca="1" si="4"/>
        <v>S</v>
      </c>
      <c r="AW6" s="8" t="str">
        <f t="shared" ca="1" si="4"/>
        <v>S</v>
      </c>
      <c r="AX6" s="8" t="str">
        <f t="shared" ca="1" si="4"/>
        <v>M</v>
      </c>
      <c r="AY6" s="8" t="str">
        <f t="shared" ca="1" si="4"/>
        <v>D</v>
      </c>
      <c r="AZ6" s="8" t="str">
        <f t="shared" ca="1" si="4"/>
        <v>M</v>
      </c>
      <c r="BA6" s="8" t="str">
        <f t="shared" ca="1" si="4"/>
        <v>D</v>
      </c>
      <c r="BB6" s="8" t="str">
        <f t="shared" ca="1" si="4"/>
        <v>F</v>
      </c>
      <c r="BC6" s="8" t="str">
        <f t="shared" ca="1" si="4"/>
        <v>S</v>
      </c>
      <c r="BD6" s="8" t="str">
        <f t="shared" ca="1" si="4"/>
        <v>S</v>
      </c>
      <c r="BE6" s="8" t="str">
        <f t="shared" ca="1" si="4"/>
        <v>M</v>
      </c>
      <c r="BF6" s="8" t="str">
        <f t="shared" ca="1" si="4"/>
        <v>D</v>
      </c>
      <c r="BG6" s="8" t="str">
        <f t="shared" ca="1" si="4"/>
        <v>M</v>
      </c>
      <c r="BH6" s="8" t="str">
        <f t="shared" ca="1" si="4"/>
        <v>D</v>
      </c>
      <c r="BI6" s="8" t="str">
        <f t="shared" ca="1" si="4"/>
        <v>F</v>
      </c>
      <c r="BJ6" s="8" t="str">
        <f t="shared" ca="1" si="4"/>
        <v>S</v>
      </c>
      <c r="BK6" s="8" t="str">
        <f t="shared" ca="1" si="4"/>
        <v>S</v>
      </c>
    </row>
    <row r="7" spans="1:63" ht="30" hidden="1" customHeight="1" thickBot="1" x14ac:dyDescent="0.25">
      <c r="A7" s="25" t="s">
        <v>6</v>
      </c>
      <c r="D7"/>
      <c r="G7" t="str">
        <f>IF(OR(ISBLANK(task_start),ISBLANK(task_end)),"",task_end-task_start+1)</f>
        <v/>
      </c>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row>
    <row r="8" spans="1:63" s="2" customFormat="1" ht="30" customHeight="1" thickBot="1" x14ac:dyDescent="0.25">
      <c r="A8" s="26" t="s">
        <v>7</v>
      </c>
      <c r="B8" s="10" t="s">
        <v>22</v>
      </c>
      <c r="C8" s="11"/>
      <c r="D8" s="37"/>
      <c r="E8" s="38"/>
      <c r="F8" s="9"/>
      <c r="G8" s="9" t="str">
        <f t="shared" ref="G8:G15" si="5">IF(OR(ISBLANK(task_start),ISBLANK(task_end)),"",task_end-task_start+1)</f>
        <v/>
      </c>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row>
    <row r="9" spans="1:63" s="2" customFormat="1" ht="30" customHeight="1" thickBot="1" x14ac:dyDescent="0.25">
      <c r="A9" s="26" t="s">
        <v>8</v>
      </c>
      <c r="B9" s="30" t="s">
        <v>21</v>
      </c>
      <c r="C9" s="12">
        <v>0.2</v>
      </c>
      <c r="D9" s="39">
        <f ca="1">Projektanfang</f>
        <v>45005</v>
      </c>
      <c r="E9" s="39">
        <f ca="1">D9+1</f>
        <v>45006</v>
      </c>
      <c r="F9" s="9"/>
      <c r="G9" s="9">
        <f t="shared" ca="1" si="5"/>
        <v>2</v>
      </c>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row>
    <row r="10" spans="1:63" s="2" customFormat="1" ht="30" customHeight="1" thickBot="1" x14ac:dyDescent="0.25">
      <c r="A10" s="26" t="s">
        <v>9</v>
      </c>
      <c r="B10" s="30" t="s">
        <v>23</v>
      </c>
      <c r="C10" s="12">
        <v>0.3</v>
      </c>
      <c r="D10" s="39">
        <f ca="1">E9</f>
        <v>45006</v>
      </c>
      <c r="E10" s="39">
        <f ca="1">D10</f>
        <v>45006</v>
      </c>
      <c r="F10" s="9"/>
      <c r="G10" s="9">
        <f t="shared" ca="1" si="5"/>
        <v>1</v>
      </c>
      <c r="H10" s="22"/>
      <c r="I10" s="22"/>
      <c r="J10" s="22"/>
      <c r="K10" s="22"/>
      <c r="L10" s="22"/>
      <c r="M10" s="22"/>
      <c r="N10" s="22"/>
      <c r="O10" s="22"/>
      <c r="P10" s="22"/>
      <c r="Q10" s="22"/>
      <c r="R10" s="22"/>
      <c r="S10" s="22"/>
      <c r="T10" s="23"/>
      <c r="U10" s="23"/>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row>
    <row r="11" spans="1:63" s="2" customFormat="1" ht="30" customHeight="1" thickBot="1" x14ac:dyDescent="0.25">
      <c r="A11" s="25"/>
      <c r="B11" s="30" t="s">
        <v>24</v>
      </c>
      <c r="C11" s="12">
        <v>0.2</v>
      </c>
      <c r="D11" s="39">
        <f ca="1">E10</f>
        <v>45006</v>
      </c>
      <c r="E11" s="39">
        <f ca="1">D11</f>
        <v>45006</v>
      </c>
      <c r="F11" s="9"/>
      <c r="G11" s="9">
        <f t="shared" ca="1" si="5"/>
        <v>1</v>
      </c>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row>
    <row r="12" spans="1:63" s="2" customFormat="1" ht="30" customHeight="1" thickBot="1" x14ac:dyDescent="0.25">
      <c r="A12" s="26" t="s">
        <v>10</v>
      </c>
      <c r="B12" s="13" t="s">
        <v>25</v>
      </c>
      <c r="C12" s="14"/>
      <c r="D12" s="40"/>
      <c r="E12" s="41"/>
      <c r="F12" s="9"/>
      <c r="G12" s="9" t="str">
        <f t="shared" si="5"/>
        <v/>
      </c>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row>
    <row r="13" spans="1:63" s="2" customFormat="1" ht="30" customHeight="1" thickBot="1" x14ac:dyDescent="0.25">
      <c r="A13" s="26"/>
      <c r="B13" s="31" t="s">
        <v>26</v>
      </c>
      <c r="C13" s="15">
        <v>0.5</v>
      </c>
      <c r="D13" s="42">
        <f ca="1">E11</f>
        <v>45006</v>
      </c>
      <c r="E13" s="42">
        <f ca="1">D13+1</f>
        <v>45007</v>
      </c>
      <c r="F13" s="9"/>
      <c r="G13" s="9">
        <f t="shared" ca="1" si="5"/>
        <v>2</v>
      </c>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row>
    <row r="14" spans="1:63" s="2" customFormat="1" ht="30" customHeight="1" thickBot="1" x14ac:dyDescent="0.25">
      <c r="A14" s="25"/>
      <c r="B14" s="31" t="s">
        <v>27</v>
      </c>
      <c r="C14" s="15">
        <v>0.5</v>
      </c>
      <c r="D14" s="42">
        <f ca="1">D13+2</f>
        <v>45008</v>
      </c>
      <c r="E14" s="42">
        <f ca="1">D14+1</f>
        <v>45009</v>
      </c>
      <c r="F14" s="9"/>
      <c r="G14" s="9">
        <f t="shared" ca="1" si="5"/>
        <v>2</v>
      </c>
      <c r="H14" s="22"/>
      <c r="I14" s="22"/>
      <c r="J14" s="22"/>
      <c r="K14" s="22"/>
      <c r="L14" s="22"/>
      <c r="M14" s="22"/>
      <c r="N14" s="22"/>
      <c r="O14" s="22"/>
      <c r="P14" s="22"/>
      <c r="Q14" s="22"/>
      <c r="R14" s="22"/>
      <c r="S14" s="22"/>
      <c r="T14" s="23"/>
      <c r="U14" s="23"/>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row>
    <row r="15" spans="1:63" s="2" customFormat="1" ht="30" customHeight="1" thickBot="1" x14ac:dyDescent="0.25">
      <c r="A15" s="25"/>
      <c r="B15" s="31" t="s">
        <v>27</v>
      </c>
      <c r="C15" s="15">
        <v>0.5</v>
      </c>
      <c r="D15" s="42">
        <f ca="1">D14+2</f>
        <v>45010</v>
      </c>
      <c r="E15" s="42">
        <f ca="1">D15+1</f>
        <v>45011</v>
      </c>
      <c r="F15" s="9"/>
      <c r="G15" s="9">
        <f t="shared" ca="1" si="5"/>
        <v>2</v>
      </c>
      <c r="H15" s="22"/>
      <c r="I15" s="22"/>
      <c r="J15" s="22"/>
      <c r="K15" s="22"/>
      <c r="L15" s="22"/>
      <c r="M15" s="22"/>
      <c r="N15" s="22"/>
      <c r="O15" s="22"/>
      <c r="P15" s="22"/>
      <c r="Q15" s="22"/>
      <c r="R15" s="22"/>
      <c r="S15" s="22"/>
      <c r="T15" s="23"/>
      <c r="U15" s="23"/>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row>
    <row r="16" spans="1:63" s="2" customFormat="1" ht="30" customHeight="1" thickBot="1" x14ac:dyDescent="0.25">
      <c r="A16" s="25"/>
      <c r="B16" s="31" t="s">
        <v>28</v>
      </c>
      <c r="C16" s="15">
        <v>0.5</v>
      </c>
      <c r="D16" s="42">
        <f ca="1">E14+3</f>
        <v>45012</v>
      </c>
      <c r="E16" s="42">
        <f ca="1">D16+3</f>
        <v>45015</v>
      </c>
      <c r="F16" s="9"/>
      <c r="G16" s="9">
        <f ca="1">IF(OR(ISBLANK(task_start),ISBLANK(task_end)),"",task_end-task_start+1)</f>
        <v>4</v>
      </c>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row>
    <row r="17" spans="1:63" s="2" customFormat="1" ht="30" customHeight="1" thickBot="1" x14ac:dyDescent="0.25">
      <c r="A17" s="25" t="s">
        <v>11</v>
      </c>
      <c r="B17" s="31" t="s">
        <v>29</v>
      </c>
      <c r="C17" s="15">
        <v>0.2</v>
      </c>
      <c r="D17" s="42">
        <f ca="1">D16</f>
        <v>45012</v>
      </c>
      <c r="E17" s="42">
        <f ca="1">D17+2</f>
        <v>45014</v>
      </c>
      <c r="F17" s="9"/>
      <c r="G17" s="9">
        <f ca="1">IF(OR(ISBLANK(task_start),ISBLANK(task_end)),"",task_end-task_start+1)</f>
        <v>3</v>
      </c>
      <c r="H17" s="22"/>
      <c r="I17" s="22"/>
      <c r="J17" s="22"/>
      <c r="K17" s="22"/>
      <c r="L17" s="22"/>
      <c r="M17" s="22"/>
      <c r="N17" s="22"/>
      <c r="O17" s="22"/>
      <c r="P17" s="22"/>
      <c r="Q17" s="22"/>
      <c r="R17" s="22"/>
      <c r="S17" s="22"/>
      <c r="T17" s="22"/>
      <c r="U17" s="22"/>
      <c r="V17" s="22"/>
      <c r="W17" s="22"/>
      <c r="X17" s="23"/>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row>
    <row r="18" spans="1:63" s="2" customFormat="1" ht="30" customHeight="1" thickBot="1" x14ac:dyDescent="0.25">
      <c r="A18" s="25"/>
      <c r="B18" s="16" t="s">
        <v>30</v>
      </c>
      <c r="C18" s="17"/>
      <c r="D18" s="43"/>
      <c r="E18" s="44"/>
      <c r="F18" s="9"/>
      <c r="G18" s="9" t="str">
        <f>IF(OR(ISBLANK(task_start),ISBLANK(task_end)),"",task_end-task_start+1)</f>
        <v/>
      </c>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row>
    <row r="19" spans="1:63" s="2" customFormat="1" ht="30" customHeight="1" thickBot="1" x14ac:dyDescent="0.25">
      <c r="A19" s="25"/>
      <c r="B19" s="32" t="s">
        <v>31</v>
      </c>
      <c r="C19" s="18"/>
      <c r="D19" s="45">
        <f ca="1">D9+15</f>
        <v>45020</v>
      </c>
      <c r="E19" s="45">
        <f ca="1">D19+5</f>
        <v>45025</v>
      </c>
      <c r="F19" s="9"/>
      <c r="G19" s="9">
        <f ca="1">IF(OR(ISBLANK(task_start),ISBLANK(task_end)),"",task_end-task_start+1)</f>
        <v>6</v>
      </c>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row>
    <row r="20" spans="1:63" s="2" customFormat="1" ht="30" customHeight="1" thickBot="1" x14ac:dyDescent="0.25">
      <c r="A20" s="25" t="s">
        <v>11</v>
      </c>
      <c r="B20" s="32" t="s">
        <v>32</v>
      </c>
      <c r="C20" s="18"/>
      <c r="D20" s="45">
        <f ca="1">E19+1</f>
        <v>45026</v>
      </c>
      <c r="E20" s="45">
        <f ca="1">D20+4</f>
        <v>45030</v>
      </c>
      <c r="F20" s="9"/>
      <c r="G20" s="9">
        <f ca="1">IF(OR(ISBLANK(task_start),ISBLANK(task_end)),"",task_end-task_start+1)</f>
        <v>5</v>
      </c>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row>
    <row r="21" spans="1:63" s="2" customFormat="1" ht="30" customHeight="1" thickBot="1" x14ac:dyDescent="0.25">
      <c r="A21" s="25"/>
      <c r="B21" s="19" t="s">
        <v>33</v>
      </c>
      <c r="C21" s="20"/>
      <c r="D21" s="46"/>
      <c r="E21" s="47"/>
      <c r="F21" s="9"/>
      <c r="G21" s="9" t="str">
        <f>IF(OR(ISBLANK(task_start),ISBLANK(task_end)),"",task_end-task_start+1)</f>
        <v/>
      </c>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row>
    <row r="22" spans="1:63" s="2" customFormat="1" ht="30" customHeight="1" thickBot="1" x14ac:dyDescent="0.25">
      <c r="A22" s="25"/>
      <c r="B22" s="33" t="s">
        <v>34</v>
      </c>
      <c r="C22" s="21"/>
      <c r="D22" s="48" t="s">
        <v>18</v>
      </c>
      <c r="E22" s="48" t="s">
        <v>18</v>
      </c>
      <c r="F22" s="9"/>
      <c r="G22" s="9" t="e">
        <f>IF(OR(ISBLANK(task_start),ISBLANK(task_end)),"",task_end-task_start+1)</f>
        <v>#VALUE!</v>
      </c>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row>
    <row r="23" spans="1:63" ht="30" customHeight="1" thickBot="1" x14ac:dyDescent="0.25">
      <c r="B23" s="33" t="s">
        <v>35</v>
      </c>
      <c r="C23" s="21"/>
      <c r="D23" s="48" t="s">
        <v>18</v>
      </c>
      <c r="E23" s="48" t="s">
        <v>18</v>
      </c>
      <c r="F23" s="9"/>
      <c r="G23" s="9" t="e">
        <f>IF(OR(ISBLANK(task_start),ISBLANK(task_end)),"",task_end-task_start+1)</f>
        <v>#VALUE!</v>
      </c>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row>
  </sheetData>
  <mergeCells count="9">
    <mergeCell ref="BE4:BK4"/>
    <mergeCell ref="D3:E3"/>
    <mergeCell ref="H4:N4"/>
    <mergeCell ref="O4:U4"/>
    <mergeCell ref="V4:AB4"/>
    <mergeCell ref="AC4:AI4"/>
    <mergeCell ref="AJ4:AP4"/>
    <mergeCell ref="AQ4:AW4"/>
    <mergeCell ref="AX4:BD4"/>
  </mergeCells>
  <conditionalFormatting sqref="C7:C23">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14 H16:BK23">
    <cfRule type="expression" dxfId="5" priority="36">
      <formula>AND(TODAY()&gt;=H$5,TODAY()&lt;I$5)</formula>
    </cfRule>
  </conditionalFormatting>
  <conditionalFormatting sqref="H7:BK14 H16:BK23">
    <cfRule type="expression" dxfId="4" priority="30">
      <formula>AND(task_start&lt;=H$5,ROUNDDOWN((task_end-task_start+1)*task_progress,0)+task_start-1&gt;=H$5)</formula>
    </cfRule>
    <cfRule type="expression" dxfId="3" priority="31" stopIfTrue="1">
      <formula>AND(task_end&gt;=H$5,task_start&lt;I$5)</formula>
    </cfRule>
  </conditionalFormatting>
  <conditionalFormatting sqref="H15:BK15">
    <cfRule type="expression" dxfId="2" priority="3">
      <formula>AND(TODAY()&gt;=H$5,TODAY()&lt;I$5)</formula>
    </cfRule>
  </conditionalFormatting>
  <conditionalFormatting sqref="H15:BK15">
    <cfRule type="expression" dxfId="1" priority="1">
      <formula>AND(task_start&lt;=H$5,ROUNDDOWN((task_end-task_start+1)*task_progress,0)+task_start-1&gt;=H$5)</formula>
    </cfRule>
    <cfRule type="expression" dxfId="0" priority="2" stopIfTrue="1">
      <formula>AND(task_end&gt;=H$5,task_start&lt;I$5)</formula>
    </cfRule>
  </conditionalFormatting>
  <dataValidations count="1">
    <dataValidation type="whole" operator="greaterThanOrEqual" allowBlank="1" showInputMessage="1" promptTitle="Woche anzeigen" prompt="Das Ändern dieser Zahl bewirkt ein Scrollen in der Gantt-Diagrammansicht." sqref="D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purl.org/dc/dcmitype/"/>
    <ds:schemaRef ds:uri="http://www.w3.org/XML/1998/namespace"/>
    <ds:schemaRef ds:uri="http://purl.org/dc/terms/"/>
    <ds:schemaRef ds:uri="http://purl.org/dc/elements/1.1/"/>
    <ds:schemaRef ds:uri="http://schemas.microsoft.com/office/2006/documentManagement/types"/>
    <ds:schemaRef ds:uri="http://schemas.openxmlformats.org/package/2006/metadata/core-properties"/>
    <ds:schemaRef ds:uri="71af3243-3dd4-4a8d-8c0d-dd76da1f02a5"/>
    <ds:schemaRef ds:uri="230e9df3-be65-4c73-a93b-d1236ebd677e"/>
    <ds:schemaRef ds:uri="16c05727-aa75-4e4a-9b5f-8a80a1165891"/>
    <ds:schemaRef ds:uri="http://schemas.microsoft.com/office/infopath/2007/PartnerControls"/>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Macintosh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2023-04-06T12:55:32Z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