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l\Desktop\CS4310-AlexMarkules-Kruskal\"/>
    </mc:Choice>
  </mc:AlternateContent>
  <bookViews>
    <workbookView xWindow="0" yWindow="0" windowWidth="15345" windowHeight="4455" firstSheet="1" activeTab="3"/>
  </bookViews>
  <sheets>
    <sheet name="Raw Data" sheetId="1" r:id="rId1"/>
    <sheet name="Graphs" sheetId="2" r:id="rId2"/>
    <sheet name="Best fit formulas" sheetId="3" r:id="rId3"/>
    <sheet name="Residual Plots" sheetId="4" r:id="rId4"/>
    <sheet name="Summary" sheetId="5" r:id="rId5"/>
  </sheets>
  <calcPr calcId="171027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D2" i="4" l="1"/>
  <c r="D3" i="4"/>
  <c r="D4" i="4"/>
  <c r="D5" i="4"/>
  <c r="H5" i="4" s="1"/>
  <c r="D6" i="4"/>
  <c r="D7" i="4"/>
  <c r="D8" i="4"/>
  <c r="D9" i="4"/>
  <c r="H9" i="4" s="1"/>
  <c r="D10" i="4"/>
  <c r="D11" i="4"/>
  <c r="D12" i="4"/>
  <c r="D13" i="4"/>
  <c r="H13" i="4" s="1"/>
  <c r="D14" i="4"/>
  <c r="D15" i="4"/>
  <c r="D16" i="4"/>
  <c r="D17" i="4"/>
  <c r="H17" i="4" s="1"/>
  <c r="D18" i="4"/>
  <c r="D19" i="4"/>
  <c r="D20" i="4"/>
  <c r="D21" i="4"/>
  <c r="H21" i="4" s="1"/>
  <c r="D22" i="4"/>
  <c r="D23" i="4"/>
  <c r="D24" i="4"/>
  <c r="D25" i="4"/>
  <c r="H25" i="4" s="1"/>
  <c r="D26" i="4"/>
  <c r="D27" i="4"/>
  <c r="D28" i="4"/>
  <c r="D29" i="4"/>
  <c r="H29" i="4" s="1"/>
  <c r="D30" i="4"/>
  <c r="D31" i="4"/>
  <c r="D32" i="4"/>
  <c r="D33" i="4"/>
  <c r="H33" i="4" s="1"/>
  <c r="D34" i="4"/>
  <c r="D35" i="4"/>
  <c r="D36" i="4"/>
  <c r="D37" i="4"/>
  <c r="H37" i="4" s="1"/>
  <c r="D38" i="4"/>
  <c r="D39" i="4"/>
  <c r="D40" i="4"/>
  <c r="D41" i="4"/>
  <c r="H41" i="4" s="1"/>
  <c r="D42" i="4"/>
  <c r="D43" i="4"/>
  <c r="D44" i="4"/>
  <c r="D45" i="4"/>
  <c r="H45" i="4" s="1"/>
  <c r="D46" i="4"/>
  <c r="D47" i="4"/>
  <c r="D48" i="4"/>
  <c r="D49" i="4"/>
  <c r="H49" i="4" s="1"/>
  <c r="D50" i="4"/>
  <c r="D51" i="4"/>
  <c r="D52" i="4"/>
  <c r="D53" i="4"/>
  <c r="H53" i="4" s="1"/>
  <c r="D54" i="4"/>
  <c r="D55" i="4"/>
  <c r="D56" i="4"/>
  <c r="D57" i="4"/>
  <c r="H57" i="4" s="1"/>
  <c r="D58" i="4"/>
  <c r="D59" i="4"/>
  <c r="D60" i="4"/>
  <c r="D61" i="4"/>
  <c r="H61" i="4" s="1"/>
  <c r="D62" i="4"/>
  <c r="D63" i="4"/>
  <c r="D6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H2" i="4"/>
  <c r="H3" i="4"/>
  <c r="H4" i="4"/>
  <c r="H6" i="4"/>
  <c r="H7" i="4"/>
  <c r="H8" i="4"/>
  <c r="H10" i="4"/>
  <c r="H11" i="4"/>
  <c r="H12" i="4"/>
  <c r="H14" i="4"/>
  <c r="H15" i="4"/>
  <c r="H16" i="4"/>
  <c r="H18" i="4"/>
  <c r="H19" i="4"/>
  <c r="H20" i="4"/>
  <c r="H22" i="4"/>
  <c r="H23" i="4"/>
  <c r="H24" i="4"/>
  <c r="H26" i="4"/>
  <c r="H27" i="4"/>
  <c r="H28" i="4"/>
  <c r="H30" i="4"/>
  <c r="H31" i="4"/>
  <c r="H32" i="4"/>
  <c r="H34" i="4"/>
  <c r="H35" i="4"/>
  <c r="H36" i="4"/>
  <c r="H38" i="4"/>
  <c r="H39" i="4"/>
  <c r="H40" i="4"/>
  <c r="H42" i="4"/>
  <c r="H43" i="4"/>
  <c r="H44" i="4"/>
  <c r="H46" i="4"/>
  <c r="H47" i="4"/>
  <c r="H48" i="4"/>
  <c r="H50" i="4"/>
  <c r="H51" i="4"/>
  <c r="H52" i="4"/>
  <c r="H54" i="4"/>
  <c r="H55" i="4"/>
  <c r="H56" i="4"/>
  <c r="H58" i="4"/>
  <c r="H59" i="4"/>
  <c r="H60" i="4"/>
  <c r="H62" i="4"/>
  <c r="H63" i="4"/>
  <c r="H64" i="4"/>
  <c r="C2" i="4"/>
  <c r="G2" i="4" s="1"/>
  <c r="C3" i="4"/>
  <c r="G3" i="4" s="1"/>
  <c r="C4" i="4"/>
  <c r="G4" i="4" s="1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G24" i="4" s="1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7" i="4"/>
  <c r="G47" i="4" s="1"/>
  <c r="C48" i="4"/>
  <c r="G48" i="4" s="1"/>
  <c r="C49" i="4"/>
  <c r="G49" i="4" s="1"/>
  <c r="C50" i="4"/>
  <c r="G50" i="4" s="1"/>
  <c r="C51" i="4"/>
  <c r="G51" i="4" s="1"/>
  <c r="C52" i="4"/>
  <c r="G52" i="4" s="1"/>
  <c r="C53" i="4"/>
  <c r="G53" i="4" s="1"/>
  <c r="C54" i="4"/>
  <c r="G54" i="4" s="1"/>
  <c r="C55" i="4"/>
  <c r="G55" i="4" s="1"/>
  <c r="C56" i="4"/>
  <c r="G56" i="4" s="1"/>
  <c r="C57" i="4"/>
  <c r="G57" i="4" s="1"/>
  <c r="C58" i="4"/>
  <c r="G58" i="4" s="1"/>
  <c r="C59" i="4"/>
  <c r="G59" i="4" s="1"/>
  <c r="C60" i="4"/>
  <c r="G60" i="4" s="1"/>
  <c r="C61" i="4"/>
  <c r="G61" i="4" s="1"/>
  <c r="C62" i="4"/>
  <c r="G62" i="4" s="1"/>
  <c r="C63" i="4"/>
  <c r="G63" i="4" s="1"/>
  <c r="C64" i="4"/>
  <c r="G64" i="4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<sst xmlns="http://schemas.openxmlformats.org/spreadsheetml/2006/main" count="60" uniqueCount="41">
  <si>
    <t>Number of Vertices (n)</t>
  </si>
  <si>
    <t>Number of Edges (m)</t>
  </si>
  <si>
    <t>Time in seconds</t>
  </si>
  <si>
    <t>m^2</t>
  </si>
  <si>
    <t>n^2</t>
  </si>
  <si>
    <t>m*log(n)</t>
  </si>
  <si>
    <t>m*n</t>
  </si>
  <si>
    <t>m * log(m)</t>
  </si>
  <si>
    <t>Growth Type</t>
  </si>
  <si>
    <t>n</t>
  </si>
  <si>
    <t>m</t>
  </si>
  <si>
    <t>n*m</t>
  </si>
  <si>
    <t>m*log(m)</t>
  </si>
  <si>
    <t>n*log(m)</t>
  </si>
  <si>
    <t>Function</t>
  </si>
  <si>
    <t>T = 0.0016n + 4.3978</t>
  </si>
  <si>
    <t>T = 0.00003m -1.8239</t>
  </si>
  <si>
    <t>T = 0.00000000000m^2 + 1.3326</t>
  </si>
  <si>
    <t>T = 0.00000001n^2 + 6.4913</t>
  </si>
  <si>
    <t>T = 0.00000001n*m + 0.144</t>
  </si>
  <si>
    <t>T = 0.000002m*log(m) - 1.3044</t>
  </si>
  <si>
    <t>T = 0.000004m*log(m) - 1.4493</t>
  </si>
  <si>
    <t>R^2</t>
  </si>
  <si>
    <t>N</t>
  </si>
  <si>
    <t>M</t>
  </si>
  <si>
    <t>Time</t>
  </si>
  <si>
    <t>N*M formula</t>
  </si>
  <si>
    <t>M*log(M) formula</t>
  </si>
  <si>
    <t>N*M Residual</t>
  </si>
  <si>
    <t>M*log(M) Residual</t>
  </si>
  <si>
    <t>Hypothesis</t>
  </si>
  <si>
    <t>Equipment</t>
  </si>
  <si>
    <t>Acer Aspire E15 laptop with 8gb DDR3 RAM and Intel i5 6200 processor
-Ruby 2.3.3 along with JetBrains Rubymine
-"Algorithm Design and Applications" by Michael T. Goodrich
-All resources sited in the included in the README file of this submission</t>
  </si>
  <si>
    <t>Procedure</t>
  </si>
  <si>
    <t>Results:</t>
  </si>
  <si>
    <t>Conclusion:</t>
  </si>
  <si>
    <t>Given a weighted graph with number of edges m and number of vertices n, Kruskal's Algorithm, as outlined on page 428 of "Algorithm design and application can determine the minimum spanning tree of the graph in m*log N (equivalently, m*log m) time</t>
  </si>
  <si>
    <t>1. Write a program in Ruby which implements Kruskals algorithm.
2. Use the benchmark testing Ruby gem to test and record running times for a wide variety of edge and vertex numbers.
3. Transform the n and m values for all tests to replicate an array of common growth rates.
4. Compare the R^2 values to determine the most likely growth rates.
5. Plot the residuals of the most likely growth rates and analyze them to determine the best growth rate, finding the big O complexity of the algorithm.</t>
  </si>
  <si>
    <t>Though the M* Log(N) and M*Log(M) resudual plots have definite trends, the N*M plot has a fanning pattern that is typical of an inaccurate growth model. Considering that these were the best three growth models based on R^2 value, we can conclude that M*Log(M) os the best fit. Since the worst case number of Vertices to be analyzed is the square rootof the necessary number of edges to be analyzed, and log(sqrt(x)) = 0.5log(x), we can see that M*Log(M) is a linear transformation of M*Log(n), making both equally accurate big O complexities</t>
  </si>
  <si>
    <t>M*Log(N) formula</t>
  </si>
  <si>
    <t>M*log(N)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</si>
</sst>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33" borderId="0" xfId="0" applyFont="1" applyFill="1"/>
    <xf numFmtId="11" fontId="0" fillId="33" borderId="0" xfId="0" applyNumberFormat="1" applyFont="1" applyFill="1"/>
    <xf numFmtId="0" fontId="0" fillId="0" borderId="0" xfId="0" applyFont="1"/>
    <xf numFmtId="0" fontId="0" fillId="33" borderId="10" xfId="0" applyFont="1" applyFill="1" applyBorder="1"/>
    <xf numFmtId="0" fontId="0" fillId="33" borderId="0" xfId="0" applyNumberFormat="1" applyFont="1" applyFill="1"/>
    <xf numFmtId="0" fontId="0" fillId="0" borderId="0" xfId="0" applyNumberFormat="1"/>
    <xf numFmtId="0" fontId="0" fillId="0" borderId="0" xfId="0" applyNumberFormat="1" applyFont="1"/>
    <xf numFmtId="0" fontId="0" fillId="33" borderId="0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m* log(n) vs Time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Data'!$G$2:$G$66</c:f>
              <c:numCache>
                <c:formatCode>General</c:formatCode>
                <c:ptCount val="65"/>
                <c:pt idx="0">
                  <c:v>460.51701859880916</c:v>
                </c:pt>
                <c:pt idx="1">
                  <c:v>2396.5858188431926</c:v>
                </c:pt>
                <c:pt idx="2">
                  <c:v>6122.1552869918796</c:v>
                </c:pt>
                <c:pt idx="3">
                  <c:v>11804.414253164596</c:v>
                </c:pt>
                <c:pt idx="4">
                  <c:v>19560.115027140731</c:v>
                </c:pt>
                <c:pt idx="5">
                  <c:v>29479.280847999122</c:v>
                </c:pt>
                <c:pt idx="6">
                  <c:v>41635.253372083724</c:v>
                </c:pt>
                <c:pt idx="7">
                  <c:v>56089.940923825678</c:v>
                </c:pt>
                <c:pt idx="8">
                  <c:v>72896.916659350289</c:v>
                </c:pt>
                <c:pt idx="9">
                  <c:v>92103.403719761831</c:v>
                </c:pt>
                <c:pt idx="10">
                  <c:v>460.51701859880916</c:v>
                </c:pt>
                <c:pt idx="11">
                  <c:v>2396.5858188431926</c:v>
                </c:pt>
                <c:pt idx="12">
                  <c:v>6122.1552869918796</c:v>
                </c:pt>
                <c:pt idx="13">
                  <c:v>11804.414253164596</c:v>
                </c:pt>
                <c:pt idx="14">
                  <c:v>19560.115027140731</c:v>
                </c:pt>
                <c:pt idx="15">
                  <c:v>29479.280847999122</c:v>
                </c:pt>
                <c:pt idx="16">
                  <c:v>41635.253372083724</c:v>
                </c:pt>
                <c:pt idx="17">
                  <c:v>56089.940923825678</c:v>
                </c:pt>
                <c:pt idx="18">
                  <c:v>72896.916659350289</c:v>
                </c:pt>
                <c:pt idx="19">
                  <c:v>92103.403719761831</c:v>
                </c:pt>
                <c:pt idx="20">
                  <c:v>6907.7552789821366</c:v>
                </c:pt>
                <c:pt idx="21">
                  <c:v>15201.804919084165</c:v>
                </c:pt>
                <c:pt idx="22">
                  <c:v>24019.102702950739</c:v>
                </c:pt>
                <c:pt idx="23">
                  <c:v>33176.198560408113</c:v>
                </c:pt>
                <c:pt idx="24">
                  <c:v>42585.965957081193</c:v>
                </c:pt>
                <c:pt idx="25">
                  <c:v>52197.08848926115</c:v>
                </c:pt>
                <c:pt idx="26">
                  <c:v>61975.657996262154</c:v>
                </c:pt>
                <c:pt idx="27">
                  <c:v>71897.574565295785</c:v>
                </c:pt>
                <c:pt idx="28">
                  <c:v>81944.818706865204</c:v>
                </c:pt>
                <c:pt idx="29">
                  <c:v>92103.403719761831</c:v>
                </c:pt>
                <c:pt idx="30">
                  <c:v>92103.403719761831</c:v>
                </c:pt>
                <c:pt idx="31">
                  <c:v>198069.75105072255</c:v>
                </c:pt>
                <c:pt idx="32">
                  <c:v>309268.57981932879</c:v>
                </c:pt>
                <c:pt idx="33">
                  <c:v>423865.38932384289</c:v>
                </c:pt>
                <c:pt idx="34">
                  <c:v>540988.91422051413</c:v>
                </c:pt>
                <c:pt idx="35">
                  <c:v>660125.99047225434</c:v>
                </c:pt>
                <c:pt idx="36">
                  <c:v>780937.53647220472</c:v>
                </c:pt>
                <c:pt idx="37">
                  <c:v>903182.55309248145</c:v>
                </c:pt>
                <c:pt idx="38">
                  <c:v>1026680.8454381161</c:v>
                </c:pt>
                <c:pt idx="39">
                  <c:v>1151292.546497023</c:v>
                </c:pt>
                <c:pt idx="40">
                  <c:v>92103.403719761831</c:v>
                </c:pt>
                <c:pt idx="41">
                  <c:v>423865.38932384289</c:v>
                </c:pt>
                <c:pt idx="42">
                  <c:v>1026680.8454381161</c:v>
                </c:pt>
                <c:pt idx="43">
                  <c:v>1917268.6550745543</c:v>
                </c:pt>
                <c:pt idx="44">
                  <c:v>3107304.0492110956</c:v>
                </c:pt>
                <c:pt idx="45">
                  <c:v>4605789.3517556256</c:v>
                </c:pt>
                <c:pt idx="46">
                  <c:v>6420058.7283425359</c:v>
                </c:pt>
                <c:pt idx="47">
                  <c:v>8556303.011414947</c:v>
                </c:pt>
                <c:pt idx="48">
                  <c:v>11019879.516585384</c:v>
                </c:pt>
                <c:pt idx="49">
                  <c:v>13815510.557964273</c:v>
                </c:pt>
                <c:pt idx="50">
                  <c:v>92103.403719761831</c:v>
                </c:pt>
                <c:pt idx="51">
                  <c:v>198069.75105072255</c:v>
                </c:pt>
                <c:pt idx="52">
                  <c:v>309268.57981932879</c:v>
                </c:pt>
                <c:pt idx="53">
                  <c:v>423865.38932384289</c:v>
                </c:pt>
                <c:pt idx="54">
                  <c:v>540988.91422051413</c:v>
                </c:pt>
                <c:pt idx="55">
                  <c:v>660125.99047225434</c:v>
                </c:pt>
                <c:pt idx="56">
                  <c:v>780937.53647220472</c:v>
                </c:pt>
                <c:pt idx="57">
                  <c:v>903182.55309248145</c:v>
                </c:pt>
                <c:pt idx="58">
                  <c:v>1026680.8454381161</c:v>
                </c:pt>
                <c:pt idx="59">
                  <c:v>1151292.546497023</c:v>
                </c:pt>
                <c:pt idx="60">
                  <c:v>13815510.557964273</c:v>
                </c:pt>
                <c:pt idx="61">
                  <c:v>60807219.676336661</c:v>
                </c:pt>
                <c:pt idx="62">
                  <c:v>144114616.21770442</c:v>
                </c:pt>
              </c:numCache>
            </c:numRef>
          </c:xVal>
          <c:yVal>
            <c:numRef>
              <c:f>'Raw Data'!$H$2:$H$66</c:f>
              <c:numCache>
                <c:formatCode>General</c:formatCode>
                <c:ptCount val="65"/>
                <c:pt idx="0" formatCode="0.00E+00">
                  <c:v>8.0160493962466706E-5</c:v>
                </c:pt>
                <c:pt idx="1">
                  <c:v>7.1374180261045699E-4</c:v>
                </c:pt>
                <c:pt idx="2">
                  <c:v>1.29461259348317E-3</c:v>
                </c:pt>
                <c:pt idx="3">
                  <c:v>7.00322489719837E-3</c:v>
                </c:pt>
                <c:pt idx="4">
                  <c:v>5.1457519992254598E-3</c:v>
                </c:pt>
                <c:pt idx="5">
                  <c:v>6.7985759000293898E-3</c:v>
                </c:pt>
                <c:pt idx="6">
                  <c:v>7.9175755963660707E-3</c:v>
                </c:pt>
                <c:pt idx="7">
                  <c:v>9.5482354983687408E-3</c:v>
                </c:pt>
                <c:pt idx="8">
                  <c:v>1.35709855007007E-2</c:v>
                </c:pt>
                <c:pt idx="9">
                  <c:v>1.69849236030131E-2</c:v>
                </c:pt>
                <c:pt idx="10">
                  <c:v>1.6096280014607999E-4</c:v>
                </c:pt>
                <c:pt idx="11">
                  <c:v>8.7402459903387301E-4</c:v>
                </c:pt>
                <c:pt idx="12">
                  <c:v>2.78760539949871E-3</c:v>
                </c:pt>
                <c:pt idx="13">
                  <c:v>6.5013037004973701E-3</c:v>
                </c:pt>
                <c:pt idx="14">
                  <c:v>1.30615857007796E-2</c:v>
                </c:pt>
                <c:pt idx="15">
                  <c:v>2.1077480399981099E-2</c:v>
                </c:pt>
                <c:pt idx="16">
                  <c:v>3.28025802999036E-2</c:v>
                </c:pt>
                <c:pt idx="17">
                  <c:v>4.7946827499254101E-2</c:v>
                </c:pt>
                <c:pt idx="18">
                  <c:v>6.9945681199896997E-2</c:v>
                </c:pt>
                <c:pt idx="19">
                  <c:v>9.2484702299407195E-2</c:v>
                </c:pt>
                <c:pt idx="20">
                  <c:v>2.3528208010247902E-3</c:v>
                </c:pt>
                <c:pt idx="21">
                  <c:v>1.46671359005267E-2</c:v>
                </c:pt>
                <c:pt idx="22">
                  <c:v>9.6849916997598408E-3</c:v>
                </c:pt>
                <c:pt idx="23">
                  <c:v>1.6453056500176901E-2</c:v>
                </c:pt>
                <c:pt idx="24">
                  <c:v>2.4765276700782098E-2</c:v>
                </c:pt>
                <c:pt idx="25">
                  <c:v>3.50598730001365E-2</c:v>
                </c:pt>
                <c:pt idx="26">
                  <c:v>4.7826341399922902E-2</c:v>
                </c:pt>
                <c:pt idx="27">
                  <c:v>6.0589977999916299E-2</c:v>
                </c:pt>
                <c:pt idx="28">
                  <c:v>7.5620762098697003E-2</c:v>
                </c:pt>
                <c:pt idx="29">
                  <c:v>9.4331224699271798E-2</c:v>
                </c:pt>
                <c:pt idx="30">
                  <c:v>1.6587966200313501E-2</c:v>
                </c:pt>
                <c:pt idx="31">
                  <c:v>5.2116681600455197E-2</c:v>
                </c:pt>
                <c:pt idx="32">
                  <c:v>0.103430777000903</c:v>
                </c:pt>
                <c:pt idx="33">
                  <c:v>0.17737236060056599</c:v>
                </c:pt>
                <c:pt idx="34">
                  <c:v>0.26791629640065301</c:v>
                </c:pt>
                <c:pt idx="35">
                  <c:v>0.37209744010033302</c:v>
                </c:pt>
                <c:pt idx="36">
                  <c:v>0.49411502180009798</c:v>
                </c:pt>
                <c:pt idx="37">
                  <c:v>0.63602459260000599</c:v>
                </c:pt>
                <c:pt idx="38">
                  <c:v>0.795181990299897</c:v>
                </c:pt>
                <c:pt idx="39">
                  <c:v>0.97053587810078101</c:v>
                </c:pt>
                <c:pt idx="40">
                  <c:v>1.96160980965942E-2</c:v>
                </c:pt>
                <c:pt idx="41">
                  <c:v>0.10871683940058501</c:v>
                </c:pt>
                <c:pt idx="42">
                  <c:v>0.33667521639726999</c:v>
                </c:pt>
                <c:pt idx="43">
                  <c:v>0.76492576559539804</c:v>
                </c:pt>
                <c:pt idx="44">
                  <c:v>1.7291013906942601</c:v>
                </c:pt>
                <c:pt idx="45">
                  <c:v>2.7057218653964799</c:v>
                </c:pt>
                <c:pt idx="46">
                  <c:v>3.6379182137083199</c:v>
                </c:pt>
                <c:pt idx="47">
                  <c:v>6.3466234990977597</c:v>
                </c:pt>
                <c:pt idx="48">
                  <c:v>9.5787050627055503</c:v>
                </c:pt>
                <c:pt idx="49">
                  <c:v>14.304586818499899</c:v>
                </c:pt>
                <c:pt idx="50">
                  <c:v>1.63652311006444E-2</c:v>
                </c:pt>
                <c:pt idx="51">
                  <c:v>5.4484454600606101E-2</c:v>
                </c:pt>
                <c:pt idx="52">
                  <c:v>0.10569154350087</c:v>
                </c:pt>
                <c:pt idx="53">
                  <c:v>0.176965894601016</c:v>
                </c:pt>
                <c:pt idx="54">
                  <c:v>0.26502931160066501</c:v>
                </c:pt>
                <c:pt idx="55">
                  <c:v>0.372391386900562</c:v>
                </c:pt>
                <c:pt idx="56">
                  <c:v>0.49624820370081502</c:v>
                </c:pt>
                <c:pt idx="57">
                  <c:v>0.659507566399406</c:v>
                </c:pt>
                <c:pt idx="58">
                  <c:v>0.80493732530012496</c:v>
                </c:pt>
                <c:pt idx="59">
                  <c:v>0.97657132239983102</c:v>
                </c:pt>
                <c:pt idx="60">
                  <c:v>10.437529644905499</c:v>
                </c:pt>
                <c:pt idx="61">
                  <c:v>97.315027882496295</c:v>
                </c:pt>
                <c:pt idx="62">
                  <c:v>258.33562708869499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C-410D-A0AE-4F469E2E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35584"/>
        <c:axId val="303333288"/>
      </c:scatterChart>
      <c:valAx>
        <c:axId val="303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* log(N)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3288"/>
        <c:crosses val="autoZero"/>
        <c:crossBetween val="midCat"/>
      </c:valAx>
      <c:valAx>
        <c:axId val="303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M*Log(M) Resudual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'Residual Plots'!$B$2:$B$64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</c:v>
                </c:pt>
                <c:pt idx="11">
                  <c:v>400</c:v>
                </c:pt>
                <c:pt idx="12">
                  <c:v>900</c:v>
                </c:pt>
                <c:pt idx="13">
                  <c:v>1600</c:v>
                </c:pt>
                <c:pt idx="14">
                  <c:v>2500</c:v>
                </c:pt>
                <c:pt idx="15">
                  <c:v>3600</c:v>
                </c:pt>
                <c:pt idx="16">
                  <c:v>4900</c:v>
                </c:pt>
                <c:pt idx="17">
                  <c:v>6400</c:v>
                </c:pt>
                <c:pt idx="18">
                  <c:v>8100</c:v>
                </c:pt>
                <c:pt idx="19">
                  <c:v>10000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10000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'Residual Plots'!$H$2:$H$64</c:f>
              <c:numCache>
                <c:formatCode>General</c:formatCode>
                <c:ptCount val="63"/>
                <c:pt idx="0">
                  <c:v>-1.3035591264567647</c:v>
                </c:pt>
                <c:pt idx="1">
                  <c:v>-1.3003205701649241</c:v>
                </c:pt>
                <c:pt idx="2">
                  <c:v>-1.2934503020194994</c:v>
                </c:pt>
                <c:pt idx="3">
                  <c:v>-1.2877943963908691</c:v>
                </c:pt>
                <c:pt idx="4">
                  <c:v>-1.2704255219449441</c:v>
                </c:pt>
                <c:pt idx="5">
                  <c:v>-1.2522400142040311</c:v>
                </c:pt>
                <c:pt idx="6">
                  <c:v>-1.2290470688521986</c:v>
                </c:pt>
                <c:pt idx="7">
                  <c:v>-1.2017683536507173</c:v>
                </c:pt>
                <c:pt idx="8">
                  <c:v>-1.1721771521820001</c:v>
                </c:pt>
                <c:pt idx="9">
                  <c:v>-1.1371781161634895</c:v>
                </c:pt>
                <c:pt idx="10">
                  <c:v>-1.3036399287629483</c:v>
                </c:pt>
                <c:pt idx="11">
                  <c:v>-1.3004808529613476</c:v>
                </c:pt>
                <c:pt idx="12">
                  <c:v>-1.2949432948255148</c:v>
                </c:pt>
                <c:pt idx="13">
                  <c:v>-1.2872924751941681</c:v>
                </c:pt>
                <c:pt idx="14">
                  <c:v>-1.2783413556464982</c:v>
                </c:pt>
                <c:pt idx="15">
                  <c:v>-1.2665189187039829</c:v>
                </c:pt>
                <c:pt idx="16">
                  <c:v>-1.2539320735557362</c:v>
                </c:pt>
                <c:pt idx="17">
                  <c:v>-1.2401669456516027</c:v>
                </c:pt>
                <c:pt idx="18">
                  <c:v>-1.2285518478811965</c:v>
                </c:pt>
                <c:pt idx="19">
                  <c:v>-1.2126778948598838</c:v>
                </c:pt>
                <c:pt idx="20">
                  <c:v>-1.2929373102430606</c:v>
                </c:pt>
                <c:pt idx="21">
                  <c:v>-1.2886635260623582</c:v>
                </c:pt>
                <c:pt idx="22">
                  <c:v>-1.2660467862938585</c:v>
                </c:pt>
                <c:pt idx="23">
                  <c:v>-1.2545006593793606</c:v>
                </c:pt>
                <c:pt idx="24">
                  <c:v>-1.2439933447866196</c:v>
                </c:pt>
                <c:pt idx="25">
                  <c:v>-1.2350656960216142</c:v>
                </c:pt>
                <c:pt idx="26">
                  <c:v>-1.2282750254073986</c:v>
                </c:pt>
                <c:pt idx="27">
                  <c:v>-1.2211948288693248</c:v>
                </c:pt>
                <c:pt idx="28">
                  <c:v>-1.2161311246849666</c:v>
                </c:pt>
                <c:pt idx="29">
                  <c:v>-1.2145244172597482</c:v>
                </c:pt>
                <c:pt idx="30">
                  <c:v>-1.1367811587607899</c:v>
                </c:pt>
                <c:pt idx="31">
                  <c:v>-0.96037717949901014</c:v>
                </c:pt>
                <c:pt idx="32">
                  <c:v>-0.78929361736224546</c:v>
                </c:pt>
                <c:pt idx="33">
                  <c:v>-0.63404158195288018</c:v>
                </c:pt>
                <c:pt idx="34">
                  <c:v>-0.49033846795962482</c:v>
                </c:pt>
                <c:pt idx="35">
                  <c:v>-0.35624545915582445</c:v>
                </c:pt>
                <c:pt idx="36">
                  <c:v>-0.2366399488556889</c:v>
                </c:pt>
                <c:pt idx="37">
                  <c:v>-0.13405948641504317</c:v>
                </c:pt>
                <c:pt idx="38">
                  <c:v>-4.6220299423664568E-2</c:v>
                </c:pt>
                <c:pt idx="39">
                  <c:v>2.764921489326444E-2</c:v>
                </c:pt>
                <c:pt idx="40">
                  <c:v>-1.1398092906570707</c:v>
                </c:pt>
                <c:pt idx="41">
                  <c:v>-0.5653860607528991</c:v>
                </c:pt>
                <c:pt idx="42">
                  <c:v>0.41228647447896244</c:v>
                </c:pt>
                <c:pt idx="43">
                  <c:v>1.76521154455371</c:v>
                </c:pt>
                <c:pt idx="44">
                  <c:v>3.1811067077279311</c:v>
                </c:pt>
                <c:pt idx="45">
                  <c:v>5.2014568381147708</c:v>
                </c:pt>
                <c:pt idx="46">
                  <c:v>7.8977992429767543</c:v>
                </c:pt>
                <c:pt idx="47">
                  <c:v>9.4615825237321349</c:v>
                </c:pt>
                <c:pt idx="48">
                  <c:v>11.156653970465216</c:v>
                </c:pt>
                <c:pt idx="49">
                  <c:v>12.022034297428647</c:v>
                </c:pt>
                <c:pt idx="50">
                  <c:v>-1.1365584236611208</c:v>
                </c:pt>
                <c:pt idx="51">
                  <c:v>-0.96274495249916103</c:v>
                </c:pt>
                <c:pt idx="52">
                  <c:v>-0.79155438386221244</c:v>
                </c:pt>
                <c:pt idx="53">
                  <c:v>-0.63363511595333011</c:v>
                </c:pt>
                <c:pt idx="54">
                  <c:v>-0.48745148315963682</c:v>
                </c:pt>
                <c:pt idx="55">
                  <c:v>-0.35653940595605343</c:v>
                </c:pt>
                <c:pt idx="56">
                  <c:v>-0.23877313075640594</c:v>
                </c:pt>
                <c:pt idx="57">
                  <c:v>-0.15754246021444318</c:v>
                </c:pt>
                <c:pt idx="58">
                  <c:v>-5.5975634423892529E-2</c:v>
                </c:pt>
                <c:pt idx="59">
                  <c:v>2.1613770594214432E-2</c:v>
                </c:pt>
                <c:pt idx="60">
                  <c:v>15.889091471023047</c:v>
                </c:pt>
                <c:pt idx="61">
                  <c:v>22.995011470177019</c:v>
                </c:pt>
                <c:pt idx="62">
                  <c:v>28.589205346713868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1-4DDC-8F9D-724AFEAD924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Plots'!$B$2:$B$64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</c:v>
                </c:pt>
                <c:pt idx="11">
                  <c:v>400</c:v>
                </c:pt>
                <c:pt idx="12">
                  <c:v>900</c:v>
                </c:pt>
                <c:pt idx="13">
                  <c:v>1600</c:v>
                </c:pt>
                <c:pt idx="14">
                  <c:v>2500</c:v>
                </c:pt>
                <c:pt idx="15">
                  <c:v>3600</c:v>
                </c:pt>
                <c:pt idx="16">
                  <c:v>4900</c:v>
                </c:pt>
                <c:pt idx="17">
                  <c:v>6400</c:v>
                </c:pt>
                <c:pt idx="18">
                  <c:v>8100</c:v>
                </c:pt>
                <c:pt idx="19">
                  <c:v>10000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10000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'Residual Plots'!$H$2:$H$64</c:f>
              <c:numCache>
                <c:formatCode>General</c:formatCode>
                <c:ptCount val="63"/>
                <c:pt idx="0">
                  <c:v>-1.3035591264567647</c:v>
                </c:pt>
                <c:pt idx="1">
                  <c:v>-1.3003205701649241</c:v>
                </c:pt>
                <c:pt idx="2">
                  <c:v>-1.2934503020194994</c:v>
                </c:pt>
                <c:pt idx="3">
                  <c:v>-1.2877943963908691</c:v>
                </c:pt>
                <c:pt idx="4">
                  <c:v>-1.2704255219449441</c:v>
                </c:pt>
                <c:pt idx="5">
                  <c:v>-1.2522400142040311</c:v>
                </c:pt>
                <c:pt idx="6">
                  <c:v>-1.2290470688521986</c:v>
                </c:pt>
                <c:pt idx="7">
                  <c:v>-1.2017683536507173</c:v>
                </c:pt>
                <c:pt idx="8">
                  <c:v>-1.1721771521820001</c:v>
                </c:pt>
                <c:pt idx="9">
                  <c:v>-1.1371781161634895</c:v>
                </c:pt>
                <c:pt idx="10">
                  <c:v>-1.3036399287629483</c:v>
                </c:pt>
                <c:pt idx="11">
                  <c:v>-1.3004808529613476</c:v>
                </c:pt>
                <c:pt idx="12">
                  <c:v>-1.2949432948255148</c:v>
                </c:pt>
                <c:pt idx="13">
                  <c:v>-1.2872924751941681</c:v>
                </c:pt>
                <c:pt idx="14">
                  <c:v>-1.2783413556464982</c:v>
                </c:pt>
                <c:pt idx="15">
                  <c:v>-1.2665189187039829</c:v>
                </c:pt>
                <c:pt idx="16">
                  <c:v>-1.2539320735557362</c:v>
                </c:pt>
                <c:pt idx="17">
                  <c:v>-1.2401669456516027</c:v>
                </c:pt>
                <c:pt idx="18">
                  <c:v>-1.2285518478811965</c:v>
                </c:pt>
                <c:pt idx="19">
                  <c:v>-1.2126778948598838</c:v>
                </c:pt>
                <c:pt idx="20">
                  <c:v>-1.2929373102430606</c:v>
                </c:pt>
                <c:pt idx="21">
                  <c:v>-1.2886635260623582</c:v>
                </c:pt>
                <c:pt idx="22">
                  <c:v>-1.2660467862938585</c:v>
                </c:pt>
                <c:pt idx="23">
                  <c:v>-1.2545006593793606</c:v>
                </c:pt>
                <c:pt idx="24">
                  <c:v>-1.2439933447866196</c:v>
                </c:pt>
                <c:pt idx="25">
                  <c:v>-1.2350656960216142</c:v>
                </c:pt>
                <c:pt idx="26">
                  <c:v>-1.2282750254073986</c:v>
                </c:pt>
                <c:pt idx="27">
                  <c:v>-1.2211948288693248</c:v>
                </c:pt>
                <c:pt idx="28">
                  <c:v>-1.2161311246849666</c:v>
                </c:pt>
                <c:pt idx="29">
                  <c:v>-1.2145244172597482</c:v>
                </c:pt>
                <c:pt idx="30">
                  <c:v>-1.1367811587607899</c:v>
                </c:pt>
                <c:pt idx="31">
                  <c:v>-0.96037717949901014</c:v>
                </c:pt>
                <c:pt idx="32">
                  <c:v>-0.78929361736224546</c:v>
                </c:pt>
                <c:pt idx="33">
                  <c:v>-0.63404158195288018</c:v>
                </c:pt>
                <c:pt idx="34">
                  <c:v>-0.49033846795962482</c:v>
                </c:pt>
                <c:pt idx="35">
                  <c:v>-0.35624545915582445</c:v>
                </c:pt>
                <c:pt idx="36">
                  <c:v>-0.2366399488556889</c:v>
                </c:pt>
                <c:pt idx="37">
                  <c:v>-0.13405948641504317</c:v>
                </c:pt>
                <c:pt idx="38">
                  <c:v>-4.6220299423664568E-2</c:v>
                </c:pt>
                <c:pt idx="39">
                  <c:v>2.764921489326444E-2</c:v>
                </c:pt>
                <c:pt idx="40">
                  <c:v>-1.1398092906570707</c:v>
                </c:pt>
                <c:pt idx="41">
                  <c:v>-0.5653860607528991</c:v>
                </c:pt>
                <c:pt idx="42">
                  <c:v>0.41228647447896244</c:v>
                </c:pt>
                <c:pt idx="43">
                  <c:v>1.76521154455371</c:v>
                </c:pt>
                <c:pt idx="44">
                  <c:v>3.1811067077279311</c:v>
                </c:pt>
                <c:pt idx="45">
                  <c:v>5.2014568381147708</c:v>
                </c:pt>
                <c:pt idx="46">
                  <c:v>7.8977992429767543</c:v>
                </c:pt>
                <c:pt idx="47">
                  <c:v>9.4615825237321349</c:v>
                </c:pt>
                <c:pt idx="48">
                  <c:v>11.156653970465216</c:v>
                </c:pt>
                <c:pt idx="49">
                  <c:v>12.022034297428647</c:v>
                </c:pt>
                <c:pt idx="50">
                  <c:v>-1.1365584236611208</c:v>
                </c:pt>
                <c:pt idx="51">
                  <c:v>-0.96274495249916103</c:v>
                </c:pt>
                <c:pt idx="52">
                  <c:v>-0.79155438386221244</c:v>
                </c:pt>
                <c:pt idx="53">
                  <c:v>-0.63363511595333011</c:v>
                </c:pt>
                <c:pt idx="54">
                  <c:v>-0.48745148315963682</c:v>
                </c:pt>
                <c:pt idx="55">
                  <c:v>-0.35653940595605343</c:v>
                </c:pt>
                <c:pt idx="56">
                  <c:v>-0.23877313075640594</c:v>
                </c:pt>
                <c:pt idx="57">
                  <c:v>-0.15754246021444318</c:v>
                </c:pt>
                <c:pt idx="58">
                  <c:v>-5.5975634423892529E-2</c:v>
                </c:pt>
                <c:pt idx="59">
                  <c:v>2.1613770594214432E-2</c:v>
                </c:pt>
                <c:pt idx="60">
                  <c:v>15.889091471023047</c:v>
                </c:pt>
                <c:pt idx="61">
                  <c:v>22.995011470177019</c:v>
                </c:pt>
                <c:pt idx="62">
                  <c:v>28.589205346713868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1-4DDC-8F9D-724AFEAD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2232"/>
        <c:axId val="302242888"/>
      </c:scatterChart>
      <c:valAx>
        <c:axId val="3022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888"/>
        <c:crosses val="autoZero"/>
        <c:crossBetween val="midCat"/>
      </c:valAx>
      <c:valAx>
        <c:axId val="3022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N*M Resudual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'Residual Plots'!$B$2:$B$64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</c:v>
                </c:pt>
                <c:pt idx="11">
                  <c:v>400</c:v>
                </c:pt>
                <c:pt idx="12">
                  <c:v>900</c:v>
                </c:pt>
                <c:pt idx="13">
                  <c:v>1600</c:v>
                </c:pt>
                <c:pt idx="14">
                  <c:v>2500</c:v>
                </c:pt>
                <c:pt idx="15">
                  <c:v>3600</c:v>
                </c:pt>
                <c:pt idx="16">
                  <c:v>4900</c:v>
                </c:pt>
                <c:pt idx="17">
                  <c:v>6400</c:v>
                </c:pt>
                <c:pt idx="18">
                  <c:v>8100</c:v>
                </c:pt>
                <c:pt idx="19">
                  <c:v>10000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10000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'Residual Plots'!$I$2:$I$64</c:f>
              <c:numCache>
                <c:formatCode>General</c:formatCode>
                <c:ptCount val="63"/>
                <c:pt idx="0">
                  <c:v>-1.4484591264567648</c:v>
                </c:pt>
                <c:pt idx="1">
                  <c:v>-1.4452205701649241</c:v>
                </c:pt>
                <c:pt idx="2">
                  <c:v>-1.4383503020194994</c:v>
                </c:pt>
                <c:pt idx="3">
                  <c:v>-1.4326943963908692</c:v>
                </c:pt>
                <c:pt idx="4">
                  <c:v>-1.4153255219449441</c:v>
                </c:pt>
                <c:pt idx="5">
                  <c:v>-1.3971400142040311</c:v>
                </c:pt>
                <c:pt idx="6">
                  <c:v>-1.3739470688521986</c:v>
                </c:pt>
                <c:pt idx="7">
                  <c:v>-1.3466683536507174</c:v>
                </c:pt>
                <c:pt idx="8">
                  <c:v>-1.3170771521820002</c:v>
                </c:pt>
                <c:pt idx="9">
                  <c:v>-1.2820781161634893</c:v>
                </c:pt>
                <c:pt idx="10">
                  <c:v>-1.4476188947257509</c:v>
                </c:pt>
                <c:pt idx="11">
                  <c:v>-1.4416967168125572</c:v>
                </c:pt>
                <c:pt idx="12">
                  <c:v>-1.4315539884907362</c:v>
                </c:pt>
                <c:pt idx="13">
                  <c:v>-1.4174559305990062</c:v>
                </c:pt>
                <c:pt idx="14">
                  <c:v>-1.4002155047165579</c:v>
                </c:pt>
                <c:pt idx="15">
                  <c:v>-1.3782616933648686</c:v>
                </c:pt>
                <c:pt idx="16">
                  <c:v>-1.353701405733053</c:v>
                </c:pt>
                <c:pt idx="17">
                  <c:v>-1.3261207672709552</c:v>
                </c:pt>
                <c:pt idx="18">
                  <c:v>-1.2988480908681894</c:v>
                </c:pt>
                <c:pt idx="19">
                  <c:v>-1.2654744911401217</c:v>
                </c:pt>
                <c:pt idx="20">
                  <c:v>-1.4332321400570724</c:v>
                </c:pt>
                <c:pt idx="21">
                  <c:v>-1.4215805969681423</c:v>
                </c:pt>
                <c:pt idx="22">
                  <c:v>-1.3905396020038856</c:v>
                </c:pt>
                <c:pt idx="23">
                  <c:v>-1.3698896237464491</c:v>
                </c:pt>
                <c:pt idx="24">
                  <c:v>-1.3497731147323382</c:v>
                </c:pt>
                <c:pt idx="25">
                  <c:v>-1.3308335612749491</c:v>
                </c:pt>
                <c:pt idx="26">
                  <c:v>-1.3136960920187077</c:v>
                </c:pt>
                <c:pt idx="27">
                  <c:v>-1.2959824027145428</c:v>
                </c:pt>
                <c:pt idx="28">
                  <c:v>-1.2800345506190218</c:v>
                </c:pt>
                <c:pt idx="29">
                  <c:v>-1.2673210135399864</c:v>
                </c:pt>
                <c:pt idx="30">
                  <c:v>-1.2816811587607897</c:v>
                </c:pt>
                <c:pt idx="31">
                  <c:v>-1.0775512922766124</c:v>
                </c:pt>
                <c:pt idx="32">
                  <c:v>-0.86827688004215897</c:v>
                </c:pt>
                <c:pt idx="33">
                  <c:v>-0.66803803306328891</c:v>
                </c:pt>
                <c:pt idx="34">
                  <c:v>-0.47429467671621489</c:v>
                </c:pt>
                <c:pt idx="35">
                  <c:v>-0.28613432284845791</c:v>
                </c:pt>
                <c:pt idx="36">
                  <c:v>-0.10911252798794496</c:v>
                </c:pt>
                <c:pt idx="37">
                  <c:v>5.3751160253730723E-2</c:v>
                </c:pt>
                <c:pt idx="38">
                  <c:v>0.20438012449685472</c:v>
                </c:pt>
                <c:pt idx="39">
                  <c:v>0.34326623349207341</c:v>
                </c:pt>
                <c:pt idx="40">
                  <c:v>-1.2847092906570705</c:v>
                </c:pt>
                <c:pt idx="41">
                  <c:v>-0.71028606075289913</c:v>
                </c:pt>
                <c:pt idx="42">
                  <c:v>0.26738647447896241</c:v>
                </c:pt>
                <c:pt idx="43">
                  <c:v>1.6203115445537102</c:v>
                </c:pt>
                <c:pt idx="44">
                  <c:v>3.0362067077279313</c:v>
                </c:pt>
                <c:pt idx="45">
                  <c:v>5.056556838114771</c:v>
                </c:pt>
                <c:pt idx="46">
                  <c:v>7.7528992429767545</c:v>
                </c:pt>
                <c:pt idx="47">
                  <c:v>9.3166825237321333</c:v>
                </c:pt>
                <c:pt idx="48">
                  <c:v>11.011753970465216</c:v>
                </c:pt>
                <c:pt idx="49">
                  <c:v>11.877134297428647</c:v>
                </c:pt>
                <c:pt idx="50">
                  <c:v>-1.1893550199413589</c:v>
                </c:pt>
                <c:pt idx="51">
                  <c:v>-0.89571225783723962</c:v>
                </c:pt>
                <c:pt idx="52">
                  <c:v>-0.59422743538284051</c:v>
                </c:pt>
                <c:pt idx="53">
                  <c:v>-0.2992179521846916</c:v>
                </c:pt>
                <c:pt idx="54">
                  <c:v>-1.0890673317417443E-2</c:v>
                </c:pt>
                <c:pt idx="55">
                  <c:v>0.26619215266988377</c:v>
                </c:pt>
                <c:pt idx="56">
                  <c:v>0.53347811614967078</c:v>
                </c:pt>
                <c:pt idx="57">
                  <c:v>0.76709541621242539</c:v>
                </c:pt>
                <c:pt idx="58">
                  <c:v>1.0235554229744834</c:v>
                </c:pt>
                <c:pt idx="59">
                  <c:v>1.2582648263906422</c:v>
                </c:pt>
                <c:pt idx="60">
                  <c:v>15.744191471023047</c:v>
                </c:pt>
                <c:pt idx="61">
                  <c:v>22.850111470177026</c:v>
                </c:pt>
                <c:pt idx="62">
                  <c:v>28.444305346713861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7-4733-918A-F1714F1D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2232"/>
        <c:axId val="302242888"/>
      </c:scatterChart>
      <c:valAx>
        <c:axId val="3022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888"/>
        <c:crosses val="autoZero"/>
        <c:crossBetween val="midCat"/>
      </c:valAx>
      <c:valAx>
        <c:axId val="3022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N*M Resudual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Plots'!$B$2:$B$64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</c:v>
                </c:pt>
                <c:pt idx="11">
                  <c:v>400</c:v>
                </c:pt>
                <c:pt idx="12">
                  <c:v>900</c:v>
                </c:pt>
                <c:pt idx="13">
                  <c:v>1600</c:v>
                </c:pt>
                <c:pt idx="14">
                  <c:v>2500</c:v>
                </c:pt>
                <c:pt idx="15">
                  <c:v>3600</c:v>
                </c:pt>
                <c:pt idx="16">
                  <c:v>4900</c:v>
                </c:pt>
                <c:pt idx="17">
                  <c:v>6400</c:v>
                </c:pt>
                <c:pt idx="18">
                  <c:v>8100</c:v>
                </c:pt>
                <c:pt idx="19">
                  <c:v>10000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10000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'Residual Plots'!$G$2:$G$64</c:f>
              <c:numCache>
                <c:formatCode>General</c:formatCode>
                <c:ptCount val="63"/>
                <c:pt idx="0">
                  <c:v>0.14392983950603752</c:v>
                </c:pt>
                <c:pt idx="1">
                  <c:v>0.14336625819738952</c:v>
                </c:pt>
                <c:pt idx="2">
                  <c:v>0.1429753874065168</c:v>
                </c:pt>
                <c:pt idx="3">
                  <c:v>0.13763677510280162</c:v>
                </c:pt>
                <c:pt idx="4">
                  <c:v>0.14010424800077453</c:v>
                </c:pt>
                <c:pt idx="5">
                  <c:v>0.1393614240999706</c:v>
                </c:pt>
                <c:pt idx="6">
                  <c:v>0.1395124244036339</c:v>
                </c:pt>
                <c:pt idx="7">
                  <c:v>0.13957176450163122</c:v>
                </c:pt>
                <c:pt idx="8">
                  <c:v>0.13771901449929927</c:v>
                </c:pt>
                <c:pt idx="9">
                  <c:v>0.1370150763969869</c:v>
                </c:pt>
                <c:pt idx="10">
                  <c:v>0.1439390371998539</c:v>
                </c:pt>
                <c:pt idx="11">
                  <c:v>0.14392597540096611</c:v>
                </c:pt>
                <c:pt idx="12">
                  <c:v>0.14391239460050129</c:v>
                </c:pt>
                <c:pt idx="13">
                  <c:v>0.14389869629950261</c:v>
                </c:pt>
                <c:pt idx="14">
                  <c:v>0.14343841429922041</c:v>
                </c:pt>
                <c:pt idx="15">
                  <c:v>0.14452251960001888</c:v>
                </c:pt>
                <c:pt idx="16">
                  <c:v>0.14549741970009639</c:v>
                </c:pt>
                <c:pt idx="17">
                  <c:v>0.14725317250074588</c:v>
                </c:pt>
                <c:pt idx="18">
                  <c:v>0.14695431880010298</c:v>
                </c:pt>
                <c:pt idx="19">
                  <c:v>0.1515152977005928</c:v>
                </c:pt>
                <c:pt idx="20">
                  <c:v>0.14264717919897521</c:v>
                </c:pt>
                <c:pt idx="21">
                  <c:v>0.13333286409947329</c:v>
                </c:pt>
                <c:pt idx="22">
                  <c:v>0.14331500830024016</c:v>
                </c:pt>
                <c:pt idx="23">
                  <c:v>0.14354694349982308</c:v>
                </c:pt>
                <c:pt idx="24">
                  <c:v>0.14423472329921788</c:v>
                </c:pt>
                <c:pt idx="25">
                  <c:v>0.1449401269998635</c:v>
                </c:pt>
                <c:pt idx="26">
                  <c:v>0.14517365860007711</c:v>
                </c:pt>
                <c:pt idx="27">
                  <c:v>0.14741002200008368</c:v>
                </c:pt>
                <c:pt idx="28">
                  <c:v>0.14937923790130297</c:v>
                </c:pt>
                <c:pt idx="29">
                  <c:v>0.1496687753007282</c:v>
                </c:pt>
                <c:pt idx="30">
                  <c:v>0.1374120337996865</c:v>
                </c:pt>
                <c:pt idx="31">
                  <c:v>0.13188331839954481</c:v>
                </c:pt>
                <c:pt idx="32">
                  <c:v>0.13056922299909698</c:v>
                </c:pt>
                <c:pt idx="33">
                  <c:v>0.126627639399434</c:v>
                </c:pt>
                <c:pt idx="34">
                  <c:v>0.12608370359934701</c:v>
                </c:pt>
                <c:pt idx="35">
                  <c:v>0.13190255989966698</c:v>
                </c:pt>
                <c:pt idx="36">
                  <c:v>0.13988497819990203</c:v>
                </c:pt>
                <c:pt idx="37">
                  <c:v>0.14797540739999404</c:v>
                </c:pt>
                <c:pt idx="38">
                  <c:v>0.15881800970010307</c:v>
                </c:pt>
                <c:pt idx="39">
                  <c:v>0.17346412189921889</c:v>
                </c:pt>
                <c:pt idx="40">
                  <c:v>0.13438390190340579</c:v>
                </c:pt>
                <c:pt idx="41">
                  <c:v>0.11528316059941497</c:v>
                </c:pt>
                <c:pt idx="42">
                  <c:v>7.7324783602730041E-2</c:v>
                </c:pt>
                <c:pt idx="43">
                  <c:v>1.9074234404601986E-2</c:v>
                </c:pt>
                <c:pt idx="44">
                  <c:v>-0.33510139069426015</c:v>
                </c:pt>
                <c:pt idx="45">
                  <c:v>-0.40172186539647958</c:v>
                </c:pt>
                <c:pt idx="46">
                  <c:v>-6.3918213708319627E-2</c:v>
                </c:pt>
                <c:pt idx="47">
                  <c:v>-1.0826234990977595</c:v>
                </c:pt>
                <c:pt idx="48">
                  <c:v>-2.1447050627055502</c:v>
                </c:pt>
                <c:pt idx="49">
                  <c:v>-4.1605868184998993</c:v>
                </c:pt>
                <c:pt idx="50">
                  <c:v>0.22763476889935561</c:v>
                </c:pt>
                <c:pt idx="51">
                  <c:v>0.48951554539939396</c:v>
                </c:pt>
                <c:pt idx="52">
                  <c:v>0.93830845649913008</c:v>
                </c:pt>
                <c:pt idx="53">
                  <c:v>1.567034105398984</c:v>
                </c:pt>
                <c:pt idx="54">
                  <c:v>2.3789706883993351</c:v>
                </c:pt>
                <c:pt idx="55">
                  <c:v>3.371608613099438</c:v>
                </c:pt>
                <c:pt idx="56">
                  <c:v>4.5477517962991856</c:v>
                </c:pt>
                <c:pt idx="57">
                  <c:v>5.8844924336005944</c:v>
                </c:pt>
                <c:pt idx="58">
                  <c:v>7.4390626746998745</c:v>
                </c:pt>
                <c:pt idx="59">
                  <c:v>9.167428677600169</c:v>
                </c:pt>
                <c:pt idx="60">
                  <c:v>-0.29352964490549915</c:v>
                </c:pt>
                <c:pt idx="61">
                  <c:v>-17.17102788249629</c:v>
                </c:pt>
                <c:pt idx="62">
                  <c:v>11.808372911305014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4907-BD5E-FB0AD4E8C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2232"/>
        <c:axId val="302242888"/>
      </c:scatterChart>
      <c:valAx>
        <c:axId val="3022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888"/>
        <c:crosses val="autoZero"/>
        <c:crossBetween val="midCat"/>
      </c:valAx>
      <c:valAx>
        <c:axId val="3022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M*Log(M) Resudual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'Residual Plots'!$B$2:$B$64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</c:v>
                </c:pt>
                <c:pt idx="11">
                  <c:v>400</c:v>
                </c:pt>
                <c:pt idx="12">
                  <c:v>900</c:v>
                </c:pt>
                <c:pt idx="13">
                  <c:v>1600</c:v>
                </c:pt>
                <c:pt idx="14">
                  <c:v>2500</c:v>
                </c:pt>
                <c:pt idx="15">
                  <c:v>3600</c:v>
                </c:pt>
                <c:pt idx="16">
                  <c:v>4900</c:v>
                </c:pt>
                <c:pt idx="17">
                  <c:v>6400</c:v>
                </c:pt>
                <c:pt idx="18">
                  <c:v>8100</c:v>
                </c:pt>
                <c:pt idx="19">
                  <c:v>10000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10000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'Residual Plots'!$H$2:$H$64</c:f>
              <c:numCache>
                <c:formatCode>General</c:formatCode>
                <c:ptCount val="63"/>
                <c:pt idx="0">
                  <c:v>-1.3035591264567647</c:v>
                </c:pt>
                <c:pt idx="1">
                  <c:v>-1.3003205701649241</c:v>
                </c:pt>
                <c:pt idx="2">
                  <c:v>-1.2934503020194994</c:v>
                </c:pt>
                <c:pt idx="3">
                  <c:v>-1.2877943963908691</c:v>
                </c:pt>
                <c:pt idx="4">
                  <c:v>-1.2704255219449441</c:v>
                </c:pt>
                <c:pt idx="5">
                  <c:v>-1.2522400142040311</c:v>
                </c:pt>
                <c:pt idx="6">
                  <c:v>-1.2290470688521986</c:v>
                </c:pt>
                <c:pt idx="7">
                  <c:v>-1.2017683536507173</c:v>
                </c:pt>
                <c:pt idx="8">
                  <c:v>-1.1721771521820001</c:v>
                </c:pt>
                <c:pt idx="9">
                  <c:v>-1.1371781161634895</c:v>
                </c:pt>
                <c:pt idx="10">
                  <c:v>-1.3036399287629483</c:v>
                </c:pt>
                <c:pt idx="11">
                  <c:v>-1.3004808529613476</c:v>
                </c:pt>
                <c:pt idx="12">
                  <c:v>-1.2949432948255148</c:v>
                </c:pt>
                <c:pt idx="13">
                  <c:v>-1.2872924751941681</c:v>
                </c:pt>
                <c:pt idx="14">
                  <c:v>-1.2783413556464982</c:v>
                </c:pt>
                <c:pt idx="15">
                  <c:v>-1.2665189187039829</c:v>
                </c:pt>
                <c:pt idx="16">
                  <c:v>-1.2539320735557362</c:v>
                </c:pt>
                <c:pt idx="17">
                  <c:v>-1.2401669456516027</c:v>
                </c:pt>
                <c:pt idx="18">
                  <c:v>-1.2285518478811965</c:v>
                </c:pt>
                <c:pt idx="19">
                  <c:v>-1.2126778948598838</c:v>
                </c:pt>
                <c:pt idx="20">
                  <c:v>-1.2929373102430606</c:v>
                </c:pt>
                <c:pt idx="21">
                  <c:v>-1.2886635260623582</c:v>
                </c:pt>
                <c:pt idx="22">
                  <c:v>-1.2660467862938585</c:v>
                </c:pt>
                <c:pt idx="23">
                  <c:v>-1.2545006593793606</c:v>
                </c:pt>
                <c:pt idx="24">
                  <c:v>-1.2439933447866196</c:v>
                </c:pt>
                <c:pt idx="25">
                  <c:v>-1.2350656960216142</c:v>
                </c:pt>
                <c:pt idx="26">
                  <c:v>-1.2282750254073986</c:v>
                </c:pt>
                <c:pt idx="27">
                  <c:v>-1.2211948288693248</c:v>
                </c:pt>
                <c:pt idx="28">
                  <c:v>-1.2161311246849666</c:v>
                </c:pt>
                <c:pt idx="29">
                  <c:v>-1.2145244172597482</c:v>
                </c:pt>
                <c:pt idx="30">
                  <c:v>-1.1367811587607899</c:v>
                </c:pt>
                <c:pt idx="31">
                  <c:v>-0.96037717949901014</c:v>
                </c:pt>
                <c:pt idx="32">
                  <c:v>-0.78929361736224546</c:v>
                </c:pt>
                <c:pt idx="33">
                  <c:v>-0.63404158195288018</c:v>
                </c:pt>
                <c:pt idx="34">
                  <c:v>-0.49033846795962482</c:v>
                </c:pt>
                <c:pt idx="35">
                  <c:v>-0.35624545915582445</c:v>
                </c:pt>
                <c:pt idx="36">
                  <c:v>-0.2366399488556889</c:v>
                </c:pt>
                <c:pt idx="37">
                  <c:v>-0.13405948641504317</c:v>
                </c:pt>
                <c:pt idx="38">
                  <c:v>-4.6220299423664568E-2</c:v>
                </c:pt>
                <c:pt idx="39">
                  <c:v>2.764921489326444E-2</c:v>
                </c:pt>
                <c:pt idx="40">
                  <c:v>-1.1398092906570707</c:v>
                </c:pt>
                <c:pt idx="41">
                  <c:v>-0.5653860607528991</c:v>
                </c:pt>
                <c:pt idx="42">
                  <c:v>0.41228647447896244</c:v>
                </c:pt>
                <c:pt idx="43">
                  <c:v>1.76521154455371</c:v>
                </c:pt>
                <c:pt idx="44">
                  <c:v>3.1811067077279311</c:v>
                </c:pt>
                <c:pt idx="45">
                  <c:v>5.2014568381147708</c:v>
                </c:pt>
                <c:pt idx="46">
                  <c:v>7.8977992429767543</c:v>
                </c:pt>
                <c:pt idx="47">
                  <c:v>9.4615825237321349</c:v>
                </c:pt>
                <c:pt idx="48">
                  <c:v>11.156653970465216</c:v>
                </c:pt>
                <c:pt idx="49">
                  <c:v>12.022034297428647</c:v>
                </c:pt>
                <c:pt idx="50">
                  <c:v>-1.1365584236611208</c:v>
                </c:pt>
                <c:pt idx="51">
                  <c:v>-0.96274495249916103</c:v>
                </c:pt>
                <c:pt idx="52">
                  <c:v>-0.79155438386221244</c:v>
                </c:pt>
                <c:pt idx="53">
                  <c:v>-0.63363511595333011</c:v>
                </c:pt>
                <c:pt idx="54">
                  <c:v>-0.48745148315963682</c:v>
                </c:pt>
                <c:pt idx="55">
                  <c:v>-0.35653940595605343</c:v>
                </c:pt>
                <c:pt idx="56">
                  <c:v>-0.23877313075640594</c:v>
                </c:pt>
                <c:pt idx="57">
                  <c:v>-0.15754246021444318</c:v>
                </c:pt>
                <c:pt idx="58">
                  <c:v>-5.5975634423892529E-2</c:v>
                </c:pt>
                <c:pt idx="59">
                  <c:v>2.1613770594214432E-2</c:v>
                </c:pt>
                <c:pt idx="60">
                  <c:v>15.889091471023047</c:v>
                </c:pt>
                <c:pt idx="61">
                  <c:v>22.995011470177019</c:v>
                </c:pt>
                <c:pt idx="62">
                  <c:v>28.589205346713868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F-4608-9374-5856170B3B4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Plots'!$B$2:$B$64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</c:v>
                </c:pt>
                <c:pt idx="11">
                  <c:v>400</c:v>
                </c:pt>
                <c:pt idx="12">
                  <c:v>900</c:v>
                </c:pt>
                <c:pt idx="13">
                  <c:v>1600</c:v>
                </c:pt>
                <c:pt idx="14">
                  <c:v>2500</c:v>
                </c:pt>
                <c:pt idx="15">
                  <c:v>3600</c:v>
                </c:pt>
                <c:pt idx="16">
                  <c:v>4900</c:v>
                </c:pt>
                <c:pt idx="17">
                  <c:v>6400</c:v>
                </c:pt>
                <c:pt idx="18">
                  <c:v>8100</c:v>
                </c:pt>
                <c:pt idx="19">
                  <c:v>10000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10000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'Residual Plots'!$H$2:$H$64</c:f>
              <c:numCache>
                <c:formatCode>General</c:formatCode>
                <c:ptCount val="63"/>
                <c:pt idx="0">
                  <c:v>-1.3035591264567647</c:v>
                </c:pt>
                <c:pt idx="1">
                  <c:v>-1.3003205701649241</c:v>
                </c:pt>
                <c:pt idx="2">
                  <c:v>-1.2934503020194994</c:v>
                </c:pt>
                <c:pt idx="3">
                  <c:v>-1.2877943963908691</c:v>
                </c:pt>
                <c:pt idx="4">
                  <c:v>-1.2704255219449441</c:v>
                </c:pt>
                <c:pt idx="5">
                  <c:v>-1.2522400142040311</c:v>
                </c:pt>
                <c:pt idx="6">
                  <c:v>-1.2290470688521986</c:v>
                </c:pt>
                <c:pt idx="7">
                  <c:v>-1.2017683536507173</c:v>
                </c:pt>
                <c:pt idx="8">
                  <c:v>-1.1721771521820001</c:v>
                </c:pt>
                <c:pt idx="9">
                  <c:v>-1.1371781161634895</c:v>
                </c:pt>
                <c:pt idx="10">
                  <c:v>-1.3036399287629483</c:v>
                </c:pt>
                <c:pt idx="11">
                  <c:v>-1.3004808529613476</c:v>
                </c:pt>
                <c:pt idx="12">
                  <c:v>-1.2949432948255148</c:v>
                </c:pt>
                <c:pt idx="13">
                  <c:v>-1.2872924751941681</c:v>
                </c:pt>
                <c:pt idx="14">
                  <c:v>-1.2783413556464982</c:v>
                </c:pt>
                <c:pt idx="15">
                  <c:v>-1.2665189187039829</c:v>
                </c:pt>
                <c:pt idx="16">
                  <c:v>-1.2539320735557362</c:v>
                </c:pt>
                <c:pt idx="17">
                  <c:v>-1.2401669456516027</c:v>
                </c:pt>
                <c:pt idx="18">
                  <c:v>-1.2285518478811965</c:v>
                </c:pt>
                <c:pt idx="19">
                  <c:v>-1.2126778948598838</c:v>
                </c:pt>
                <c:pt idx="20">
                  <c:v>-1.2929373102430606</c:v>
                </c:pt>
                <c:pt idx="21">
                  <c:v>-1.2886635260623582</c:v>
                </c:pt>
                <c:pt idx="22">
                  <c:v>-1.2660467862938585</c:v>
                </c:pt>
                <c:pt idx="23">
                  <c:v>-1.2545006593793606</c:v>
                </c:pt>
                <c:pt idx="24">
                  <c:v>-1.2439933447866196</c:v>
                </c:pt>
                <c:pt idx="25">
                  <c:v>-1.2350656960216142</c:v>
                </c:pt>
                <c:pt idx="26">
                  <c:v>-1.2282750254073986</c:v>
                </c:pt>
                <c:pt idx="27">
                  <c:v>-1.2211948288693248</c:v>
                </c:pt>
                <c:pt idx="28">
                  <c:v>-1.2161311246849666</c:v>
                </c:pt>
                <c:pt idx="29">
                  <c:v>-1.2145244172597482</c:v>
                </c:pt>
                <c:pt idx="30">
                  <c:v>-1.1367811587607899</c:v>
                </c:pt>
                <c:pt idx="31">
                  <c:v>-0.96037717949901014</c:v>
                </c:pt>
                <c:pt idx="32">
                  <c:v>-0.78929361736224546</c:v>
                </c:pt>
                <c:pt idx="33">
                  <c:v>-0.63404158195288018</c:v>
                </c:pt>
                <c:pt idx="34">
                  <c:v>-0.49033846795962482</c:v>
                </c:pt>
                <c:pt idx="35">
                  <c:v>-0.35624545915582445</c:v>
                </c:pt>
                <c:pt idx="36">
                  <c:v>-0.2366399488556889</c:v>
                </c:pt>
                <c:pt idx="37">
                  <c:v>-0.13405948641504317</c:v>
                </c:pt>
                <c:pt idx="38">
                  <c:v>-4.6220299423664568E-2</c:v>
                </c:pt>
                <c:pt idx="39">
                  <c:v>2.764921489326444E-2</c:v>
                </c:pt>
                <c:pt idx="40">
                  <c:v>-1.1398092906570707</c:v>
                </c:pt>
                <c:pt idx="41">
                  <c:v>-0.5653860607528991</c:v>
                </c:pt>
                <c:pt idx="42">
                  <c:v>0.41228647447896244</c:v>
                </c:pt>
                <c:pt idx="43">
                  <c:v>1.76521154455371</c:v>
                </c:pt>
                <c:pt idx="44">
                  <c:v>3.1811067077279311</c:v>
                </c:pt>
                <c:pt idx="45">
                  <c:v>5.2014568381147708</c:v>
                </c:pt>
                <c:pt idx="46">
                  <c:v>7.8977992429767543</c:v>
                </c:pt>
                <c:pt idx="47">
                  <c:v>9.4615825237321349</c:v>
                </c:pt>
                <c:pt idx="48">
                  <c:v>11.156653970465216</c:v>
                </c:pt>
                <c:pt idx="49">
                  <c:v>12.022034297428647</c:v>
                </c:pt>
                <c:pt idx="50">
                  <c:v>-1.1365584236611208</c:v>
                </c:pt>
                <c:pt idx="51">
                  <c:v>-0.96274495249916103</c:v>
                </c:pt>
                <c:pt idx="52">
                  <c:v>-0.79155438386221244</c:v>
                </c:pt>
                <c:pt idx="53">
                  <c:v>-0.63363511595333011</c:v>
                </c:pt>
                <c:pt idx="54">
                  <c:v>-0.48745148315963682</c:v>
                </c:pt>
                <c:pt idx="55">
                  <c:v>-0.35653940595605343</c:v>
                </c:pt>
                <c:pt idx="56">
                  <c:v>-0.23877313075640594</c:v>
                </c:pt>
                <c:pt idx="57">
                  <c:v>-0.15754246021444318</c:v>
                </c:pt>
                <c:pt idx="58">
                  <c:v>-5.5975634423892529E-2</c:v>
                </c:pt>
                <c:pt idx="59">
                  <c:v>2.1613770594214432E-2</c:v>
                </c:pt>
                <c:pt idx="60">
                  <c:v>15.889091471023047</c:v>
                </c:pt>
                <c:pt idx="61">
                  <c:v>22.995011470177019</c:v>
                </c:pt>
                <c:pt idx="62">
                  <c:v>28.589205346713868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F-4608-9374-5856170B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2232"/>
        <c:axId val="302242888"/>
      </c:scatterChart>
      <c:valAx>
        <c:axId val="3022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888"/>
        <c:crosses val="autoZero"/>
        <c:crossBetween val="midCat"/>
      </c:valAx>
      <c:valAx>
        <c:axId val="3022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M*Log(N) Resudual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'Residual Plots'!$B$2:$B$64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</c:v>
                </c:pt>
                <c:pt idx="11">
                  <c:v>400</c:v>
                </c:pt>
                <c:pt idx="12">
                  <c:v>900</c:v>
                </c:pt>
                <c:pt idx="13">
                  <c:v>1600</c:v>
                </c:pt>
                <c:pt idx="14">
                  <c:v>2500</c:v>
                </c:pt>
                <c:pt idx="15">
                  <c:v>3600</c:v>
                </c:pt>
                <c:pt idx="16">
                  <c:v>4900</c:v>
                </c:pt>
                <c:pt idx="17">
                  <c:v>6400</c:v>
                </c:pt>
                <c:pt idx="18">
                  <c:v>8100</c:v>
                </c:pt>
                <c:pt idx="19">
                  <c:v>10000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10000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'Residual Plots'!$I$2:$I$64</c:f>
              <c:numCache>
                <c:formatCode>General</c:formatCode>
                <c:ptCount val="63"/>
                <c:pt idx="0">
                  <c:v>-1.4484591264567648</c:v>
                </c:pt>
                <c:pt idx="1">
                  <c:v>-1.4452205701649241</c:v>
                </c:pt>
                <c:pt idx="2">
                  <c:v>-1.4383503020194994</c:v>
                </c:pt>
                <c:pt idx="3">
                  <c:v>-1.4326943963908692</c:v>
                </c:pt>
                <c:pt idx="4">
                  <c:v>-1.4153255219449441</c:v>
                </c:pt>
                <c:pt idx="5">
                  <c:v>-1.3971400142040311</c:v>
                </c:pt>
                <c:pt idx="6">
                  <c:v>-1.3739470688521986</c:v>
                </c:pt>
                <c:pt idx="7">
                  <c:v>-1.3466683536507174</c:v>
                </c:pt>
                <c:pt idx="8">
                  <c:v>-1.3170771521820002</c:v>
                </c:pt>
                <c:pt idx="9">
                  <c:v>-1.2820781161634893</c:v>
                </c:pt>
                <c:pt idx="10">
                  <c:v>-1.4476188947257509</c:v>
                </c:pt>
                <c:pt idx="11">
                  <c:v>-1.4416967168125572</c:v>
                </c:pt>
                <c:pt idx="12">
                  <c:v>-1.4315539884907362</c:v>
                </c:pt>
                <c:pt idx="13">
                  <c:v>-1.4174559305990062</c:v>
                </c:pt>
                <c:pt idx="14">
                  <c:v>-1.4002155047165579</c:v>
                </c:pt>
                <c:pt idx="15">
                  <c:v>-1.3782616933648686</c:v>
                </c:pt>
                <c:pt idx="16">
                  <c:v>-1.353701405733053</c:v>
                </c:pt>
                <c:pt idx="17">
                  <c:v>-1.3261207672709552</c:v>
                </c:pt>
                <c:pt idx="18">
                  <c:v>-1.2988480908681894</c:v>
                </c:pt>
                <c:pt idx="19">
                  <c:v>-1.2654744911401217</c:v>
                </c:pt>
                <c:pt idx="20">
                  <c:v>-1.4332321400570724</c:v>
                </c:pt>
                <c:pt idx="21">
                  <c:v>-1.4215805969681423</c:v>
                </c:pt>
                <c:pt idx="22">
                  <c:v>-1.3905396020038856</c:v>
                </c:pt>
                <c:pt idx="23">
                  <c:v>-1.3698896237464491</c:v>
                </c:pt>
                <c:pt idx="24">
                  <c:v>-1.3497731147323382</c:v>
                </c:pt>
                <c:pt idx="25">
                  <c:v>-1.3308335612749491</c:v>
                </c:pt>
                <c:pt idx="26">
                  <c:v>-1.3136960920187077</c:v>
                </c:pt>
                <c:pt idx="27">
                  <c:v>-1.2959824027145428</c:v>
                </c:pt>
                <c:pt idx="28">
                  <c:v>-1.2800345506190218</c:v>
                </c:pt>
                <c:pt idx="29">
                  <c:v>-1.2673210135399864</c:v>
                </c:pt>
                <c:pt idx="30">
                  <c:v>-1.2816811587607897</c:v>
                </c:pt>
                <c:pt idx="31">
                  <c:v>-1.0775512922766124</c:v>
                </c:pt>
                <c:pt idx="32">
                  <c:v>-0.86827688004215897</c:v>
                </c:pt>
                <c:pt idx="33">
                  <c:v>-0.66803803306328891</c:v>
                </c:pt>
                <c:pt idx="34">
                  <c:v>-0.47429467671621489</c:v>
                </c:pt>
                <c:pt idx="35">
                  <c:v>-0.28613432284845791</c:v>
                </c:pt>
                <c:pt idx="36">
                  <c:v>-0.10911252798794496</c:v>
                </c:pt>
                <c:pt idx="37">
                  <c:v>5.3751160253730723E-2</c:v>
                </c:pt>
                <c:pt idx="38">
                  <c:v>0.20438012449685472</c:v>
                </c:pt>
                <c:pt idx="39">
                  <c:v>0.34326623349207341</c:v>
                </c:pt>
                <c:pt idx="40">
                  <c:v>-1.2847092906570705</c:v>
                </c:pt>
                <c:pt idx="41">
                  <c:v>-0.71028606075289913</c:v>
                </c:pt>
                <c:pt idx="42">
                  <c:v>0.26738647447896241</c:v>
                </c:pt>
                <c:pt idx="43">
                  <c:v>1.6203115445537102</c:v>
                </c:pt>
                <c:pt idx="44">
                  <c:v>3.0362067077279313</c:v>
                </c:pt>
                <c:pt idx="45">
                  <c:v>5.056556838114771</c:v>
                </c:pt>
                <c:pt idx="46">
                  <c:v>7.7528992429767545</c:v>
                </c:pt>
                <c:pt idx="47">
                  <c:v>9.3166825237321333</c:v>
                </c:pt>
                <c:pt idx="48">
                  <c:v>11.011753970465216</c:v>
                </c:pt>
                <c:pt idx="49">
                  <c:v>11.877134297428647</c:v>
                </c:pt>
                <c:pt idx="50">
                  <c:v>-1.1893550199413589</c:v>
                </c:pt>
                <c:pt idx="51">
                  <c:v>-0.89571225783723962</c:v>
                </c:pt>
                <c:pt idx="52">
                  <c:v>-0.59422743538284051</c:v>
                </c:pt>
                <c:pt idx="53">
                  <c:v>-0.2992179521846916</c:v>
                </c:pt>
                <c:pt idx="54">
                  <c:v>-1.0890673317417443E-2</c:v>
                </c:pt>
                <c:pt idx="55">
                  <c:v>0.26619215266988377</c:v>
                </c:pt>
                <c:pt idx="56">
                  <c:v>0.53347811614967078</c:v>
                </c:pt>
                <c:pt idx="57">
                  <c:v>0.76709541621242539</c:v>
                </c:pt>
                <c:pt idx="58">
                  <c:v>1.0235554229744834</c:v>
                </c:pt>
                <c:pt idx="59">
                  <c:v>1.2582648263906422</c:v>
                </c:pt>
                <c:pt idx="60">
                  <c:v>15.744191471023047</c:v>
                </c:pt>
                <c:pt idx="61">
                  <c:v>22.850111470177026</c:v>
                </c:pt>
                <c:pt idx="62">
                  <c:v>28.444305346713861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5-4134-9E1F-7070B750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2232"/>
        <c:axId val="302242888"/>
      </c:scatterChart>
      <c:valAx>
        <c:axId val="3022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888"/>
        <c:crosses val="autoZero"/>
        <c:crossBetween val="midCat"/>
      </c:valAx>
      <c:valAx>
        <c:axId val="3022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Vertices(n) vs Time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Data'!$A$2:$A$64</c:f>
              <c:numCache>
                <c:formatCode>General</c:formatCode>
                <c:ptCount val="6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100</c:v>
                </c:pt>
                <c:pt idx="41">
                  <c:v>200</c:v>
                </c:pt>
                <c:pt idx="42">
                  <c:v>300</c:v>
                </c:pt>
                <c:pt idx="43">
                  <c:v>400</c:v>
                </c:pt>
                <c:pt idx="44">
                  <c:v>500</c:v>
                </c:pt>
                <c:pt idx="45">
                  <c:v>600</c:v>
                </c:pt>
                <c:pt idx="46">
                  <c:v>700</c:v>
                </c:pt>
                <c:pt idx="47">
                  <c:v>800</c:v>
                </c:pt>
                <c:pt idx="48">
                  <c:v>900</c:v>
                </c:pt>
                <c:pt idx="49">
                  <c:v>1000</c:v>
                </c:pt>
                <c:pt idx="50">
                  <c:v>1000</c:v>
                </c:pt>
                <c:pt idx="51">
                  <c:v>2000</c:v>
                </c:pt>
                <c:pt idx="52">
                  <c:v>3000</c:v>
                </c:pt>
                <c:pt idx="53">
                  <c:v>4000</c:v>
                </c:pt>
                <c:pt idx="54">
                  <c:v>5000</c:v>
                </c:pt>
                <c:pt idx="55">
                  <c:v>6000</c:v>
                </c:pt>
                <c:pt idx="56">
                  <c:v>7000</c:v>
                </c:pt>
                <c:pt idx="57">
                  <c:v>8000</c:v>
                </c:pt>
                <c:pt idx="58">
                  <c:v>9000</c:v>
                </c:pt>
                <c:pt idx="59">
                  <c:v>10000</c:v>
                </c:pt>
                <c:pt idx="60">
                  <c:v>1000</c:v>
                </c:pt>
                <c:pt idx="61">
                  <c:v>2000</c:v>
                </c:pt>
                <c:pt idx="62">
                  <c:v>3000</c:v>
                </c:pt>
              </c:numCache>
            </c:numRef>
          </c:xVal>
          <c:yVal>
            <c:numRef>
              <c:f>'Raw Data'!$H$2:$H$64</c:f>
              <c:numCache>
                <c:formatCode>General</c:formatCode>
                <c:ptCount val="63"/>
                <c:pt idx="0" formatCode="0.00E+00">
                  <c:v>8.0160493962466706E-5</c:v>
                </c:pt>
                <c:pt idx="1">
                  <c:v>7.1374180261045699E-4</c:v>
                </c:pt>
                <c:pt idx="2">
                  <c:v>1.29461259348317E-3</c:v>
                </c:pt>
                <c:pt idx="3">
                  <c:v>7.00322489719837E-3</c:v>
                </c:pt>
                <c:pt idx="4">
                  <c:v>5.1457519992254598E-3</c:v>
                </c:pt>
                <c:pt idx="5">
                  <c:v>6.7985759000293898E-3</c:v>
                </c:pt>
                <c:pt idx="6">
                  <c:v>7.9175755963660707E-3</c:v>
                </c:pt>
                <c:pt idx="7">
                  <c:v>9.5482354983687408E-3</c:v>
                </c:pt>
                <c:pt idx="8">
                  <c:v>1.35709855007007E-2</c:v>
                </c:pt>
                <c:pt idx="9">
                  <c:v>1.69849236030131E-2</c:v>
                </c:pt>
                <c:pt idx="10">
                  <c:v>1.6096280014607999E-4</c:v>
                </c:pt>
                <c:pt idx="11">
                  <c:v>8.7402459903387301E-4</c:v>
                </c:pt>
                <c:pt idx="12">
                  <c:v>2.78760539949871E-3</c:v>
                </c:pt>
                <c:pt idx="13">
                  <c:v>6.5013037004973701E-3</c:v>
                </c:pt>
                <c:pt idx="14">
                  <c:v>1.30615857007796E-2</c:v>
                </c:pt>
                <c:pt idx="15">
                  <c:v>2.1077480399981099E-2</c:v>
                </c:pt>
                <c:pt idx="16">
                  <c:v>3.28025802999036E-2</c:v>
                </c:pt>
                <c:pt idx="17">
                  <c:v>4.7946827499254101E-2</c:v>
                </c:pt>
                <c:pt idx="18">
                  <c:v>6.9945681199896997E-2</c:v>
                </c:pt>
                <c:pt idx="19">
                  <c:v>9.2484702299407195E-2</c:v>
                </c:pt>
                <c:pt idx="20">
                  <c:v>2.3528208010247902E-3</c:v>
                </c:pt>
                <c:pt idx="21">
                  <c:v>1.46671359005267E-2</c:v>
                </c:pt>
                <c:pt idx="22">
                  <c:v>9.6849916997598408E-3</c:v>
                </c:pt>
                <c:pt idx="23">
                  <c:v>1.6453056500176901E-2</c:v>
                </c:pt>
                <c:pt idx="24">
                  <c:v>2.4765276700782098E-2</c:v>
                </c:pt>
                <c:pt idx="25">
                  <c:v>3.50598730001365E-2</c:v>
                </c:pt>
                <c:pt idx="26">
                  <c:v>4.7826341399922902E-2</c:v>
                </c:pt>
                <c:pt idx="27">
                  <c:v>6.0589977999916299E-2</c:v>
                </c:pt>
                <c:pt idx="28">
                  <c:v>7.5620762098697003E-2</c:v>
                </c:pt>
                <c:pt idx="29">
                  <c:v>9.4331224699271798E-2</c:v>
                </c:pt>
                <c:pt idx="30">
                  <c:v>1.6587966200313501E-2</c:v>
                </c:pt>
                <c:pt idx="31">
                  <c:v>5.2116681600455197E-2</c:v>
                </c:pt>
                <c:pt idx="32">
                  <c:v>0.103430777000903</c:v>
                </c:pt>
                <c:pt idx="33">
                  <c:v>0.17737236060056599</c:v>
                </c:pt>
                <c:pt idx="34">
                  <c:v>0.26791629640065301</c:v>
                </c:pt>
                <c:pt idx="35">
                  <c:v>0.37209744010033302</c:v>
                </c:pt>
                <c:pt idx="36">
                  <c:v>0.49411502180009798</c:v>
                </c:pt>
                <c:pt idx="37">
                  <c:v>0.63602459260000599</c:v>
                </c:pt>
                <c:pt idx="38">
                  <c:v>0.795181990299897</c:v>
                </c:pt>
                <c:pt idx="39">
                  <c:v>0.97053587810078101</c:v>
                </c:pt>
                <c:pt idx="40">
                  <c:v>1.96160980965942E-2</c:v>
                </c:pt>
                <c:pt idx="41">
                  <c:v>0.10871683940058501</c:v>
                </c:pt>
                <c:pt idx="42">
                  <c:v>0.33667521639726999</c:v>
                </c:pt>
                <c:pt idx="43">
                  <c:v>0.76492576559539804</c:v>
                </c:pt>
                <c:pt idx="44">
                  <c:v>1.7291013906942601</c:v>
                </c:pt>
                <c:pt idx="45">
                  <c:v>2.7057218653964799</c:v>
                </c:pt>
                <c:pt idx="46">
                  <c:v>3.6379182137083199</c:v>
                </c:pt>
                <c:pt idx="47">
                  <c:v>6.3466234990977597</c:v>
                </c:pt>
                <c:pt idx="48">
                  <c:v>9.5787050627055503</c:v>
                </c:pt>
                <c:pt idx="49">
                  <c:v>14.304586818499899</c:v>
                </c:pt>
                <c:pt idx="50">
                  <c:v>1.63652311006444E-2</c:v>
                </c:pt>
                <c:pt idx="51">
                  <c:v>5.4484454600606101E-2</c:v>
                </c:pt>
                <c:pt idx="52">
                  <c:v>0.10569154350087</c:v>
                </c:pt>
                <c:pt idx="53">
                  <c:v>0.176965894601016</c:v>
                </c:pt>
                <c:pt idx="54">
                  <c:v>0.26502931160066501</c:v>
                </c:pt>
                <c:pt idx="55">
                  <c:v>0.372391386900562</c:v>
                </c:pt>
                <c:pt idx="56">
                  <c:v>0.49624820370081502</c:v>
                </c:pt>
                <c:pt idx="57">
                  <c:v>0.659507566399406</c:v>
                </c:pt>
                <c:pt idx="58">
                  <c:v>0.80493732530012496</c:v>
                </c:pt>
                <c:pt idx="59">
                  <c:v>0.97657132239983102</c:v>
                </c:pt>
                <c:pt idx="60">
                  <c:v>10.437529644905499</c:v>
                </c:pt>
                <c:pt idx="61">
                  <c:v>97.315027882496295</c:v>
                </c:pt>
                <c:pt idx="62">
                  <c:v>258.33562708869499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3-421F-89FF-A3C9436E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35584"/>
        <c:axId val="303333288"/>
      </c:scatterChart>
      <c:valAx>
        <c:axId val="303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3288"/>
        <c:crosses val="autoZero"/>
        <c:crossBetween val="midCat"/>
      </c:valAx>
      <c:valAx>
        <c:axId val="303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Edges (m) vs Time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Data'!$B$2:$B$64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</c:v>
                </c:pt>
                <c:pt idx="11">
                  <c:v>400</c:v>
                </c:pt>
                <c:pt idx="12">
                  <c:v>900</c:v>
                </c:pt>
                <c:pt idx="13">
                  <c:v>1600</c:v>
                </c:pt>
                <c:pt idx="14">
                  <c:v>2500</c:v>
                </c:pt>
                <c:pt idx="15">
                  <c:v>3600</c:v>
                </c:pt>
                <c:pt idx="16">
                  <c:v>4900</c:v>
                </c:pt>
                <c:pt idx="17">
                  <c:v>6400</c:v>
                </c:pt>
                <c:pt idx="18">
                  <c:v>8100</c:v>
                </c:pt>
                <c:pt idx="19">
                  <c:v>10000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10000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'Raw Data'!$H$2:$H$64</c:f>
              <c:numCache>
                <c:formatCode>General</c:formatCode>
                <c:ptCount val="63"/>
                <c:pt idx="0" formatCode="0.00E+00">
                  <c:v>8.0160493962466706E-5</c:v>
                </c:pt>
                <c:pt idx="1">
                  <c:v>7.1374180261045699E-4</c:v>
                </c:pt>
                <c:pt idx="2">
                  <c:v>1.29461259348317E-3</c:v>
                </c:pt>
                <c:pt idx="3">
                  <c:v>7.00322489719837E-3</c:v>
                </c:pt>
                <c:pt idx="4">
                  <c:v>5.1457519992254598E-3</c:v>
                </c:pt>
                <c:pt idx="5">
                  <c:v>6.7985759000293898E-3</c:v>
                </c:pt>
                <c:pt idx="6">
                  <c:v>7.9175755963660707E-3</c:v>
                </c:pt>
                <c:pt idx="7">
                  <c:v>9.5482354983687408E-3</c:v>
                </c:pt>
                <c:pt idx="8">
                  <c:v>1.35709855007007E-2</c:v>
                </c:pt>
                <c:pt idx="9">
                  <c:v>1.69849236030131E-2</c:v>
                </c:pt>
                <c:pt idx="10">
                  <c:v>1.6096280014607999E-4</c:v>
                </c:pt>
                <c:pt idx="11">
                  <c:v>8.7402459903387301E-4</c:v>
                </c:pt>
                <c:pt idx="12">
                  <c:v>2.78760539949871E-3</c:v>
                </c:pt>
                <c:pt idx="13">
                  <c:v>6.5013037004973701E-3</c:v>
                </c:pt>
                <c:pt idx="14">
                  <c:v>1.30615857007796E-2</c:v>
                </c:pt>
                <c:pt idx="15">
                  <c:v>2.1077480399981099E-2</c:v>
                </c:pt>
                <c:pt idx="16">
                  <c:v>3.28025802999036E-2</c:v>
                </c:pt>
                <c:pt idx="17">
                  <c:v>4.7946827499254101E-2</c:v>
                </c:pt>
                <c:pt idx="18">
                  <c:v>6.9945681199896997E-2</c:v>
                </c:pt>
                <c:pt idx="19">
                  <c:v>9.2484702299407195E-2</c:v>
                </c:pt>
                <c:pt idx="20">
                  <c:v>2.3528208010247902E-3</c:v>
                </c:pt>
                <c:pt idx="21">
                  <c:v>1.46671359005267E-2</c:v>
                </c:pt>
                <c:pt idx="22">
                  <c:v>9.6849916997598408E-3</c:v>
                </c:pt>
                <c:pt idx="23">
                  <c:v>1.6453056500176901E-2</c:v>
                </c:pt>
                <c:pt idx="24">
                  <c:v>2.4765276700782098E-2</c:v>
                </c:pt>
                <c:pt idx="25">
                  <c:v>3.50598730001365E-2</c:v>
                </c:pt>
                <c:pt idx="26">
                  <c:v>4.7826341399922902E-2</c:v>
                </c:pt>
                <c:pt idx="27">
                  <c:v>6.0589977999916299E-2</c:v>
                </c:pt>
                <c:pt idx="28">
                  <c:v>7.5620762098697003E-2</c:v>
                </c:pt>
                <c:pt idx="29">
                  <c:v>9.4331224699271798E-2</c:v>
                </c:pt>
                <c:pt idx="30">
                  <c:v>1.6587966200313501E-2</c:v>
                </c:pt>
                <c:pt idx="31">
                  <c:v>5.2116681600455197E-2</c:v>
                </c:pt>
                <c:pt idx="32">
                  <c:v>0.103430777000903</c:v>
                </c:pt>
                <c:pt idx="33">
                  <c:v>0.17737236060056599</c:v>
                </c:pt>
                <c:pt idx="34">
                  <c:v>0.26791629640065301</c:v>
                </c:pt>
                <c:pt idx="35">
                  <c:v>0.37209744010033302</c:v>
                </c:pt>
                <c:pt idx="36">
                  <c:v>0.49411502180009798</c:v>
                </c:pt>
                <c:pt idx="37">
                  <c:v>0.63602459260000599</c:v>
                </c:pt>
                <c:pt idx="38">
                  <c:v>0.795181990299897</c:v>
                </c:pt>
                <c:pt idx="39">
                  <c:v>0.97053587810078101</c:v>
                </c:pt>
                <c:pt idx="40">
                  <c:v>1.96160980965942E-2</c:v>
                </c:pt>
                <c:pt idx="41">
                  <c:v>0.10871683940058501</c:v>
                </c:pt>
                <c:pt idx="42">
                  <c:v>0.33667521639726999</c:v>
                </c:pt>
                <c:pt idx="43">
                  <c:v>0.76492576559539804</c:v>
                </c:pt>
                <c:pt idx="44">
                  <c:v>1.7291013906942601</c:v>
                </c:pt>
                <c:pt idx="45">
                  <c:v>2.7057218653964799</c:v>
                </c:pt>
                <c:pt idx="46">
                  <c:v>3.6379182137083199</c:v>
                </c:pt>
                <c:pt idx="47">
                  <c:v>6.3466234990977597</c:v>
                </c:pt>
                <c:pt idx="48">
                  <c:v>9.5787050627055503</c:v>
                </c:pt>
                <c:pt idx="49">
                  <c:v>14.304586818499899</c:v>
                </c:pt>
                <c:pt idx="50">
                  <c:v>1.63652311006444E-2</c:v>
                </c:pt>
                <c:pt idx="51">
                  <c:v>5.4484454600606101E-2</c:v>
                </c:pt>
                <c:pt idx="52">
                  <c:v>0.10569154350087</c:v>
                </c:pt>
                <c:pt idx="53">
                  <c:v>0.176965894601016</c:v>
                </c:pt>
                <c:pt idx="54">
                  <c:v>0.26502931160066501</c:v>
                </c:pt>
                <c:pt idx="55">
                  <c:v>0.372391386900562</c:v>
                </c:pt>
                <c:pt idx="56">
                  <c:v>0.49624820370081502</c:v>
                </c:pt>
                <c:pt idx="57">
                  <c:v>0.659507566399406</c:v>
                </c:pt>
                <c:pt idx="58">
                  <c:v>0.80493732530012496</c:v>
                </c:pt>
                <c:pt idx="59">
                  <c:v>0.97657132239983102</c:v>
                </c:pt>
                <c:pt idx="60">
                  <c:v>10.437529644905499</c:v>
                </c:pt>
                <c:pt idx="61">
                  <c:v>97.315027882496295</c:v>
                </c:pt>
                <c:pt idx="62">
                  <c:v>258.33562708869499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8-422D-9ACA-51560AA0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35584"/>
        <c:axId val="303333288"/>
      </c:scatterChart>
      <c:valAx>
        <c:axId val="303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Edges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3288"/>
        <c:crosses val="autoZero"/>
        <c:crossBetween val="midCat"/>
      </c:valAx>
      <c:valAx>
        <c:axId val="303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Edges Squared (m^2) vs Time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Data'!$C$2:$C$64</c:f>
              <c:numCache>
                <c:formatCode>General</c:formatCode>
                <c:ptCount val="63"/>
                <c:pt idx="0">
                  <c:v>10000</c:v>
                </c:pt>
                <c:pt idx="1">
                  <c:v>160000</c:v>
                </c:pt>
                <c:pt idx="2">
                  <c:v>810000</c:v>
                </c:pt>
                <c:pt idx="3">
                  <c:v>2560000</c:v>
                </c:pt>
                <c:pt idx="4">
                  <c:v>6250000</c:v>
                </c:pt>
                <c:pt idx="5">
                  <c:v>12960000</c:v>
                </c:pt>
                <c:pt idx="6">
                  <c:v>24010000</c:v>
                </c:pt>
                <c:pt idx="7">
                  <c:v>40960000</c:v>
                </c:pt>
                <c:pt idx="8">
                  <c:v>65610000</c:v>
                </c:pt>
                <c:pt idx="9">
                  <c:v>100000000</c:v>
                </c:pt>
                <c:pt idx="10">
                  <c:v>10000</c:v>
                </c:pt>
                <c:pt idx="11">
                  <c:v>160000</c:v>
                </c:pt>
                <c:pt idx="12">
                  <c:v>810000</c:v>
                </c:pt>
                <c:pt idx="13">
                  <c:v>2560000</c:v>
                </c:pt>
                <c:pt idx="14">
                  <c:v>6250000</c:v>
                </c:pt>
                <c:pt idx="15">
                  <c:v>12960000</c:v>
                </c:pt>
                <c:pt idx="16">
                  <c:v>24010000</c:v>
                </c:pt>
                <c:pt idx="17">
                  <c:v>40960000</c:v>
                </c:pt>
                <c:pt idx="18">
                  <c:v>65610000</c:v>
                </c:pt>
                <c:pt idx="19">
                  <c:v>100000000</c:v>
                </c:pt>
                <c:pt idx="20">
                  <c:v>1000000</c:v>
                </c:pt>
                <c:pt idx="21">
                  <c:v>4000000</c:v>
                </c:pt>
                <c:pt idx="22">
                  <c:v>9000000</c:v>
                </c:pt>
                <c:pt idx="23">
                  <c:v>16000000</c:v>
                </c:pt>
                <c:pt idx="24">
                  <c:v>25000000</c:v>
                </c:pt>
                <c:pt idx="25">
                  <c:v>36000000</c:v>
                </c:pt>
                <c:pt idx="26">
                  <c:v>49000000</c:v>
                </c:pt>
                <c:pt idx="27">
                  <c:v>64000000</c:v>
                </c:pt>
                <c:pt idx="28">
                  <c:v>81000000</c:v>
                </c:pt>
                <c:pt idx="29">
                  <c:v>100000000</c:v>
                </c:pt>
                <c:pt idx="30">
                  <c:v>100000000</c:v>
                </c:pt>
                <c:pt idx="31">
                  <c:v>400000000</c:v>
                </c:pt>
                <c:pt idx="32">
                  <c:v>900000000</c:v>
                </c:pt>
                <c:pt idx="33">
                  <c:v>1600000000</c:v>
                </c:pt>
                <c:pt idx="34">
                  <c:v>2500000000</c:v>
                </c:pt>
                <c:pt idx="35">
                  <c:v>3600000000</c:v>
                </c:pt>
                <c:pt idx="36">
                  <c:v>4900000000</c:v>
                </c:pt>
                <c:pt idx="37">
                  <c:v>6400000000</c:v>
                </c:pt>
                <c:pt idx="38">
                  <c:v>8100000000</c:v>
                </c:pt>
                <c:pt idx="39">
                  <c:v>10000000000</c:v>
                </c:pt>
                <c:pt idx="40">
                  <c:v>100000000</c:v>
                </c:pt>
                <c:pt idx="41">
                  <c:v>1600000000</c:v>
                </c:pt>
                <c:pt idx="42">
                  <c:v>8100000000</c:v>
                </c:pt>
                <c:pt idx="43">
                  <c:v>25600000000</c:v>
                </c:pt>
                <c:pt idx="44">
                  <c:v>62500000000</c:v>
                </c:pt>
                <c:pt idx="45">
                  <c:v>129600000000</c:v>
                </c:pt>
                <c:pt idx="46">
                  <c:v>240100000000</c:v>
                </c:pt>
                <c:pt idx="47">
                  <c:v>409600000000</c:v>
                </c:pt>
                <c:pt idx="48">
                  <c:v>656100000000</c:v>
                </c:pt>
                <c:pt idx="49">
                  <c:v>1000000000000</c:v>
                </c:pt>
                <c:pt idx="50">
                  <c:v>100000000</c:v>
                </c:pt>
                <c:pt idx="51">
                  <c:v>400000000</c:v>
                </c:pt>
                <c:pt idx="52">
                  <c:v>900000000</c:v>
                </c:pt>
                <c:pt idx="53">
                  <c:v>1600000000</c:v>
                </c:pt>
                <c:pt idx="54">
                  <c:v>2500000000</c:v>
                </c:pt>
                <c:pt idx="55">
                  <c:v>3600000000</c:v>
                </c:pt>
                <c:pt idx="56">
                  <c:v>4900000000</c:v>
                </c:pt>
                <c:pt idx="57">
                  <c:v>6400000000</c:v>
                </c:pt>
                <c:pt idx="58">
                  <c:v>8100000000</c:v>
                </c:pt>
                <c:pt idx="59">
                  <c:v>10000000000</c:v>
                </c:pt>
                <c:pt idx="60">
                  <c:v>1000000000000</c:v>
                </c:pt>
                <c:pt idx="61">
                  <c:v>16000000000000</c:v>
                </c:pt>
                <c:pt idx="62">
                  <c:v>81000000000000</c:v>
                </c:pt>
              </c:numCache>
            </c:numRef>
          </c:xVal>
          <c:yVal>
            <c:numRef>
              <c:f>'Raw Data'!$H$2:$H$64</c:f>
              <c:numCache>
                <c:formatCode>General</c:formatCode>
                <c:ptCount val="63"/>
                <c:pt idx="0" formatCode="0.00E+00">
                  <c:v>8.0160493962466706E-5</c:v>
                </c:pt>
                <c:pt idx="1">
                  <c:v>7.1374180261045699E-4</c:v>
                </c:pt>
                <c:pt idx="2">
                  <c:v>1.29461259348317E-3</c:v>
                </c:pt>
                <c:pt idx="3">
                  <c:v>7.00322489719837E-3</c:v>
                </c:pt>
                <c:pt idx="4">
                  <c:v>5.1457519992254598E-3</c:v>
                </c:pt>
                <c:pt idx="5">
                  <c:v>6.7985759000293898E-3</c:v>
                </c:pt>
                <c:pt idx="6">
                  <c:v>7.9175755963660707E-3</c:v>
                </c:pt>
                <c:pt idx="7">
                  <c:v>9.5482354983687408E-3</c:v>
                </c:pt>
                <c:pt idx="8">
                  <c:v>1.35709855007007E-2</c:v>
                </c:pt>
                <c:pt idx="9">
                  <c:v>1.69849236030131E-2</c:v>
                </c:pt>
                <c:pt idx="10">
                  <c:v>1.6096280014607999E-4</c:v>
                </c:pt>
                <c:pt idx="11">
                  <c:v>8.7402459903387301E-4</c:v>
                </c:pt>
                <c:pt idx="12">
                  <c:v>2.78760539949871E-3</c:v>
                </c:pt>
                <c:pt idx="13">
                  <c:v>6.5013037004973701E-3</c:v>
                </c:pt>
                <c:pt idx="14">
                  <c:v>1.30615857007796E-2</c:v>
                </c:pt>
                <c:pt idx="15">
                  <c:v>2.1077480399981099E-2</c:v>
                </c:pt>
                <c:pt idx="16">
                  <c:v>3.28025802999036E-2</c:v>
                </c:pt>
                <c:pt idx="17">
                  <c:v>4.7946827499254101E-2</c:v>
                </c:pt>
                <c:pt idx="18">
                  <c:v>6.9945681199896997E-2</c:v>
                </c:pt>
                <c:pt idx="19">
                  <c:v>9.2484702299407195E-2</c:v>
                </c:pt>
                <c:pt idx="20">
                  <c:v>2.3528208010247902E-3</c:v>
                </c:pt>
                <c:pt idx="21">
                  <c:v>1.46671359005267E-2</c:v>
                </c:pt>
                <c:pt idx="22">
                  <c:v>9.6849916997598408E-3</c:v>
                </c:pt>
                <c:pt idx="23">
                  <c:v>1.6453056500176901E-2</c:v>
                </c:pt>
                <c:pt idx="24">
                  <c:v>2.4765276700782098E-2</c:v>
                </c:pt>
                <c:pt idx="25">
                  <c:v>3.50598730001365E-2</c:v>
                </c:pt>
                <c:pt idx="26">
                  <c:v>4.7826341399922902E-2</c:v>
                </c:pt>
                <c:pt idx="27">
                  <c:v>6.0589977999916299E-2</c:v>
                </c:pt>
                <c:pt idx="28">
                  <c:v>7.5620762098697003E-2</c:v>
                </c:pt>
                <c:pt idx="29">
                  <c:v>9.4331224699271798E-2</c:v>
                </c:pt>
                <c:pt idx="30">
                  <c:v>1.6587966200313501E-2</c:v>
                </c:pt>
                <c:pt idx="31">
                  <c:v>5.2116681600455197E-2</c:v>
                </c:pt>
                <c:pt idx="32">
                  <c:v>0.103430777000903</c:v>
                </c:pt>
                <c:pt idx="33">
                  <c:v>0.17737236060056599</c:v>
                </c:pt>
                <c:pt idx="34">
                  <c:v>0.26791629640065301</c:v>
                </c:pt>
                <c:pt idx="35">
                  <c:v>0.37209744010033302</c:v>
                </c:pt>
                <c:pt idx="36">
                  <c:v>0.49411502180009798</c:v>
                </c:pt>
                <c:pt idx="37">
                  <c:v>0.63602459260000599</c:v>
                </c:pt>
                <c:pt idx="38">
                  <c:v>0.795181990299897</c:v>
                </c:pt>
                <c:pt idx="39">
                  <c:v>0.97053587810078101</c:v>
                </c:pt>
                <c:pt idx="40">
                  <c:v>1.96160980965942E-2</c:v>
                </c:pt>
                <c:pt idx="41">
                  <c:v>0.10871683940058501</c:v>
                </c:pt>
                <c:pt idx="42">
                  <c:v>0.33667521639726999</c:v>
                </c:pt>
                <c:pt idx="43">
                  <c:v>0.76492576559539804</c:v>
                </c:pt>
                <c:pt idx="44">
                  <c:v>1.7291013906942601</c:v>
                </c:pt>
                <c:pt idx="45">
                  <c:v>2.7057218653964799</c:v>
                </c:pt>
                <c:pt idx="46">
                  <c:v>3.6379182137083199</c:v>
                </c:pt>
                <c:pt idx="47">
                  <c:v>6.3466234990977597</c:v>
                </c:pt>
                <c:pt idx="48">
                  <c:v>9.5787050627055503</c:v>
                </c:pt>
                <c:pt idx="49">
                  <c:v>14.304586818499899</c:v>
                </c:pt>
                <c:pt idx="50">
                  <c:v>1.63652311006444E-2</c:v>
                </c:pt>
                <c:pt idx="51">
                  <c:v>5.4484454600606101E-2</c:v>
                </c:pt>
                <c:pt idx="52">
                  <c:v>0.10569154350087</c:v>
                </c:pt>
                <c:pt idx="53">
                  <c:v>0.176965894601016</c:v>
                </c:pt>
                <c:pt idx="54">
                  <c:v>0.26502931160066501</c:v>
                </c:pt>
                <c:pt idx="55">
                  <c:v>0.372391386900562</c:v>
                </c:pt>
                <c:pt idx="56">
                  <c:v>0.49624820370081502</c:v>
                </c:pt>
                <c:pt idx="57">
                  <c:v>0.659507566399406</c:v>
                </c:pt>
                <c:pt idx="58">
                  <c:v>0.80493732530012496</c:v>
                </c:pt>
                <c:pt idx="59">
                  <c:v>0.97657132239983102</c:v>
                </c:pt>
                <c:pt idx="60">
                  <c:v>10.437529644905499</c:v>
                </c:pt>
                <c:pt idx="61">
                  <c:v>97.315027882496295</c:v>
                </c:pt>
                <c:pt idx="62">
                  <c:v>258.33562708869499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6-47BE-8E15-F082F1E2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35584"/>
        <c:axId val="303333288"/>
      </c:scatterChart>
      <c:valAx>
        <c:axId val="303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3288"/>
        <c:crosses val="autoZero"/>
        <c:crossBetween val="midCat"/>
      </c:valAx>
      <c:valAx>
        <c:axId val="303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Vertices Squared (n^2) vs Time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Data'!$D$2:$D$64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10000</c:v>
                </c:pt>
                <c:pt idx="11">
                  <c:v>40000</c:v>
                </c:pt>
                <c:pt idx="12">
                  <c:v>90000</c:v>
                </c:pt>
                <c:pt idx="13">
                  <c:v>160000</c:v>
                </c:pt>
                <c:pt idx="14">
                  <c:v>250000</c:v>
                </c:pt>
                <c:pt idx="15">
                  <c:v>360000</c:v>
                </c:pt>
                <c:pt idx="16">
                  <c:v>490000</c:v>
                </c:pt>
                <c:pt idx="17">
                  <c:v>640000</c:v>
                </c:pt>
                <c:pt idx="18">
                  <c:v>810000</c:v>
                </c:pt>
                <c:pt idx="19">
                  <c:v>1000000</c:v>
                </c:pt>
                <c:pt idx="20">
                  <c:v>10000</c:v>
                </c:pt>
                <c:pt idx="21">
                  <c:v>40000</c:v>
                </c:pt>
                <c:pt idx="22">
                  <c:v>90000</c:v>
                </c:pt>
                <c:pt idx="23">
                  <c:v>160000</c:v>
                </c:pt>
                <c:pt idx="24">
                  <c:v>250000</c:v>
                </c:pt>
                <c:pt idx="25">
                  <c:v>360000</c:v>
                </c:pt>
                <c:pt idx="26">
                  <c:v>490000</c:v>
                </c:pt>
                <c:pt idx="27">
                  <c:v>640000</c:v>
                </c:pt>
                <c:pt idx="28">
                  <c:v>810000</c:v>
                </c:pt>
                <c:pt idx="29">
                  <c:v>1000000</c:v>
                </c:pt>
                <c:pt idx="30">
                  <c:v>10000</c:v>
                </c:pt>
                <c:pt idx="31">
                  <c:v>40000</c:v>
                </c:pt>
                <c:pt idx="32">
                  <c:v>90000</c:v>
                </c:pt>
                <c:pt idx="33">
                  <c:v>160000</c:v>
                </c:pt>
                <c:pt idx="34">
                  <c:v>250000</c:v>
                </c:pt>
                <c:pt idx="35">
                  <c:v>360000</c:v>
                </c:pt>
                <c:pt idx="36">
                  <c:v>490000</c:v>
                </c:pt>
                <c:pt idx="37">
                  <c:v>640000</c:v>
                </c:pt>
                <c:pt idx="38">
                  <c:v>810000</c:v>
                </c:pt>
                <c:pt idx="39">
                  <c:v>1000000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1000000</c:v>
                </c:pt>
                <c:pt idx="51">
                  <c:v>4000000</c:v>
                </c:pt>
                <c:pt idx="52">
                  <c:v>9000000</c:v>
                </c:pt>
                <c:pt idx="53">
                  <c:v>16000000</c:v>
                </c:pt>
                <c:pt idx="54">
                  <c:v>25000000</c:v>
                </c:pt>
                <c:pt idx="55">
                  <c:v>36000000</c:v>
                </c:pt>
                <c:pt idx="56">
                  <c:v>49000000</c:v>
                </c:pt>
                <c:pt idx="57">
                  <c:v>64000000</c:v>
                </c:pt>
                <c:pt idx="58">
                  <c:v>81000000</c:v>
                </c:pt>
                <c:pt idx="59">
                  <c:v>100000000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'Raw Data'!$H$2:$H$64</c:f>
              <c:numCache>
                <c:formatCode>General</c:formatCode>
                <c:ptCount val="63"/>
                <c:pt idx="0" formatCode="0.00E+00">
                  <c:v>8.0160493962466706E-5</c:v>
                </c:pt>
                <c:pt idx="1">
                  <c:v>7.1374180261045699E-4</c:v>
                </c:pt>
                <c:pt idx="2">
                  <c:v>1.29461259348317E-3</c:v>
                </c:pt>
                <c:pt idx="3">
                  <c:v>7.00322489719837E-3</c:v>
                </c:pt>
                <c:pt idx="4">
                  <c:v>5.1457519992254598E-3</c:v>
                </c:pt>
                <c:pt idx="5">
                  <c:v>6.7985759000293898E-3</c:v>
                </c:pt>
                <c:pt idx="6">
                  <c:v>7.9175755963660707E-3</c:v>
                </c:pt>
                <c:pt idx="7">
                  <c:v>9.5482354983687408E-3</c:v>
                </c:pt>
                <c:pt idx="8">
                  <c:v>1.35709855007007E-2</c:v>
                </c:pt>
                <c:pt idx="9">
                  <c:v>1.69849236030131E-2</c:v>
                </c:pt>
                <c:pt idx="10">
                  <c:v>1.6096280014607999E-4</c:v>
                </c:pt>
                <c:pt idx="11">
                  <c:v>8.7402459903387301E-4</c:v>
                </c:pt>
                <c:pt idx="12">
                  <c:v>2.78760539949871E-3</c:v>
                </c:pt>
                <c:pt idx="13">
                  <c:v>6.5013037004973701E-3</c:v>
                </c:pt>
                <c:pt idx="14">
                  <c:v>1.30615857007796E-2</c:v>
                </c:pt>
                <c:pt idx="15">
                  <c:v>2.1077480399981099E-2</c:v>
                </c:pt>
                <c:pt idx="16">
                  <c:v>3.28025802999036E-2</c:v>
                </c:pt>
                <c:pt idx="17">
                  <c:v>4.7946827499254101E-2</c:v>
                </c:pt>
                <c:pt idx="18">
                  <c:v>6.9945681199896997E-2</c:v>
                </c:pt>
                <c:pt idx="19">
                  <c:v>9.2484702299407195E-2</c:v>
                </c:pt>
                <c:pt idx="20">
                  <c:v>2.3528208010247902E-3</c:v>
                </c:pt>
                <c:pt idx="21">
                  <c:v>1.46671359005267E-2</c:v>
                </c:pt>
                <c:pt idx="22">
                  <c:v>9.6849916997598408E-3</c:v>
                </c:pt>
                <c:pt idx="23">
                  <c:v>1.6453056500176901E-2</c:v>
                </c:pt>
                <c:pt idx="24">
                  <c:v>2.4765276700782098E-2</c:v>
                </c:pt>
                <c:pt idx="25">
                  <c:v>3.50598730001365E-2</c:v>
                </c:pt>
                <c:pt idx="26">
                  <c:v>4.7826341399922902E-2</c:v>
                </c:pt>
                <c:pt idx="27">
                  <c:v>6.0589977999916299E-2</c:v>
                </c:pt>
                <c:pt idx="28">
                  <c:v>7.5620762098697003E-2</c:v>
                </c:pt>
                <c:pt idx="29">
                  <c:v>9.4331224699271798E-2</c:v>
                </c:pt>
                <c:pt idx="30">
                  <c:v>1.6587966200313501E-2</c:v>
                </c:pt>
                <c:pt idx="31">
                  <c:v>5.2116681600455197E-2</c:v>
                </c:pt>
                <c:pt idx="32">
                  <c:v>0.103430777000903</c:v>
                </c:pt>
                <c:pt idx="33">
                  <c:v>0.17737236060056599</c:v>
                </c:pt>
                <c:pt idx="34">
                  <c:v>0.26791629640065301</c:v>
                </c:pt>
                <c:pt idx="35">
                  <c:v>0.37209744010033302</c:v>
                </c:pt>
                <c:pt idx="36">
                  <c:v>0.49411502180009798</c:v>
                </c:pt>
                <c:pt idx="37">
                  <c:v>0.63602459260000599</c:v>
                </c:pt>
                <c:pt idx="38">
                  <c:v>0.795181990299897</c:v>
                </c:pt>
                <c:pt idx="39">
                  <c:v>0.97053587810078101</c:v>
                </c:pt>
                <c:pt idx="40">
                  <c:v>1.96160980965942E-2</c:v>
                </c:pt>
                <c:pt idx="41">
                  <c:v>0.10871683940058501</c:v>
                </c:pt>
                <c:pt idx="42">
                  <c:v>0.33667521639726999</c:v>
                </c:pt>
                <c:pt idx="43">
                  <c:v>0.76492576559539804</c:v>
                </c:pt>
                <c:pt idx="44">
                  <c:v>1.7291013906942601</c:v>
                </c:pt>
                <c:pt idx="45">
                  <c:v>2.7057218653964799</c:v>
                </c:pt>
                <c:pt idx="46">
                  <c:v>3.6379182137083199</c:v>
                </c:pt>
                <c:pt idx="47">
                  <c:v>6.3466234990977597</c:v>
                </c:pt>
                <c:pt idx="48">
                  <c:v>9.5787050627055503</c:v>
                </c:pt>
                <c:pt idx="49">
                  <c:v>14.304586818499899</c:v>
                </c:pt>
                <c:pt idx="50">
                  <c:v>1.63652311006444E-2</c:v>
                </c:pt>
                <c:pt idx="51">
                  <c:v>5.4484454600606101E-2</c:v>
                </c:pt>
                <c:pt idx="52">
                  <c:v>0.10569154350087</c:v>
                </c:pt>
                <c:pt idx="53">
                  <c:v>0.176965894601016</c:v>
                </c:pt>
                <c:pt idx="54">
                  <c:v>0.26502931160066501</c:v>
                </c:pt>
                <c:pt idx="55">
                  <c:v>0.372391386900562</c:v>
                </c:pt>
                <c:pt idx="56">
                  <c:v>0.49624820370081502</c:v>
                </c:pt>
                <c:pt idx="57">
                  <c:v>0.659507566399406</c:v>
                </c:pt>
                <c:pt idx="58">
                  <c:v>0.80493732530012496</c:v>
                </c:pt>
                <c:pt idx="59">
                  <c:v>0.97657132239983102</c:v>
                </c:pt>
                <c:pt idx="60">
                  <c:v>10.437529644905499</c:v>
                </c:pt>
                <c:pt idx="61">
                  <c:v>97.315027882496295</c:v>
                </c:pt>
                <c:pt idx="62">
                  <c:v>258.33562708869499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B-4A7D-AEA5-DD02F947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35584"/>
        <c:axId val="303333288"/>
      </c:scatterChart>
      <c:valAx>
        <c:axId val="303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3288"/>
        <c:crosses val="autoZero"/>
        <c:crossBetween val="midCat"/>
      </c:valAx>
      <c:valAx>
        <c:axId val="303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Vertices * Edges (n*m) vs Time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Data'!$E$2:$E$64</c:f>
              <c:numCache>
                <c:formatCode>General</c:formatCode>
                <c:ptCount val="63"/>
                <c:pt idx="0">
                  <c:v>1000</c:v>
                </c:pt>
                <c:pt idx="1">
                  <c:v>8000</c:v>
                </c:pt>
                <c:pt idx="2">
                  <c:v>27000</c:v>
                </c:pt>
                <c:pt idx="3">
                  <c:v>64000</c:v>
                </c:pt>
                <c:pt idx="4">
                  <c:v>125000</c:v>
                </c:pt>
                <c:pt idx="5">
                  <c:v>216000</c:v>
                </c:pt>
                <c:pt idx="6">
                  <c:v>343000</c:v>
                </c:pt>
                <c:pt idx="7">
                  <c:v>512000</c:v>
                </c:pt>
                <c:pt idx="8">
                  <c:v>729000</c:v>
                </c:pt>
                <c:pt idx="9">
                  <c:v>1000000</c:v>
                </c:pt>
                <c:pt idx="10">
                  <c:v>10000</c:v>
                </c:pt>
                <c:pt idx="11">
                  <c:v>80000</c:v>
                </c:pt>
                <c:pt idx="12">
                  <c:v>270000</c:v>
                </c:pt>
                <c:pt idx="13">
                  <c:v>640000</c:v>
                </c:pt>
                <c:pt idx="14">
                  <c:v>1250000</c:v>
                </c:pt>
                <c:pt idx="15">
                  <c:v>2160000</c:v>
                </c:pt>
                <c:pt idx="16">
                  <c:v>3430000</c:v>
                </c:pt>
                <c:pt idx="17">
                  <c:v>5120000</c:v>
                </c:pt>
                <c:pt idx="18">
                  <c:v>7290000</c:v>
                </c:pt>
                <c:pt idx="19">
                  <c:v>10000000</c:v>
                </c:pt>
                <c:pt idx="20">
                  <c:v>100000</c:v>
                </c:pt>
                <c:pt idx="21">
                  <c:v>400000</c:v>
                </c:pt>
                <c:pt idx="22">
                  <c:v>900000</c:v>
                </c:pt>
                <c:pt idx="23">
                  <c:v>1600000</c:v>
                </c:pt>
                <c:pt idx="24">
                  <c:v>2500000</c:v>
                </c:pt>
                <c:pt idx="25">
                  <c:v>3600000</c:v>
                </c:pt>
                <c:pt idx="26">
                  <c:v>4900000</c:v>
                </c:pt>
                <c:pt idx="27">
                  <c:v>6400000</c:v>
                </c:pt>
                <c:pt idx="28">
                  <c:v>8100000</c:v>
                </c:pt>
                <c:pt idx="29">
                  <c:v>10000000</c:v>
                </c:pt>
                <c:pt idx="30">
                  <c:v>1000000</c:v>
                </c:pt>
                <c:pt idx="31">
                  <c:v>4000000</c:v>
                </c:pt>
                <c:pt idx="32">
                  <c:v>9000000</c:v>
                </c:pt>
                <c:pt idx="33">
                  <c:v>16000000</c:v>
                </c:pt>
                <c:pt idx="34">
                  <c:v>25000000</c:v>
                </c:pt>
                <c:pt idx="35">
                  <c:v>36000000</c:v>
                </c:pt>
                <c:pt idx="36">
                  <c:v>49000000</c:v>
                </c:pt>
                <c:pt idx="37">
                  <c:v>64000000</c:v>
                </c:pt>
                <c:pt idx="38">
                  <c:v>81000000</c:v>
                </c:pt>
                <c:pt idx="39">
                  <c:v>100000000</c:v>
                </c:pt>
                <c:pt idx="40">
                  <c:v>1000000</c:v>
                </c:pt>
                <c:pt idx="41">
                  <c:v>8000000</c:v>
                </c:pt>
                <c:pt idx="42">
                  <c:v>27000000</c:v>
                </c:pt>
                <c:pt idx="43">
                  <c:v>64000000</c:v>
                </c:pt>
                <c:pt idx="44">
                  <c:v>125000000</c:v>
                </c:pt>
                <c:pt idx="45">
                  <c:v>216000000</c:v>
                </c:pt>
                <c:pt idx="46">
                  <c:v>343000000</c:v>
                </c:pt>
                <c:pt idx="47">
                  <c:v>512000000</c:v>
                </c:pt>
                <c:pt idx="48">
                  <c:v>729000000</c:v>
                </c:pt>
                <c:pt idx="49">
                  <c:v>1000000000</c:v>
                </c:pt>
                <c:pt idx="50">
                  <c:v>10000000</c:v>
                </c:pt>
                <c:pt idx="51">
                  <c:v>40000000</c:v>
                </c:pt>
                <c:pt idx="52">
                  <c:v>90000000</c:v>
                </c:pt>
                <c:pt idx="53">
                  <c:v>160000000</c:v>
                </c:pt>
                <c:pt idx="54">
                  <c:v>250000000</c:v>
                </c:pt>
                <c:pt idx="55">
                  <c:v>360000000</c:v>
                </c:pt>
                <c:pt idx="56">
                  <c:v>490000000</c:v>
                </c:pt>
                <c:pt idx="57">
                  <c:v>640000000</c:v>
                </c:pt>
                <c:pt idx="58">
                  <c:v>810000000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8000000000</c:v>
                </c:pt>
                <c:pt idx="62">
                  <c:v>27000000000</c:v>
                </c:pt>
              </c:numCache>
            </c:numRef>
          </c:xVal>
          <c:yVal>
            <c:numRef>
              <c:f>'Raw Data'!$H$2:$H$64</c:f>
              <c:numCache>
                <c:formatCode>General</c:formatCode>
                <c:ptCount val="63"/>
                <c:pt idx="0" formatCode="0.00E+00">
                  <c:v>8.0160493962466706E-5</c:v>
                </c:pt>
                <c:pt idx="1">
                  <c:v>7.1374180261045699E-4</c:v>
                </c:pt>
                <c:pt idx="2">
                  <c:v>1.29461259348317E-3</c:v>
                </c:pt>
                <c:pt idx="3">
                  <c:v>7.00322489719837E-3</c:v>
                </c:pt>
                <c:pt idx="4">
                  <c:v>5.1457519992254598E-3</c:v>
                </c:pt>
                <c:pt idx="5">
                  <c:v>6.7985759000293898E-3</c:v>
                </c:pt>
                <c:pt idx="6">
                  <c:v>7.9175755963660707E-3</c:v>
                </c:pt>
                <c:pt idx="7">
                  <c:v>9.5482354983687408E-3</c:v>
                </c:pt>
                <c:pt idx="8">
                  <c:v>1.35709855007007E-2</c:v>
                </c:pt>
                <c:pt idx="9">
                  <c:v>1.69849236030131E-2</c:v>
                </c:pt>
                <c:pt idx="10">
                  <c:v>1.6096280014607999E-4</c:v>
                </c:pt>
                <c:pt idx="11">
                  <c:v>8.7402459903387301E-4</c:v>
                </c:pt>
                <c:pt idx="12">
                  <c:v>2.78760539949871E-3</c:v>
                </c:pt>
                <c:pt idx="13">
                  <c:v>6.5013037004973701E-3</c:v>
                </c:pt>
                <c:pt idx="14">
                  <c:v>1.30615857007796E-2</c:v>
                </c:pt>
                <c:pt idx="15">
                  <c:v>2.1077480399981099E-2</c:v>
                </c:pt>
                <c:pt idx="16">
                  <c:v>3.28025802999036E-2</c:v>
                </c:pt>
                <c:pt idx="17">
                  <c:v>4.7946827499254101E-2</c:v>
                </c:pt>
                <c:pt idx="18">
                  <c:v>6.9945681199896997E-2</c:v>
                </c:pt>
                <c:pt idx="19">
                  <c:v>9.2484702299407195E-2</c:v>
                </c:pt>
                <c:pt idx="20">
                  <c:v>2.3528208010247902E-3</c:v>
                </c:pt>
                <c:pt idx="21">
                  <c:v>1.46671359005267E-2</c:v>
                </c:pt>
                <c:pt idx="22">
                  <c:v>9.6849916997598408E-3</c:v>
                </c:pt>
                <c:pt idx="23">
                  <c:v>1.6453056500176901E-2</c:v>
                </c:pt>
                <c:pt idx="24">
                  <c:v>2.4765276700782098E-2</c:v>
                </c:pt>
                <c:pt idx="25">
                  <c:v>3.50598730001365E-2</c:v>
                </c:pt>
                <c:pt idx="26">
                  <c:v>4.7826341399922902E-2</c:v>
                </c:pt>
                <c:pt idx="27">
                  <c:v>6.0589977999916299E-2</c:v>
                </c:pt>
                <c:pt idx="28">
                  <c:v>7.5620762098697003E-2</c:v>
                </c:pt>
                <c:pt idx="29">
                  <c:v>9.4331224699271798E-2</c:v>
                </c:pt>
                <c:pt idx="30">
                  <c:v>1.6587966200313501E-2</c:v>
                </c:pt>
                <c:pt idx="31">
                  <c:v>5.2116681600455197E-2</c:v>
                </c:pt>
                <c:pt idx="32">
                  <c:v>0.103430777000903</c:v>
                </c:pt>
                <c:pt idx="33">
                  <c:v>0.17737236060056599</c:v>
                </c:pt>
                <c:pt idx="34">
                  <c:v>0.26791629640065301</c:v>
                </c:pt>
                <c:pt idx="35">
                  <c:v>0.37209744010033302</c:v>
                </c:pt>
                <c:pt idx="36">
                  <c:v>0.49411502180009798</c:v>
                </c:pt>
                <c:pt idx="37">
                  <c:v>0.63602459260000599</c:v>
                </c:pt>
                <c:pt idx="38">
                  <c:v>0.795181990299897</c:v>
                </c:pt>
                <c:pt idx="39">
                  <c:v>0.97053587810078101</c:v>
                </c:pt>
                <c:pt idx="40">
                  <c:v>1.96160980965942E-2</c:v>
                </c:pt>
                <c:pt idx="41">
                  <c:v>0.10871683940058501</c:v>
                </c:pt>
                <c:pt idx="42">
                  <c:v>0.33667521639726999</c:v>
                </c:pt>
                <c:pt idx="43">
                  <c:v>0.76492576559539804</c:v>
                </c:pt>
                <c:pt idx="44">
                  <c:v>1.7291013906942601</c:v>
                </c:pt>
                <c:pt idx="45">
                  <c:v>2.7057218653964799</c:v>
                </c:pt>
                <c:pt idx="46">
                  <c:v>3.6379182137083199</c:v>
                </c:pt>
                <c:pt idx="47">
                  <c:v>6.3466234990977597</c:v>
                </c:pt>
                <c:pt idx="48">
                  <c:v>9.5787050627055503</c:v>
                </c:pt>
                <c:pt idx="49">
                  <c:v>14.304586818499899</c:v>
                </c:pt>
                <c:pt idx="50">
                  <c:v>1.63652311006444E-2</c:v>
                </c:pt>
                <c:pt idx="51">
                  <c:v>5.4484454600606101E-2</c:v>
                </c:pt>
                <c:pt idx="52">
                  <c:v>0.10569154350087</c:v>
                </c:pt>
                <c:pt idx="53">
                  <c:v>0.176965894601016</c:v>
                </c:pt>
                <c:pt idx="54">
                  <c:v>0.26502931160066501</c:v>
                </c:pt>
                <c:pt idx="55">
                  <c:v>0.372391386900562</c:v>
                </c:pt>
                <c:pt idx="56">
                  <c:v>0.49624820370081502</c:v>
                </c:pt>
                <c:pt idx="57">
                  <c:v>0.659507566399406</c:v>
                </c:pt>
                <c:pt idx="58">
                  <c:v>0.80493732530012496</c:v>
                </c:pt>
                <c:pt idx="59">
                  <c:v>0.97657132239983102</c:v>
                </c:pt>
                <c:pt idx="60">
                  <c:v>10.437529644905499</c:v>
                </c:pt>
                <c:pt idx="61">
                  <c:v>97.315027882496295</c:v>
                </c:pt>
                <c:pt idx="62">
                  <c:v>258.33562708869499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F-48A3-B031-2615830D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35584"/>
        <c:axId val="303333288"/>
      </c:scatterChart>
      <c:valAx>
        <c:axId val="303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N*M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3288"/>
        <c:crosses val="autoZero"/>
        <c:crossBetween val="midCat"/>
      </c:valAx>
      <c:valAx>
        <c:axId val="303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m* log(n) vs Time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Data'!$F$2:$F$64</c:f>
              <c:numCache>
                <c:formatCode>General</c:formatCode>
                <c:ptCount val="63"/>
                <c:pt idx="0">
                  <c:v>230.25850929940458</c:v>
                </c:pt>
                <c:pt idx="1">
                  <c:v>1198.2929094215963</c:v>
                </c:pt>
                <c:pt idx="2">
                  <c:v>3061.0776434959398</c:v>
                </c:pt>
                <c:pt idx="3">
                  <c:v>5902.2071265822979</c:v>
                </c:pt>
                <c:pt idx="4">
                  <c:v>9780.0575135703657</c:v>
                </c:pt>
                <c:pt idx="5">
                  <c:v>14739.640423999561</c:v>
                </c:pt>
                <c:pt idx="6">
                  <c:v>20817.626686041862</c:v>
                </c:pt>
                <c:pt idx="7">
                  <c:v>28044.970461912839</c:v>
                </c:pt>
                <c:pt idx="8">
                  <c:v>36448.458329675144</c:v>
                </c:pt>
                <c:pt idx="9">
                  <c:v>46051.701859880915</c:v>
                </c:pt>
                <c:pt idx="10">
                  <c:v>460.51701859880916</c:v>
                </c:pt>
                <c:pt idx="11">
                  <c:v>2119.3269466192146</c:v>
                </c:pt>
                <c:pt idx="12">
                  <c:v>5133.404227190581</c:v>
                </c:pt>
                <c:pt idx="13">
                  <c:v>9586.3432753727702</c:v>
                </c:pt>
                <c:pt idx="14">
                  <c:v>15536.520246055479</c:v>
                </c:pt>
                <c:pt idx="15">
                  <c:v>23028.946758778126</c:v>
                </c:pt>
                <c:pt idx="16">
                  <c:v>32100.29364171268</c:v>
                </c:pt>
                <c:pt idx="17">
                  <c:v>42781.515057074736</c:v>
                </c:pt>
                <c:pt idx="18">
                  <c:v>55099.397582926918</c:v>
                </c:pt>
                <c:pt idx="19">
                  <c:v>69077.552789821362</c:v>
                </c:pt>
                <c:pt idx="20">
                  <c:v>4605.1701859880914</c:v>
                </c:pt>
                <c:pt idx="21">
                  <c:v>10596.634733096073</c:v>
                </c:pt>
                <c:pt idx="22">
                  <c:v>17111.347423968604</c:v>
                </c:pt>
                <c:pt idx="23">
                  <c:v>23965.858188431928</c:v>
                </c:pt>
                <c:pt idx="24">
                  <c:v>31073.040492110958</c:v>
                </c:pt>
                <c:pt idx="25">
                  <c:v>38381.577931296881</c:v>
                </c:pt>
                <c:pt idx="26">
                  <c:v>45857.562345303828</c:v>
                </c:pt>
                <c:pt idx="27">
                  <c:v>53476.893821343416</c:v>
                </c:pt>
                <c:pt idx="28">
                  <c:v>61221.5528699188</c:v>
                </c:pt>
                <c:pt idx="29">
                  <c:v>69077.552789821362</c:v>
                </c:pt>
                <c:pt idx="30">
                  <c:v>46051.701859880915</c:v>
                </c:pt>
                <c:pt idx="31">
                  <c:v>105966.34733096072</c:v>
                </c:pt>
                <c:pt idx="32">
                  <c:v>171113.47423968604</c:v>
                </c:pt>
                <c:pt idx="33">
                  <c:v>239658.58188431928</c:v>
                </c:pt>
                <c:pt idx="34">
                  <c:v>310730.40492110956</c:v>
                </c:pt>
                <c:pt idx="35">
                  <c:v>383815.77931296878</c:v>
                </c:pt>
                <c:pt idx="36">
                  <c:v>458575.62345303828</c:v>
                </c:pt>
                <c:pt idx="37">
                  <c:v>534768.93821343419</c:v>
                </c:pt>
                <c:pt idx="38">
                  <c:v>612215.52869918803</c:v>
                </c:pt>
                <c:pt idx="39">
                  <c:v>690775.52789821371</c:v>
                </c:pt>
                <c:pt idx="40">
                  <c:v>46051.701859880915</c:v>
                </c:pt>
                <c:pt idx="41">
                  <c:v>211932.69466192144</c:v>
                </c:pt>
                <c:pt idx="42">
                  <c:v>513340.42271905806</c:v>
                </c:pt>
                <c:pt idx="43">
                  <c:v>958634.32753727713</c:v>
                </c:pt>
                <c:pt idx="44">
                  <c:v>1553652.0246055478</c:v>
                </c:pt>
                <c:pt idx="45">
                  <c:v>2302894.6758778128</c:v>
                </c:pt>
                <c:pt idx="46">
                  <c:v>3210029.364171268</c:v>
                </c:pt>
                <c:pt idx="47">
                  <c:v>4278151.5057074735</c:v>
                </c:pt>
                <c:pt idx="48">
                  <c:v>5509939.7582926918</c:v>
                </c:pt>
                <c:pt idx="49">
                  <c:v>6907755.2789821364</c:v>
                </c:pt>
                <c:pt idx="50">
                  <c:v>69077.552789821362</c:v>
                </c:pt>
                <c:pt idx="51">
                  <c:v>152018.04919084164</c:v>
                </c:pt>
                <c:pt idx="52">
                  <c:v>240191.02702950739</c:v>
                </c:pt>
                <c:pt idx="53">
                  <c:v>331761.98560408113</c:v>
                </c:pt>
                <c:pt idx="54">
                  <c:v>425859.6595708119</c:v>
                </c:pt>
                <c:pt idx="55">
                  <c:v>521970.88489261147</c:v>
                </c:pt>
                <c:pt idx="56">
                  <c:v>619756.57996262156</c:v>
                </c:pt>
                <c:pt idx="57">
                  <c:v>718975.74565295782</c:v>
                </c:pt>
                <c:pt idx="58">
                  <c:v>819448.18706865213</c:v>
                </c:pt>
                <c:pt idx="59">
                  <c:v>921034.0371976184</c:v>
                </c:pt>
                <c:pt idx="60">
                  <c:v>6907755.2789821364</c:v>
                </c:pt>
                <c:pt idx="61">
                  <c:v>30403609.83816833</c:v>
                </c:pt>
                <c:pt idx="62">
                  <c:v>72057308.108852208</c:v>
                </c:pt>
              </c:numCache>
            </c:numRef>
          </c:xVal>
          <c:yVal>
            <c:numRef>
              <c:f>'Raw Data'!$H$2:$H$64</c:f>
              <c:numCache>
                <c:formatCode>General</c:formatCode>
                <c:ptCount val="63"/>
                <c:pt idx="0" formatCode="0.00E+00">
                  <c:v>8.0160493962466706E-5</c:v>
                </c:pt>
                <c:pt idx="1">
                  <c:v>7.1374180261045699E-4</c:v>
                </c:pt>
                <c:pt idx="2">
                  <c:v>1.29461259348317E-3</c:v>
                </c:pt>
                <c:pt idx="3">
                  <c:v>7.00322489719837E-3</c:v>
                </c:pt>
                <c:pt idx="4">
                  <c:v>5.1457519992254598E-3</c:v>
                </c:pt>
                <c:pt idx="5">
                  <c:v>6.7985759000293898E-3</c:v>
                </c:pt>
                <c:pt idx="6">
                  <c:v>7.9175755963660707E-3</c:v>
                </c:pt>
                <c:pt idx="7">
                  <c:v>9.5482354983687408E-3</c:v>
                </c:pt>
                <c:pt idx="8">
                  <c:v>1.35709855007007E-2</c:v>
                </c:pt>
                <c:pt idx="9">
                  <c:v>1.69849236030131E-2</c:v>
                </c:pt>
                <c:pt idx="10">
                  <c:v>1.6096280014607999E-4</c:v>
                </c:pt>
                <c:pt idx="11">
                  <c:v>8.7402459903387301E-4</c:v>
                </c:pt>
                <c:pt idx="12">
                  <c:v>2.78760539949871E-3</c:v>
                </c:pt>
                <c:pt idx="13">
                  <c:v>6.5013037004973701E-3</c:v>
                </c:pt>
                <c:pt idx="14">
                  <c:v>1.30615857007796E-2</c:v>
                </c:pt>
                <c:pt idx="15">
                  <c:v>2.1077480399981099E-2</c:v>
                </c:pt>
                <c:pt idx="16">
                  <c:v>3.28025802999036E-2</c:v>
                </c:pt>
                <c:pt idx="17">
                  <c:v>4.7946827499254101E-2</c:v>
                </c:pt>
                <c:pt idx="18">
                  <c:v>6.9945681199896997E-2</c:v>
                </c:pt>
                <c:pt idx="19">
                  <c:v>9.2484702299407195E-2</c:v>
                </c:pt>
                <c:pt idx="20">
                  <c:v>2.3528208010247902E-3</c:v>
                </c:pt>
                <c:pt idx="21">
                  <c:v>1.46671359005267E-2</c:v>
                </c:pt>
                <c:pt idx="22">
                  <c:v>9.6849916997598408E-3</c:v>
                </c:pt>
                <c:pt idx="23">
                  <c:v>1.6453056500176901E-2</c:v>
                </c:pt>
                <c:pt idx="24">
                  <c:v>2.4765276700782098E-2</c:v>
                </c:pt>
                <c:pt idx="25">
                  <c:v>3.50598730001365E-2</c:v>
                </c:pt>
                <c:pt idx="26">
                  <c:v>4.7826341399922902E-2</c:v>
                </c:pt>
                <c:pt idx="27">
                  <c:v>6.0589977999916299E-2</c:v>
                </c:pt>
                <c:pt idx="28">
                  <c:v>7.5620762098697003E-2</c:v>
                </c:pt>
                <c:pt idx="29">
                  <c:v>9.4331224699271798E-2</c:v>
                </c:pt>
                <c:pt idx="30">
                  <c:v>1.6587966200313501E-2</c:v>
                </c:pt>
                <c:pt idx="31">
                  <c:v>5.2116681600455197E-2</c:v>
                </c:pt>
                <c:pt idx="32">
                  <c:v>0.103430777000903</c:v>
                </c:pt>
                <c:pt idx="33">
                  <c:v>0.17737236060056599</c:v>
                </c:pt>
                <c:pt idx="34">
                  <c:v>0.26791629640065301</c:v>
                </c:pt>
                <c:pt idx="35">
                  <c:v>0.37209744010033302</c:v>
                </c:pt>
                <c:pt idx="36">
                  <c:v>0.49411502180009798</c:v>
                </c:pt>
                <c:pt idx="37">
                  <c:v>0.63602459260000599</c:v>
                </c:pt>
                <c:pt idx="38">
                  <c:v>0.795181990299897</c:v>
                </c:pt>
                <c:pt idx="39">
                  <c:v>0.97053587810078101</c:v>
                </c:pt>
                <c:pt idx="40">
                  <c:v>1.96160980965942E-2</c:v>
                </c:pt>
                <c:pt idx="41">
                  <c:v>0.10871683940058501</c:v>
                </c:pt>
                <c:pt idx="42">
                  <c:v>0.33667521639726999</c:v>
                </c:pt>
                <c:pt idx="43">
                  <c:v>0.76492576559539804</c:v>
                </c:pt>
                <c:pt idx="44">
                  <c:v>1.7291013906942601</c:v>
                </c:pt>
                <c:pt idx="45">
                  <c:v>2.7057218653964799</c:v>
                </c:pt>
                <c:pt idx="46">
                  <c:v>3.6379182137083199</c:v>
                </c:pt>
                <c:pt idx="47">
                  <c:v>6.3466234990977597</c:v>
                </c:pt>
                <c:pt idx="48">
                  <c:v>9.5787050627055503</c:v>
                </c:pt>
                <c:pt idx="49">
                  <c:v>14.304586818499899</c:v>
                </c:pt>
                <c:pt idx="50">
                  <c:v>1.63652311006444E-2</c:v>
                </c:pt>
                <c:pt idx="51">
                  <c:v>5.4484454600606101E-2</c:v>
                </c:pt>
                <c:pt idx="52">
                  <c:v>0.10569154350087</c:v>
                </c:pt>
                <c:pt idx="53">
                  <c:v>0.176965894601016</c:v>
                </c:pt>
                <c:pt idx="54">
                  <c:v>0.26502931160066501</c:v>
                </c:pt>
                <c:pt idx="55">
                  <c:v>0.372391386900562</c:v>
                </c:pt>
                <c:pt idx="56">
                  <c:v>0.49624820370081502</c:v>
                </c:pt>
                <c:pt idx="57">
                  <c:v>0.659507566399406</c:v>
                </c:pt>
                <c:pt idx="58">
                  <c:v>0.80493732530012496</c:v>
                </c:pt>
                <c:pt idx="59">
                  <c:v>0.97657132239983102</c:v>
                </c:pt>
                <c:pt idx="60">
                  <c:v>10.437529644905499</c:v>
                </c:pt>
                <c:pt idx="61">
                  <c:v>97.315027882496295</c:v>
                </c:pt>
                <c:pt idx="62">
                  <c:v>258.33562708869499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9F7-8800-391E4F04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35584"/>
        <c:axId val="303333288"/>
      </c:scatterChart>
      <c:valAx>
        <c:axId val="303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* log(N)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3288"/>
        <c:crosses val="autoZero"/>
        <c:crossBetween val="midCat"/>
      </c:valAx>
      <c:valAx>
        <c:axId val="303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m* log(m) vs Time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Data'!$G$2:$G$66</c:f>
              <c:numCache>
                <c:formatCode>General</c:formatCode>
                <c:ptCount val="65"/>
                <c:pt idx="0">
                  <c:v>460.51701859880916</c:v>
                </c:pt>
                <c:pt idx="1">
                  <c:v>2396.5858188431926</c:v>
                </c:pt>
                <c:pt idx="2">
                  <c:v>6122.1552869918796</c:v>
                </c:pt>
                <c:pt idx="3">
                  <c:v>11804.414253164596</c:v>
                </c:pt>
                <c:pt idx="4">
                  <c:v>19560.115027140731</c:v>
                </c:pt>
                <c:pt idx="5">
                  <c:v>29479.280847999122</c:v>
                </c:pt>
                <c:pt idx="6">
                  <c:v>41635.253372083724</c:v>
                </c:pt>
                <c:pt idx="7">
                  <c:v>56089.940923825678</c:v>
                </c:pt>
                <c:pt idx="8">
                  <c:v>72896.916659350289</c:v>
                </c:pt>
                <c:pt idx="9">
                  <c:v>92103.403719761831</c:v>
                </c:pt>
                <c:pt idx="10">
                  <c:v>460.51701859880916</c:v>
                </c:pt>
                <c:pt idx="11">
                  <c:v>2396.5858188431926</c:v>
                </c:pt>
                <c:pt idx="12">
                  <c:v>6122.1552869918796</c:v>
                </c:pt>
                <c:pt idx="13">
                  <c:v>11804.414253164596</c:v>
                </c:pt>
                <c:pt idx="14">
                  <c:v>19560.115027140731</c:v>
                </c:pt>
                <c:pt idx="15">
                  <c:v>29479.280847999122</c:v>
                </c:pt>
                <c:pt idx="16">
                  <c:v>41635.253372083724</c:v>
                </c:pt>
                <c:pt idx="17">
                  <c:v>56089.940923825678</c:v>
                </c:pt>
                <c:pt idx="18">
                  <c:v>72896.916659350289</c:v>
                </c:pt>
                <c:pt idx="19">
                  <c:v>92103.403719761831</c:v>
                </c:pt>
                <c:pt idx="20">
                  <c:v>6907.7552789821366</c:v>
                </c:pt>
                <c:pt idx="21">
                  <c:v>15201.804919084165</c:v>
                </c:pt>
                <c:pt idx="22">
                  <c:v>24019.102702950739</c:v>
                </c:pt>
                <c:pt idx="23">
                  <c:v>33176.198560408113</c:v>
                </c:pt>
                <c:pt idx="24">
                  <c:v>42585.965957081193</c:v>
                </c:pt>
                <c:pt idx="25">
                  <c:v>52197.08848926115</c:v>
                </c:pt>
                <c:pt idx="26">
                  <c:v>61975.657996262154</c:v>
                </c:pt>
                <c:pt idx="27">
                  <c:v>71897.574565295785</c:v>
                </c:pt>
                <c:pt idx="28">
                  <c:v>81944.818706865204</c:v>
                </c:pt>
                <c:pt idx="29">
                  <c:v>92103.403719761831</c:v>
                </c:pt>
                <c:pt idx="30">
                  <c:v>92103.403719761831</c:v>
                </c:pt>
                <c:pt idx="31">
                  <c:v>198069.75105072255</c:v>
                </c:pt>
                <c:pt idx="32">
                  <c:v>309268.57981932879</c:v>
                </c:pt>
                <c:pt idx="33">
                  <c:v>423865.38932384289</c:v>
                </c:pt>
                <c:pt idx="34">
                  <c:v>540988.91422051413</c:v>
                </c:pt>
                <c:pt idx="35">
                  <c:v>660125.99047225434</c:v>
                </c:pt>
                <c:pt idx="36">
                  <c:v>780937.53647220472</c:v>
                </c:pt>
                <c:pt idx="37">
                  <c:v>903182.55309248145</c:v>
                </c:pt>
                <c:pt idx="38">
                  <c:v>1026680.8454381161</c:v>
                </c:pt>
                <c:pt idx="39">
                  <c:v>1151292.546497023</c:v>
                </c:pt>
                <c:pt idx="40">
                  <c:v>92103.403719761831</c:v>
                </c:pt>
                <c:pt idx="41">
                  <c:v>423865.38932384289</c:v>
                </c:pt>
                <c:pt idx="42">
                  <c:v>1026680.8454381161</c:v>
                </c:pt>
                <c:pt idx="43">
                  <c:v>1917268.6550745543</c:v>
                </c:pt>
                <c:pt idx="44">
                  <c:v>3107304.0492110956</c:v>
                </c:pt>
                <c:pt idx="45">
                  <c:v>4605789.3517556256</c:v>
                </c:pt>
                <c:pt idx="46">
                  <c:v>6420058.7283425359</c:v>
                </c:pt>
                <c:pt idx="47">
                  <c:v>8556303.011414947</c:v>
                </c:pt>
                <c:pt idx="48">
                  <c:v>11019879.516585384</c:v>
                </c:pt>
                <c:pt idx="49">
                  <c:v>13815510.557964273</c:v>
                </c:pt>
                <c:pt idx="50">
                  <c:v>92103.403719761831</c:v>
                </c:pt>
                <c:pt idx="51">
                  <c:v>198069.75105072255</c:v>
                </c:pt>
                <c:pt idx="52">
                  <c:v>309268.57981932879</c:v>
                </c:pt>
                <c:pt idx="53">
                  <c:v>423865.38932384289</c:v>
                </c:pt>
                <c:pt idx="54">
                  <c:v>540988.91422051413</c:v>
                </c:pt>
                <c:pt idx="55">
                  <c:v>660125.99047225434</c:v>
                </c:pt>
                <c:pt idx="56">
                  <c:v>780937.53647220472</c:v>
                </c:pt>
                <c:pt idx="57">
                  <c:v>903182.55309248145</c:v>
                </c:pt>
                <c:pt idx="58">
                  <c:v>1026680.8454381161</c:v>
                </c:pt>
                <c:pt idx="59">
                  <c:v>1151292.546497023</c:v>
                </c:pt>
                <c:pt idx="60">
                  <c:v>13815510.557964273</c:v>
                </c:pt>
                <c:pt idx="61">
                  <c:v>60807219.676336661</c:v>
                </c:pt>
                <c:pt idx="62">
                  <c:v>144114616.21770442</c:v>
                </c:pt>
              </c:numCache>
            </c:numRef>
          </c:xVal>
          <c:yVal>
            <c:numRef>
              <c:f>'Raw Data'!$H$2:$H$66</c:f>
              <c:numCache>
                <c:formatCode>General</c:formatCode>
                <c:ptCount val="65"/>
                <c:pt idx="0" formatCode="0.00E+00">
                  <c:v>8.0160493962466706E-5</c:v>
                </c:pt>
                <c:pt idx="1">
                  <c:v>7.1374180261045699E-4</c:v>
                </c:pt>
                <c:pt idx="2">
                  <c:v>1.29461259348317E-3</c:v>
                </c:pt>
                <c:pt idx="3">
                  <c:v>7.00322489719837E-3</c:v>
                </c:pt>
                <c:pt idx="4">
                  <c:v>5.1457519992254598E-3</c:v>
                </c:pt>
                <c:pt idx="5">
                  <c:v>6.7985759000293898E-3</c:v>
                </c:pt>
                <c:pt idx="6">
                  <c:v>7.9175755963660707E-3</c:v>
                </c:pt>
                <c:pt idx="7">
                  <c:v>9.5482354983687408E-3</c:v>
                </c:pt>
                <c:pt idx="8">
                  <c:v>1.35709855007007E-2</c:v>
                </c:pt>
                <c:pt idx="9">
                  <c:v>1.69849236030131E-2</c:v>
                </c:pt>
                <c:pt idx="10">
                  <c:v>1.6096280014607999E-4</c:v>
                </c:pt>
                <c:pt idx="11">
                  <c:v>8.7402459903387301E-4</c:v>
                </c:pt>
                <c:pt idx="12">
                  <c:v>2.78760539949871E-3</c:v>
                </c:pt>
                <c:pt idx="13">
                  <c:v>6.5013037004973701E-3</c:v>
                </c:pt>
                <c:pt idx="14">
                  <c:v>1.30615857007796E-2</c:v>
                </c:pt>
                <c:pt idx="15">
                  <c:v>2.1077480399981099E-2</c:v>
                </c:pt>
                <c:pt idx="16">
                  <c:v>3.28025802999036E-2</c:v>
                </c:pt>
                <c:pt idx="17">
                  <c:v>4.7946827499254101E-2</c:v>
                </c:pt>
                <c:pt idx="18">
                  <c:v>6.9945681199896997E-2</c:v>
                </c:pt>
                <c:pt idx="19">
                  <c:v>9.2484702299407195E-2</c:v>
                </c:pt>
                <c:pt idx="20">
                  <c:v>2.3528208010247902E-3</c:v>
                </c:pt>
                <c:pt idx="21">
                  <c:v>1.46671359005267E-2</c:v>
                </c:pt>
                <c:pt idx="22">
                  <c:v>9.6849916997598408E-3</c:v>
                </c:pt>
                <c:pt idx="23">
                  <c:v>1.6453056500176901E-2</c:v>
                </c:pt>
                <c:pt idx="24">
                  <c:v>2.4765276700782098E-2</c:v>
                </c:pt>
                <c:pt idx="25">
                  <c:v>3.50598730001365E-2</c:v>
                </c:pt>
                <c:pt idx="26">
                  <c:v>4.7826341399922902E-2</c:v>
                </c:pt>
                <c:pt idx="27">
                  <c:v>6.0589977999916299E-2</c:v>
                </c:pt>
                <c:pt idx="28">
                  <c:v>7.5620762098697003E-2</c:v>
                </c:pt>
                <c:pt idx="29">
                  <c:v>9.4331224699271798E-2</c:v>
                </c:pt>
                <c:pt idx="30">
                  <c:v>1.6587966200313501E-2</c:v>
                </c:pt>
                <c:pt idx="31">
                  <c:v>5.2116681600455197E-2</c:v>
                </c:pt>
                <c:pt idx="32">
                  <c:v>0.103430777000903</c:v>
                </c:pt>
                <c:pt idx="33">
                  <c:v>0.17737236060056599</c:v>
                </c:pt>
                <c:pt idx="34">
                  <c:v>0.26791629640065301</c:v>
                </c:pt>
                <c:pt idx="35">
                  <c:v>0.37209744010033302</c:v>
                </c:pt>
                <c:pt idx="36">
                  <c:v>0.49411502180009798</c:v>
                </c:pt>
                <c:pt idx="37">
                  <c:v>0.63602459260000599</c:v>
                </c:pt>
                <c:pt idx="38">
                  <c:v>0.795181990299897</c:v>
                </c:pt>
                <c:pt idx="39">
                  <c:v>0.97053587810078101</c:v>
                </c:pt>
                <c:pt idx="40">
                  <c:v>1.96160980965942E-2</c:v>
                </c:pt>
                <c:pt idx="41">
                  <c:v>0.10871683940058501</c:v>
                </c:pt>
                <c:pt idx="42">
                  <c:v>0.33667521639726999</c:v>
                </c:pt>
                <c:pt idx="43">
                  <c:v>0.76492576559539804</c:v>
                </c:pt>
                <c:pt idx="44">
                  <c:v>1.7291013906942601</c:v>
                </c:pt>
                <c:pt idx="45">
                  <c:v>2.7057218653964799</c:v>
                </c:pt>
                <c:pt idx="46">
                  <c:v>3.6379182137083199</c:v>
                </c:pt>
                <c:pt idx="47">
                  <c:v>6.3466234990977597</c:v>
                </c:pt>
                <c:pt idx="48">
                  <c:v>9.5787050627055503</c:v>
                </c:pt>
                <c:pt idx="49">
                  <c:v>14.304586818499899</c:v>
                </c:pt>
                <c:pt idx="50">
                  <c:v>1.63652311006444E-2</c:v>
                </c:pt>
                <c:pt idx="51">
                  <c:v>5.4484454600606101E-2</c:v>
                </c:pt>
                <c:pt idx="52">
                  <c:v>0.10569154350087</c:v>
                </c:pt>
                <c:pt idx="53">
                  <c:v>0.176965894601016</c:v>
                </c:pt>
                <c:pt idx="54">
                  <c:v>0.26502931160066501</c:v>
                </c:pt>
                <c:pt idx="55">
                  <c:v>0.372391386900562</c:v>
                </c:pt>
                <c:pt idx="56">
                  <c:v>0.49624820370081502</c:v>
                </c:pt>
                <c:pt idx="57">
                  <c:v>0.659507566399406</c:v>
                </c:pt>
                <c:pt idx="58">
                  <c:v>0.80493732530012496</c:v>
                </c:pt>
                <c:pt idx="59">
                  <c:v>0.97657132239983102</c:v>
                </c:pt>
                <c:pt idx="60">
                  <c:v>10.437529644905499</c:v>
                </c:pt>
                <c:pt idx="61">
                  <c:v>97.315027882496295</c:v>
                </c:pt>
                <c:pt idx="62">
                  <c:v>258.33562708869499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7-4AD7-B9FC-23BF2E48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35584"/>
        <c:axId val="303333288"/>
      </c:scatterChart>
      <c:valAx>
        <c:axId val="303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* log(M)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3288"/>
        <c:crosses val="autoZero"/>
        <c:crossBetween val="midCat"/>
      </c:valAx>
      <c:valAx>
        <c:axId val="303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N*M Resudual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Plots'!$B$2:$B$64</c:f>
              <c:numCache>
                <c:formatCode>General</c:formatCode>
                <c:ptCount val="6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100</c:v>
                </c:pt>
                <c:pt idx="11">
                  <c:v>400</c:v>
                </c:pt>
                <c:pt idx="12">
                  <c:v>900</c:v>
                </c:pt>
                <c:pt idx="13">
                  <c:v>1600</c:v>
                </c:pt>
                <c:pt idx="14">
                  <c:v>2500</c:v>
                </c:pt>
                <c:pt idx="15">
                  <c:v>3600</c:v>
                </c:pt>
                <c:pt idx="16">
                  <c:v>4900</c:v>
                </c:pt>
                <c:pt idx="17">
                  <c:v>6400</c:v>
                </c:pt>
                <c:pt idx="18">
                  <c:v>8100</c:v>
                </c:pt>
                <c:pt idx="19">
                  <c:v>10000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10000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10000</c:v>
                </c:pt>
                <c:pt idx="41">
                  <c:v>40000</c:v>
                </c:pt>
                <c:pt idx="42">
                  <c:v>90000</c:v>
                </c:pt>
                <c:pt idx="43">
                  <c:v>160000</c:v>
                </c:pt>
                <c:pt idx="44">
                  <c:v>250000</c:v>
                </c:pt>
                <c:pt idx="45">
                  <c:v>360000</c:v>
                </c:pt>
                <c:pt idx="46">
                  <c:v>490000</c:v>
                </c:pt>
                <c:pt idx="47">
                  <c:v>640000</c:v>
                </c:pt>
                <c:pt idx="48">
                  <c:v>810000</c:v>
                </c:pt>
                <c:pt idx="49">
                  <c:v>1000000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1000000</c:v>
                </c:pt>
                <c:pt idx="61">
                  <c:v>4000000</c:v>
                </c:pt>
                <c:pt idx="62">
                  <c:v>9000000</c:v>
                </c:pt>
              </c:numCache>
            </c:numRef>
          </c:xVal>
          <c:yVal>
            <c:numRef>
              <c:f>'Residual Plots'!$G$2:$G$64</c:f>
              <c:numCache>
                <c:formatCode>General</c:formatCode>
                <c:ptCount val="63"/>
                <c:pt idx="0">
                  <c:v>0.14392983950603752</c:v>
                </c:pt>
                <c:pt idx="1">
                  <c:v>0.14336625819738952</c:v>
                </c:pt>
                <c:pt idx="2">
                  <c:v>0.1429753874065168</c:v>
                </c:pt>
                <c:pt idx="3">
                  <c:v>0.13763677510280162</c:v>
                </c:pt>
                <c:pt idx="4">
                  <c:v>0.14010424800077453</c:v>
                </c:pt>
                <c:pt idx="5">
                  <c:v>0.1393614240999706</c:v>
                </c:pt>
                <c:pt idx="6">
                  <c:v>0.1395124244036339</c:v>
                </c:pt>
                <c:pt idx="7">
                  <c:v>0.13957176450163122</c:v>
                </c:pt>
                <c:pt idx="8">
                  <c:v>0.13771901449929927</c:v>
                </c:pt>
                <c:pt idx="9">
                  <c:v>0.1370150763969869</c:v>
                </c:pt>
                <c:pt idx="10">
                  <c:v>0.1439390371998539</c:v>
                </c:pt>
                <c:pt idx="11">
                  <c:v>0.14392597540096611</c:v>
                </c:pt>
                <c:pt idx="12">
                  <c:v>0.14391239460050129</c:v>
                </c:pt>
                <c:pt idx="13">
                  <c:v>0.14389869629950261</c:v>
                </c:pt>
                <c:pt idx="14">
                  <c:v>0.14343841429922041</c:v>
                </c:pt>
                <c:pt idx="15">
                  <c:v>0.14452251960001888</c:v>
                </c:pt>
                <c:pt idx="16">
                  <c:v>0.14549741970009639</c:v>
                </c:pt>
                <c:pt idx="17">
                  <c:v>0.14725317250074588</c:v>
                </c:pt>
                <c:pt idx="18">
                  <c:v>0.14695431880010298</c:v>
                </c:pt>
                <c:pt idx="19">
                  <c:v>0.1515152977005928</c:v>
                </c:pt>
                <c:pt idx="20">
                  <c:v>0.14264717919897521</c:v>
                </c:pt>
                <c:pt idx="21">
                  <c:v>0.13333286409947329</c:v>
                </c:pt>
                <c:pt idx="22">
                  <c:v>0.14331500830024016</c:v>
                </c:pt>
                <c:pt idx="23">
                  <c:v>0.14354694349982308</c:v>
                </c:pt>
                <c:pt idx="24">
                  <c:v>0.14423472329921788</c:v>
                </c:pt>
                <c:pt idx="25">
                  <c:v>0.1449401269998635</c:v>
                </c:pt>
                <c:pt idx="26">
                  <c:v>0.14517365860007711</c:v>
                </c:pt>
                <c:pt idx="27">
                  <c:v>0.14741002200008368</c:v>
                </c:pt>
                <c:pt idx="28">
                  <c:v>0.14937923790130297</c:v>
                </c:pt>
                <c:pt idx="29">
                  <c:v>0.1496687753007282</c:v>
                </c:pt>
                <c:pt idx="30">
                  <c:v>0.1374120337996865</c:v>
                </c:pt>
                <c:pt idx="31">
                  <c:v>0.13188331839954481</c:v>
                </c:pt>
                <c:pt idx="32">
                  <c:v>0.13056922299909698</c:v>
                </c:pt>
                <c:pt idx="33">
                  <c:v>0.126627639399434</c:v>
                </c:pt>
                <c:pt idx="34">
                  <c:v>0.12608370359934701</c:v>
                </c:pt>
                <c:pt idx="35">
                  <c:v>0.13190255989966698</c:v>
                </c:pt>
                <c:pt idx="36">
                  <c:v>0.13988497819990203</c:v>
                </c:pt>
                <c:pt idx="37">
                  <c:v>0.14797540739999404</c:v>
                </c:pt>
                <c:pt idx="38">
                  <c:v>0.15881800970010307</c:v>
                </c:pt>
                <c:pt idx="39">
                  <c:v>0.17346412189921889</c:v>
                </c:pt>
                <c:pt idx="40">
                  <c:v>0.13438390190340579</c:v>
                </c:pt>
                <c:pt idx="41">
                  <c:v>0.11528316059941497</c:v>
                </c:pt>
                <c:pt idx="42">
                  <c:v>7.7324783602730041E-2</c:v>
                </c:pt>
                <c:pt idx="43">
                  <c:v>1.9074234404601986E-2</c:v>
                </c:pt>
                <c:pt idx="44">
                  <c:v>-0.33510139069426015</c:v>
                </c:pt>
                <c:pt idx="45">
                  <c:v>-0.40172186539647958</c:v>
                </c:pt>
                <c:pt idx="46">
                  <c:v>-6.3918213708319627E-2</c:v>
                </c:pt>
                <c:pt idx="47">
                  <c:v>-1.0826234990977595</c:v>
                </c:pt>
                <c:pt idx="48">
                  <c:v>-2.1447050627055502</c:v>
                </c:pt>
                <c:pt idx="49">
                  <c:v>-4.1605868184998993</c:v>
                </c:pt>
                <c:pt idx="50">
                  <c:v>0.22763476889935561</c:v>
                </c:pt>
                <c:pt idx="51">
                  <c:v>0.48951554539939396</c:v>
                </c:pt>
                <c:pt idx="52">
                  <c:v>0.93830845649913008</c:v>
                </c:pt>
                <c:pt idx="53">
                  <c:v>1.567034105398984</c:v>
                </c:pt>
                <c:pt idx="54">
                  <c:v>2.3789706883993351</c:v>
                </c:pt>
                <c:pt idx="55">
                  <c:v>3.371608613099438</c:v>
                </c:pt>
                <c:pt idx="56">
                  <c:v>4.5477517962991856</c:v>
                </c:pt>
                <c:pt idx="57">
                  <c:v>5.8844924336005944</c:v>
                </c:pt>
                <c:pt idx="58">
                  <c:v>7.4390626746998745</c:v>
                </c:pt>
                <c:pt idx="59">
                  <c:v>9.167428677600169</c:v>
                </c:pt>
                <c:pt idx="60">
                  <c:v>-0.29352964490549915</c:v>
                </c:pt>
                <c:pt idx="61">
                  <c:v>-17.17102788249629</c:v>
                </c:pt>
                <c:pt idx="62">
                  <c:v>11.808372911305014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5-4F5E-9940-35A3362C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2232"/>
        <c:axId val="302242888"/>
      </c:scatterChart>
      <c:valAx>
        <c:axId val="3022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888"/>
        <c:crosses val="autoZero"/>
        <c:crossBetween val="midCat"/>
      </c:valAx>
      <c:valAx>
        <c:axId val="3022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104775</xdr:rowOff>
    </xdr:from>
    <xdr:to>
      <xdr:col>15</xdr:col>
      <xdr:colOff>466725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6833F-8FEB-4659-BB1D-460C021BE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C3E30-9EE0-4028-A413-0B7440A7E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761D9-1C2C-4E75-B4AE-117CAE884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8288F-0CC0-4C15-A204-9D5B9713C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4671B-1AAA-42DE-A8A6-154E3BA15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892B0-4BD1-4E2D-9F44-368ACD71F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8E5DE8-7AF0-4DE3-9648-AB5999616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55A1D5-2D96-4F10-9C46-E4DFC3B4A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133350</xdr:rowOff>
    </xdr:from>
    <xdr:to>
      <xdr:col>4</xdr:col>
      <xdr:colOff>885825</xdr:colOff>
      <xdr:row>79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8CAD7-DD4D-4A1C-933E-80EAC43F6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1095375</xdr:colOff>
      <xdr:row>64</xdr:row>
      <xdr:rowOff>161925</xdr:rowOff>
    </xdr:from>
    <xdr:to>
      <xdr:col>8</xdr:col>
      <xdr:colOff>1209675</xdr:colOff>
      <xdr:row>79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6A689-A5E3-4176-BD4A-3833B168A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4</xdr:col>
      <xdr:colOff>885825</xdr:colOff>
      <xdr:row>95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BF1429-00A4-4584-91CE-BEE3CEEE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590550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F624A-8829-4389-B73A-7444744A7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552450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3BE73-CC78-4827-BAD2-ADDD8455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18</xdr:col>
      <xdr:colOff>466725</xdr:colOff>
      <xdr:row>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64C1D4-343B-4F97-B38D-F03AB64A6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64" totalsRowShown="0">
  <autoFilter ref="A1:H64"/>
  <tableColumns count="8">
    <tableColumn id="1" name="Number of Vertices (n)"/>
    <tableColumn id="2" name="Number of Edges (m)"/>
    <tableColumn id="4" name="m^2" dataDxfId="13">
      <calculatedColumnFormula>Table1[[#This Row],[Number of Edges (m)]]*Table1[[#This Row],[Number of Edges (m)]]</calculatedColumnFormula>
    </tableColumn>
    <tableColumn id="5" name="n^2" dataDxfId="12">
      <calculatedColumnFormula>Table1[[#This Row],[Number of Vertices (n)]]*Table1[[#This Row],[Number of Vertices (n)]]</calculatedColumnFormula>
    </tableColumn>
    <tableColumn id="6" name="m*n" dataDxfId="11">
      <calculatedColumnFormula>Table1[[#This Row],[Number of Edges (m)]]*Table1[[#This Row],[Number of Vertices (n)]]</calculatedColumnFormula>
    </tableColumn>
    <tableColumn id="7" name="m*log(n)" dataDxfId="10">
      <calculatedColumnFormula>Table1[[#This Row],[Number of Edges (m)]]*LN(Table1[[#This Row],[Number of Vertices (n)]])</calculatedColumnFormula>
    </tableColumn>
    <tableColumn id="8" name="m * log(m)" dataDxfId="9">
      <calculatedColumnFormula>Table1[[#This Row],[Number of Edges (m)]]*LN(Table1[[#This Row],[Number of Edges (m)]])</calculatedColumnFormula>
    </tableColumn>
    <tableColumn id="3" name="Time in second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8" totalsRowShown="0">
  <autoFilter ref="A1:C8"/>
  <tableColumns count="3">
    <tableColumn id="1" name="Growth Type"/>
    <tableColumn id="2" name="Function"/>
    <tableColumn id="3" name="R^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64" totalsRowShown="0">
  <autoFilter ref="A1:I64"/>
  <tableColumns count="9">
    <tableColumn id="1" name="N" dataDxfId="8"/>
    <tableColumn id="2" name="M" dataDxfId="7"/>
    <tableColumn id="3" name="N*M formula" dataDxfId="6">
      <calculatedColumnFormula>0.00000001*Table3[[#This Row],[N]]*Table3[[#This Row],[M]]+0.144</calculatedColumnFormula>
    </tableColumn>
    <tableColumn id="4" name="M*log(M) formula" dataDxfId="5">
      <calculatedColumnFormula>0.000002*Table3[[#This Row],[M]]*LN(Table3[[#This Row],[M]])-1.3044</calculatedColumnFormula>
    </tableColumn>
    <tableColumn id="5" name="M*Log(N) formula" dataDxfId="4">
      <calculatedColumnFormula>0.000004*Table3[[#This Row],[M]]*LN(Table3[[#This Row],[N]])-1.4493</calculatedColumnFormula>
    </tableColumn>
    <tableColumn id="6" name="Time" dataDxfId="3"/>
    <tableColumn id="7" name="N*M Residual" dataDxfId="2">
      <calculatedColumnFormula>Table3[[#This Row],[N*M formula]]-Table3[[#This Row],[Time]]</calculatedColumnFormula>
    </tableColumn>
    <tableColumn id="8" name="M*log(M) Residual" dataDxfId="1">
      <calculatedColumnFormula>Table3[[#This Row],[M*log(M) formula]]-Table3[[#This Row],[Time]]</calculatedColumnFormula>
    </tableColumn>
    <tableColumn id="9" name="M*log(N) Residual" dataDxfId="0">
      <calculatedColumnFormula>Table3[[#This Row],[M*Log(N) formula]]-Table3[[#This Row],[Time]]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4" workbookViewId="0">
      <selection activeCell="H2" sqref="H2:H64"/>
    </sheetView>
  </sheetViews>
  <sheetFormatPr defaultRowHeight="15" x14ac:dyDescent="0.25"/>
  <cols>
    <col min="1" max="1" width="23.42578125" customWidth="1"/>
    <col min="2" max="7" width="21.85546875" customWidth="1"/>
    <col min="8" max="8" width="17.285156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7</v>
      </c>
      <c r="H1" t="s">
        <v>2</v>
      </c>
    </row>
    <row r="2" spans="1:8" x14ac:dyDescent="0.25">
      <c r="A2">
        <v>10</v>
      </c>
      <c r="B2">
        <v>100</v>
      </c>
      <c r="C2">
        <f>Table1[[#This Row],[Number of Edges (m)]]*Table1[[#This Row],[Number of Edges (m)]]</f>
        <v>10000</v>
      </c>
      <c r="D2">
        <f>Table1[[#This Row],[Number of Vertices (n)]]*Table1[[#This Row],[Number of Vertices (n)]]</f>
        <v>100</v>
      </c>
      <c r="E2">
        <f>Table1[[#This Row],[Number of Edges (m)]]*Table1[[#This Row],[Number of Vertices (n)]]</f>
        <v>1000</v>
      </c>
      <c r="F2">
        <f>Table1[[#This Row],[Number of Edges (m)]]*LN(Table1[[#This Row],[Number of Vertices (n)]])</f>
        <v>230.25850929940458</v>
      </c>
      <c r="G2">
        <f>Table1[[#This Row],[Number of Edges (m)]]*LN(Table1[[#This Row],[Number of Edges (m)]])</f>
        <v>460.51701859880916</v>
      </c>
      <c r="H2" s="1">
        <v>8.0160493962466706E-5</v>
      </c>
    </row>
    <row r="3" spans="1:8" x14ac:dyDescent="0.25">
      <c r="A3">
        <v>20</v>
      </c>
      <c r="B3">
        <v>400</v>
      </c>
      <c r="C3">
        <f>Table1[[#This Row],[Number of Edges (m)]]*Table1[[#This Row],[Number of Edges (m)]]</f>
        <v>160000</v>
      </c>
      <c r="D3">
        <f>Table1[[#This Row],[Number of Vertices (n)]]*Table1[[#This Row],[Number of Vertices (n)]]</f>
        <v>400</v>
      </c>
      <c r="E3">
        <f>Table1[[#This Row],[Number of Edges (m)]]*Table1[[#This Row],[Number of Vertices (n)]]</f>
        <v>8000</v>
      </c>
      <c r="F3">
        <f>Table1[[#This Row],[Number of Edges (m)]]*LN(Table1[[#This Row],[Number of Vertices (n)]])</f>
        <v>1198.2929094215963</v>
      </c>
      <c r="G3">
        <f>Table1[[#This Row],[Number of Edges (m)]]*LN(Table1[[#This Row],[Number of Edges (m)]])</f>
        <v>2396.5858188431926</v>
      </c>
      <c r="H3">
        <v>7.1374180261045699E-4</v>
      </c>
    </row>
    <row r="4" spans="1:8" x14ac:dyDescent="0.25">
      <c r="A4">
        <v>30</v>
      </c>
      <c r="B4">
        <v>900</v>
      </c>
      <c r="C4">
        <f>Table1[[#This Row],[Number of Edges (m)]]*Table1[[#This Row],[Number of Edges (m)]]</f>
        <v>810000</v>
      </c>
      <c r="D4">
        <f>Table1[[#This Row],[Number of Vertices (n)]]*Table1[[#This Row],[Number of Vertices (n)]]</f>
        <v>900</v>
      </c>
      <c r="E4">
        <f>Table1[[#This Row],[Number of Edges (m)]]*Table1[[#This Row],[Number of Vertices (n)]]</f>
        <v>27000</v>
      </c>
      <c r="F4">
        <f>Table1[[#This Row],[Number of Edges (m)]]*LN(Table1[[#This Row],[Number of Vertices (n)]])</f>
        <v>3061.0776434959398</v>
      </c>
      <c r="G4">
        <f>Table1[[#This Row],[Number of Edges (m)]]*LN(Table1[[#This Row],[Number of Edges (m)]])</f>
        <v>6122.1552869918796</v>
      </c>
      <c r="H4">
        <v>1.29461259348317E-3</v>
      </c>
    </row>
    <row r="5" spans="1:8" x14ac:dyDescent="0.25">
      <c r="A5">
        <v>40</v>
      </c>
      <c r="B5">
        <v>1600</v>
      </c>
      <c r="C5">
        <f>Table1[[#This Row],[Number of Edges (m)]]*Table1[[#This Row],[Number of Edges (m)]]</f>
        <v>2560000</v>
      </c>
      <c r="D5">
        <f>Table1[[#This Row],[Number of Vertices (n)]]*Table1[[#This Row],[Number of Vertices (n)]]</f>
        <v>1600</v>
      </c>
      <c r="E5">
        <f>Table1[[#This Row],[Number of Edges (m)]]*Table1[[#This Row],[Number of Vertices (n)]]</f>
        <v>64000</v>
      </c>
      <c r="F5">
        <f>Table1[[#This Row],[Number of Edges (m)]]*LN(Table1[[#This Row],[Number of Vertices (n)]])</f>
        <v>5902.2071265822979</v>
      </c>
      <c r="G5">
        <f>Table1[[#This Row],[Number of Edges (m)]]*LN(Table1[[#This Row],[Number of Edges (m)]])</f>
        <v>11804.414253164596</v>
      </c>
      <c r="H5">
        <v>7.00322489719837E-3</v>
      </c>
    </row>
    <row r="6" spans="1:8" x14ac:dyDescent="0.25">
      <c r="A6">
        <v>50</v>
      </c>
      <c r="B6">
        <v>2500</v>
      </c>
      <c r="C6">
        <f>Table1[[#This Row],[Number of Edges (m)]]*Table1[[#This Row],[Number of Edges (m)]]</f>
        <v>6250000</v>
      </c>
      <c r="D6">
        <f>Table1[[#This Row],[Number of Vertices (n)]]*Table1[[#This Row],[Number of Vertices (n)]]</f>
        <v>2500</v>
      </c>
      <c r="E6">
        <f>Table1[[#This Row],[Number of Edges (m)]]*Table1[[#This Row],[Number of Vertices (n)]]</f>
        <v>125000</v>
      </c>
      <c r="F6">
        <f>Table1[[#This Row],[Number of Edges (m)]]*LN(Table1[[#This Row],[Number of Vertices (n)]])</f>
        <v>9780.0575135703657</v>
      </c>
      <c r="G6">
        <f>Table1[[#This Row],[Number of Edges (m)]]*LN(Table1[[#This Row],[Number of Edges (m)]])</f>
        <v>19560.115027140731</v>
      </c>
      <c r="H6">
        <v>5.1457519992254598E-3</v>
      </c>
    </row>
    <row r="7" spans="1:8" x14ac:dyDescent="0.25">
      <c r="A7">
        <v>60</v>
      </c>
      <c r="B7">
        <v>3600</v>
      </c>
      <c r="C7">
        <f>Table1[[#This Row],[Number of Edges (m)]]*Table1[[#This Row],[Number of Edges (m)]]</f>
        <v>12960000</v>
      </c>
      <c r="D7">
        <f>Table1[[#This Row],[Number of Vertices (n)]]*Table1[[#This Row],[Number of Vertices (n)]]</f>
        <v>3600</v>
      </c>
      <c r="E7">
        <f>Table1[[#This Row],[Number of Edges (m)]]*Table1[[#This Row],[Number of Vertices (n)]]</f>
        <v>216000</v>
      </c>
      <c r="F7">
        <f>Table1[[#This Row],[Number of Edges (m)]]*LN(Table1[[#This Row],[Number of Vertices (n)]])</f>
        <v>14739.640423999561</v>
      </c>
      <c r="G7">
        <f>Table1[[#This Row],[Number of Edges (m)]]*LN(Table1[[#This Row],[Number of Edges (m)]])</f>
        <v>29479.280847999122</v>
      </c>
      <c r="H7">
        <v>6.7985759000293898E-3</v>
      </c>
    </row>
    <row r="8" spans="1:8" x14ac:dyDescent="0.25">
      <c r="A8">
        <v>70</v>
      </c>
      <c r="B8">
        <v>4900</v>
      </c>
      <c r="C8">
        <f>Table1[[#This Row],[Number of Edges (m)]]*Table1[[#This Row],[Number of Edges (m)]]</f>
        <v>24010000</v>
      </c>
      <c r="D8">
        <f>Table1[[#This Row],[Number of Vertices (n)]]*Table1[[#This Row],[Number of Vertices (n)]]</f>
        <v>4900</v>
      </c>
      <c r="E8">
        <f>Table1[[#This Row],[Number of Edges (m)]]*Table1[[#This Row],[Number of Vertices (n)]]</f>
        <v>343000</v>
      </c>
      <c r="F8">
        <f>Table1[[#This Row],[Number of Edges (m)]]*LN(Table1[[#This Row],[Number of Vertices (n)]])</f>
        <v>20817.626686041862</v>
      </c>
      <c r="G8">
        <f>Table1[[#This Row],[Number of Edges (m)]]*LN(Table1[[#This Row],[Number of Edges (m)]])</f>
        <v>41635.253372083724</v>
      </c>
      <c r="H8">
        <v>7.9175755963660707E-3</v>
      </c>
    </row>
    <row r="9" spans="1:8" x14ac:dyDescent="0.25">
      <c r="A9">
        <v>80</v>
      </c>
      <c r="B9">
        <v>6400</v>
      </c>
      <c r="C9">
        <f>Table1[[#This Row],[Number of Edges (m)]]*Table1[[#This Row],[Number of Edges (m)]]</f>
        <v>40960000</v>
      </c>
      <c r="D9">
        <f>Table1[[#This Row],[Number of Vertices (n)]]*Table1[[#This Row],[Number of Vertices (n)]]</f>
        <v>6400</v>
      </c>
      <c r="E9">
        <f>Table1[[#This Row],[Number of Edges (m)]]*Table1[[#This Row],[Number of Vertices (n)]]</f>
        <v>512000</v>
      </c>
      <c r="F9">
        <f>Table1[[#This Row],[Number of Edges (m)]]*LN(Table1[[#This Row],[Number of Vertices (n)]])</f>
        <v>28044.970461912839</v>
      </c>
      <c r="G9">
        <f>Table1[[#This Row],[Number of Edges (m)]]*LN(Table1[[#This Row],[Number of Edges (m)]])</f>
        <v>56089.940923825678</v>
      </c>
      <c r="H9">
        <v>9.5482354983687408E-3</v>
      </c>
    </row>
    <row r="10" spans="1:8" x14ac:dyDescent="0.25">
      <c r="A10">
        <v>90</v>
      </c>
      <c r="B10">
        <v>8100</v>
      </c>
      <c r="C10">
        <f>Table1[[#This Row],[Number of Edges (m)]]*Table1[[#This Row],[Number of Edges (m)]]</f>
        <v>65610000</v>
      </c>
      <c r="D10">
        <f>Table1[[#This Row],[Number of Vertices (n)]]*Table1[[#This Row],[Number of Vertices (n)]]</f>
        <v>8100</v>
      </c>
      <c r="E10">
        <f>Table1[[#This Row],[Number of Edges (m)]]*Table1[[#This Row],[Number of Vertices (n)]]</f>
        <v>729000</v>
      </c>
      <c r="F10">
        <f>Table1[[#This Row],[Number of Edges (m)]]*LN(Table1[[#This Row],[Number of Vertices (n)]])</f>
        <v>36448.458329675144</v>
      </c>
      <c r="G10">
        <f>Table1[[#This Row],[Number of Edges (m)]]*LN(Table1[[#This Row],[Number of Edges (m)]])</f>
        <v>72896.916659350289</v>
      </c>
      <c r="H10">
        <v>1.35709855007007E-2</v>
      </c>
    </row>
    <row r="11" spans="1:8" x14ac:dyDescent="0.25">
      <c r="A11">
        <v>100</v>
      </c>
      <c r="B11">
        <v>10000</v>
      </c>
      <c r="C11">
        <f>Table1[[#This Row],[Number of Edges (m)]]*Table1[[#This Row],[Number of Edges (m)]]</f>
        <v>100000000</v>
      </c>
      <c r="D11">
        <f>Table1[[#This Row],[Number of Vertices (n)]]*Table1[[#This Row],[Number of Vertices (n)]]</f>
        <v>10000</v>
      </c>
      <c r="E11">
        <f>Table1[[#This Row],[Number of Edges (m)]]*Table1[[#This Row],[Number of Vertices (n)]]</f>
        <v>1000000</v>
      </c>
      <c r="F11">
        <f>Table1[[#This Row],[Number of Edges (m)]]*LN(Table1[[#This Row],[Number of Vertices (n)]])</f>
        <v>46051.701859880915</v>
      </c>
      <c r="G11">
        <f>Table1[[#This Row],[Number of Edges (m)]]*LN(Table1[[#This Row],[Number of Edges (m)]])</f>
        <v>92103.403719761831</v>
      </c>
      <c r="H11">
        <v>1.69849236030131E-2</v>
      </c>
    </row>
    <row r="12" spans="1:8" x14ac:dyDescent="0.25">
      <c r="A12">
        <v>100</v>
      </c>
      <c r="B12">
        <v>100</v>
      </c>
      <c r="C12">
        <f>Table1[[#This Row],[Number of Edges (m)]]*Table1[[#This Row],[Number of Edges (m)]]</f>
        <v>10000</v>
      </c>
      <c r="D12">
        <f>Table1[[#This Row],[Number of Vertices (n)]]*Table1[[#This Row],[Number of Vertices (n)]]</f>
        <v>10000</v>
      </c>
      <c r="E12">
        <f>Table1[[#This Row],[Number of Edges (m)]]*Table1[[#This Row],[Number of Vertices (n)]]</f>
        <v>10000</v>
      </c>
      <c r="F12">
        <f>Table1[[#This Row],[Number of Edges (m)]]*LN(Table1[[#This Row],[Number of Vertices (n)]])</f>
        <v>460.51701859880916</v>
      </c>
      <c r="G12">
        <f>Table1[[#This Row],[Number of Edges (m)]]*LN(Table1[[#This Row],[Number of Edges (m)]])</f>
        <v>460.51701859880916</v>
      </c>
      <c r="H12">
        <v>1.6096280014607999E-4</v>
      </c>
    </row>
    <row r="13" spans="1:8" x14ac:dyDescent="0.25">
      <c r="A13">
        <v>200</v>
      </c>
      <c r="B13">
        <v>400</v>
      </c>
      <c r="C13">
        <f>Table1[[#This Row],[Number of Edges (m)]]*Table1[[#This Row],[Number of Edges (m)]]</f>
        <v>160000</v>
      </c>
      <c r="D13">
        <f>Table1[[#This Row],[Number of Vertices (n)]]*Table1[[#This Row],[Number of Vertices (n)]]</f>
        <v>40000</v>
      </c>
      <c r="E13">
        <f>Table1[[#This Row],[Number of Edges (m)]]*Table1[[#This Row],[Number of Vertices (n)]]</f>
        <v>80000</v>
      </c>
      <c r="F13">
        <f>Table1[[#This Row],[Number of Edges (m)]]*LN(Table1[[#This Row],[Number of Vertices (n)]])</f>
        <v>2119.3269466192146</v>
      </c>
      <c r="G13">
        <f>Table1[[#This Row],[Number of Edges (m)]]*LN(Table1[[#This Row],[Number of Edges (m)]])</f>
        <v>2396.5858188431926</v>
      </c>
      <c r="H13">
        <v>8.7402459903387301E-4</v>
      </c>
    </row>
    <row r="14" spans="1:8" x14ac:dyDescent="0.25">
      <c r="A14">
        <v>300</v>
      </c>
      <c r="B14">
        <v>900</v>
      </c>
      <c r="C14">
        <f>Table1[[#This Row],[Number of Edges (m)]]*Table1[[#This Row],[Number of Edges (m)]]</f>
        <v>810000</v>
      </c>
      <c r="D14">
        <f>Table1[[#This Row],[Number of Vertices (n)]]*Table1[[#This Row],[Number of Vertices (n)]]</f>
        <v>90000</v>
      </c>
      <c r="E14">
        <f>Table1[[#This Row],[Number of Edges (m)]]*Table1[[#This Row],[Number of Vertices (n)]]</f>
        <v>270000</v>
      </c>
      <c r="F14">
        <f>Table1[[#This Row],[Number of Edges (m)]]*LN(Table1[[#This Row],[Number of Vertices (n)]])</f>
        <v>5133.404227190581</v>
      </c>
      <c r="G14">
        <f>Table1[[#This Row],[Number of Edges (m)]]*LN(Table1[[#This Row],[Number of Edges (m)]])</f>
        <v>6122.1552869918796</v>
      </c>
      <c r="H14">
        <v>2.78760539949871E-3</v>
      </c>
    </row>
    <row r="15" spans="1:8" x14ac:dyDescent="0.25">
      <c r="A15">
        <v>400</v>
      </c>
      <c r="B15">
        <v>1600</v>
      </c>
      <c r="C15">
        <f>Table1[[#This Row],[Number of Edges (m)]]*Table1[[#This Row],[Number of Edges (m)]]</f>
        <v>2560000</v>
      </c>
      <c r="D15">
        <f>Table1[[#This Row],[Number of Vertices (n)]]*Table1[[#This Row],[Number of Vertices (n)]]</f>
        <v>160000</v>
      </c>
      <c r="E15">
        <f>Table1[[#This Row],[Number of Edges (m)]]*Table1[[#This Row],[Number of Vertices (n)]]</f>
        <v>640000</v>
      </c>
      <c r="F15">
        <f>Table1[[#This Row],[Number of Edges (m)]]*LN(Table1[[#This Row],[Number of Vertices (n)]])</f>
        <v>9586.3432753727702</v>
      </c>
      <c r="G15">
        <f>Table1[[#This Row],[Number of Edges (m)]]*LN(Table1[[#This Row],[Number of Edges (m)]])</f>
        <v>11804.414253164596</v>
      </c>
      <c r="H15">
        <v>6.5013037004973701E-3</v>
      </c>
    </row>
    <row r="16" spans="1:8" x14ac:dyDescent="0.25">
      <c r="A16">
        <v>500</v>
      </c>
      <c r="B16">
        <v>2500</v>
      </c>
      <c r="C16">
        <f>Table1[[#This Row],[Number of Edges (m)]]*Table1[[#This Row],[Number of Edges (m)]]</f>
        <v>6250000</v>
      </c>
      <c r="D16">
        <f>Table1[[#This Row],[Number of Vertices (n)]]*Table1[[#This Row],[Number of Vertices (n)]]</f>
        <v>250000</v>
      </c>
      <c r="E16">
        <f>Table1[[#This Row],[Number of Edges (m)]]*Table1[[#This Row],[Number of Vertices (n)]]</f>
        <v>1250000</v>
      </c>
      <c r="F16">
        <f>Table1[[#This Row],[Number of Edges (m)]]*LN(Table1[[#This Row],[Number of Vertices (n)]])</f>
        <v>15536.520246055479</v>
      </c>
      <c r="G16">
        <f>Table1[[#This Row],[Number of Edges (m)]]*LN(Table1[[#This Row],[Number of Edges (m)]])</f>
        <v>19560.115027140731</v>
      </c>
      <c r="H16">
        <v>1.30615857007796E-2</v>
      </c>
    </row>
    <row r="17" spans="1:8" x14ac:dyDescent="0.25">
      <c r="A17">
        <v>600</v>
      </c>
      <c r="B17">
        <v>3600</v>
      </c>
      <c r="C17">
        <f>Table1[[#This Row],[Number of Edges (m)]]*Table1[[#This Row],[Number of Edges (m)]]</f>
        <v>12960000</v>
      </c>
      <c r="D17">
        <f>Table1[[#This Row],[Number of Vertices (n)]]*Table1[[#This Row],[Number of Vertices (n)]]</f>
        <v>360000</v>
      </c>
      <c r="E17">
        <f>Table1[[#This Row],[Number of Edges (m)]]*Table1[[#This Row],[Number of Vertices (n)]]</f>
        <v>2160000</v>
      </c>
      <c r="F17">
        <f>Table1[[#This Row],[Number of Edges (m)]]*LN(Table1[[#This Row],[Number of Vertices (n)]])</f>
        <v>23028.946758778126</v>
      </c>
      <c r="G17">
        <f>Table1[[#This Row],[Number of Edges (m)]]*LN(Table1[[#This Row],[Number of Edges (m)]])</f>
        <v>29479.280847999122</v>
      </c>
      <c r="H17">
        <v>2.1077480399981099E-2</v>
      </c>
    </row>
    <row r="18" spans="1:8" x14ac:dyDescent="0.25">
      <c r="A18">
        <v>700</v>
      </c>
      <c r="B18">
        <v>4900</v>
      </c>
      <c r="C18">
        <f>Table1[[#This Row],[Number of Edges (m)]]*Table1[[#This Row],[Number of Edges (m)]]</f>
        <v>24010000</v>
      </c>
      <c r="D18">
        <f>Table1[[#This Row],[Number of Vertices (n)]]*Table1[[#This Row],[Number of Vertices (n)]]</f>
        <v>490000</v>
      </c>
      <c r="E18">
        <f>Table1[[#This Row],[Number of Edges (m)]]*Table1[[#This Row],[Number of Vertices (n)]]</f>
        <v>3430000</v>
      </c>
      <c r="F18">
        <f>Table1[[#This Row],[Number of Edges (m)]]*LN(Table1[[#This Row],[Number of Vertices (n)]])</f>
        <v>32100.29364171268</v>
      </c>
      <c r="G18">
        <f>Table1[[#This Row],[Number of Edges (m)]]*LN(Table1[[#This Row],[Number of Edges (m)]])</f>
        <v>41635.253372083724</v>
      </c>
      <c r="H18">
        <v>3.28025802999036E-2</v>
      </c>
    </row>
    <row r="19" spans="1:8" x14ac:dyDescent="0.25">
      <c r="A19">
        <v>800</v>
      </c>
      <c r="B19">
        <v>6400</v>
      </c>
      <c r="C19">
        <f>Table1[[#This Row],[Number of Edges (m)]]*Table1[[#This Row],[Number of Edges (m)]]</f>
        <v>40960000</v>
      </c>
      <c r="D19">
        <f>Table1[[#This Row],[Number of Vertices (n)]]*Table1[[#This Row],[Number of Vertices (n)]]</f>
        <v>640000</v>
      </c>
      <c r="E19">
        <f>Table1[[#This Row],[Number of Edges (m)]]*Table1[[#This Row],[Number of Vertices (n)]]</f>
        <v>5120000</v>
      </c>
      <c r="F19">
        <f>Table1[[#This Row],[Number of Edges (m)]]*LN(Table1[[#This Row],[Number of Vertices (n)]])</f>
        <v>42781.515057074736</v>
      </c>
      <c r="G19">
        <f>Table1[[#This Row],[Number of Edges (m)]]*LN(Table1[[#This Row],[Number of Edges (m)]])</f>
        <v>56089.940923825678</v>
      </c>
      <c r="H19">
        <v>4.7946827499254101E-2</v>
      </c>
    </row>
    <row r="20" spans="1:8" x14ac:dyDescent="0.25">
      <c r="A20">
        <v>900</v>
      </c>
      <c r="B20">
        <v>8100</v>
      </c>
      <c r="C20">
        <f>Table1[[#This Row],[Number of Edges (m)]]*Table1[[#This Row],[Number of Edges (m)]]</f>
        <v>65610000</v>
      </c>
      <c r="D20">
        <f>Table1[[#This Row],[Number of Vertices (n)]]*Table1[[#This Row],[Number of Vertices (n)]]</f>
        <v>810000</v>
      </c>
      <c r="E20">
        <f>Table1[[#This Row],[Number of Edges (m)]]*Table1[[#This Row],[Number of Vertices (n)]]</f>
        <v>7290000</v>
      </c>
      <c r="F20">
        <f>Table1[[#This Row],[Number of Edges (m)]]*LN(Table1[[#This Row],[Number of Vertices (n)]])</f>
        <v>55099.397582926918</v>
      </c>
      <c r="G20">
        <f>Table1[[#This Row],[Number of Edges (m)]]*LN(Table1[[#This Row],[Number of Edges (m)]])</f>
        <v>72896.916659350289</v>
      </c>
      <c r="H20">
        <v>6.9945681199896997E-2</v>
      </c>
    </row>
    <row r="21" spans="1:8" x14ac:dyDescent="0.25">
      <c r="A21">
        <v>1000</v>
      </c>
      <c r="B21">
        <v>10000</v>
      </c>
      <c r="C21">
        <f>Table1[[#This Row],[Number of Edges (m)]]*Table1[[#This Row],[Number of Edges (m)]]</f>
        <v>100000000</v>
      </c>
      <c r="D21">
        <f>Table1[[#This Row],[Number of Vertices (n)]]*Table1[[#This Row],[Number of Vertices (n)]]</f>
        <v>1000000</v>
      </c>
      <c r="E21">
        <f>Table1[[#This Row],[Number of Edges (m)]]*Table1[[#This Row],[Number of Vertices (n)]]</f>
        <v>10000000</v>
      </c>
      <c r="F21">
        <f>Table1[[#This Row],[Number of Edges (m)]]*LN(Table1[[#This Row],[Number of Vertices (n)]])</f>
        <v>69077.552789821362</v>
      </c>
      <c r="G21">
        <f>Table1[[#This Row],[Number of Edges (m)]]*LN(Table1[[#This Row],[Number of Edges (m)]])</f>
        <v>92103.403719761831</v>
      </c>
      <c r="H21">
        <v>9.2484702299407195E-2</v>
      </c>
    </row>
    <row r="22" spans="1:8" x14ac:dyDescent="0.25">
      <c r="A22">
        <v>100</v>
      </c>
      <c r="B22">
        <v>1000</v>
      </c>
      <c r="C22">
        <f>Table1[[#This Row],[Number of Edges (m)]]*Table1[[#This Row],[Number of Edges (m)]]</f>
        <v>1000000</v>
      </c>
      <c r="D22">
        <f>Table1[[#This Row],[Number of Vertices (n)]]*Table1[[#This Row],[Number of Vertices (n)]]</f>
        <v>10000</v>
      </c>
      <c r="E22">
        <f>Table1[[#This Row],[Number of Edges (m)]]*Table1[[#This Row],[Number of Vertices (n)]]</f>
        <v>100000</v>
      </c>
      <c r="F22">
        <f>Table1[[#This Row],[Number of Edges (m)]]*LN(Table1[[#This Row],[Number of Vertices (n)]])</f>
        <v>4605.1701859880914</v>
      </c>
      <c r="G22">
        <f>Table1[[#This Row],[Number of Edges (m)]]*LN(Table1[[#This Row],[Number of Edges (m)]])</f>
        <v>6907.7552789821366</v>
      </c>
      <c r="H22">
        <v>2.3528208010247902E-3</v>
      </c>
    </row>
    <row r="23" spans="1:8" x14ac:dyDescent="0.25">
      <c r="A23">
        <v>200</v>
      </c>
      <c r="B23">
        <v>2000</v>
      </c>
      <c r="C23">
        <f>Table1[[#This Row],[Number of Edges (m)]]*Table1[[#This Row],[Number of Edges (m)]]</f>
        <v>4000000</v>
      </c>
      <c r="D23">
        <f>Table1[[#This Row],[Number of Vertices (n)]]*Table1[[#This Row],[Number of Vertices (n)]]</f>
        <v>40000</v>
      </c>
      <c r="E23">
        <f>Table1[[#This Row],[Number of Edges (m)]]*Table1[[#This Row],[Number of Vertices (n)]]</f>
        <v>400000</v>
      </c>
      <c r="F23">
        <f>Table1[[#This Row],[Number of Edges (m)]]*LN(Table1[[#This Row],[Number of Vertices (n)]])</f>
        <v>10596.634733096073</v>
      </c>
      <c r="G23">
        <f>Table1[[#This Row],[Number of Edges (m)]]*LN(Table1[[#This Row],[Number of Edges (m)]])</f>
        <v>15201.804919084165</v>
      </c>
      <c r="H23">
        <v>1.46671359005267E-2</v>
      </c>
    </row>
    <row r="24" spans="1:8" x14ac:dyDescent="0.25">
      <c r="A24">
        <v>300</v>
      </c>
      <c r="B24">
        <v>3000</v>
      </c>
      <c r="C24">
        <f>Table1[[#This Row],[Number of Edges (m)]]*Table1[[#This Row],[Number of Edges (m)]]</f>
        <v>9000000</v>
      </c>
      <c r="D24">
        <f>Table1[[#This Row],[Number of Vertices (n)]]*Table1[[#This Row],[Number of Vertices (n)]]</f>
        <v>90000</v>
      </c>
      <c r="E24">
        <f>Table1[[#This Row],[Number of Edges (m)]]*Table1[[#This Row],[Number of Vertices (n)]]</f>
        <v>900000</v>
      </c>
      <c r="F24">
        <f>Table1[[#This Row],[Number of Edges (m)]]*LN(Table1[[#This Row],[Number of Vertices (n)]])</f>
        <v>17111.347423968604</v>
      </c>
      <c r="G24">
        <f>Table1[[#This Row],[Number of Edges (m)]]*LN(Table1[[#This Row],[Number of Edges (m)]])</f>
        <v>24019.102702950739</v>
      </c>
      <c r="H24">
        <v>9.6849916997598408E-3</v>
      </c>
    </row>
    <row r="25" spans="1:8" x14ac:dyDescent="0.25">
      <c r="A25">
        <v>400</v>
      </c>
      <c r="B25">
        <v>4000</v>
      </c>
      <c r="C25">
        <f>Table1[[#This Row],[Number of Edges (m)]]*Table1[[#This Row],[Number of Edges (m)]]</f>
        <v>16000000</v>
      </c>
      <c r="D25">
        <f>Table1[[#This Row],[Number of Vertices (n)]]*Table1[[#This Row],[Number of Vertices (n)]]</f>
        <v>160000</v>
      </c>
      <c r="E25">
        <f>Table1[[#This Row],[Number of Edges (m)]]*Table1[[#This Row],[Number of Vertices (n)]]</f>
        <v>1600000</v>
      </c>
      <c r="F25">
        <f>Table1[[#This Row],[Number of Edges (m)]]*LN(Table1[[#This Row],[Number of Vertices (n)]])</f>
        <v>23965.858188431928</v>
      </c>
      <c r="G25">
        <f>Table1[[#This Row],[Number of Edges (m)]]*LN(Table1[[#This Row],[Number of Edges (m)]])</f>
        <v>33176.198560408113</v>
      </c>
      <c r="H25">
        <v>1.6453056500176901E-2</v>
      </c>
    </row>
    <row r="26" spans="1:8" x14ac:dyDescent="0.25">
      <c r="A26">
        <v>500</v>
      </c>
      <c r="B26">
        <v>5000</v>
      </c>
      <c r="C26">
        <f>Table1[[#This Row],[Number of Edges (m)]]*Table1[[#This Row],[Number of Edges (m)]]</f>
        <v>25000000</v>
      </c>
      <c r="D26">
        <f>Table1[[#This Row],[Number of Vertices (n)]]*Table1[[#This Row],[Number of Vertices (n)]]</f>
        <v>250000</v>
      </c>
      <c r="E26">
        <f>Table1[[#This Row],[Number of Edges (m)]]*Table1[[#This Row],[Number of Vertices (n)]]</f>
        <v>2500000</v>
      </c>
      <c r="F26">
        <f>Table1[[#This Row],[Number of Edges (m)]]*LN(Table1[[#This Row],[Number of Vertices (n)]])</f>
        <v>31073.040492110958</v>
      </c>
      <c r="G26">
        <f>Table1[[#This Row],[Number of Edges (m)]]*LN(Table1[[#This Row],[Number of Edges (m)]])</f>
        <v>42585.965957081193</v>
      </c>
      <c r="H26">
        <v>2.4765276700782098E-2</v>
      </c>
    </row>
    <row r="27" spans="1:8" x14ac:dyDescent="0.25">
      <c r="A27">
        <v>600</v>
      </c>
      <c r="B27">
        <v>6000</v>
      </c>
      <c r="C27">
        <f>Table1[[#This Row],[Number of Edges (m)]]*Table1[[#This Row],[Number of Edges (m)]]</f>
        <v>36000000</v>
      </c>
      <c r="D27">
        <f>Table1[[#This Row],[Number of Vertices (n)]]*Table1[[#This Row],[Number of Vertices (n)]]</f>
        <v>360000</v>
      </c>
      <c r="E27">
        <f>Table1[[#This Row],[Number of Edges (m)]]*Table1[[#This Row],[Number of Vertices (n)]]</f>
        <v>3600000</v>
      </c>
      <c r="F27">
        <f>Table1[[#This Row],[Number of Edges (m)]]*LN(Table1[[#This Row],[Number of Vertices (n)]])</f>
        <v>38381.577931296881</v>
      </c>
      <c r="G27">
        <f>Table1[[#This Row],[Number of Edges (m)]]*LN(Table1[[#This Row],[Number of Edges (m)]])</f>
        <v>52197.08848926115</v>
      </c>
      <c r="H27">
        <v>3.50598730001365E-2</v>
      </c>
    </row>
    <row r="28" spans="1:8" x14ac:dyDescent="0.25">
      <c r="A28">
        <v>700</v>
      </c>
      <c r="B28">
        <v>7000</v>
      </c>
      <c r="C28">
        <f>Table1[[#This Row],[Number of Edges (m)]]*Table1[[#This Row],[Number of Edges (m)]]</f>
        <v>49000000</v>
      </c>
      <c r="D28">
        <f>Table1[[#This Row],[Number of Vertices (n)]]*Table1[[#This Row],[Number of Vertices (n)]]</f>
        <v>490000</v>
      </c>
      <c r="E28">
        <f>Table1[[#This Row],[Number of Edges (m)]]*Table1[[#This Row],[Number of Vertices (n)]]</f>
        <v>4900000</v>
      </c>
      <c r="F28">
        <f>Table1[[#This Row],[Number of Edges (m)]]*LN(Table1[[#This Row],[Number of Vertices (n)]])</f>
        <v>45857.562345303828</v>
      </c>
      <c r="G28">
        <f>Table1[[#This Row],[Number of Edges (m)]]*LN(Table1[[#This Row],[Number of Edges (m)]])</f>
        <v>61975.657996262154</v>
      </c>
      <c r="H28">
        <v>4.7826341399922902E-2</v>
      </c>
    </row>
    <row r="29" spans="1:8" x14ac:dyDescent="0.25">
      <c r="A29">
        <v>800</v>
      </c>
      <c r="B29">
        <v>8000</v>
      </c>
      <c r="C29">
        <f>Table1[[#This Row],[Number of Edges (m)]]*Table1[[#This Row],[Number of Edges (m)]]</f>
        <v>64000000</v>
      </c>
      <c r="D29">
        <f>Table1[[#This Row],[Number of Vertices (n)]]*Table1[[#This Row],[Number of Vertices (n)]]</f>
        <v>640000</v>
      </c>
      <c r="E29">
        <f>Table1[[#This Row],[Number of Edges (m)]]*Table1[[#This Row],[Number of Vertices (n)]]</f>
        <v>6400000</v>
      </c>
      <c r="F29">
        <f>Table1[[#This Row],[Number of Edges (m)]]*LN(Table1[[#This Row],[Number of Vertices (n)]])</f>
        <v>53476.893821343416</v>
      </c>
      <c r="G29">
        <f>Table1[[#This Row],[Number of Edges (m)]]*LN(Table1[[#This Row],[Number of Edges (m)]])</f>
        <v>71897.574565295785</v>
      </c>
      <c r="H29">
        <v>6.0589977999916299E-2</v>
      </c>
    </row>
    <row r="30" spans="1:8" x14ac:dyDescent="0.25">
      <c r="A30">
        <v>900</v>
      </c>
      <c r="B30">
        <v>9000</v>
      </c>
      <c r="C30">
        <f>Table1[[#This Row],[Number of Edges (m)]]*Table1[[#This Row],[Number of Edges (m)]]</f>
        <v>81000000</v>
      </c>
      <c r="D30">
        <f>Table1[[#This Row],[Number of Vertices (n)]]*Table1[[#This Row],[Number of Vertices (n)]]</f>
        <v>810000</v>
      </c>
      <c r="E30">
        <f>Table1[[#This Row],[Number of Edges (m)]]*Table1[[#This Row],[Number of Vertices (n)]]</f>
        <v>8100000</v>
      </c>
      <c r="F30">
        <f>Table1[[#This Row],[Number of Edges (m)]]*LN(Table1[[#This Row],[Number of Vertices (n)]])</f>
        <v>61221.5528699188</v>
      </c>
      <c r="G30">
        <f>Table1[[#This Row],[Number of Edges (m)]]*LN(Table1[[#This Row],[Number of Edges (m)]])</f>
        <v>81944.818706865204</v>
      </c>
      <c r="H30">
        <v>7.5620762098697003E-2</v>
      </c>
    </row>
    <row r="31" spans="1:8" x14ac:dyDescent="0.25">
      <c r="A31">
        <v>1000</v>
      </c>
      <c r="B31">
        <v>10000</v>
      </c>
      <c r="C31">
        <f>Table1[[#This Row],[Number of Edges (m)]]*Table1[[#This Row],[Number of Edges (m)]]</f>
        <v>100000000</v>
      </c>
      <c r="D31">
        <f>Table1[[#This Row],[Number of Vertices (n)]]*Table1[[#This Row],[Number of Vertices (n)]]</f>
        <v>1000000</v>
      </c>
      <c r="E31">
        <f>Table1[[#This Row],[Number of Edges (m)]]*Table1[[#This Row],[Number of Vertices (n)]]</f>
        <v>10000000</v>
      </c>
      <c r="F31">
        <f>Table1[[#This Row],[Number of Edges (m)]]*LN(Table1[[#This Row],[Number of Vertices (n)]])</f>
        <v>69077.552789821362</v>
      </c>
      <c r="G31">
        <f>Table1[[#This Row],[Number of Edges (m)]]*LN(Table1[[#This Row],[Number of Edges (m)]])</f>
        <v>92103.403719761831</v>
      </c>
      <c r="H31">
        <v>9.4331224699271798E-2</v>
      </c>
    </row>
    <row r="32" spans="1:8" x14ac:dyDescent="0.25">
      <c r="A32">
        <v>100</v>
      </c>
      <c r="B32">
        <v>10000</v>
      </c>
      <c r="C32">
        <f>Table1[[#This Row],[Number of Edges (m)]]*Table1[[#This Row],[Number of Edges (m)]]</f>
        <v>100000000</v>
      </c>
      <c r="D32">
        <f>Table1[[#This Row],[Number of Vertices (n)]]*Table1[[#This Row],[Number of Vertices (n)]]</f>
        <v>10000</v>
      </c>
      <c r="E32">
        <f>Table1[[#This Row],[Number of Edges (m)]]*Table1[[#This Row],[Number of Vertices (n)]]</f>
        <v>1000000</v>
      </c>
      <c r="F32">
        <f>Table1[[#This Row],[Number of Edges (m)]]*LN(Table1[[#This Row],[Number of Vertices (n)]])</f>
        <v>46051.701859880915</v>
      </c>
      <c r="G32">
        <f>Table1[[#This Row],[Number of Edges (m)]]*LN(Table1[[#This Row],[Number of Edges (m)]])</f>
        <v>92103.403719761831</v>
      </c>
      <c r="H32">
        <v>1.6587966200313501E-2</v>
      </c>
    </row>
    <row r="33" spans="1:8" x14ac:dyDescent="0.25">
      <c r="A33">
        <v>200</v>
      </c>
      <c r="B33">
        <v>20000</v>
      </c>
      <c r="C33">
        <f>Table1[[#This Row],[Number of Edges (m)]]*Table1[[#This Row],[Number of Edges (m)]]</f>
        <v>400000000</v>
      </c>
      <c r="D33">
        <f>Table1[[#This Row],[Number of Vertices (n)]]*Table1[[#This Row],[Number of Vertices (n)]]</f>
        <v>40000</v>
      </c>
      <c r="E33">
        <f>Table1[[#This Row],[Number of Edges (m)]]*Table1[[#This Row],[Number of Vertices (n)]]</f>
        <v>4000000</v>
      </c>
      <c r="F33">
        <f>Table1[[#This Row],[Number of Edges (m)]]*LN(Table1[[#This Row],[Number of Vertices (n)]])</f>
        <v>105966.34733096072</v>
      </c>
      <c r="G33">
        <f>Table1[[#This Row],[Number of Edges (m)]]*LN(Table1[[#This Row],[Number of Edges (m)]])</f>
        <v>198069.75105072255</v>
      </c>
      <c r="H33">
        <v>5.2116681600455197E-2</v>
      </c>
    </row>
    <row r="34" spans="1:8" x14ac:dyDescent="0.25">
      <c r="A34">
        <v>300</v>
      </c>
      <c r="B34">
        <v>30000</v>
      </c>
      <c r="C34">
        <f>Table1[[#This Row],[Number of Edges (m)]]*Table1[[#This Row],[Number of Edges (m)]]</f>
        <v>900000000</v>
      </c>
      <c r="D34">
        <f>Table1[[#This Row],[Number of Vertices (n)]]*Table1[[#This Row],[Number of Vertices (n)]]</f>
        <v>90000</v>
      </c>
      <c r="E34">
        <f>Table1[[#This Row],[Number of Edges (m)]]*Table1[[#This Row],[Number of Vertices (n)]]</f>
        <v>9000000</v>
      </c>
      <c r="F34">
        <f>Table1[[#This Row],[Number of Edges (m)]]*LN(Table1[[#This Row],[Number of Vertices (n)]])</f>
        <v>171113.47423968604</v>
      </c>
      <c r="G34">
        <f>Table1[[#This Row],[Number of Edges (m)]]*LN(Table1[[#This Row],[Number of Edges (m)]])</f>
        <v>309268.57981932879</v>
      </c>
      <c r="H34">
        <v>0.103430777000903</v>
      </c>
    </row>
    <row r="35" spans="1:8" x14ac:dyDescent="0.25">
      <c r="A35">
        <v>400</v>
      </c>
      <c r="B35">
        <v>40000</v>
      </c>
      <c r="C35">
        <f>Table1[[#This Row],[Number of Edges (m)]]*Table1[[#This Row],[Number of Edges (m)]]</f>
        <v>1600000000</v>
      </c>
      <c r="D35">
        <f>Table1[[#This Row],[Number of Vertices (n)]]*Table1[[#This Row],[Number of Vertices (n)]]</f>
        <v>160000</v>
      </c>
      <c r="E35">
        <f>Table1[[#This Row],[Number of Edges (m)]]*Table1[[#This Row],[Number of Vertices (n)]]</f>
        <v>16000000</v>
      </c>
      <c r="F35">
        <f>Table1[[#This Row],[Number of Edges (m)]]*LN(Table1[[#This Row],[Number of Vertices (n)]])</f>
        <v>239658.58188431928</v>
      </c>
      <c r="G35">
        <f>Table1[[#This Row],[Number of Edges (m)]]*LN(Table1[[#This Row],[Number of Edges (m)]])</f>
        <v>423865.38932384289</v>
      </c>
      <c r="H35">
        <v>0.17737236060056599</v>
      </c>
    </row>
    <row r="36" spans="1:8" x14ac:dyDescent="0.25">
      <c r="A36">
        <v>500</v>
      </c>
      <c r="B36">
        <v>50000</v>
      </c>
      <c r="C36">
        <f>Table1[[#This Row],[Number of Edges (m)]]*Table1[[#This Row],[Number of Edges (m)]]</f>
        <v>2500000000</v>
      </c>
      <c r="D36">
        <f>Table1[[#This Row],[Number of Vertices (n)]]*Table1[[#This Row],[Number of Vertices (n)]]</f>
        <v>250000</v>
      </c>
      <c r="E36">
        <f>Table1[[#This Row],[Number of Edges (m)]]*Table1[[#This Row],[Number of Vertices (n)]]</f>
        <v>25000000</v>
      </c>
      <c r="F36">
        <f>Table1[[#This Row],[Number of Edges (m)]]*LN(Table1[[#This Row],[Number of Vertices (n)]])</f>
        <v>310730.40492110956</v>
      </c>
      <c r="G36">
        <f>Table1[[#This Row],[Number of Edges (m)]]*LN(Table1[[#This Row],[Number of Edges (m)]])</f>
        <v>540988.91422051413</v>
      </c>
      <c r="H36">
        <v>0.26791629640065301</v>
      </c>
    </row>
    <row r="37" spans="1:8" x14ac:dyDescent="0.25">
      <c r="A37">
        <v>600</v>
      </c>
      <c r="B37">
        <v>60000</v>
      </c>
      <c r="C37">
        <f>Table1[[#This Row],[Number of Edges (m)]]*Table1[[#This Row],[Number of Edges (m)]]</f>
        <v>3600000000</v>
      </c>
      <c r="D37">
        <f>Table1[[#This Row],[Number of Vertices (n)]]*Table1[[#This Row],[Number of Vertices (n)]]</f>
        <v>360000</v>
      </c>
      <c r="E37">
        <f>Table1[[#This Row],[Number of Edges (m)]]*Table1[[#This Row],[Number of Vertices (n)]]</f>
        <v>36000000</v>
      </c>
      <c r="F37">
        <f>Table1[[#This Row],[Number of Edges (m)]]*LN(Table1[[#This Row],[Number of Vertices (n)]])</f>
        <v>383815.77931296878</v>
      </c>
      <c r="G37">
        <f>Table1[[#This Row],[Number of Edges (m)]]*LN(Table1[[#This Row],[Number of Edges (m)]])</f>
        <v>660125.99047225434</v>
      </c>
      <c r="H37">
        <v>0.37209744010033302</v>
      </c>
    </row>
    <row r="38" spans="1:8" x14ac:dyDescent="0.25">
      <c r="A38">
        <v>700</v>
      </c>
      <c r="B38">
        <v>70000</v>
      </c>
      <c r="C38">
        <f>Table1[[#This Row],[Number of Edges (m)]]*Table1[[#This Row],[Number of Edges (m)]]</f>
        <v>4900000000</v>
      </c>
      <c r="D38">
        <f>Table1[[#This Row],[Number of Vertices (n)]]*Table1[[#This Row],[Number of Vertices (n)]]</f>
        <v>490000</v>
      </c>
      <c r="E38">
        <f>Table1[[#This Row],[Number of Edges (m)]]*Table1[[#This Row],[Number of Vertices (n)]]</f>
        <v>49000000</v>
      </c>
      <c r="F38">
        <f>Table1[[#This Row],[Number of Edges (m)]]*LN(Table1[[#This Row],[Number of Vertices (n)]])</f>
        <v>458575.62345303828</v>
      </c>
      <c r="G38">
        <f>Table1[[#This Row],[Number of Edges (m)]]*LN(Table1[[#This Row],[Number of Edges (m)]])</f>
        <v>780937.53647220472</v>
      </c>
      <c r="H38">
        <v>0.49411502180009798</v>
      </c>
    </row>
    <row r="39" spans="1:8" x14ac:dyDescent="0.25">
      <c r="A39">
        <v>800</v>
      </c>
      <c r="B39">
        <v>80000</v>
      </c>
      <c r="C39">
        <f>Table1[[#This Row],[Number of Edges (m)]]*Table1[[#This Row],[Number of Edges (m)]]</f>
        <v>6400000000</v>
      </c>
      <c r="D39">
        <f>Table1[[#This Row],[Number of Vertices (n)]]*Table1[[#This Row],[Number of Vertices (n)]]</f>
        <v>640000</v>
      </c>
      <c r="E39">
        <f>Table1[[#This Row],[Number of Edges (m)]]*Table1[[#This Row],[Number of Vertices (n)]]</f>
        <v>64000000</v>
      </c>
      <c r="F39">
        <f>Table1[[#This Row],[Number of Edges (m)]]*LN(Table1[[#This Row],[Number of Vertices (n)]])</f>
        <v>534768.93821343419</v>
      </c>
      <c r="G39">
        <f>Table1[[#This Row],[Number of Edges (m)]]*LN(Table1[[#This Row],[Number of Edges (m)]])</f>
        <v>903182.55309248145</v>
      </c>
      <c r="H39">
        <v>0.63602459260000599</v>
      </c>
    </row>
    <row r="40" spans="1:8" x14ac:dyDescent="0.25">
      <c r="A40">
        <v>900</v>
      </c>
      <c r="B40">
        <v>90000</v>
      </c>
      <c r="C40">
        <f>Table1[[#This Row],[Number of Edges (m)]]*Table1[[#This Row],[Number of Edges (m)]]</f>
        <v>8100000000</v>
      </c>
      <c r="D40">
        <f>Table1[[#This Row],[Number of Vertices (n)]]*Table1[[#This Row],[Number of Vertices (n)]]</f>
        <v>810000</v>
      </c>
      <c r="E40">
        <f>Table1[[#This Row],[Number of Edges (m)]]*Table1[[#This Row],[Number of Vertices (n)]]</f>
        <v>81000000</v>
      </c>
      <c r="F40">
        <f>Table1[[#This Row],[Number of Edges (m)]]*LN(Table1[[#This Row],[Number of Vertices (n)]])</f>
        <v>612215.52869918803</v>
      </c>
      <c r="G40">
        <f>Table1[[#This Row],[Number of Edges (m)]]*LN(Table1[[#This Row],[Number of Edges (m)]])</f>
        <v>1026680.8454381161</v>
      </c>
      <c r="H40">
        <v>0.795181990299897</v>
      </c>
    </row>
    <row r="41" spans="1:8" x14ac:dyDescent="0.25">
      <c r="A41">
        <v>1000</v>
      </c>
      <c r="B41">
        <v>100000</v>
      </c>
      <c r="C41">
        <f>Table1[[#This Row],[Number of Edges (m)]]*Table1[[#This Row],[Number of Edges (m)]]</f>
        <v>10000000000</v>
      </c>
      <c r="D41">
        <f>Table1[[#This Row],[Number of Vertices (n)]]*Table1[[#This Row],[Number of Vertices (n)]]</f>
        <v>1000000</v>
      </c>
      <c r="E41">
        <f>Table1[[#This Row],[Number of Edges (m)]]*Table1[[#This Row],[Number of Vertices (n)]]</f>
        <v>100000000</v>
      </c>
      <c r="F41">
        <f>Table1[[#This Row],[Number of Edges (m)]]*LN(Table1[[#This Row],[Number of Vertices (n)]])</f>
        <v>690775.52789821371</v>
      </c>
      <c r="G41">
        <f>Table1[[#This Row],[Number of Edges (m)]]*LN(Table1[[#This Row],[Number of Edges (m)]])</f>
        <v>1151292.546497023</v>
      </c>
      <c r="H41">
        <v>0.97053587810078101</v>
      </c>
    </row>
    <row r="42" spans="1:8" x14ac:dyDescent="0.25">
      <c r="A42">
        <v>100</v>
      </c>
      <c r="B42">
        <v>10000</v>
      </c>
      <c r="C42">
        <f>Table1[[#This Row],[Number of Edges (m)]]*Table1[[#This Row],[Number of Edges (m)]]</f>
        <v>100000000</v>
      </c>
      <c r="D42">
        <f>Table1[[#This Row],[Number of Vertices (n)]]*Table1[[#This Row],[Number of Vertices (n)]]</f>
        <v>10000</v>
      </c>
      <c r="E42">
        <f>Table1[[#This Row],[Number of Edges (m)]]*Table1[[#This Row],[Number of Vertices (n)]]</f>
        <v>1000000</v>
      </c>
      <c r="F42">
        <f>Table1[[#This Row],[Number of Edges (m)]]*LN(Table1[[#This Row],[Number of Vertices (n)]])</f>
        <v>46051.701859880915</v>
      </c>
      <c r="G42">
        <f>Table1[[#This Row],[Number of Edges (m)]]*LN(Table1[[#This Row],[Number of Edges (m)]])</f>
        <v>92103.403719761831</v>
      </c>
      <c r="H42">
        <v>1.96160980965942E-2</v>
      </c>
    </row>
    <row r="43" spans="1:8" x14ac:dyDescent="0.25">
      <c r="A43">
        <v>200</v>
      </c>
      <c r="B43">
        <v>40000</v>
      </c>
      <c r="C43">
        <f>Table1[[#This Row],[Number of Edges (m)]]*Table1[[#This Row],[Number of Edges (m)]]</f>
        <v>1600000000</v>
      </c>
      <c r="D43">
        <f>Table1[[#This Row],[Number of Vertices (n)]]*Table1[[#This Row],[Number of Vertices (n)]]</f>
        <v>40000</v>
      </c>
      <c r="E43">
        <f>Table1[[#This Row],[Number of Edges (m)]]*Table1[[#This Row],[Number of Vertices (n)]]</f>
        <v>8000000</v>
      </c>
      <c r="F43">
        <f>Table1[[#This Row],[Number of Edges (m)]]*LN(Table1[[#This Row],[Number of Vertices (n)]])</f>
        <v>211932.69466192144</v>
      </c>
      <c r="G43">
        <f>Table1[[#This Row],[Number of Edges (m)]]*LN(Table1[[#This Row],[Number of Edges (m)]])</f>
        <v>423865.38932384289</v>
      </c>
      <c r="H43">
        <v>0.10871683940058501</v>
      </c>
    </row>
    <row r="44" spans="1:8" x14ac:dyDescent="0.25">
      <c r="A44">
        <v>300</v>
      </c>
      <c r="B44">
        <v>90000</v>
      </c>
      <c r="C44">
        <f>Table1[[#This Row],[Number of Edges (m)]]*Table1[[#This Row],[Number of Edges (m)]]</f>
        <v>8100000000</v>
      </c>
      <c r="D44">
        <f>Table1[[#This Row],[Number of Vertices (n)]]*Table1[[#This Row],[Number of Vertices (n)]]</f>
        <v>90000</v>
      </c>
      <c r="E44">
        <f>Table1[[#This Row],[Number of Edges (m)]]*Table1[[#This Row],[Number of Vertices (n)]]</f>
        <v>27000000</v>
      </c>
      <c r="F44">
        <f>Table1[[#This Row],[Number of Edges (m)]]*LN(Table1[[#This Row],[Number of Vertices (n)]])</f>
        <v>513340.42271905806</v>
      </c>
      <c r="G44">
        <f>Table1[[#This Row],[Number of Edges (m)]]*LN(Table1[[#This Row],[Number of Edges (m)]])</f>
        <v>1026680.8454381161</v>
      </c>
      <c r="H44">
        <v>0.33667521639726999</v>
      </c>
    </row>
    <row r="45" spans="1:8" x14ac:dyDescent="0.25">
      <c r="A45">
        <v>400</v>
      </c>
      <c r="B45">
        <v>160000</v>
      </c>
      <c r="C45">
        <f>Table1[[#This Row],[Number of Edges (m)]]*Table1[[#This Row],[Number of Edges (m)]]</f>
        <v>25600000000</v>
      </c>
      <c r="D45">
        <f>Table1[[#This Row],[Number of Vertices (n)]]*Table1[[#This Row],[Number of Vertices (n)]]</f>
        <v>160000</v>
      </c>
      <c r="E45">
        <f>Table1[[#This Row],[Number of Edges (m)]]*Table1[[#This Row],[Number of Vertices (n)]]</f>
        <v>64000000</v>
      </c>
      <c r="F45">
        <f>Table1[[#This Row],[Number of Edges (m)]]*LN(Table1[[#This Row],[Number of Vertices (n)]])</f>
        <v>958634.32753727713</v>
      </c>
      <c r="G45">
        <f>Table1[[#This Row],[Number of Edges (m)]]*LN(Table1[[#This Row],[Number of Edges (m)]])</f>
        <v>1917268.6550745543</v>
      </c>
      <c r="H45">
        <v>0.76492576559539804</v>
      </c>
    </row>
    <row r="46" spans="1:8" x14ac:dyDescent="0.25">
      <c r="A46">
        <v>500</v>
      </c>
      <c r="B46">
        <v>250000</v>
      </c>
      <c r="C46">
        <f>Table1[[#This Row],[Number of Edges (m)]]*Table1[[#This Row],[Number of Edges (m)]]</f>
        <v>62500000000</v>
      </c>
      <c r="D46">
        <f>Table1[[#This Row],[Number of Vertices (n)]]*Table1[[#This Row],[Number of Vertices (n)]]</f>
        <v>250000</v>
      </c>
      <c r="E46">
        <f>Table1[[#This Row],[Number of Edges (m)]]*Table1[[#This Row],[Number of Vertices (n)]]</f>
        <v>125000000</v>
      </c>
      <c r="F46">
        <f>Table1[[#This Row],[Number of Edges (m)]]*LN(Table1[[#This Row],[Number of Vertices (n)]])</f>
        <v>1553652.0246055478</v>
      </c>
      <c r="G46">
        <f>Table1[[#This Row],[Number of Edges (m)]]*LN(Table1[[#This Row],[Number of Edges (m)]])</f>
        <v>3107304.0492110956</v>
      </c>
      <c r="H46">
        <v>1.7291013906942601</v>
      </c>
    </row>
    <row r="47" spans="1:8" x14ac:dyDescent="0.25">
      <c r="A47">
        <v>600</v>
      </c>
      <c r="B47">
        <v>360000</v>
      </c>
      <c r="C47">
        <f>Table1[[#This Row],[Number of Edges (m)]]*Table1[[#This Row],[Number of Edges (m)]]</f>
        <v>129600000000</v>
      </c>
      <c r="D47">
        <f>Table1[[#This Row],[Number of Vertices (n)]]*Table1[[#This Row],[Number of Vertices (n)]]</f>
        <v>360000</v>
      </c>
      <c r="E47">
        <f>Table1[[#This Row],[Number of Edges (m)]]*Table1[[#This Row],[Number of Vertices (n)]]</f>
        <v>216000000</v>
      </c>
      <c r="F47">
        <f>Table1[[#This Row],[Number of Edges (m)]]*LN(Table1[[#This Row],[Number of Vertices (n)]])</f>
        <v>2302894.6758778128</v>
      </c>
      <c r="G47">
        <f>Table1[[#This Row],[Number of Edges (m)]]*LN(Table1[[#This Row],[Number of Edges (m)]])</f>
        <v>4605789.3517556256</v>
      </c>
      <c r="H47">
        <v>2.7057218653964799</v>
      </c>
    </row>
    <row r="48" spans="1:8" x14ac:dyDescent="0.25">
      <c r="A48">
        <v>700</v>
      </c>
      <c r="B48">
        <v>490000</v>
      </c>
      <c r="C48">
        <f>Table1[[#This Row],[Number of Edges (m)]]*Table1[[#This Row],[Number of Edges (m)]]</f>
        <v>240100000000</v>
      </c>
      <c r="D48">
        <f>Table1[[#This Row],[Number of Vertices (n)]]*Table1[[#This Row],[Number of Vertices (n)]]</f>
        <v>490000</v>
      </c>
      <c r="E48">
        <f>Table1[[#This Row],[Number of Edges (m)]]*Table1[[#This Row],[Number of Vertices (n)]]</f>
        <v>343000000</v>
      </c>
      <c r="F48">
        <f>Table1[[#This Row],[Number of Edges (m)]]*LN(Table1[[#This Row],[Number of Vertices (n)]])</f>
        <v>3210029.364171268</v>
      </c>
      <c r="G48">
        <f>Table1[[#This Row],[Number of Edges (m)]]*LN(Table1[[#This Row],[Number of Edges (m)]])</f>
        <v>6420058.7283425359</v>
      </c>
      <c r="H48">
        <v>3.6379182137083199</v>
      </c>
    </row>
    <row r="49" spans="1:8" x14ac:dyDescent="0.25">
      <c r="A49">
        <v>800</v>
      </c>
      <c r="B49">
        <v>640000</v>
      </c>
      <c r="C49">
        <f>Table1[[#This Row],[Number of Edges (m)]]*Table1[[#This Row],[Number of Edges (m)]]</f>
        <v>409600000000</v>
      </c>
      <c r="D49">
        <f>Table1[[#This Row],[Number of Vertices (n)]]*Table1[[#This Row],[Number of Vertices (n)]]</f>
        <v>640000</v>
      </c>
      <c r="E49">
        <f>Table1[[#This Row],[Number of Edges (m)]]*Table1[[#This Row],[Number of Vertices (n)]]</f>
        <v>512000000</v>
      </c>
      <c r="F49">
        <f>Table1[[#This Row],[Number of Edges (m)]]*LN(Table1[[#This Row],[Number of Vertices (n)]])</f>
        <v>4278151.5057074735</v>
      </c>
      <c r="G49">
        <f>Table1[[#This Row],[Number of Edges (m)]]*LN(Table1[[#This Row],[Number of Edges (m)]])</f>
        <v>8556303.011414947</v>
      </c>
      <c r="H49">
        <v>6.3466234990977597</v>
      </c>
    </row>
    <row r="50" spans="1:8" x14ac:dyDescent="0.25">
      <c r="A50">
        <v>900</v>
      </c>
      <c r="B50">
        <v>810000</v>
      </c>
      <c r="C50">
        <f>Table1[[#This Row],[Number of Edges (m)]]*Table1[[#This Row],[Number of Edges (m)]]</f>
        <v>656100000000</v>
      </c>
      <c r="D50">
        <f>Table1[[#This Row],[Number of Vertices (n)]]*Table1[[#This Row],[Number of Vertices (n)]]</f>
        <v>810000</v>
      </c>
      <c r="E50">
        <f>Table1[[#This Row],[Number of Edges (m)]]*Table1[[#This Row],[Number of Vertices (n)]]</f>
        <v>729000000</v>
      </c>
      <c r="F50">
        <f>Table1[[#This Row],[Number of Edges (m)]]*LN(Table1[[#This Row],[Number of Vertices (n)]])</f>
        <v>5509939.7582926918</v>
      </c>
      <c r="G50">
        <f>Table1[[#This Row],[Number of Edges (m)]]*LN(Table1[[#This Row],[Number of Edges (m)]])</f>
        <v>11019879.516585384</v>
      </c>
      <c r="H50">
        <v>9.5787050627055503</v>
      </c>
    </row>
    <row r="51" spans="1:8" x14ac:dyDescent="0.25">
      <c r="A51">
        <v>1000</v>
      </c>
      <c r="B51">
        <v>1000000</v>
      </c>
      <c r="C51">
        <f>Table1[[#This Row],[Number of Edges (m)]]*Table1[[#This Row],[Number of Edges (m)]]</f>
        <v>1000000000000</v>
      </c>
      <c r="D51">
        <f>Table1[[#This Row],[Number of Vertices (n)]]*Table1[[#This Row],[Number of Vertices (n)]]</f>
        <v>1000000</v>
      </c>
      <c r="E51">
        <f>Table1[[#This Row],[Number of Edges (m)]]*Table1[[#This Row],[Number of Vertices (n)]]</f>
        <v>1000000000</v>
      </c>
      <c r="F51">
        <f>Table1[[#This Row],[Number of Edges (m)]]*LN(Table1[[#This Row],[Number of Vertices (n)]])</f>
        <v>6907755.2789821364</v>
      </c>
      <c r="G51">
        <f>Table1[[#This Row],[Number of Edges (m)]]*LN(Table1[[#This Row],[Number of Edges (m)]])</f>
        <v>13815510.557964273</v>
      </c>
      <c r="H51">
        <v>14.304586818499899</v>
      </c>
    </row>
    <row r="52" spans="1:8" x14ac:dyDescent="0.25">
      <c r="A52">
        <v>1000</v>
      </c>
      <c r="B52">
        <v>10000</v>
      </c>
      <c r="C52">
        <f>Table1[[#This Row],[Number of Edges (m)]]*Table1[[#This Row],[Number of Edges (m)]]</f>
        <v>100000000</v>
      </c>
      <c r="D52">
        <f>Table1[[#This Row],[Number of Vertices (n)]]*Table1[[#This Row],[Number of Vertices (n)]]</f>
        <v>1000000</v>
      </c>
      <c r="E52">
        <f>Table1[[#This Row],[Number of Edges (m)]]*Table1[[#This Row],[Number of Vertices (n)]]</f>
        <v>10000000</v>
      </c>
      <c r="F52">
        <f>Table1[[#This Row],[Number of Edges (m)]]*LN(Table1[[#This Row],[Number of Vertices (n)]])</f>
        <v>69077.552789821362</v>
      </c>
      <c r="G52">
        <f>Table1[[#This Row],[Number of Edges (m)]]*LN(Table1[[#This Row],[Number of Edges (m)]])</f>
        <v>92103.403719761831</v>
      </c>
      <c r="H52">
        <v>1.63652311006444E-2</v>
      </c>
    </row>
    <row r="53" spans="1:8" x14ac:dyDescent="0.25">
      <c r="A53">
        <v>2000</v>
      </c>
      <c r="B53">
        <v>20000</v>
      </c>
      <c r="C53">
        <f>Table1[[#This Row],[Number of Edges (m)]]*Table1[[#This Row],[Number of Edges (m)]]</f>
        <v>400000000</v>
      </c>
      <c r="D53">
        <f>Table1[[#This Row],[Number of Vertices (n)]]*Table1[[#This Row],[Number of Vertices (n)]]</f>
        <v>4000000</v>
      </c>
      <c r="E53">
        <f>Table1[[#This Row],[Number of Edges (m)]]*Table1[[#This Row],[Number of Vertices (n)]]</f>
        <v>40000000</v>
      </c>
      <c r="F53">
        <f>Table1[[#This Row],[Number of Edges (m)]]*LN(Table1[[#This Row],[Number of Vertices (n)]])</f>
        <v>152018.04919084164</v>
      </c>
      <c r="G53">
        <f>Table1[[#This Row],[Number of Edges (m)]]*LN(Table1[[#This Row],[Number of Edges (m)]])</f>
        <v>198069.75105072255</v>
      </c>
      <c r="H53">
        <v>5.4484454600606101E-2</v>
      </c>
    </row>
    <row r="54" spans="1:8" x14ac:dyDescent="0.25">
      <c r="A54">
        <v>3000</v>
      </c>
      <c r="B54">
        <v>30000</v>
      </c>
      <c r="C54">
        <f>Table1[[#This Row],[Number of Edges (m)]]*Table1[[#This Row],[Number of Edges (m)]]</f>
        <v>900000000</v>
      </c>
      <c r="D54">
        <f>Table1[[#This Row],[Number of Vertices (n)]]*Table1[[#This Row],[Number of Vertices (n)]]</f>
        <v>9000000</v>
      </c>
      <c r="E54">
        <f>Table1[[#This Row],[Number of Edges (m)]]*Table1[[#This Row],[Number of Vertices (n)]]</f>
        <v>90000000</v>
      </c>
      <c r="F54">
        <f>Table1[[#This Row],[Number of Edges (m)]]*LN(Table1[[#This Row],[Number of Vertices (n)]])</f>
        <v>240191.02702950739</v>
      </c>
      <c r="G54">
        <f>Table1[[#This Row],[Number of Edges (m)]]*LN(Table1[[#This Row],[Number of Edges (m)]])</f>
        <v>309268.57981932879</v>
      </c>
      <c r="H54">
        <v>0.10569154350087</v>
      </c>
    </row>
    <row r="55" spans="1:8" x14ac:dyDescent="0.25">
      <c r="A55">
        <v>4000</v>
      </c>
      <c r="B55">
        <v>40000</v>
      </c>
      <c r="C55">
        <f>Table1[[#This Row],[Number of Edges (m)]]*Table1[[#This Row],[Number of Edges (m)]]</f>
        <v>1600000000</v>
      </c>
      <c r="D55">
        <f>Table1[[#This Row],[Number of Vertices (n)]]*Table1[[#This Row],[Number of Vertices (n)]]</f>
        <v>16000000</v>
      </c>
      <c r="E55">
        <f>Table1[[#This Row],[Number of Edges (m)]]*Table1[[#This Row],[Number of Vertices (n)]]</f>
        <v>160000000</v>
      </c>
      <c r="F55">
        <f>Table1[[#This Row],[Number of Edges (m)]]*LN(Table1[[#This Row],[Number of Vertices (n)]])</f>
        <v>331761.98560408113</v>
      </c>
      <c r="G55">
        <f>Table1[[#This Row],[Number of Edges (m)]]*LN(Table1[[#This Row],[Number of Edges (m)]])</f>
        <v>423865.38932384289</v>
      </c>
      <c r="H55">
        <v>0.176965894601016</v>
      </c>
    </row>
    <row r="56" spans="1:8" x14ac:dyDescent="0.25">
      <c r="A56">
        <v>5000</v>
      </c>
      <c r="B56">
        <v>50000</v>
      </c>
      <c r="C56">
        <f>Table1[[#This Row],[Number of Edges (m)]]*Table1[[#This Row],[Number of Edges (m)]]</f>
        <v>2500000000</v>
      </c>
      <c r="D56">
        <f>Table1[[#This Row],[Number of Vertices (n)]]*Table1[[#This Row],[Number of Vertices (n)]]</f>
        <v>25000000</v>
      </c>
      <c r="E56">
        <f>Table1[[#This Row],[Number of Edges (m)]]*Table1[[#This Row],[Number of Vertices (n)]]</f>
        <v>250000000</v>
      </c>
      <c r="F56">
        <f>Table1[[#This Row],[Number of Edges (m)]]*LN(Table1[[#This Row],[Number of Vertices (n)]])</f>
        <v>425859.6595708119</v>
      </c>
      <c r="G56">
        <f>Table1[[#This Row],[Number of Edges (m)]]*LN(Table1[[#This Row],[Number of Edges (m)]])</f>
        <v>540988.91422051413</v>
      </c>
      <c r="H56">
        <v>0.26502931160066501</v>
      </c>
    </row>
    <row r="57" spans="1:8" x14ac:dyDescent="0.25">
      <c r="A57">
        <v>6000</v>
      </c>
      <c r="B57">
        <v>60000</v>
      </c>
      <c r="C57">
        <f>Table1[[#This Row],[Number of Edges (m)]]*Table1[[#This Row],[Number of Edges (m)]]</f>
        <v>3600000000</v>
      </c>
      <c r="D57">
        <f>Table1[[#This Row],[Number of Vertices (n)]]*Table1[[#This Row],[Number of Vertices (n)]]</f>
        <v>36000000</v>
      </c>
      <c r="E57">
        <f>Table1[[#This Row],[Number of Edges (m)]]*Table1[[#This Row],[Number of Vertices (n)]]</f>
        <v>360000000</v>
      </c>
      <c r="F57">
        <f>Table1[[#This Row],[Number of Edges (m)]]*LN(Table1[[#This Row],[Number of Vertices (n)]])</f>
        <v>521970.88489261147</v>
      </c>
      <c r="G57">
        <f>Table1[[#This Row],[Number of Edges (m)]]*LN(Table1[[#This Row],[Number of Edges (m)]])</f>
        <v>660125.99047225434</v>
      </c>
      <c r="H57">
        <v>0.372391386900562</v>
      </c>
    </row>
    <row r="58" spans="1:8" x14ac:dyDescent="0.25">
      <c r="A58">
        <v>7000</v>
      </c>
      <c r="B58">
        <v>70000</v>
      </c>
      <c r="C58">
        <f>Table1[[#This Row],[Number of Edges (m)]]*Table1[[#This Row],[Number of Edges (m)]]</f>
        <v>4900000000</v>
      </c>
      <c r="D58">
        <f>Table1[[#This Row],[Number of Vertices (n)]]*Table1[[#This Row],[Number of Vertices (n)]]</f>
        <v>49000000</v>
      </c>
      <c r="E58">
        <f>Table1[[#This Row],[Number of Edges (m)]]*Table1[[#This Row],[Number of Vertices (n)]]</f>
        <v>490000000</v>
      </c>
      <c r="F58">
        <f>Table1[[#This Row],[Number of Edges (m)]]*LN(Table1[[#This Row],[Number of Vertices (n)]])</f>
        <v>619756.57996262156</v>
      </c>
      <c r="G58">
        <f>Table1[[#This Row],[Number of Edges (m)]]*LN(Table1[[#This Row],[Number of Edges (m)]])</f>
        <v>780937.53647220472</v>
      </c>
      <c r="H58">
        <v>0.49624820370081502</v>
      </c>
    </row>
    <row r="59" spans="1:8" x14ac:dyDescent="0.25">
      <c r="A59">
        <v>8000</v>
      </c>
      <c r="B59">
        <v>80000</v>
      </c>
      <c r="C59">
        <f>Table1[[#This Row],[Number of Edges (m)]]*Table1[[#This Row],[Number of Edges (m)]]</f>
        <v>6400000000</v>
      </c>
      <c r="D59">
        <f>Table1[[#This Row],[Number of Vertices (n)]]*Table1[[#This Row],[Number of Vertices (n)]]</f>
        <v>64000000</v>
      </c>
      <c r="E59">
        <f>Table1[[#This Row],[Number of Edges (m)]]*Table1[[#This Row],[Number of Vertices (n)]]</f>
        <v>640000000</v>
      </c>
      <c r="F59">
        <f>Table1[[#This Row],[Number of Edges (m)]]*LN(Table1[[#This Row],[Number of Vertices (n)]])</f>
        <v>718975.74565295782</v>
      </c>
      <c r="G59">
        <f>Table1[[#This Row],[Number of Edges (m)]]*LN(Table1[[#This Row],[Number of Edges (m)]])</f>
        <v>903182.55309248145</v>
      </c>
      <c r="H59">
        <v>0.659507566399406</v>
      </c>
    </row>
    <row r="60" spans="1:8" x14ac:dyDescent="0.25">
      <c r="A60">
        <v>9000</v>
      </c>
      <c r="B60">
        <v>90000</v>
      </c>
      <c r="C60">
        <f>Table1[[#This Row],[Number of Edges (m)]]*Table1[[#This Row],[Number of Edges (m)]]</f>
        <v>8100000000</v>
      </c>
      <c r="D60">
        <f>Table1[[#This Row],[Number of Vertices (n)]]*Table1[[#This Row],[Number of Vertices (n)]]</f>
        <v>81000000</v>
      </c>
      <c r="E60">
        <f>Table1[[#This Row],[Number of Edges (m)]]*Table1[[#This Row],[Number of Vertices (n)]]</f>
        <v>810000000</v>
      </c>
      <c r="F60">
        <f>Table1[[#This Row],[Number of Edges (m)]]*LN(Table1[[#This Row],[Number of Vertices (n)]])</f>
        <v>819448.18706865213</v>
      </c>
      <c r="G60">
        <f>Table1[[#This Row],[Number of Edges (m)]]*LN(Table1[[#This Row],[Number of Edges (m)]])</f>
        <v>1026680.8454381161</v>
      </c>
      <c r="H60">
        <v>0.80493732530012496</v>
      </c>
    </row>
    <row r="61" spans="1:8" x14ac:dyDescent="0.25">
      <c r="A61">
        <v>10000</v>
      </c>
      <c r="B61">
        <v>100000</v>
      </c>
      <c r="C61">
        <f>Table1[[#This Row],[Number of Edges (m)]]*Table1[[#This Row],[Number of Edges (m)]]</f>
        <v>10000000000</v>
      </c>
      <c r="D61">
        <f>Table1[[#This Row],[Number of Vertices (n)]]*Table1[[#This Row],[Number of Vertices (n)]]</f>
        <v>100000000</v>
      </c>
      <c r="E61">
        <f>Table1[[#This Row],[Number of Edges (m)]]*Table1[[#This Row],[Number of Vertices (n)]]</f>
        <v>1000000000</v>
      </c>
      <c r="F61">
        <f>Table1[[#This Row],[Number of Edges (m)]]*LN(Table1[[#This Row],[Number of Vertices (n)]])</f>
        <v>921034.0371976184</v>
      </c>
      <c r="G61">
        <f>Table1[[#This Row],[Number of Edges (m)]]*LN(Table1[[#This Row],[Number of Edges (m)]])</f>
        <v>1151292.546497023</v>
      </c>
      <c r="H61">
        <v>0.97657132239983102</v>
      </c>
    </row>
    <row r="62" spans="1:8" x14ac:dyDescent="0.25">
      <c r="A62">
        <v>1000</v>
      </c>
      <c r="B62">
        <v>1000000</v>
      </c>
      <c r="C62">
        <f>Table1[[#This Row],[Number of Edges (m)]]*Table1[[#This Row],[Number of Edges (m)]]</f>
        <v>1000000000000</v>
      </c>
      <c r="D62">
        <f>Table1[[#This Row],[Number of Vertices (n)]]*Table1[[#This Row],[Number of Vertices (n)]]</f>
        <v>1000000</v>
      </c>
      <c r="E62">
        <f>Table1[[#This Row],[Number of Edges (m)]]*Table1[[#This Row],[Number of Vertices (n)]]</f>
        <v>1000000000</v>
      </c>
      <c r="F62">
        <f>Table1[[#This Row],[Number of Edges (m)]]*LN(Table1[[#This Row],[Number of Vertices (n)]])</f>
        <v>6907755.2789821364</v>
      </c>
      <c r="G62">
        <f>Table1[[#This Row],[Number of Edges (m)]]*LN(Table1[[#This Row],[Number of Edges (m)]])</f>
        <v>13815510.557964273</v>
      </c>
      <c r="H62">
        <v>10.437529644905499</v>
      </c>
    </row>
    <row r="63" spans="1:8" x14ac:dyDescent="0.25">
      <c r="A63">
        <v>2000</v>
      </c>
      <c r="B63">
        <v>4000000</v>
      </c>
      <c r="C63">
        <f>Table1[[#This Row],[Number of Edges (m)]]*Table1[[#This Row],[Number of Edges (m)]]</f>
        <v>16000000000000</v>
      </c>
      <c r="D63">
        <f>Table1[[#This Row],[Number of Vertices (n)]]*Table1[[#This Row],[Number of Vertices (n)]]</f>
        <v>4000000</v>
      </c>
      <c r="E63">
        <f>Table1[[#This Row],[Number of Edges (m)]]*Table1[[#This Row],[Number of Vertices (n)]]</f>
        <v>8000000000</v>
      </c>
      <c r="F63">
        <f>Table1[[#This Row],[Number of Edges (m)]]*LN(Table1[[#This Row],[Number of Vertices (n)]])</f>
        <v>30403609.83816833</v>
      </c>
      <c r="G63">
        <f>Table1[[#This Row],[Number of Edges (m)]]*LN(Table1[[#This Row],[Number of Edges (m)]])</f>
        <v>60807219.676336661</v>
      </c>
      <c r="H63">
        <v>97.315027882496295</v>
      </c>
    </row>
    <row r="64" spans="1:8" x14ac:dyDescent="0.25">
      <c r="A64">
        <v>3000</v>
      </c>
      <c r="B64">
        <v>9000000</v>
      </c>
      <c r="C64">
        <f>Table1[[#This Row],[Number of Edges (m)]]*Table1[[#This Row],[Number of Edges (m)]]</f>
        <v>81000000000000</v>
      </c>
      <c r="D64">
        <f>Table1[[#This Row],[Number of Vertices (n)]]*Table1[[#This Row],[Number of Vertices (n)]]</f>
        <v>9000000</v>
      </c>
      <c r="E64">
        <f>Table1[[#This Row],[Number of Edges (m)]]*Table1[[#This Row],[Number of Vertices (n)]]</f>
        <v>27000000000</v>
      </c>
      <c r="F64">
        <f>Table1[[#This Row],[Number of Edges (m)]]*LN(Table1[[#This Row],[Number of Vertices (n)]])</f>
        <v>72057308.108852208</v>
      </c>
      <c r="G64">
        <f>Table1[[#This Row],[Number of Edges (m)]]*LN(Table1[[#This Row],[Number of Edges (m)]])</f>
        <v>144114616.21770442</v>
      </c>
      <c r="H64">
        <v>258.33562708869499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S8"/>
  <sheetViews>
    <sheetView topLeftCell="C1" workbookViewId="0">
      <selection activeCell="Q1" sqref="Q1:S8"/>
    </sheetView>
  </sheetViews>
  <sheetFormatPr defaultRowHeight="15" x14ac:dyDescent="0.25"/>
  <cols>
    <col min="17" max="17" width="15.7109375" customWidth="1"/>
    <col min="18" max="18" width="29" customWidth="1"/>
  </cols>
  <sheetData>
    <row r="1" spans="17:19" x14ac:dyDescent="0.25">
      <c r="Q1" t="s">
        <v>8</v>
      </c>
      <c r="R1" t="s">
        <v>14</v>
      </c>
      <c r="S1" t="s">
        <v>22</v>
      </c>
    </row>
    <row r="2" spans="17:19" x14ac:dyDescent="0.25">
      <c r="Q2" t="s">
        <v>9</v>
      </c>
      <c r="R2" t="s">
        <v>15</v>
      </c>
      <c r="S2">
        <v>1.11E-2</v>
      </c>
    </row>
    <row r="3" spans="17:19" x14ac:dyDescent="0.25">
      <c r="Q3" t="s">
        <v>10</v>
      </c>
      <c r="R3" t="s">
        <v>16</v>
      </c>
      <c r="S3">
        <v>0.98570000000000002</v>
      </c>
    </row>
    <row r="4" spans="17:19" x14ac:dyDescent="0.25">
      <c r="Q4" t="s">
        <v>3</v>
      </c>
      <c r="R4" t="s">
        <v>17</v>
      </c>
      <c r="S4">
        <v>0.96989999999999998</v>
      </c>
    </row>
    <row r="5" spans="17:19" x14ac:dyDescent="0.25">
      <c r="Q5" t="s">
        <v>4</v>
      </c>
      <c r="R5" t="s">
        <v>18</v>
      </c>
      <c r="S5">
        <v>5.0000000000000002E-5</v>
      </c>
    </row>
    <row r="6" spans="17:19" x14ac:dyDescent="0.25">
      <c r="Q6" t="s">
        <v>11</v>
      </c>
      <c r="R6" t="s">
        <v>19</v>
      </c>
      <c r="S6">
        <v>0.99160000000000004</v>
      </c>
    </row>
    <row r="7" spans="17:19" x14ac:dyDescent="0.25">
      <c r="Q7" t="s">
        <v>12</v>
      </c>
      <c r="R7" t="s">
        <v>20</v>
      </c>
      <c r="S7">
        <v>0.99199999999999999</v>
      </c>
    </row>
    <row r="8" spans="17:19" x14ac:dyDescent="0.25">
      <c r="Q8" t="s">
        <v>13</v>
      </c>
      <c r="R8" t="s">
        <v>21</v>
      </c>
      <c r="S8">
        <v>0.99209999999999998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6" sqref="A6:C8"/>
    </sheetView>
  </sheetViews>
  <sheetFormatPr defaultRowHeight="15" x14ac:dyDescent="0.25"/>
  <cols>
    <col min="1" max="1" width="24.5703125" customWidth="1"/>
    <col min="2" max="2" width="30.85546875" customWidth="1"/>
  </cols>
  <sheetData>
    <row r="1" spans="1:3" x14ac:dyDescent="0.25">
      <c r="A1" t="s">
        <v>8</v>
      </c>
      <c r="B1" t="s">
        <v>14</v>
      </c>
      <c r="C1" t="s">
        <v>22</v>
      </c>
    </row>
    <row r="2" spans="1:3" x14ac:dyDescent="0.25">
      <c r="A2" t="s">
        <v>9</v>
      </c>
      <c r="B2" t="s">
        <v>15</v>
      </c>
      <c r="C2">
        <v>1.11E-2</v>
      </c>
    </row>
    <row r="3" spans="1:3" x14ac:dyDescent="0.25">
      <c r="A3" t="s">
        <v>10</v>
      </c>
      <c r="B3" t="s">
        <v>16</v>
      </c>
      <c r="C3">
        <v>0.98570000000000002</v>
      </c>
    </row>
    <row r="4" spans="1:3" x14ac:dyDescent="0.25">
      <c r="A4" t="s">
        <v>3</v>
      </c>
      <c r="B4" t="s">
        <v>17</v>
      </c>
      <c r="C4">
        <v>0.96989999999999998</v>
      </c>
    </row>
    <row r="5" spans="1:3" x14ac:dyDescent="0.25">
      <c r="A5" t="s">
        <v>4</v>
      </c>
      <c r="B5" t="s">
        <v>18</v>
      </c>
      <c r="C5">
        <v>5.0000000000000002E-5</v>
      </c>
    </row>
    <row r="6" spans="1:3" x14ac:dyDescent="0.25">
      <c r="A6" t="s">
        <v>11</v>
      </c>
      <c r="B6" t="s">
        <v>19</v>
      </c>
      <c r="C6">
        <v>0.99160000000000004</v>
      </c>
    </row>
    <row r="7" spans="1:3" x14ac:dyDescent="0.25">
      <c r="A7" t="s">
        <v>12</v>
      </c>
      <c r="B7" t="s">
        <v>20</v>
      </c>
      <c r="C7">
        <v>0.99199999999999999</v>
      </c>
    </row>
    <row r="8" spans="1:3" x14ac:dyDescent="0.25">
      <c r="A8" t="s">
        <v>13</v>
      </c>
      <c r="B8" t="s">
        <v>21</v>
      </c>
      <c r="C8">
        <v>0.99209999999999998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I1" sqref="I1"/>
    </sheetView>
  </sheetViews>
  <sheetFormatPr defaultRowHeight="15" x14ac:dyDescent="0.25"/>
  <cols>
    <col min="3" max="3" width="16.42578125" customWidth="1"/>
    <col min="4" max="4" width="20.5703125" customWidth="1"/>
    <col min="5" max="5" width="20" customWidth="1"/>
    <col min="7" max="7" width="16.42578125" customWidth="1"/>
    <col min="8" max="8" width="21.28515625" customWidth="1"/>
    <col min="9" max="9" width="20" customWidth="1"/>
    <col min="11" max="11" width="30" customWidth="1"/>
  </cols>
  <sheetData>
    <row r="1" spans="1:9" x14ac:dyDescent="0.25">
      <c r="A1" t="s">
        <v>23</v>
      </c>
      <c r="B1" t="s">
        <v>24</v>
      </c>
      <c r="C1" t="s">
        <v>26</v>
      </c>
      <c r="D1" t="s">
        <v>27</v>
      </c>
      <c r="E1" t="s">
        <v>39</v>
      </c>
      <c r="F1" t="s">
        <v>25</v>
      </c>
      <c r="G1" t="s">
        <v>28</v>
      </c>
      <c r="H1" t="s">
        <v>29</v>
      </c>
      <c r="I1" t="s">
        <v>40</v>
      </c>
    </row>
    <row r="2" spans="1:9" x14ac:dyDescent="0.25">
      <c r="A2" s="2">
        <v>10</v>
      </c>
      <c r="B2" s="2">
        <v>100</v>
      </c>
      <c r="C2">
        <f>0.00000001*Table3[[#This Row],[N]]*Table3[[#This Row],[M]]+0.144</f>
        <v>0.14401</v>
      </c>
      <c r="D2">
        <f>0.000002*Table3[[#This Row],[M]]*LN(Table3[[#This Row],[M]])-1.3044</f>
        <v>-1.3034789659628023</v>
      </c>
      <c r="E2">
        <f>0.000004*Table3[[#This Row],[M]]*LN(Table3[[#This Row],[N]])-1.4493</f>
        <v>-1.4483789659628024</v>
      </c>
      <c r="F2" s="3">
        <v>8.0160493962466706E-5</v>
      </c>
      <c r="G2" s="6">
        <f>Table3[[#This Row],[N*M formula]]-Table3[[#This Row],[Time]]</f>
        <v>0.14392983950603752</v>
      </c>
      <c r="H2" s="7">
        <f>Table3[[#This Row],[M*log(M) formula]]-Table3[[#This Row],[Time]]</f>
        <v>-1.3035591264567647</v>
      </c>
      <c r="I2" s="7">
        <f>Table3[[#This Row],[M*Log(N) formula]]-Table3[[#This Row],[Time]]</f>
        <v>-1.4484591264567648</v>
      </c>
    </row>
    <row r="3" spans="1:9" x14ac:dyDescent="0.25">
      <c r="A3" s="4">
        <v>20</v>
      </c>
      <c r="B3" s="4">
        <v>400</v>
      </c>
      <c r="C3">
        <f>0.00000001*Table3[[#This Row],[N]]*Table3[[#This Row],[M]]+0.144</f>
        <v>0.14407999999999999</v>
      </c>
      <c r="D3">
        <f>0.000002*Table3[[#This Row],[M]]*LN(Table3[[#This Row],[M]])-1.3044</f>
        <v>-1.2996068283623137</v>
      </c>
      <c r="E3">
        <f>0.000004*Table3[[#This Row],[M]]*LN(Table3[[#This Row],[N]])-1.4493</f>
        <v>-1.4445068283623137</v>
      </c>
      <c r="F3" s="4">
        <v>7.1374180261045699E-4</v>
      </c>
      <c r="G3" s="8">
        <f>Table3[[#This Row],[N*M formula]]-Table3[[#This Row],[Time]]</f>
        <v>0.14336625819738952</v>
      </c>
      <c r="H3" s="7">
        <f>Table3[[#This Row],[M*log(M) formula]]-Table3[[#This Row],[Time]]</f>
        <v>-1.3003205701649241</v>
      </c>
      <c r="I3" s="7">
        <f>Table3[[#This Row],[M*Log(N) formula]]-Table3[[#This Row],[Time]]</f>
        <v>-1.4452205701649241</v>
      </c>
    </row>
    <row r="4" spans="1:9" x14ac:dyDescent="0.25">
      <c r="A4" s="2">
        <v>30</v>
      </c>
      <c r="B4" s="2">
        <v>900</v>
      </c>
      <c r="C4">
        <f>0.00000001*Table3[[#This Row],[N]]*Table3[[#This Row],[M]]+0.144</f>
        <v>0.14426999999999998</v>
      </c>
      <c r="D4">
        <f>0.000002*Table3[[#This Row],[M]]*LN(Table3[[#This Row],[M]])-1.3044</f>
        <v>-1.2921556894260162</v>
      </c>
      <c r="E4">
        <f>0.000004*Table3[[#This Row],[M]]*LN(Table3[[#This Row],[N]])-1.4493</f>
        <v>-1.4370556894260162</v>
      </c>
      <c r="F4" s="2">
        <v>1.29461259348317E-3</v>
      </c>
      <c r="G4" s="6">
        <f>Table3[[#This Row],[N*M formula]]-Table3[[#This Row],[Time]]</f>
        <v>0.1429753874065168</v>
      </c>
      <c r="H4" s="7">
        <f>Table3[[#This Row],[M*log(M) formula]]-Table3[[#This Row],[Time]]</f>
        <v>-1.2934503020194994</v>
      </c>
      <c r="I4" s="7">
        <f>Table3[[#This Row],[M*Log(N) formula]]-Table3[[#This Row],[Time]]</f>
        <v>-1.4383503020194994</v>
      </c>
    </row>
    <row r="5" spans="1:9" x14ac:dyDescent="0.25">
      <c r="A5" s="4">
        <v>40</v>
      </c>
      <c r="B5" s="4">
        <v>1600</v>
      </c>
      <c r="C5">
        <f>0.00000001*Table3[[#This Row],[N]]*Table3[[#This Row],[M]]+0.144</f>
        <v>0.14463999999999999</v>
      </c>
      <c r="D5">
        <f>0.000002*Table3[[#This Row],[M]]*LN(Table3[[#This Row],[M]])-1.3044</f>
        <v>-1.2807911714936708</v>
      </c>
      <c r="E5">
        <f>0.000004*Table3[[#This Row],[M]]*LN(Table3[[#This Row],[N]])-1.4493</f>
        <v>-1.4256911714936709</v>
      </c>
      <c r="F5" s="4">
        <v>7.00322489719837E-3</v>
      </c>
      <c r="G5" s="8">
        <f>Table3[[#This Row],[N*M formula]]-Table3[[#This Row],[Time]]</f>
        <v>0.13763677510280162</v>
      </c>
      <c r="H5" s="7">
        <f>Table3[[#This Row],[M*log(M) formula]]-Table3[[#This Row],[Time]]</f>
        <v>-1.2877943963908691</v>
      </c>
      <c r="I5" s="7">
        <f>Table3[[#This Row],[M*Log(N) formula]]-Table3[[#This Row],[Time]]</f>
        <v>-1.4326943963908692</v>
      </c>
    </row>
    <row r="6" spans="1:9" x14ac:dyDescent="0.25">
      <c r="A6" s="2">
        <v>50</v>
      </c>
      <c r="B6" s="2">
        <v>2500</v>
      </c>
      <c r="C6">
        <f>0.00000001*Table3[[#This Row],[N]]*Table3[[#This Row],[M]]+0.144</f>
        <v>0.14524999999999999</v>
      </c>
      <c r="D6">
        <f>0.000002*Table3[[#This Row],[M]]*LN(Table3[[#This Row],[M]])-1.3044</f>
        <v>-1.2652797699457186</v>
      </c>
      <c r="E6">
        <f>0.000004*Table3[[#This Row],[M]]*LN(Table3[[#This Row],[N]])-1.4493</f>
        <v>-1.4101797699457186</v>
      </c>
      <c r="F6" s="2">
        <v>5.1457519992254598E-3</v>
      </c>
      <c r="G6" s="6">
        <f>Table3[[#This Row],[N*M formula]]-Table3[[#This Row],[Time]]</f>
        <v>0.14010424800077453</v>
      </c>
      <c r="H6" s="7">
        <f>Table3[[#This Row],[M*log(M) formula]]-Table3[[#This Row],[Time]]</f>
        <v>-1.2704255219449441</v>
      </c>
      <c r="I6" s="7">
        <f>Table3[[#This Row],[M*Log(N) formula]]-Table3[[#This Row],[Time]]</f>
        <v>-1.4153255219449441</v>
      </c>
    </row>
    <row r="7" spans="1:9" x14ac:dyDescent="0.25">
      <c r="A7" s="4">
        <v>60</v>
      </c>
      <c r="B7" s="4">
        <v>3600</v>
      </c>
      <c r="C7">
        <f>0.00000001*Table3[[#This Row],[N]]*Table3[[#This Row],[M]]+0.144</f>
        <v>0.14615999999999998</v>
      </c>
      <c r="D7">
        <f>0.000002*Table3[[#This Row],[M]]*LN(Table3[[#This Row],[M]])-1.3044</f>
        <v>-1.2454414383040018</v>
      </c>
      <c r="E7">
        <f>0.000004*Table3[[#This Row],[M]]*LN(Table3[[#This Row],[N]])-1.4493</f>
        <v>-1.3903414383040018</v>
      </c>
      <c r="F7" s="4">
        <v>6.7985759000293898E-3</v>
      </c>
      <c r="G7" s="8">
        <f>Table3[[#This Row],[N*M formula]]-Table3[[#This Row],[Time]]</f>
        <v>0.1393614240999706</v>
      </c>
      <c r="H7" s="7">
        <f>Table3[[#This Row],[M*log(M) formula]]-Table3[[#This Row],[Time]]</f>
        <v>-1.2522400142040311</v>
      </c>
      <c r="I7" s="7">
        <f>Table3[[#This Row],[M*Log(N) formula]]-Table3[[#This Row],[Time]]</f>
        <v>-1.3971400142040311</v>
      </c>
    </row>
    <row r="8" spans="1:9" x14ac:dyDescent="0.25">
      <c r="A8" s="2">
        <v>70</v>
      </c>
      <c r="B8" s="2">
        <v>4900</v>
      </c>
      <c r="C8">
        <f>0.00000001*Table3[[#This Row],[N]]*Table3[[#This Row],[M]]+0.144</f>
        <v>0.14742999999999998</v>
      </c>
      <c r="D8">
        <f>0.000002*Table3[[#This Row],[M]]*LN(Table3[[#This Row],[M]])-1.3044</f>
        <v>-1.2211294932558325</v>
      </c>
      <c r="E8">
        <f>0.000004*Table3[[#This Row],[M]]*LN(Table3[[#This Row],[N]])-1.4493</f>
        <v>-1.3660294932558326</v>
      </c>
      <c r="F8" s="2">
        <v>7.9175755963660707E-3</v>
      </c>
      <c r="G8" s="6">
        <f>Table3[[#This Row],[N*M formula]]-Table3[[#This Row],[Time]]</f>
        <v>0.1395124244036339</v>
      </c>
      <c r="H8" s="7">
        <f>Table3[[#This Row],[M*log(M) formula]]-Table3[[#This Row],[Time]]</f>
        <v>-1.2290470688521986</v>
      </c>
      <c r="I8" s="7">
        <f>Table3[[#This Row],[M*Log(N) formula]]-Table3[[#This Row],[Time]]</f>
        <v>-1.3739470688521986</v>
      </c>
    </row>
    <row r="9" spans="1:9" x14ac:dyDescent="0.25">
      <c r="A9" s="4">
        <v>80</v>
      </c>
      <c r="B9" s="4">
        <v>6400</v>
      </c>
      <c r="C9">
        <f>0.00000001*Table3[[#This Row],[N]]*Table3[[#This Row],[M]]+0.144</f>
        <v>0.14911999999999997</v>
      </c>
      <c r="D9">
        <f>0.000002*Table3[[#This Row],[M]]*LN(Table3[[#This Row],[M]])-1.3044</f>
        <v>-1.1922201181523486</v>
      </c>
      <c r="E9">
        <f>0.000004*Table3[[#This Row],[M]]*LN(Table3[[#This Row],[N]])-1.4493</f>
        <v>-1.3371201181523487</v>
      </c>
      <c r="F9" s="4">
        <v>9.5482354983687408E-3</v>
      </c>
      <c r="G9" s="8">
        <f>Table3[[#This Row],[N*M formula]]-Table3[[#This Row],[Time]]</f>
        <v>0.13957176450163122</v>
      </c>
      <c r="H9" s="7">
        <f>Table3[[#This Row],[M*log(M) formula]]-Table3[[#This Row],[Time]]</f>
        <v>-1.2017683536507173</v>
      </c>
      <c r="I9" s="7">
        <f>Table3[[#This Row],[M*Log(N) formula]]-Table3[[#This Row],[Time]]</f>
        <v>-1.3466683536507174</v>
      </c>
    </row>
    <row r="10" spans="1:9" x14ac:dyDescent="0.25">
      <c r="A10" s="2">
        <v>90</v>
      </c>
      <c r="B10" s="2">
        <v>8100</v>
      </c>
      <c r="C10">
        <f>0.00000001*Table3[[#This Row],[N]]*Table3[[#This Row],[M]]+0.144</f>
        <v>0.15128999999999998</v>
      </c>
      <c r="D10">
        <f>0.000002*Table3[[#This Row],[M]]*LN(Table3[[#This Row],[M]])-1.3044</f>
        <v>-1.1586061666812995</v>
      </c>
      <c r="E10">
        <f>0.000004*Table3[[#This Row],[M]]*LN(Table3[[#This Row],[N]])-1.4493</f>
        <v>-1.3035061666812995</v>
      </c>
      <c r="F10" s="2">
        <v>1.35709855007007E-2</v>
      </c>
      <c r="G10" s="6">
        <f>Table3[[#This Row],[N*M formula]]-Table3[[#This Row],[Time]]</f>
        <v>0.13771901449929927</v>
      </c>
      <c r="H10" s="7">
        <f>Table3[[#This Row],[M*log(M) formula]]-Table3[[#This Row],[Time]]</f>
        <v>-1.1721771521820001</v>
      </c>
      <c r="I10" s="7">
        <f>Table3[[#This Row],[M*Log(N) formula]]-Table3[[#This Row],[Time]]</f>
        <v>-1.3170771521820002</v>
      </c>
    </row>
    <row r="11" spans="1:9" x14ac:dyDescent="0.25">
      <c r="A11" s="4">
        <v>100</v>
      </c>
      <c r="B11" s="4">
        <v>10000</v>
      </c>
      <c r="C11">
        <f>0.00000001*Table3[[#This Row],[N]]*Table3[[#This Row],[M]]+0.144</f>
        <v>0.154</v>
      </c>
      <c r="D11">
        <f>0.000002*Table3[[#This Row],[M]]*LN(Table3[[#This Row],[M]])-1.3044</f>
        <v>-1.1201931925604764</v>
      </c>
      <c r="E11">
        <f>0.000004*Table3[[#This Row],[M]]*LN(Table3[[#This Row],[N]])-1.4493</f>
        <v>-1.2650931925604763</v>
      </c>
      <c r="F11" s="4">
        <v>1.69849236030131E-2</v>
      </c>
      <c r="G11" s="8">
        <f>Table3[[#This Row],[N*M formula]]-Table3[[#This Row],[Time]]</f>
        <v>0.1370150763969869</v>
      </c>
      <c r="H11" s="7">
        <f>Table3[[#This Row],[M*log(M) formula]]-Table3[[#This Row],[Time]]</f>
        <v>-1.1371781161634895</v>
      </c>
      <c r="I11" s="7">
        <f>Table3[[#This Row],[M*Log(N) formula]]-Table3[[#This Row],[Time]]</f>
        <v>-1.2820781161634893</v>
      </c>
    </row>
    <row r="12" spans="1:9" x14ac:dyDescent="0.25">
      <c r="A12" s="2">
        <v>100</v>
      </c>
      <c r="B12" s="2">
        <v>100</v>
      </c>
      <c r="C12">
        <f>0.00000001*Table3[[#This Row],[N]]*Table3[[#This Row],[M]]+0.144</f>
        <v>0.14409999999999998</v>
      </c>
      <c r="D12">
        <f>0.000002*Table3[[#This Row],[M]]*LN(Table3[[#This Row],[M]])-1.3044</f>
        <v>-1.3034789659628023</v>
      </c>
      <c r="E12">
        <f>0.000004*Table3[[#This Row],[M]]*LN(Table3[[#This Row],[N]])-1.4493</f>
        <v>-1.4474579319256049</v>
      </c>
      <c r="F12" s="2">
        <v>1.6096280014607999E-4</v>
      </c>
      <c r="G12" s="6">
        <f>Table3[[#This Row],[N*M formula]]-Table3[[#This Row],[Time]]</f>
        <v>0.1439390371998539</v>
      </c>
      <c r="H12" s="7">
        <f>Table3[[#This Row],[M*log(M) formula]]-Table3[[#This Row],[Time]]</f>
        <v>-1.3036399287629483</v>
      </c>
      <c r="I12" s="7">
        <f>Table3[[#This Row],[M*Log(N) formula]]-Table3[[#This Row],[Time]]</f>
        <v>-1.4476188947257509</v>
      </c>
    </row>
    <row r="13" spans="1:9" x14ac:dyDescent="0.25">
      <c r="A13" s="4">
        <v>200</v>
      </c>
      <c r="B13" s="4">
        <v>400</v>
      </c>
      <c r="C13">
        <f>0.00000001*Table3[[#This Row],[N]]*Table3[[#This Row],[M]]+0.144</f>
        <v>0.14479999999999998</v>
      </c>
      <c r="D13">
        <f>0.000002*Table3[[#This Row],[M]]*LN(Table3[[#This Row],[M]])-1.3044</f>
        <v>-1.2996068283623137</v>
      </c>
      <c r="E13">
        <f>0.000004*Table3[[#This Row],[M]]*LN(Table3[[#This Row],[N]])-1.4493</f>
        <v>-1.4408226922135232</v>
      </c>
      <c r="F13" s="4">
        <v>8.7402459903387301E-4</v>
      </c>
      <c r="G13" s="8">
        <f>Table3[[#This Row],[N*M formula]]-Table3[[#This Row],[Time]]</f>
        <v>0.14392597540096611</v>
      </c>
      <c r="H13" s="7">
        <f>Table3[[#This Row],[M*log(M) formula]]-Table3[[#This Row],[Time]]</f>
        <v>-1.3004808529613476</v>
      </c>
      <c r="I13" s="7">
        <f>Table3[[#This Row],[M*Log(N) formula]]-Table3[[#This Row],[Time]]</f>
        <v>-1.4416967168125572</v>
      </c>
    </row>
    <row r="14" spans="1:9" x14ac:dyDescent="0.25">
      <c r="A14" s="2">
        <v>300</v>
      </c>
      <c r="B14" s="2">
        <v>900</v>
      </c>
      <c r="C14">
        <f>0.00000001*Table3[[#This Row],[N]]*Table3[[#This Row],[M]]+0.144</f>
        <v>0.1467</v>
      </c>
      <c r="D14">
        <f>0.000002*Table3[[#This Row],[M]]*LN(Table3[[#This Row],[M]])-1.3044</f>
        <v>-1.2921556894260162</v>
      </c>
      <c r="E14">
        <f>0.000004*Table3[[#This Row],[M]]*LN(Table3[[#This Row],[N]])-1.4493</f>
        <v>-1.4287663830912376</v>
      </c>
      <c r="F14" s="2">
        <v>2.78760539949871E-3</v>
      </c>
      <c r="G14" s="6">
        <f>Table3[[#This Row],[N*M formula]]-Table3[[#This Row],[Time]]</f>
        <v>0.14391239460050129</v>
      </c>
      <c r="H14" s="7">
        <f>Table3[[#This Row],[M*log(M) formula]]-Table3[[#This Row],[Time]]</f>
        <v>-1.2949432948255148</v>
      </c>
      <c r="I14" s="7">
        <f>Table3[[#This Row],[M*Log(N) formula]]-Table3[[#This Row],[Time]]</f>
        <v>-1.4315539884907362</v>
      </c>
    </row>
    <row r="15" spans="1:9" x14ac:dyDescent="0.25">
      <c r="A15" s="4">
        <v>400</v>
      </c>
      <c r="B15" s="4">
        <v>1600</v>
      </c>
      <c r="C15">
        <f>0.00000001*Table3[[#This Row],[N]]*Table3[[#This Row],[M]]+0.144</f>
        <v>0.15039999999999998</v>
      </c>
      <c r="D15">
        <f>0.000002*Table3[[#This Row],[M]]*LN(Table3[[#This Row],[M]])-1.3044</f>
        <v>-1.2807911714936708</v>
      </c>
      <c r="E15">
        <f>0.000004*Table3[[#This Row],[M]]*LN(Table3[[#This Row],[N]])-1.4493</f>
        <v>-1.4109546268985089</v>
      </c>
      <c r="F15" s="4">
        <v>6.5013037004973701E-3</v>
      </c>
      <c r="G15" s="8">
        <f>Table3[[#This Row],[N*M formula]]-Table3[[#This Row],[Time]]</f>
        <v>0.14389869629950261</v>
      </c>
      <c r="H15" s="7">
        <f>Table3[[#This Row],[M*log(M) formula]]-Table3[[#This Row],[Time]]</f>
        <v>-1.2872924751941681</v>
      </c>
      <c r="I15" s="7">
        <f>Table3[[#This Row],[M*Log(N) formula]]-Table3[[#This Row],[Time]]</f>
        <v>-1.4174559305990062</v>
      </c>
    </row>
    <row r="16" spans="1:9" x14ac:dyDescent="0.25">
      <c r="A16" s="2">
        <v>500</v>
      </c>
      <c r="B16" s="2">
        <v>2500</v>
      </c>
      <c r="C16">
        <f>0.00000001*Table3[[#This Row],[N]]*Table3[[#This Row],[M]]+0.144</f>
        <v>0.1565</v>
      </c>
      <c r="D16">
        <f>0.000002*Table3[[#This Row],[M]]*LN(Table3[[#This Row],[M]])-1.3044</f>
        <v>-1.2652797699457186</v>
      </c>
      <c r="E16">
        <f>0.000004*Table3[[#This Row],[M]]*LN(Table3[[#This Row],[N]])-1.4493</f>
        <v>-1.3871539190157782</v>
      </c>
      <c r="F16" s="2">
        <v>1.30615857007796E-2</v>
      </c>
      <c r="G16" s="6">
        <f>Table3[[#This Row],[N*M formula]]-Table3[[#This Row],[Time]]</f>
        <v>0.14343841429922041</v>
      </c>
      <c r="H16" s="7">
        <f>Table3[[#This Row],[M*log(M) formula]]-Table3[[#This Row],[Time]]</f>
        <v>-1.2783413556464982</v>
      </c>
      <c r="I16" s="7">
        <f>Table3[[#This Row],[M*Log(N) formula]]-Table3[[#This Row],[Time]]</f>
        <v>-1.4002155047165579</v>
      </c>
    </row>
    <row r="17" spans="1:9" x14ac:dyDescent="0.25">
      <c r="A17" s="4">
        <v>600</v>
      </c>
      <c r="B17" s="4">
        <v>3600</v>
      </c>
      <c r="C17">
        <f>0.00000001*Table3[[#This Row],[N]]*Table3[[#This Row],[M]]+0.144</f>
        <v>0.1656</v>
      </c>
      <c r="D17">
        <f>0.000002*Table3[[#This Row],[M]]*LN(Table3[[#This Row],[M]])-1.3044</f>
        <v>-1.2454414383040018</v>
      </c>
      <c r="E17">
        <f>0.000004*Table3[[#This Row],[M]]*LN(Table3[[#This Row],[N]])-1.4493</f>
        <v>-1.3571842129648874</v>
      </c>
      <c r="F17" s="4">
        <v>2.1077480399981099E-2</v>
      </c>
      <c r="G17" s="8">
        <f>Table3[[#This Row],[N*M formula]]-Table3[[#This Row],[Time]]</f>
        <v>0.14452251960001888</v>
      </c>
      <c r="H17" s="7">
        <f>Table3[[#This Row],[M*log(M) formula]]-Table3[[#This Row],[Time]]</f>
        <v>-1.2665189187039829</v>
      </c>
      <c r="I17" s="7">
        <f>Table3[[#This Row],[M*Log(N) formula]]-Table3[[#This Row],[Time]]</f>
        <v>-1.3782616933648686</v>
      </c>
    </row>
    <row r="18" spans="1:9" x14ac:dyDescent="0.25">
      <c r="A18" s="2">
        <v>700</v>
      </c>
      <c r="B18" s="2">
        <v>4900</v>
      </c>
      <c r="C18">
        <f>0.00000001*Table3[[#This Row],[N]]*Table3[[#This Row],[M]]+0.144</f>
        <v>0.17829999999999999</v>
      </c>
      <c r="D18">
        <f>0.000002*Table3[[#This Row],[M]]*LN(Table3[[#This Row],[M]])-1.3044</f>
        <v>-1.2211294932558325</v>
      </c>
      <c r="E18">
        <f>0.000004*Table3[[#This Row],[M]]*LN(Table3[[#This Row],[N]])-1.4493</f>
        <v>-1.3208988254331493</v>
      </c>
      <c r="F18" s="2">
        <v>3.28025802999036E-2</v>
      </c>
      <c r="G18" s="6">
        <f>Table3[[#This Row],[N*M formula]]-Table3[[#This Row],[Time]]</f>
        <v>0.14549741970009639</v>
      </c>
      <c r="H18" s="7">
        <f>Table3[[#This Row],[M*log(M) formula]]-Table3[[#This Row],[Time]]</f>
        <v>-1.2539320735557362</v>
      </c>
      <c r="I18" s="7">
        <f>Table3[[#This Row],[M*Log(N) formula]]-Table3[[#This Row],[Time]]</f>
        <v>-1.353701405733053</v>
      </c>
    </row>
    <row r="19" spans="1:9" x14ac:dyDescent="0.25">
      <c r="A19" s="4">
        <v>800</v>
      </c>
      <c r="B19" s="4">
        <v>6400</v>
      </c>
      <c r="C19">
        <f>0.00000001*Table3[[#This Row],[N]]*Table3[[#This Row],[M]]+0.144</f>
        <v>0.19519999999999998</v>
      </c>
      <c r="D19">
        <f>0.000002*Table3[[#This Row],[M]]*LN(Table3[[#This Row],[M]])-1.3044</f>
        <v>-1.1922201181523486</v>
      </c>
      <c r="E19">
        <f>0.000004*Table3[[#This Row],[M]]*LN(Table3[[#This Row],[N]])-1.4493</f>
        <v>-1.2781739397717011</v>
      </c>
      <c r="F19" s="4">
        <v>4.7946827499254101E-2</v>
      </c>
      <c r="G19" s="8">
        <f>Table3[[#This Row],[N*M formula]]-Table3[[#This Row],[Time]]</f>
        <v>0.14725317250074588</v>
      </c>
      <c r="H19" s="7">
        <f>Table3[[#This Row],[M*log(M) formula]]-Table3[[#This Row],[Time]]</f>
        <v>-1.2401669456516027</v>
      </c>
      <c r="I19" s="7">
        <f>Table3[[#This Row],[M*Log(N) formula]]-Table3[[#This Row],[Time]]</f>
        <v>-1.3261207672709552</v>
      </c>
    </row>
    <row r="20" spans="1:9" x14ac:dyDescent="0.25">
      <c r="A20" s="2">
        <v>900</v>
      </c>
      <c r="B20" s="2">
        <v>8100</v>
      </c>
      <c r="C20">
        <f>0.00000001*Table3[[#This Row],[N]]*Table3[[#This Row],[M]]+0.144</f>
        <v>0.21689999999999998</v>
      </c>
      <c r="D20">
        <f>0.000002*Table3[[#This Row],[M]]*LN(Table3[[#This Row],[M]])-1.3044</f>
        <v>-1.1586061666812995</v>
      </c>
      <c r="E20">
        <f>0.000004*Table3[[#This Row],[M]]*LN(Table3[[#This Row],[N]])-1.4493</f>
        <v>-1.2289024096682923</v>
      </c>
      <c r="F20" s="2">
        <v>6.9945681199896997E-2</v>
      </c>
      <c r="G20" s="6">
        <f>Table3[[#This Row],[N*M formula]]-Table3[[#This Row],[Time]]</f>
        <v>0.14695431880010298</v>
      </c>
      <c r="H20" s="7">
        <f>Table3[[#This Row],[M*log(M) formula]]-Table3[[#This Row],[Time]]</f>
        <v>-1.2285518478811965</v>
      </c>
      <c r="I20" s="7">
        <f>Table3[[#This Row],[M*Log(N) formula]]-Table3[[#This Row],[Time]]</f>
        <v>-1.2988480908681894</v>
      </c>
    </row>
    <row r="21" spans="1:9" x14ac:dyDescent="0.25">
      <c r="A21" s="4">
        <v>1000</v>
      </c>
      <c r="B21" s="4">
        <v>10000</v>
      </c>
      <c r="C21">
        <f>0.00000001*Table3[[#This Row],[N]]*Table3[[#This Row],[M]]+0.144</f>
        <v>0.24399999999999999</v>
      </c>
      <c r="D21">
        <f>0.000002*Table3[[#This Row],[M]]*LN(Table3[[#This Row],[M]])-1.3044</f>
        <v>-1.1201931925604764</v>
      </c>
      <c r="E21">
        <f>0.000004*Table3[[#This Row],[M]]*LN(Table3[[#This Row],[N]])-1.4493</f>
        <v>-1.1729897888407146</v>
      </c>
      <c r="F21" s="4">
        <v>9.2484702299407195E-2</v>
      </c>
      <c r="G21" s="8">
        <f>Table3[[#This Row],[N*M formula]]-Table3[[#This Row],[Time]]</f>
        <v>0.1515152977005928</v>
      </c>
      <c r="H21" s="7">
        <f>Table3[[#This Row],[M*log(M) formula]]-Table3[[#This Row],[Time]]</f>
        <v>-1.2126778948598838</v>
      </c>
      <c r="I21" s="7">
        <f>Table3[[#This Row],[M*Log(N) formula]]-Table3[[#This Row],[Time]]</f>
        <v>-1.2654744911401217</v>
      </c>
    </row>
    <row r="22" spans="1:9" x14ac:dyDescent="0.25">
      <c r="A22" s="2">
        <v>100</v>
      </c>
      <c r="B22" s="2">
        <v>1000</v>
      </c>
      <c r="C22">
        <f>0.00000001*Table3[[#This Row],[N]]*Table3[[#This Row],[M]]+0.144</f>
        <v>0.14499999999999999</v>
      </c>
      <c r="D22">
        <f>0.000002*Table3[[#This Row],[M]]*LN(Table3[[#This Row],[M]])-1.3044</f>
        <v>-1.2905844894420357</v>
      </c>
      <c r="E22">
        <f>0.000004*Table3[[#This Row],[M]]*LN(Table3[[#This Row],[N]])-1.4493</f>
        <v>-1.4308793192560476</v>
      </c>
      <c r="F22" s="2">
        <v>2.3528208010247902E-3</v>
      </c>
      <c r="G22" s="6">
        <f>Table3[[#This Row],[N*M formula]]-Table3[[#This Row],[Time]]</f>
        <v>0.14264717919897521</v>
      </c>
      <c r="H22" s="7">
        <f>Table3[[#This Row],[M*log(M) formula]]-Table3[[#This Row],[Time]]</f>
        <v>-1.2929373102430606</v>
      </c>
      <c r="I22" s="7">
        <f>Table3[[#This Row],[M*Log(N) formula]]-Table3[[#This Row],[Time]]</f>
        <v>-1.4332321400570724</v>
      </c>
    </row>
    <row r="23" spans="1:9" x14ac:dyDescent="0.25">
      <c r="A23" s="4">
        <v>200</v>
      </c>
      <c r="B23" s="4">
        <v>2000</v>
      </c>
      <c r="C23">
        <f>0.00000001*Table3[[#This Row],[N]]*Table3[[#This Row],[M]]+0.144</f>
        <v>0.14799999999999999</v>
      </c>
      <c r="D23">
        <f>0.000002*Table3[[#This Row],[M]]*LN(Table3[[#This Row],[M]])-1.3044</f>
        <v>-1.2739963901618316</v>
      </c>
      <c r="E23">
        <f>0.000004*Table3[[#This Row],[M]]*LN(Table3[[#This Row],[N]])-1.4493</f>
        <v>-1.4069134610676157</v>
      </c>
      <c r="F23" s="4">
        <v>1.46671359005267E-2</v>
      </c>
      <c r="G23" s="8">
        <f>Table3[[#This Row],[N*M formula]]-Table3[[#This Row],[Time]]</f>
        <v>0.13333286409947329</v>
      </c>
      <c r="H23" s="7">
        <f>Table3[[#This Row],[M*log(M) formula]]-Table3[[#This Row],[Time]]</f>
        <v>-1.2886635260623582</v>
      </c>
      <c r="I23" s="7">
        <f>Table3[[#This Row],[M*Log(N) formula]]-Table3[[#This Row],[Time]]</f>
        <v>-1.4215805969681423</v>
      </c>
    </row>
    <row r="24" spans="1:9" x14ac:dyDescent="0.25">
      <c r="A24" s="2">
        <v>300</v>
      </c>
      <c r="B24" s="2">
        <v>3000</v>
      </c>
      <c r="C24">
        <f>0.00000001*Table3[[#This Row],[N]]*Table3[[#This Row],[M]]+0.144</f>
        <v>0.153</v>
      </c>
      <c r="D24">
        <f>0.000002*Table3[[#This Row],[M]]*LN(Table3[[#This Row],[M]])-1.3044</f>
        <v>-1.2563617945940986</v>
      </c>
      <c r="E24">
        <f>0.000004*Table3[[#This Row],[M]]*LN(Table3[[#This Row],[N]])-1.4493</f>
        <v>-1.3808546103041257</v>
      </c>
      <c r="F24" s="2">
        <v>9.6849916997598408E-3</v>
      </c>
      <c r="G24" s="6">
        <f>Table3[[#This Row],[N*M formula]]-Table3[[#This Row],[Time]]</f>
        <v>0.14331500830024016</v>
      </c>
      <c r="H24" s="7">
        <f>Table3[[#This Row],[M*log(M) formula]]-Table3[[#This Row],[Time]]</f>
        <v>-1.2660467862938585</v>
      </c>
      <c r="I24" s="7">
        <f>Table3[[#This Row],[M*Log(N) formula]]-Table3[[#This Row],[Time]]</f>
        <v>-1.3905396020038856</v>
      </c>
    </row>
    <row r="25" spans="1:9" x14ac:dyDescent="0.25">
      <c r="A25" s="4">
        <v>400</v>
      </c>
      <c r="B25" s="4">
        <v>4000</v>
      </c>
      <c r="C25">
        <f>0.00000001*Table3[[#This Row],[N]]*Table3[[#This Row],[M]]+0.144</f>
        <v>0.15999999999999998</v>
      </c>
      <c r="D25">
        <f>0.000002*Table3[[#This Row],[M]]*LN(Table3[[#This Row],[M]])-1.3044</f>
        <v>-1.2380476028791838</v>
      </c>
      <c r="E25">
        <f>0.000004*Table3[[#This Row],[M]]*LN(Table3[[#This Row],[N]])-1.4493</f>
        <v>-1.3534365672462723</v>
      </c>
      <c r="F25" s="4">
        <v>1.6453056500176901E-2</v>
      </c>
      <c r="G25" s="8">
        <f>Table3[[#This Row],[N*M formula]]-Table3[[#This Row],[Time]]</f>
        <v>0.14354694349982308</v>
      </c>
      <c r="H25" s="7">
        <f>Table3[[#This Row],[M*log(M) formula]]-Table3[[#This Row],[Time]]</f>
        <v>-1.2545006593793606</v>
      </c>
      <c r="I25" s="7">
        <f>Table3[[#This Row],[M*Log(N) formula]]-Table3[[#This Row],[Time]]</f>
        <v>-1.3698896237464491</v>
      </c>
    </row>
    <row r="26" spans="1:9" x14ac:dyDescent="0.25">
      <c r="A26" s="2">
        <v>500</v>
      </c>
      <c r="B26" s="2">
        <v>5000</v>
      </c>
      <c r="C26">
        <f>0.00000001*Table3[[#This Row],[N]]*Table3[[#This Row],[M]]+0.144</f>
        <v>0.16899999999999998</v>
      </c>
      <c r="D26">
        <f>0.000002*Table3[[#This Row],[M]]*LN(Table3[[#This Row],[M]])-1.3044</f>
        <v>-1.2192280680858376</v>
      </c>
      <c r="E26">
        <f>0.000004*Table3[[#This Row],[M]]*LN(Table3[[#This Row],[N]])-1.4493</f>
        <v>-1.3250078380315562</v>
      </c>
      <c r="F26" s="2">
        <v>2.4765276700782098E-2</v>
      </c>
      <c r="G26" s="6">
        <f>Table3[[#This Row],[N*M formula]]-Table3[[#This Row],[Time]]</f>
        <v>0.14423472329921788</v>
      </c>
      <c r="H26" s="7">
        <f>Table3[[#This Row],[M*log(M) formula]]-Table3[[#This Row],[Time]]</f>
        <v>-1.2439933447866196</v>
      </c>
      <c r="I26" s="7">
        <f>Table3[[#This Row],[M*Log(N) formula]]-Table3[[#This Row],[Time]]</f>
        <v>-1.3497731147323382</v>
      </c>
    </row>
    <row r="27" spans="1:9" x14ac:dyDescent="0.25">
      <c r="A27" s="4">
        <v>600</v>
      </c>
      <c r="B27" s="4">
        <v>6000</v>
      </c>
      <c r="C27">
        <f>0.00000001*Table3[[#This Row],[N]]*Table3[[#This Row],[M]]+0.144</f>
        <v>0.18</v>
      </c>
      <c r="D27">
        <f>0.000002*Table3[[#This Row],[M]]*LN(Table3[[#This Row],[M]])-1.3044</f>
        <v>-1.2000058230214776</v>
      </c>
      <c r="E27">
        <f>0.000004*Table3[[#This Row],[M]]*LN(Table3[[#This Row],[N]])-1.4493</f>
        <v>-1.2957736882748125</v>
      </c>
      <c r="F27" s="4">
        <v>3.50598730001365E-2</v>
      </c>
      <c r="G27" s="8">
        <f>Table3[[#This Row],[N*M formula]]-Table3[[#This Row],[Time]]</f>
        <v>0.1449401269998635</v>
      </c>
      <c r="H27" s="7">
        <f>Table3[[#This Row],[M*log(M) formula]]-Table3[[#This Row],[Time]]</f>
        <v>-1.2350656960216142</v>
      </c>
      <c r="I27" s="7">
        <f>Table3[[#This Row],[M*Log(N) formula]]-Table3[[#This Row],[Time]]</f>
        <v>-1.3308335612749491</v>
      </c>
    </row>
    <row r="28" spans="1:9" x14ac:dyDescent="0.25">
      <c r="A28" s="2">
        <v>700</v>
      </c>
      <c r="B28" s="2">
        <v>7000</v>
      </c>
      <c r="C28">
        <f>0.00000001*Table3[[#This Row],[N]]*Table3[[#This Row],[M]]+0.144</f>
        <v>0.193</v>
      </c>
      <c r="D28">
        <f>0.000002*Table3[[#This Row],[M]]*LN(Table3[[#This Row],[M]])-1.3044</f>
        <v>-1.1804486840074757</v>
      </c>
      <c r="E28">
        <f>0.000004*Table3[[#This Row],[M]]*LN(Table3[[#This Row],[N]])-1.4493</f>
        <v>-1.2658697506187848</v>
      </c>
      <c r="F28" s="2">
        <v>4.7826341399922902E-2</v>
      </c>
      <c r="G28" s="6">
        <f>Table3[[#This Row],[N*M formula]]-Table3[[#This Row],[Time]]</f>
        <v>0.14517365860007711</v>
      </c>
      <c r="H28" s="7">
        <f>Table3[[#This Row],[M*log(M) formula]]-Table3[[#This Row],[Time]]</f>
        <v>-1.2282750254073986</v>
      </c>
      <c r="I28" s="7">
        <f>Table3[[#This Row],[M*Log(N) formula]]-Table3[[#This Row],[Time]]</f>
        <v>-1.3136960920187077</v>
      </c>
    </row>
    <row r="29" spans="1:9" x14ac:dyDescent="0.25">
      <c r="A29" s="4">
        <v>800</v>
      </c>
      <c r="B29" s="4">
        <v>8000</v>
      </c>
      <c r="C29">
        <f>0.00000001*Table3[[#This Row],[N]]*Table3[[#This Row],[M]]+0.144</f>
        <v>0.20799999999999999</v>
      </c>
      <c r="D29">
        <f>0.000002*Table3[[#This Row],[M]]*LN(Table3[[#This Row],[M]])-1.3044</f>
        <v>-1.1606048508694085</v>
      </c>
      <c r="E29">
        <f>0.000004*Table3[[#This Row],[M]]*LN(Table3[[#This Row],[N]])-1.4493</f>
        <v>-1.2353924247146264</v>
      </c>
      <c r="F29" s="4">
        <v>6.0589977999916299E-2</v>
      </c>
      <c r="G29" s="8">
        <f>Table3[[#This Row],[N*M formula]]-Table3[[#This Row],[Time]]</f>
        <v>0.14741002200008368</v>
      </c>
      <c r="H29" s="7">
        <f>Table3[[#This Row],[M*log(M) formula]]-Table3[[#This Row],[Time]]</f>
        <v>-1.2211948288693248</v>
      </c>
      <c r="I29" s="7">
        <f>Table3[[#This Row],[M*Log(N) formula]]-Table3[[#This Row],[Time]]</f>
        <v>-1.2959824027145428</v>
      </c>
    </row>
    <row r="30" spans="1:9" x14ac:dyDescent="0.25">
      <c r="A30" s="2">
        <v>900</v>
      </c>
      <c r="B30" s="2">
        <v>9000</v>
      </c>
      <c r="C30">
        <f>0.00000001*Table3[[#This Row],[N]]*Table3[[#This Row],[M]]+0.144</f>
        <v>0.22499999999999998</v>
      </c>
      <c r="D30">
        <f>0.000002*Table3[[#This Row],[M]]*LN(Table3[[#This Row],[M]])-1.3044</f>
        <v>-1.1405103625862696</v>
      </c>
      <c r="E30">
        <f>0.000004*Table3[[#This Row],[M]]*LN(Table3[[#This Row],[N]])-1.4493</f>
        <v>-1.2044137885203248</v>
      </c>
      <c r="F30" s="2">
        <v>7.5620762098697003E-2</v>
      </c>
      <c r="G30" s="6">
        <f>Table3[[#This Row],[N*M formula]]-Table3[[#This Row],[Time]]</f>
        <v>0.14937923790130297</v>
      </c>
      <c r="H30" s="7">
        <f>Table3[[#This Row],[M*log(M) formula]]-Table3[[#This Row],[Time]]</f>
        <v>-1.2161311246849666</v>
      </c>
      <c r="I30" s="7">
        <f>Table3[[#This Row],[M*Log(N) formula]]-Table3[[#This Row],[Time]]</f>
        <v>-1.2800345506190218</v>
      </c>
    </row>
    <row r="31" spans="1:9" x14ac:dyDescent="0.25">
      <c r="A31" s="4">
        <v>1000</v>
      </c>
      <c r="B31" s="4">
        <v>10000</v>
      </c>
      <c r="C31">
        <f>0.00000001*Table3[[#This Row],[N]]*Table3[[#This Row],[M]]+0.144</f>
        <v>0.24399999999999999</v>
      </c>
      <c r="D31">
        <f>0.000002*Table3[[#This Row],[M]]*LN(Table3[[#This Row],[M]])-1.3044</f>
        <v>-1.1201931925604764</v>
      </c>
      <c r="E31">
        <f>0.000004*Table3[[#This Row],[M]]*LN(Table3[[#This Row],[N]])-1.4493</f>
        <v>-1.1729897888407146</v>
      </c>
      <c r="F31" s="4">
        <v>9.4331224699271798E-2</v>
      </c>
      <c r="G31" s="8">
        <f>Table3[[#This Row],[N*M formula]]-Table3[[#This Row],[Time]]</f>
        <v>0.1496687753007282</v>
      </c>
      <c r="H31" s="7">
        <f>Table3[[#This Row],[M*log(M) formula]]-Table3[[#This Row],[Time]]</f>
        <v>-1.2145244172597482</v>
      </c>
      <c r="I31" s="7">
        <f>Table3[[#This Row],[M*Log(N) formula]]-Table3[[#This Row],[Time]]</f>
        <v>-1.2673210135399864</v>
      </c>
    </row>
    <row r="32" spans="1:9" x14ac:dyDescent="0.25">
      <c r="A32" s="2">
        <v>100</v>
      </c>
      <c r="B32" s="2">
        <v>10000</v>
      </c>
      <c r="C32">
        <f>0.00000001*Table3[[#This Row],[N]]*Table3[[#This Row],[M]]+0.144</f>
        <v>0.154</v>
      </c>
      <c r="D32">
        <f>0.000002*Table3[[#This Row],[M]]*LN(Table3[[#This Row],[M]])-1.3044</f>
        <v>-1.1201931925604764</v>
      </c>
      <c r="E32">
        <f>0.000004*Table3[[#This Row],[M]]*LN(Table3[[#This Row],[N]])-1.4493</f>
        <v>-1.2650931925604763</v>
      </c>
      <c r="F32" s="2">
        <v>1.6587966200313501E-2</v>
      </c>
      <c r="G32" s="6">
        <f>Table3[[#This Row],[N*M formula]]-Table3[[#This Row],[Time]]</f>
        <v>0.1374120337996865</v>
      </c>
      <c r="H32" s="7">
        <f>Table3[[#This Row],[M*log(M) formula]]-Table3[[#This Row],[Time]]</f>
        <v>-1.1367811587607899</v>
      </c>
      <c r="I32" s="7">
        <f>Table3[[#This Row],[M*Log(N) formula]]-Table3[[#This Row],[Time]]</f>
        <v>-1.2816811587607897</v>
      </c>
    </row>
    <row r="33" spans="1:9" x14ac:dyDescent="0.25">
      <c r="A33" s="4">
        <v>200</v>
      </c>
      <c r="B33" s="4">
        <v>20000</v>
      </c>
      <c r="C33">
        <f>0.00000001*Table3[[#This Row],[N]]*Table3[[#This Row],[M]]+0.144</f>
        <v>0.184</v>
      </c>
      <c r="D33">
        <f>0.000002*Table3[[#This Row],[M]]*LN(Table3[[#This Row],[M]])-1.3044</f>
        <v>-0.9082604978985549</v>
      </c>
      <c r="E33">
        <f>0.000004*Table3[[#This Row],[M]]*LN(Table3[[#This Row],[N]])-1.4493</f>
        <v>-1.0254346106761572</v>
      </c>
      <c r="F33" s="4">
        <v>5.2116681600455197E-2</v>
      </c>
      <c r="G33" s="8">
        <f>Table3[[#This Row],[N*M formula]]-Table3[[#This Row],[Time]]</f>
        <v>0.13188331839954481</v>
      </c>
      <c r="H33" s="7">
        <f>Table3[[#This Row],[M*log(M) formula]]-Table3[[#This Row],[Time]]</f>
        <v>-0.96037717949901014</v>
      </c>
      <c r="I33" s="7">
        <f>Table3[[#This Row],[M*Log(N) formula]]-Table3[[#This Row],[Time]]</f>
        <v>-1.0775512922766124</v>
      </c>
    </row>
    <row r="34" spans="1:9" x14ac:dyDescent="0.25">
      <c r="A34" s="2">
        <v>300</v>
      </c>
      <c r="B34" s="2">
        <v>30000</v>
      </c>
      <c r="C34">
        <f>0.00000001*Table3[[#This Row],[N]]*Table3[[#This Row],[M]]+0.144</f>
        <v>0.23399999999999999</v>
      </c>
      <c r="D34">
        <f>0.000002*Table3[[#This Row],[M]]*LN(Table3[[#This Row],[M]])-1.3044</f>
        <v>-0.68586284036134249</v>
      </c>
      <c r="E34">
        <f>0.000004*Table3[[#This Row],[M]]*LN(Table3[[#This Row],[N]])-1.4493</f>
        <v>-0.764846103041256</v>
      </c>
      <c r="F34" s="2">
        <v>0.103430777000903</v>
      </c>
      <c r="G34" s="6">
        <f>Table3[[#This Row],[N*M formula]]-Table3[[#This Row],[Time]]</f>
        <v>0.13056922299909698</v>
      </c>
      <c r="H34" s="7">
        <f>Table3[[#This Row],[M*log(M) formula]]-Table3[[#This Row],[Time]]</f>
        <v>-0.78929361736224546</v>
      </c>
      <c r="I34" s="7">
        <f>Table3[[#This Row],[M*Log(N) formula]]-Table3[[#This Row],[Time]]</f>
        <v>-0.86827688004215897</v>
      </c>
    </row>
    <row r="35" spans="1:9" x14ac:dyDescent="0.25">
      <c r="A35" s="4">
        <v>400</v>
      </c>
      <c r="B35" s="4">
        <v>40000</v>
      </c>
      <c r="C35">
        <f>0.00000001*Table3[[#This Row],[N]]*Table3[[#This Row],[M]]+0.144</f>
        <v>0.30399999999999999</v>
      </c>
      <c r="D35">
        <f>0.000002*Table3[[#This Row],[M]]*LN(Table3[[#This Row],[M]])-1.3044</f>
        <v>-0.45666922135231414</v>
      </c>
      <c r="E35">
        <f>0.000004*Table3[[#This Row],[M]]*LN(Table3[[#This Row],[N]])-1.4493</f>
        <v>-0.49066567246272297</v>
      </c>
      <c r="F35" s="4">
        <v>0.17737236060056599</v>
      </c>
      <c r="G35" s="8">
        <f>Table3[[#This Row],[N*M formula]]-Table3[[#This Row],[Time]]</f>
        <v>0.126627639399434</v>
      </c>
      <c r="H35" s="7">
        <f>Table3[[#This Row],[M*log(M) formula]]-Table3[[#This Row],[Time]]</f>
        <v>-0.63404158195288018</v>
      </c>
      <c r="I35" s="7">
        <f>Table3[[#This Row],[M*Log(N) formula]]-Table3[[#This Row],[Time]]</f>
        <v>-0.66803803306328891</v>
      </c>
    </row>
    <row r="36" spans="1:9" x14ac:dyDescent="0.25">
      <c r="A36" s="2">
        <v>500</v>
      </c>
      <c r="B36" s="2">
        <v>50000</v>
      </c>
      <c r="C36">
        <f>0.00000001*Table3[[#This Row],[N]]*Table3[[#This Row],[M]]+0.144</f>
        <v>0.39400000000000002</v>
      </c>
      <c r="D36">
        <f>0.000002*Table3[[#This Row],[M]]*LN(Table3[[#This Row],[M]])-1.3044</f>
        <v>-0.22242217155897182</v>
      </c>
      <c r="E36">
        <f>0.000004*Table3[[#This Row],[M]]*LN(Table3[[#This Row],[N]])-1.4493</f>
        <v>-0.20637838031556188</v>
      </c>
      <c r="F36" s="2">
        <v>0.26791629640065301</v>
      </c>
      <c r="G36" s="6">
        <f>Table3[[#This Row],[N*M formula]]-Table3[[#This Row],[Time]]</f>
        <v>0.12608370359934701</v>
      </c>
      <c r="H36" s="7">
        <f>Table3[[#This Row],[M*log(M) formula]]-Table3[[#This Row],[Time]]</f>
        <v>-0.49033846795962482</v>
      </c>
      <c r="I36" s="7">
        <f>Table3[[#This Row],[M*Log(N) formula]]-Table3[[#This Row],[Time]]</f>
        <v>-0.47429467671621489</v>
      </c>
    </row>
    <row r="37" spans="1:9" x14ac:dyDescent="0.25">
      <c r="A37" s="4">
        <v>600</v>
      </c>
      <c r="B37" s="4">
        <v>60000</v>
      </c>
      <c r="C37">
        <f>0.00000001*Table3[[#This Row],[N]]*Table3[[#This Row],[M]]+0.144</f>
        <v>0.504</v>
      </c>
      <c r="D37">
        <f>0.000002*Table3[[#This Row],[M]]*LN(Table3[[#This Row],[M]])-1.3044</f>
        <v>1.585198094450857E-2</v>
      </c>
      <c r="E37">
        <f>0.000004*Table3[[#This Row],[M]]*LN(Table3[[#This Row],[N]])-1.4493</f>
        <v>8.596311725187511E-2</v>
      </c>
      <c r="F37" s="4">
        <v>0.37209744010033302</v>
      </c>
      <c r="G37" s="8">
        <f>Table3[[#This Row],[N*M formula]]-Table3[[#This Row],[Time]]</f>
        <v>0.13190255989966698</v>
      </c>
      <c r="H37" s="7">
        <f>Table3[[#This Row],[M*log(M) formula]]-Table3[[#This Row],[Time]]</f>
        <v>-0.35624545915582445</v>
      </c>
      <c r="I37" s="7">
        <f>Table3[[#This Row],[M*Log(N) formula]]-Table3[[#This Row],[Time]]</f>
        <v>-0.28613432284845791</v>
      </c>
    </row>
    <row r="38" spans="1:9" x14ac:dyDescent="0.25">
      <c r="A38" s="2">
        <v>700</v>
      </c>
      <c r="B38" s="2">
        <v>70000</v>
      </c>
      <c r="C38">
        <f>0.00000001*Table3[[#This Row],[N]]*Table3[[#This Row],[M]]+0.144</f>
        <v>0.63400000000000001</v>
      </c>
      <c r="D38">
        <f>0.000002*Table3[[#This Row],[M]]*LN(Table3[[#This Row],[M]])-1.3044</f>
        <v>0.25747507294440908</v>
      </c>
      <c r="E38">
        <f>0.000004*Table3[[#This Row],[M]]*LN(Table3[[#This Row],[N]])-1.4493</f>
        <v>0.38500249381215301</v>
      </c>
      <c r="F38" s="2">
        <v>0.49411502180009798</v>
      </c>
      <c r="G38" s="6">
        <f>Table3[[#This Row],[N*M formula]]-Table3[[#This Row],[Time]]</f>
        <v>0.13988497819990203</v>
      </c>
      <c r="H38" s="7">
        <f>Table3[[#This Row],[M*log(M) formula]]-Table3[[#This Row],[Time]]</f>
        <v>-0.2366399488556889</v>
      </c>
      <c r="I38" s="7">
        <f>Table3[[#This Row],[M*Log(N) formula]]-Table3[[#This Row],[Time]]</f>
        <v>-0.10911252798794496</v>
      </c>
    </row>
    <row r="39" spans="1:9" x14ac:dyDescent="0.25">
      <c r="A39" s="4">
        <v>800</v>
      </c>
      <c r="B39" s="4">
        <v>80000</v>
      </c>
      <c r="C39">
        <f>0.00000001*Table3[[#This Row],[N]]*Table3[[#This Row],[M]]+0.144</f>
        <v>0.78400000000000003</v>
      </c>
      <c r="D39">
        <f>0.000002*Table3[[#This Row],[M]]*LN(Table3[[#This Row],[M]])-1.3044</f>
        <v>0.50196510618496282</v>
      </c>
      <c r="E39">
        <f>0.000004*Table3[[#This Row],[M]]*LN(Table3[[#This Row],[N]])-1.4493</f>
        <v>0.68977575285373671</v>
      </c>
      <c r="F39" s="4">
        <v>0.63602459260000599</v>
      </c>
      <c r="G39" s="8">
        <f>Table3[[#This Row],[N*M formula]]-Table3[[#This Row],[Time]]</f>
        <v>0.14797540739999404</v>
      </c>
      <c r="H39" s="7">
        <f>Table3[[#This Row],[M*log(M) formula]]-Table3[[#This Row],[Time]]</f>
        <v>-0.13405948641504317</v>
      </c>
      <c r="I39" s="7">
        <f>Table3[[#This Row],[M*Log(N) formula]]-Table3[[#This Row],[Time]]</f>
        <v>5.3751160253730723E-2</v>
      </c>
    </row>
    <row r="40" spans="1:9" x14ac:dyDescent="0.25">
      <c r="A40" s="2">
        <v>900</v>
      </c>
      <c r="B40" s="2">
        <v>90000</v>
      </c>
      <c r="C40">
        <f>0.00000001*Table3[[#This Row],[N]]*Table3[[#This Row],[M]]+0.144</f>
        <v>0.95400000000000007</v>
      </c>
      <c r="D40">
        <f>0.000002*Table3[[#This Row],[M]]*LN(Table3[[#This Row],[M]])-1.3044</f>
        <v>0.74896169087623243</v>
      </c>
      <c r="E40">
        <f>0.000004*Table3[[#This Row],[M]]*LN(Table3[[#This Row],[N]])-1.4493</f>
        <v>0.99956211479675172</v>
      </c>
      <c r="F40" s="2">
        <v>0.795181990299897</v>
      </c>
      <c r="G40" s="6">
        <f>Table3[[#This Row],[N*M formula]]-Table3[[#This Row],[Time]]</f>
        <v>0.15881800970010307</v>
      </c>
      <c r="H40" s="7">
        <f>Table3[[#This Row],[M*log(M) formula]]-Table3[[#This Row],[Time]]</f>
        <v>-4.6220299423664568E-2</v>
      </c>
      <c r="I40" s="7">
        <f>Table3[[#This Row],[M*Log(N) formula]]-Table3[[#This Row],[Time]]</f>
        <v>0.20438012449685472</v>
      </c>
    </row>
    <row r="41" spans="1:9" x14ac:dyDescent="0.25">
      <c r="A41" s="4">
        <v>1000</v>
      </c>
      <c r="B41" s="4">
        <v>100000</v>
      </c>
      <c r="C41">
        <f>0.00000001*Table3[[#This Row],[N]]*Table3[[#This Row],[M]]+0.144</f>
        <v>1.1439999999999999</v>
      </c>
      <c r="D41">
        <f>0.000002*Table3[[#This Row],[M]]*LN(Table3[[#This Row],[M]])-1.3044</f>
        <v>0.99818509299404545</v>
      </c>
      <c r="E41">
        <f>0.000004*Table3[[#This Row],[M]]*LN(Table3[[#This Row],[N]])-1.4493</f>
        <v>1.3138021115928544</v>
      </c>
      <c r="F41" s="4">
        <v>0.97053587810078101</v>
      </c>
      <c r="G41" s="8">
        <f>Table3[[#This Row],[N*M formula]]-Table3[[#This Row],[Time]]</f>
        <v>0.17346412189921889</v>
      </c>
      <c r="H41" s="7">
        <f>Table3[[#This Row],[M*log(M) formula]]-Table3[[#This Row],[Time]]</f>
        <v>2.764921489326444E-2</v>
      </c>
      <c r="I41" s="7">
        <f>Table3[[#This Row],[M*Log(N) formula]]-Table3[[#This Row],[Time]]</f>
        <v>0.34326623349207341</v>
      </c>
    </row>
    <row r="42" spans="1:9" x14ac:dyDescent="0.25">
      <c r="A42" s="2">
        <v>100</v>
      </c>
      <c r="B42" s="2">
        <v>10000</v>
      </c>
      <c r="C42">
        <f>0.00000001*Table3[[#This Row],[N]]*Table3[[#This Row],[M]]+0.144</f>
        <v>0.154</v>
      </c>
      <c r="D42">
        <f>0.000002*Table3[[#This Row],[M]]*LN(Table3[[#This Row],[M]])-1.3044</f>
        <v>-1.1201931925604764</v>
      </c>
      <c r="E42">
        <f>0.000004*Table3[[#This Row],[M]]*LN(Table3[[#This Row],[N]])-1.4493</f>
        <v>-1.2650931925604763</v>
      </c>
      <c r="F42" s="2">
        <v>1.96160980965942E-2</v>
      </c>
      <c r="G42" s="6">
        <f>Table3[[#This Row],[N*M formula]]-Table3[[#This Row],[Time]]</f>
        <v>0.13438390190340579</v>
      </c>
      <c r="H42" s="7">
        <f>Table3[[#This Row],[M*log(M) formula]]-Table3[[#This Row],[Time]]</f>
        <v>-1.1398092906570707</v>
      </c>
      <c r="I42" s="7">
        <f>Table3[[#This Row],[M*Log(N) formula]]-Table3[[#This Row],[Time]]</f>
        <v>-1.2847092906570705</v>
      </c>
    </row>
    <row r="43" spans="1:9" x14ac:dyDescent="0.25">
      <c r="A43" s="4">
        <v>200</v>
      </c>
      <c r="B43" s="4">
        <v>40000</v>
      </c>
      <c r="C43">
        <f>0.00000001*Table3[[#This Row],[N]]*Table3[[#This Row],[M]]+0.144</f>
        <v>0.22399999999999998</v>
      </c>
      <c r="D43">
        <f>0.000002*Table3[[#This Row],[M]]*LN(Table3[[#This Row],[M]])-1.3044</f>
        <v>-0.45666922135231414</v>
      </c>
      <c r="E43">
        <f>0.000004*Table3[[#This Row],[M]]*LN(Table3[[#This Row],[N]])-1.4493</f>
        <v>-0.60156922135231417</v>
      </c>
      <c r="F43" s="4">
        <v>0.10871683940058501</v>
      </c>
      <c r="G43" s="8">
        <f>Table3[[#This Row],[N*M formula]]-Table3[[#This Row],[Time]]</f>
        <v>0.11528316059941497</v>
      </c>
      <c r="H43" s="7">
        <f>Table3[[#This Row],[M*log(M) formula]]-Table3[[#This Row],[Time]]</f>
        <v>-0.5653860607528991</v>
      </c>
      <c r="I43" s="7">
        <f>Table3[[#This Row],[M*Log(N) formula]]-Table3[[#This Row],[Time]]</f>
        <v>-0.71028606075289913</v>
      </c>
    </row>
    <row r="44" spans="1:9" x14ac:dyDescent="0.25">
      <c r="A44" s="2">
        <v>300</v>
      </c>
      <c r="B44" s="2">
        <v>90000</v>
      </c>
      <c r="C44">
        <f>0.00000001*Table3[[#This Row],[N]]*Table3[[#This Row],[M]]+0.144</f>
        <v>0.41400000000000003</v>
      </c>
      <c r="D44">
        <f>0.000002*Table3[[#This Row],[M]]*LN(Table3[[#This Row],[M]])-1.3044</f>
        <v>0.74896169087623243</v>
      </c>
      <c r="E44">
        <f>0.000004*Table3[[#This Row],[M]]*LN(Table3[[#This Row],[N]])-1.4493</f>
        <v>0.6040616908762324</v>
      </c>
      <c r="F44" s="2">
        <v>0.33667521639726999</v>
      </c>
      <c r="G44" s="6">
        <f>Table3[[#This Row],[N*M formula]]-Table3[[#This Row],[Time]]</f>
        <v>7.7324783602730041E-2</v>
      </c>
      <c r="H44" s="7">
        <f>Table3[[#This Row],[M*log(M) formula]]-Table3[[#This Row],[Time]]</f>
        <v>0.41228647447896244</v>
      </c>
      <c r="I44" s="7">
        <f>Table3[[#This Row],[M*Log(N) formula]]-Table3[[#This Row],[Time]]</f>
        <v>0.26738647447896241</v>
      </c>
    </row>
    <row r="45" spans="1:9" x14ac:dyDescent="0.25">
      <c r="A45" s="4">
        <v>400</v>
      </c>
      <c r="B45" s="4">
        <v>160000</v>
      </c>
      <c r="C45">
        <f>0.00000001*Table3[[#This Row],[N]]*Table3[[#This Row],[M]]+0.144</f>
        <v>0.78400000000000003</v>
      </c>
      <c r="D45">
        <f>0.000002*Table3[[#This Row],[M]]*LN(Table3[[#This Row],[M]])-1.3044</f>
        <v>2.530137310149108</v>
      </c>
      <c r="E45">
        <f>0.000004*Table3[[#This Row],[M]]*LN(Table3[[#This Row],[N]])-1.4493</f>
        <v>2.3852373101491082</v>
      </c>
      <c r="F45" s="4">
        <v>0.76492576559539804</v>
      </c>
      <c r="G45" s="8">
        <f>Table3[[#This Row],[N*M formula]]-Table3[[#This Row],[Time]]</f>
        <v>1.9074234404601986E-2</v>
      </c>
      <c r="H45" s="7">
        <f>Table3[[#This Row],[M*log(M) formula]]-Table3[[#This Row],[Time]]</f>
        <v>1.76521154455371</v>
      </c>
      <c r="I45" s="7">
        <f>Table3[[#This Row],[M*Log(N) formula]]-Table3[[#This Row],[Time]]</f>
        <v>1.6203115445537102</v>
      </c>
    </row>
    <row r="46" spans="1:9" x14ac:dyDescent="0.25">
      <c r="A46" s="2">
        <v>500</v>
      </c>
      <c r="B46" s="2">
        <v>250000</v>
      </c>
      <c r="C46">
        <f>0.00000001*Table3[[#This Row],[N]]*Table3[[#This Row],[M]]+0.144</f>
        <v>1.3939999999999999</v>
      </c>
      <c r="D46">
        <f>0.000002*Table3[[#This Row],[M]]*LN(Table3[[#This Row],[M]])-1.3044</f>
        <v>4.9102080984221912</v>
      </c>
      <c r="E46">
        <f>0.000004*Table3[[#This Row],[M]]*LN(Table3[[#This Row],[N]])-1.4493</f>
        <v>4.7653080984221914</v>
      </c>
      <c r="F46" s="2">
        <v>1.7291013906942601</v>
      </c>
      <c r="G46" s="6">
        <f>Table3[[#This Row],[N*M formula]]-Table3[[#This Row],[Time]]</f>
        <v>-0.33510139069426015</v>
      </c>
      <c r="H46" s="7">
        <f>Table3[[#This Row],[M*log(M) formula]]-Table3[[#This Row],[Time]]</f>
        <v>3.1811067077279311</v>
      </c>
      <c r="I46" s="7">
        <f>Table3[[#This Row],[M*Log(N) formula]]-Table3[[#This Row],[Time]]</f>
        <v>3.0362067077279313</v>
      </c>
    </row>
    <row r="47" spans="1:9" x14ac:dyDescent="0.25">
      <c r="A47" s="4">
        <v>600</v>
      </c>
      <c r="B47" s="4">
        <v>360000</v>
      </c>
      <c r="C47">
        <f>0.00000001*Table3[[#This Row],[N]]*Table3[[#This Row],[M]]+0.144</f>
        <v>2.3040000000000003</v>
      </c>
      <c r="D47">
        <f>0.000002*Table3[[#This Row],[M]]*LN(Table3[[#This Row],[M]])-1.3044</f>
        <v>7.9071787035112502</v>
      </c>
      <c r="E47">
        <f>0.000004*Table3[[#This Row],[M]]*LN(Table3[[#This Row],[N]])-1.4493</f>
        <v>7.7622787035112504</v>
      </c>
      <c r="F47" s="4">
        <v>2.7057218653964799</v>
      </c>
      <c r="G47" s="8">
        <f>Table3[[#This Row],[N*M formula]]-Table3[[#This Row],[Time]]</f>
        <v>-0.40172186539647958</v>
      </c>
      <c r="H47" s="7">
        <f>Table3[[#This Row],[M*log(M) formula]]-Table3[[#This Row],[Time]]</f>
        <v>5.2014568381147708</v>
      </c>
      <c r="I47" s="7">
        <f>Table3[[#This Row],[M*Log(N) formula]]-Table3[[#This Row],[Time]]</f>
        <v>5.056556838114771</v>
      </c>
    </row>
    <row r="48" spans="1:9" x14ac:dyDescent="0.25">
      <c r="A48" s="2">
        <v>700</v>
      </c>
      <c r="B48" s="2">
        <v>490000</v>
      </c>
      <c r="C48">
        <f>0.00000001*Table3[[#This Row],[N]]*Table3[[#This Row],[M]]+0.144</f>
        <v>3.5740000000000003</v>
      </c>
      <c r="D48">
        <f>0.000002*Table3[[#This Row],[M]]*LN(Table3[[#This Row],[M]])-1.3044</f>
        <v>11.535717456685074</v>
      </c>
      <c r="E48">
        <f>0.000004*Table3[[#This Row],[M]]*LN(Table3[[#This Row],[N]])-1.4493</f>
        <v>11.390817456685074</v>
      </c>
      <c r="F48" s="2">
        <v>3.6379182137083199</v>
      </c>
      <c r="G48" s="6">
        <f>Table3[[#This Row],[N*M formula]]-Table3[[#This Row],[Time]]</f>
        <v>-6.3918213708319627E-2</v>
      </c>
      <c r="H48" s="7">
        <f>Table3[[#This Row],[M*log(M) formula]]-Table3[[#This Row],[Time]]</f>
        <v>7.8977992429767543</v>
      </c>
      <c r="I48" s="7">
        <f>Table3[[#This Row],[M*Log(N) formula]]-Table3[[#This Row],[Time]]</f>
        <v>7.7528992429767545</v>
      </c>
    </row>
    <row r="49" spans="1:9" x14ac:dyDescent="0.25">
      <c r="A49" s="4">
        <v>800</v>
      </c>
      <c r="B49" s="4">
        <v>640000</v>
      </c>
      <c r="C49">
        <f>0.00000001*Table3[[#This Row],[N]]*Table3[[#This Row],[M]]+0.144</f>
        <v>5.2640000000000002</v>
      </c>
      <c r="D49">
        <f>0.000002*Table3[[#This Row],[M]]*LN(Table3[[#This Row],[M]])-1.3044</f>
        <v>15.808206022829895</v>
      </c>
      <c r="E49">
        <f>0.000004*Table3[[#This Row],[M]]*LN(Table3[[#This Row],[N]])-1.4493</f>
        <v>15.663306022829893</v>
      </c>
      <c r="F49" s="4">
        <v>6.3466234990977597</v>
      </c>
      <c r="G49" s="8">
        <f>Table3[[#This Row],[N*M formula]]-Table3[[#This Row],[Time]]</f>
        <v>-1.0826234990977595</v>
      </c>
      <c r="H49" s="7">
        <f>Table3[[#This Row],[M*log(M) formula]]-Table3[[#This Row],[Time]]</f>
        <v>9.4615825237321349</v>
      </c>
      <c r="I49" s="7">
        <f>Table3[[#This Row],[M*Log(N) formula]]-Table3[[#This Row],[Time]]</f>
        <v>9.3166825237321333</v>
      </c>
    </row>
    <row r="50" spans="1:9" x14ac:dyDescent="0.25">
      <c r="A50" s="2">
        <v>900</v>
      </c>
      <c r="B50" s="2">
        <v>810000</v>
      </c>
      <c r="C50">
        <f>0.00000001*Table3[[#This Row],[N]]*Table3[[#This Row],[M]]+0.144</f>
        <v>7.4340000000000002</v>
      </c>
      <c r="D50">
        <f>0.000002*Table3[[#This Row],[M]]*LN(Table3[[#This Row],[M]])-1.3044</f>
        <v>20.735359033170766</v>
      </c>
      <c r="E50">
        <f>0.000004*Table3[[#This Row],[M]]*LN(Table3[[#This Row],[N]])-1.4493</f>
        <v>20.590459033170767</v>
      </c>
      <c r="F50" s="2">
        <v>9.5787050627055503</v>
      </c>
      <c r="G50" s="6">
        <f>Table3[[#This Row],[N*M formula]]-Table3[[#This Row],[Time]]</f>
        <v>-2.1447050627055502</v>
      </c>
      <c r="H50" s="7">
        <f>Table3[[#This Row],[M*log(M) formula]]-Table3[[#This Row],[Time]]</f>
        <v>11.156653970465216</v>
      </c>
      <c r="I50" s="7">
        <f>Table3[[#This Row],[M*Log(N) formula]]-Table3[[#This Row],[Time]]</f>
        <v>11.011753970465216</v>
      </c>
    </row>
    <row r="51" spans="1:9" x14ac:dyDescent="0.25">
      <c r="A51" s="4">
        <v>1000</v>
      </c>
      <c r="B51" s="4">
        <v>1000000</v>
      </c>
      <c r="C51">
        <f>0.00000001*Table3[[#This Row],[N]]*Table3[[#This Row],[M]]+0.144</f>
        <v>10.144</v>
      </c>
      <c r="D51">
        <f>0.000002*Table3[[#This Row],[M]]*LN(Table3[[#This Row],[M]])-1.3044</f>
        <v>26.326621115928546</v>
      </c>
      <c r="E51">
        <f>0.000004*Table3[[#This Row],[M]]*LN(Table3[[#This Row],[N]])-1.4493</f>
        <v>26.181721115928546</v>
      </c>
      <c r="F51" s="4">
        <v>14.304586818499899</v>
      </c>
      <c r="G51" s="8">
        <f>Table3[[#This Row],[N*M formula]]-Table3[[#This Row],[Time]]</f>
        <v>-4.1605868184998993</v>
      </c>
      <c r="H51" s="7">
        <f>Table3[[#This Row],[M*log(M) formula]]-Table3[[#This Row],[Time]]</f>
        <v>12.022034297428647</v>
      </c>
      <c r="I51" s="7">
        <f>Table3[[#This Row],[M*Log(N) formula]]-Table3[[#This Row],[Time]]</f>
        <v>11.877134297428647</v>
      </c>
    </row>
    <row r="52" spans="1:9" x14ac:dyDescent="0.25">
      <c r="A52" s="2">
        <v>1000</v>
      </c>
      <c r="B52" s="2">
        <v>10000</v>
      </c>
      <c r="C52">
        <f>0.00000001*Table3[[#This Row],[N]]*Table3[[#This Row],[M]]+0.144</f>
        <v>0.24399999999999999</v>
      </c>
      <c r="D52">
        <f>0.000002*Table3[[#This Row],[M]]*LN(Table3[[#This Row],[M]])-1.3044</f>
        <v>-1.1201931925604764</v>
      </c>
      <c r="E52">
        <f>0.000004*Table3[[#This Row],[M]]*LN(Table3[[#This Row],[N]])-1.4493</f>
        <v>-1.1729897888407146</v>
      </c>
      <c r="F52" s="2">
        <v>1.63652311006444E-2</v>
      </c>
      <c r="G52" s="6">
        <f>Table3[[#This Row],[N*M formula]]-Table3[[#This Row],[Time]]</f>
        <v>0.22763476889935561</v>
      </c>
      <c r="H52" s="7">
        <f>Table3[[#This Row],[M*log(M) formula]]-Table3[[#This Row],[Time]]</f>
        <v>-1.1365584236611208</v>
      </c>
      <c r="I52" s="7">
        <f>Table3[[#This Row],[M*Log(N) formula]]-Table3[[#This Row],[Time]]</f>
        <v>-1.1893550199413589</v>
      </c>
    </row>
    <row r="53" spans="1:9" x14ac:dyDescent="0.25">
      <c r="A53" s="4">
        <v>2000</v>
      </c>
      <c r="B53" s="4">
        <v>20000</v>
      </c>
      <c r="C53">
        <f>0.00000001*Table3[[#This Row],[N]]*Table3[[#This Row],[M]]+0.144</f>
        <v>0.54400000000000004</v>
      </c>
      <c r="D53">
        <f>0.000002*Table3[[#This Row],[M]]*LN(Table3[[#This Row],[M]])-1.3044</f>
        <v>-0.9082604978985549</v>
      </c>
      <c r="E53">
        <f>0.000004*Table3[[#This Row],[M]]*LN(Table3[[#This Row],[N]])-1.4493</f>
        <v>-0.84122780323663349</v>
      </c>
      <c r="F53" s="4">
        <v>5.4484454600606101E-2</v>
      </c>
      <c r="G53" s="8">
        <f>Table3[[#This Row],[N*M formula]]-Table3[[#This Row],[Time]]</f>
        <v>0.48951554539939396</v>
      </c>
      <c r="H53" s="7">
        <f>Table3[[#This Row],[M*log(M) formula]]-Table3[[#This Row],[Time]]</f>
        <v>-0.96274495249916103</v>
      </c>
      <c r="I53" s="7">
        <f>Table3[[#This Row],[M*Log(N) formula]]-Table3[[#This Row],[Time]]</f>
        <v>-0.89571225783723962</v>
      </c>
    </row>
    <row r="54" spans="1:9" x14ac:dyDescent="0.25">
      <c r="A54" s="2">
        <v>3000</v>
      </c>
      <c r="B54" s="2">
        <v>30000</v>
      </c>
      <c r="C54">
        <f>0.00000001*Table3[[#This Row],[N]]*Table3[[#This Row],[M]]+0.144</f>
        <v>1.044</v>
      </c>
      <c r="D54">
        <f>0.000002*Table3[[#This Row],[M]]*LN(Table3[[#This Row],[M]])-1.3044</f>
        <v>-0.68586284036134249</v>
      </c>
      <c r="E54">
        <f>0.000004*Table3[[#This Row],[M]]*LN(Table3[[#This Row],[N]])-1.4493</f>
        <v>-0.48853589188197055</v>
      </c>
      <c r="F54" s="2">
        <v>0.10569154350087</v>
      </c>
      <c r="G54" s="6">
        <f>Table3[[#This Row],[N*M formula]]-Table3[[#This Row],[Time]]</f>
        <v>0.93830845649913008</v>
      </c>
      <c r="H54" s="7">
        <f>Table3[[#This Row],[M*log(M) formula]]-Table3[[#This Row],[Time]]</f>
        <v>-0.79155438386221244</v>
      </c>
      <c r="I54" s="7">
        <f>Table3[[#This Row],[M*Log(N) formula]]-Table3[[#This Row],[Time]]</f>
        <v>-0.59422743538284051</v>
      </c>
    </row>
    <row r="55" spans="1:9" x14ac:dyDescent="0.25">
      <c r="A55" s="4">
        <v>4000</v>
      </c>
      <c r="B55" s="4">
        <v>40000</v>
      </c>
      <c r="C55">
        <f>0.00000001*Table3[[#This Row],[N]]*Table3[[#This Row],[M]]+0.144</f>
        <v>1.744</v>
      </c>
      <c r="D55">
        <f>0.000002*Table3[[#This Row],[M]]*LN(Table3[[#This Row],[M]])-1.3044</f>
        <v>-0.45666922135231414</v>
      </c>
      <c r="E55">
        <f>0.000004*Table3[[#This Row],[M]]*LN(Table3[[#This Row],[N]])-1.4493</f>
        <v>-0.12225205758367563</v>
      </c>
      <c r="F55" s="4">
        <v>0.176965894601016</v>
      </c>
      <c r="G55" s="8">
        <f>Table3[[#This Row],[N*M formula]]-Table3[[#This Row],[Time]]</f>
        <v>1.567034105398984</v>
      </c>
      <c r="H55" s="7">
        <f>Table3[[#This Row],[M*log(M) formula]]-Table3[[#This Row],[Time]]</f>
        <v>-0.63363511595333011</v>
      </c>
      <c r="I55" s="7">
        <f>Table3[[#This Row],[M*Log(N) formula]]-Table3[[#This Row],[Time]]</f>
        <v>-0.2992179521846916</v>
      </c>
    </row>
    <row r="56" spans="1:9" x14ac:dyDescent="0.25">
      <c r="A56" s="2">
        <v>5000</v>
      </c>
      <c r="B56" s="2">
        <v>50000</v>
      </c>
      <c r="C56">
        <f>0.00000001*Table3[[#This Row],[N]]*Table3[[#This Row],[M]]+0.144</f>
        <v>2.6440000000000001</v>
      </c>
      <c r="D56">
        <f>0.000002*Table3[[#This Row],[M]]*LN(Table3[[#This Row],[M]])-1.3044</f>
        <v>-0.22242217155897182</v>
      </c>
      <c r="E56">
        <f>0.000004*Table3[[#This Row],[M]]*LN(Table3[[#This Row],[N]])-1.4493</f>
        <v>0.25413863828324756</v>
      </c>
      <c r="F56" s="2">
        <v>0.26502931160066501</v>
      </c>
      <c r="G56" s="6">
        <f>Table3[[#This Row],[N*M formula]]-Table3[[#This Row],[Time]]</f>
        <v>2.3789706883993351</v>
      </c>
      <c r="H56" s="7">
        <f>Table3[[#This Row],[M*log(M) formula]]-Table3[[#This Row],[Time]]</f>
        <v>-0.48745148315963682</v>
      </c>
      <c r="I56" s="7">
        <f>Table3[[#This Row],[M*Log(N) formula]]-Table3[[#This Row],[Time]]</f>
        <v>-1.0890673317417443E-2</v>
      </c>
    </row>
    <row r="57" spans="1:9" x14ac:dyDescent="0.25">
      <c r="A57" s="4">
        <v>6000</v>
      </c>
      <c r="B57" s="4">
        <v>60000</v>
      </c>
      <c r="C57">
        <f>0.00000001*Table3[[#This Row],[N]]*Table3[[#This Row],[M]]+0.144</f>
        <v>3.7440000000000002</v>
      </c>
      <c r="D57">
        <f>0.000002*Table3[[#This Row],[M]]*LN(Table3[[#This Row],[M]])-1.3044</f>
        <v>1.585198094450857E-2</v>
      </c>
      <c r="E57">
        <f>0.000004*Table3[[#This Row],[M]]*LN(Table3[[#This Row],[N]])-1.4493</f>
        <v>0.63858353957044578</v>
      </c>
      <c r="F57" s="4">
        <v>0.372391386900562</v>
      </c>
      <c r="G57" s="8">
        <f>Table3[[#This Row],[N*M formula]]-Table3[[#This Row],[Time]]</f>
        <v>3.371608613099438</v>
      </c>
      <c r="H57" s="7">
        <f>Table3[[#This Row],[M*log(M) formula]]-Table3[[#This Row],[Time]]</f>
        <v>-0.35653940595605343</v>
      </c>
      <c r="I57" s="7">
        <f>Table3[[#This Row],[M*Log(N) formula]]-Table3[[#This Row],[Time]]</f>
        <v>0.26619215266988377</v>
      </c>
    </row>
    <row r="58" spans="1:9" x14ac:dyDescent="0.25">
      <c r="A58" s="2">
        <v>7000</v>
      </c>
      <c r="B58" s="2">
        <v>70000</v>
      </c>
      <c r="C58">
        <f>0.00000001*Table3[[#This Row],[N]]*Table3[[#This Row],[M]]+0.144</f>
        <v>5.0440000000000005</v>
      </c>
      <c r="D58">
        <f>0.000002*Table3[[#This Row],[M]]*LN(Table3[[#This Row],[M]])-1.3044</f>
        <v>0.25747507294440908</v>
      </c>
      <c r="E58">
        <f>0.000004*Table3[[#This Row],[M]]*LN(Table3[[#This Row],[N]])-1.4493</f>
        <v>1.0297263198504858</v>
      </c>
      <c r="F58" s="2">
        <v>0.49624820370081502</v>
      </c>
      <c r="G58" s="6">
        <f>Table3[[#This Row],[N*M formula]]-Table3[[#This Row],[Time]]</f>
        <v>4.5477517962991856</v>
      </c>
      <c r="H58" s="7">
        <f>Table3[[#This Row],[M*log(M) formula]]-Table3[[#This Row],[Time]]</f>
        <v>-0.23877313075640594</v>
      </c>
      <c r="I58" s="7">
        <f>Table3[[#This Row],[M*Log(N) formula]]-Table3[[#This Row],[Time]]</f>
        <v>0.53347811614967078</v>
      </c>
    </row>
    <row r="59" spans="1:9" x14ac:dyDescent="0.25">
      <c r="A59" s="4">
        <v>8000</v>
      </c>
      <c r="B59" s="4">
        <v>80000</v>
      </c>
      <c r="C59">
        <f>0.00000001*Table3[[#This Row],[N]]*Table3[[#This Row],[M]]+0.144</f>
        <v>6.5440000000000005</v>
      </c>
      <c r="D59">
        <f>0.000002*Table3[[#This Row],[M]]*LN(Table3[[#This Row],[M]])-1.3044</f>
        <v>0.50196510618496282</v>
      </c>
      <c r="E59">
        <f>0.000004*Table3[[#This Row],[M]]*LN(Table3[[#This Row],[N]])-1.4493</f>
        <v>1.4266029826118314</v>
      </c>
      <c r="F59" s="4">
        <v>0.659507566399406</v>
      </c>
      <c r="G59" s="8">
        <f>Table3[[#This Row],[N*M formula]]-Table3[[#This Row],[Time]]</f>
        <v>5.8844924336005944</v>
      </c>
      <c r="H59" s="7">
        <f>Table3[[#This Row],[M*log(M) formula]]-Table3[[#This Row],[Time]]</f>
        <v>-0.15754246021444318</v>
      </c>
      <c r="I59" s="7">
        <f>Table3[[#This Row],[M*Log(N) formula]]-Table3[[#This Row],[Time]]</f>
        <v>0.76709541621242539</v>
      </c>
    </row>
    <row r="60" spans="1:9" x14ac:dyDescent="0.25">
      <c r="A60" s="2">
        <v>9000</v>
      </c>
      <c r="B60" s="2">
        <v>90000</v>
      </c>
      <c r="C60">
        <f>0.00000001*Table3[[#This Row],[N]]*Table3[[#This Row],[M]]+0.144</f>
        <v>8.2439999999999998</v>
      </c>
      <c r="D60">
        <f>0.000002*Table3[[#This Row],[M]]*LN(Table3[[#This Row],[M]])-1.3044</f>
        <v>0.74896169087623243</v>
      </c>
      <c r="E60">
        <f>0.000004*Table3[[#This Row],[M]]*LN(Table3[[#This Row],[N]])-1.4493</f>
        <v>1.8284927482746083</v>
      </c>
      <c r="F60" s="2">
        <v>0.80493732530012496</v>
      </c>
      <c r="G60" s="6">
        <f>Table3[[#This Row],[N*M formula]]-Table3[[#This Row],[Time]]</f>
        <v>7.4390626746998745</v>
      </c>
      <c r="H60" s="7">
        <f>Table3[[#This Row],[M*log(M) formula]]-Table3[[#This Row],[Time]]</f>
        <v>-5.5975634423892529E-2</v>
      </c>
      <c r="I60" s="7">
        <f>Table3[[#This Row],[M*Log(N) formula]]-Table3[[#This Row],[Time]]</f>
        <v>1.0235554229744834</v>
      </c>
    </row>
    <row r="61" spans="1:9" x14ac:dyDescent="0.25">
      <c r="A61" s="4">
        <v>10000</v>
      </c>
      <c r="B61" s="4">
        <v>100000</v>
      </c>
      <c r="C61">
        <f>0.00000001*Table3[[#This Row],[N]]*Table3[[#This Row],[M]]+0.144</f>
        <v>10.144</v>
      </c>
      <c r="D61">
        <f>0.000002*Table3[[#This Row],[M]]*LN(Table3[[#This Row],[M]])-1.3044</f>
        <v>0.99818509299404545</v>
      </c>
      <c r="E61">
        <f>0.000004*Table3[[#This Row],[M]]*LN(Table3[[#This Row],[N]])-1.4493</f>
        <v>2.2348361487904733</v>
      </c>
      <c r="F61" s="4">
        <v>0.97657132239983102</v>
      </c>
      <c r="G61" s="8">
        <f>Table3[[#This Row],[N*M formula]]-Table3[[#This Row],[Time]]</f>
        <v>9.167428677600169</v>
      </c>
      <c r="H61" s="7">
        <f>Table3[[#This Row],[M*log(M) formula]]-Table3[[#This Row],[Time]]</f>
        <v>2.1613770594214432E-2</v>
      </c>
      <c r="I61" s="7">
        <f>Table3[[#This Row],[M*Log(N) formula]]-Table3[[#This Row],[Time]]</f>
        <v>1.2582648263906422</v>
      </c>
    </row>
    <row r="62" spans="1:9" x14ac:dyDescent="0.25">
      <c r="A62" s="2">
        <v>1000</v>
      </c>
      <c r="B62" s="2">
        <v>1000000</v>
      </c>
      <c r="C62">
        <f>0.00000001*Table3[[#This Row],[N]]*Table3[[#This Row],[M]]+0.144</f>
        <v>10.144</v>
      </c>
      <c r="D62">
        <f>0.000002*Table3[[#This Row],[M]]*LN(Table3[[#This Row],[M]])-1.3044</f>
        <v>26.326621115928546</v>
      </c>
      <c r="E62">
        <f>0.000004*Table3[[#This Row],[M]]*LN(Table3[[#This Row],[N]])-1.4493</f>
        <v>26.181721115928546</v>
      </c>
      <c r="F62" s="2">
        <v>10.437529644905499</v>
      </c>
      <c r="G62" s="6">
        <f>Table3[[#This Row],[N*M formula]]-Table3[[#This Row],[Time]]</f>
        <v>-0.29352964490549915</v>
      </c>
      <c r="H62" s="7">
        <f>Table3[[#This Row],[M*log(M) formula]]-Table3[[#This Row],[Time]]</f>
        <v>15.889091471023047</v>
      </c>
      <c r="I62" s="7">
        <f>Table3[[#This Row],[M*Log(N) formula]]-Table3[[#This Row],[Time]]</f>
        <v>15.744191471023047</v>
      </c>
    </row>
    <row r="63" spans="1:9" x14ac:dyDescent="0.25">
      <c r="A63" s="4">
        <v>2000</v>
      </c>
      <c r="B63" s="4">
        <v>4000000</v>
      </c>
      <c r="C63">
        <f>0.00000001*Table3[[#This Row],[N]]*Table3[[#This Row],[M]]+0.144</f>
        <v>80.144000000000005</v>
      </c>
      <c r="D63">
        <f>0.000002*Table3[[#This Row],[M]]*LN(Table3[[#This Row],[M]])-1.3044</f>
        <v>120.31003935267331</v>
      </c>
      <c r="E63">
        <f>0.000004*Table3[[#This Row],[M]]*LN(Table3[[#This Row],[N]])-1.4493</f>
        <v>120.16513935267332</v>
      </c>
      <c r="F63" s="4">
        <v>97.315027882496295</v>
      </c>
      <c r="G63" s="8">
        <f>Table3[[#This Row],[N*M formula]]-Table3[[#This Row],[Time]]</f>
        <v>-17.17102788249629</v>
      </c>
      <c r="H63" s="7">
        <f>Table3[[#This Row],[M*log(M) formula]]-Table3[[#This Row],[Time]]</f>
        <v>22.995011470177019</v>
      </c>
      <c r="I63" s="7">
        <f>Table3[[#This Row],[M*Log(N) formula]]-Table3[[#This Row],[Time]]</f>
        <v>22.850111470177026</v>
      </c>
    </row>
    <row r="64" spans="1:9" x14ac:dyDescent="0.25">
      <c r="A64" s="5">
        <v>3000</v>
      </c>
      <c r="B64" s="5">
        <v>9000000</v>
      </c>
      <c r="C64">
        <f>0.00000001*Table3[[#This Row],[N]]*Table3[[#This Row],[M]]+0.144</f>
        <v>270.14400000000001</v>
      </c>
      <c r="D64">
        <f>0.000002*Table3[[#This Row],[M]]*LN(Table3[[#This Row],[M]])-1.3044</f>
        <v>286.92483243540886</v>
      </c>
      <c r="E64">
        <f>0.000004*Table3[[#This Row],[M]]*LN(Table3[[#This Row],[N]])-1.4493</f>
        <v>286.77993243540885</v>
      </c>
      <c r="F64" s="5">
        <v>258.33562708869499</v>
      </c>
      <c r="G64" s="9">
        <f>Table3[[#This Row],[N*M formula]]-Table3[[#This Row],[Time]]</f>
        <v>11.808372911305014</v>
      </c>
      <c r="H64" s="7">
        <f>Table3[[#This Row],[M*log(M) formula]]-Table3[[#This Row],[Time]]</f>
        <v>28.589205346713868</v>
      </c>
      <c r="I64" s="7">
        <f>Table3[[#This Row],[M*Log(N) formula]]-Table3[[#This Row],[Time]]</f>
        <v>28.444305346713861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4" workbookViewId="0">
      <selection activeCell="M33" sqref="M33"/>
    </sheetView>
  </sheetViews>
  <sheetFormatPr defaultRowHeight="15" x14ac:dyDescent="0.25"/>
  <cols>
    <col min="1" max="1" width="23.85546875" customWidth="1"/>
  </cols>
  <sheetData>
    <row r="1" spans="1:9" ht="50.25" customHeight="1" x14ac:dyDescent="0.25">
      <c r="A1" t="s">
        <v>30</v>
      </c>
      <c r="B1" s="11" t="s">
        <v>36</v>
      </c>
      <c r="C1" s="11"/>
      <c r="D1" s="11"/>
      <c r="E1" s="11"/>
      <c r="F1" s="11"/>
      <c r="G1" s="11"/>
      <c r="H1" s="11"/>
      <c r="I1" s="11"/>
    </row>
    <row r="2" spans="1:9" ht="50.25" customHeight="1" x14ac:dyDescent="0.25">
      <c r="B2" s="11"/>
      <c r="C2" s="11"/>
      <c r="D2" s="11"/>
      <c r="E2" s="11"/>
      <c r="F2" s="11"/>
      <c r="G2" s="11"/>
      <c r="H2" s="11"/>
      <c r="I2" s="11"/>
    </row>
    <row r="3" spans="1:9" ht="22.5" customHeight="1" x14ac:dyDescent="0.25">
      <c r="A3" t="s">
        <v>31</v>
      </c>
      <c r="B3" s="12" t="s">
        <v>32</v>
      </c>
      <c r="C3" s="12"/>
      <c r="D3" s="12"/>
      <c r="E3" s="12"/>
      <c r="F3" s="12"/>
      <c r="G3" s="12"/>
      <c r="H3" s="12"/>
      <c r="I3" s="12"/>
    </row>
    <row r="4" spans="1:9" ht="21" customHeight="1" x14ac:dyDescent="0.25">
      <c r="B4" s="12"/>
      <c r="C4" s="12"/>
      <c r="D4" s="12"/>
      <c r="E4" s="12"/>
      <c r="F4" s="12"/>
      <c r="G4" s="12"/>
      <c r="H4" s="12"/>
      <c r="I4" s="12"/>
    </row>
    <row r="5" spans="1:9" ht="19.5" customHeight="1" x14ac:dyDescent="0.25">
      <c r="B5" s="12"/>
      <c r="C5" s="12"/>
      <c r="D5" s="12"/>
      <c r="E5" s="12"/>
      <c r="F5" s="12"/>
      <c r="G5" s="12"/>
      <c r="H5" s="12"/>
      <c r="I5" s="12"/>
    </row>
    <row r="7" spans="1:9" x14ac:dyDescent="0.25">
      <c r="A7" t="s">
        <v>33</v>
      </c>
      <c r="B7" s="12" t="s">
        <v>37</v>
      </c>
      <c r="C7" s="12"/>
      <c r="D7" s="12"/>
      <c r="E7" s="12"/>
      <c r="F7" s="12"/>
      <c r="G7" s="12"/>
      <c r="H7" s="12"/>
      <c r="I7" s="12"/>
    </row>
    <row r="8" spans="1:9" x14ac:dyDescent="0.25">
      <c r="B8" s="12"/>
      <c r="C8" s="12"/>
      <c r="D8" s="12"/>
      <c r="E8" s="12"/>
      <c r="F8" s="12"/>
      <c r="G8" s="12"/>
      <c r="H8" s="12"/>
      <c r="I8" s="12"/>
    </row>
    <row r="9" spans="1:9" x14ac:dyDescent="0.25">
      <c r="B9" s="12"/>
      <c r="C9" s="12"/>
      <c r="D9" s="12"/>
      <c r="E9" s="12"/>
      <c r="F9" s="12"/>
      <c r="G9" s="12"/>
      <c r="H9" s="12"/>
      <c r="I9" s="12"/>
    </row>
    <row r="10" spans="1:9" x14ac:dyDescent="0.25">
      <c r="B10" s="12"/>
      <c r="C10" s="12"/>
      <c r="D10" s="12"/>
      <c r="E10" s="12"/>
      <c r="F10" s="12"/>
      <c r="G10" s="12"/>
      <c r="H10" s="12"/>
      <c r="I10" s="12"/>
    </row>
    <row r="11" spans="1:9" ht="21" customHeight="1" x14ac:dyDescent="0.25">
      <c r="B11" s="12"/>
      <c r="C11" s="12"/>
      <c r="D11" s="12"/>
      <c r="E11" s="12"/>
      <c r="F11" s="12"/>
      <c r="G11" s="12"/>
      <c r="H11" s="12"/>
      <c r="I11" s="12"/>
    </row>
    <row r="12" spans="1:9" ht="22.5" customHeight="1" x14ac:dyDescent="0.25">
      <c r="B12" s="12"/>
      <c r="C12" s="12"/>
      <c r="D12" s="12"/>
      <c r="E12" s="12"/>
      <c r="F12" s="12"/>
      <c r="G12" s="12"/>
      <c r="H12" s="12"/>
      <c r="I12" s="12"/>
    </row>
    <row r="13" spans="1:9" ht="21" customHeight="1" x14ac:dyDescent="0.25">
      <c r="B13" s="12"/>
      <c r="C13" s="12"/>
      <c r="D13" s="12"/>
      <c r="E13" s="12"/>
      <c r="F13" s="12"/>
      <c r="G13" s="12"/>
      <c r="H13" s="12"/>
      <c r="I13" s="12"/>
    </row>
    <row r="15" spans="1:9" x14ac:dyDescent="0.25">
      <c r="A15" t="s">
        <v>34</v>
      </c>
    </row>
    <row r="16" spans="1:9" x14ac:dyDescent="0.25">
      <c r="I16" s="10"/>
    </row>
    <row r="26" spans="1:9" x14ac:dyDescent="0.25">
      <c r="A26" t="s">
        <v>35</v>
      </c>
      <c r="B26" s="11" t="s">
        <v>38</v>
      </c>
      <c r="C26" s="11"/>
      <c r="D26" s="11"/>
      <c r="E26" s="11"/>
      <c r="F26" s="11"/>
      <c r="G26" s="11"/>
      <c r="H26" s="11"/>
      <c r="I26" s="11"/>
    </row>
    <row r="27" spans="1:9" x14ac:dyDescent="0.25"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B28" s="11"/>
      <c r="C28" s="11"/>
      <c r="D28" s="11"/>
      <c r="E28" s="11"/>
      <c r="F28" s="11"/>
      <c r="G28" s="11"/>
      <c r="H28" s="11"/>
      <c r="I28" s="11"/>
    </row>
  </sheetData>
  <mergeCells count="4">
    <mergeCell ref="B1:I2"/>
    <mergeCell ref="B3:I5"/>
    <mergeCell ref="B7:I13"/>
    <mergeCell ref="B26:I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Graphs</vt:lpstr>
      <vt:lpstr>Best fit formulas</vt:lpstr>
      <vt:lpstr>Residual Plots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Markules</dc:creator>
  <cp:lastModifiedBy>Alex Markules</cp:lastModifiedBy>
  <dcterms:created xsi:type="dcterms:W3CDTF">2017-04-25T17:22:33Z</dcterms:created>
  <dcterms:modified xsi:type="dcterms:W3CDTF">2017-04-26T14:16:35Z</dcterms:modified>
</cp:coreProperties>
</file>