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2022/Amar_2022/4_Daily Schedule/"/>
    </mc:Choice>
  </mc:AlternateContent>
  <xr:revisionPtr revIDLastSave="2256" documentId="13_ncr:1_{37DFCD91-C40D-4851-A7FF-D1781FDB40D7}" xr6:coauthVersionLast="47" xr6:coauthVersionMax="47" xr10:uidLastSave="{47A95407-1A77-4171-B57F-F5EAAAD1CE5E}"/>
  <bookViews>
    <workbookView xWindow="-108" yWindow="-108" windowWidth="23256" windowHeight="12576" activeTab="10" xr2:uid="{00000000-000D-0000-FFFF-FFFF00000000}"/>
  </bookViews>
  <sheets>
    <sheet name="Principles" sheetId="2" r:id="rId1"/>
    <sheet name="Finance" sheetId="3" r:id="rId2"/>
    <sheet name="Network" sheetId="8" r:id="rId3"/>
    <sheet name="Family_Dates" sheetId="9" state="hidden" r:id="rId4"/>
    <sheet name="Later" sheetId="6" r:id="rId5"/>
    <sheet name="Monthly_check" sheetId="4" r:id="rId6"/>
    <sheet name="Weekly_check" sheetId="11" r:id="rId7"/>
    <sheet name="August" sheetId="1" state="hidden" r:id="rId8"/>
    <sheet name="September" sheetId="5" state="hidden" r:id="rId9"/>
    <sheet name="October" sheetId="10" state="hidden" r:id="rId10"/>
    <sheet name="November" sheetId="12" r:id="rId11"/>
  </sheets>
  <definedNames>
    <definedName name="_xlnm._FilterDatabase" localSheetId="3" hidden="1">Family_Dates!$D$2:$F$83</definedName>
    <definedName name="_xlnm._FilterDatabase" localSheetId="2" hidden="1">Network!$I$13:$K$94</definedName>
    <definedName name="_xlnm._FilterDatabase" localSheetId="9" hidden="1">October!$H$3:$L$34</definedName>
    <definedName name="_xlnm._FilterDatabase" localSheetId="8" hidden="1">September!$D$4:$H$34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3" l="1"/>
  <c r="O25" i="3"/>
  <c r="O12" i="3"/>
  <c r="O28" i="3"/>
  <c r="O23" i="3"/>
  <c r="O26" i="3"/>
  <c r="O24" i="3"/>
  <c r="O16" i="3"/>
  <c r="O20" i="3" s="1"/>
  <c r="O19" i="3"/>
  <c r="O15" i="3"/>
  <c r="T5" i="3"/>
  <c r="T4" i="3"/>
  <c r="Y2" i="3"/>
  <c r="L12" i="3" l="1"/>
  <c r="O9" i="3"/>
  <c r="H7" i="3"/>
  <c r="H16" i="3" s="1"/>
  <c r="H17" i="3" s="1"/>
  <c r="H22" i="3" l="1"/>
  <c r="E21" i="3"/>
  <c r="H18" i="3" s="1"/>
  <c r="L13" i="3" s="1"/>
  <c r="L14" i="3" s="1"/>
  <c r="L19" i="3" l="1"/>
  <c r="L15" i="3"/>
  <c r="L20" i="3" l="1"/>
  <c r="L21" i="3" s="1"/>
</calcChain>
</file>

<file path=xl/sharedStrings.xml><?xml version="1.0" encoding="utf-8"?>
<sst xmlns="http://schemas.openxmlformats.org/spreadsheetml/2006/main" count="1036" uniqueCount="621">
  <si>
    <t>Date</t>
  </si>
  <si>
    <t>S.No</t>
  </si>
  <si>
    <t>Planned Tasks</t>
  </si>
  <si>
    <t>Completed tasks</t>
  </si>
  <si>
    <t>Principle</t>
  </si>
  <si>
    <t>1% Improvement towards long term goals - Building a product</t>
  </si>
  <si>
    <t>Java - Abdul Bari
Scaler - HW
-Habit tracker, schedule
Scaler- Contest Reports
-Atomic habits</t>
  </si>
  <si>
    <t>Never miss your schedule twice in a row</t>
  </si>
  <si>
    <t xml:space="preserve"> Java - AB
 Scaler- Sorting
 Reports and consultation
 Visited Murali's family</t>
  </si>
  <si>
    <t>Framework-Steps of Action
Java - AB
 Scaler- Sorting
 Reports and consultation
 Visited Murali's family</t>
  </si>
  <si>
    <t>Java - AB
Scaler - Notes, Assignment
Atomic habits</t>
  </si>
  <si>
    <t>Play the long game - no shortcuts, no small pleasures</t>
  </si>
  <si>
    <t>Amount</t>
  </si>
  <si>
    <t>Item</t>
  </si>
  <si>
    <t>EMI</t>
  </si>
  <si>
    <t>SIP</t>
  </si>
  <si>
    <t>Total</t>
  </si>
  <si>
    <t>Cable</t>
  </si>
  <si>
    <t>Newspaper</t>
  </si>
  <si>
    <t>Watchman</t>
  </si>
  <si>
    <t>Maintenance</t>
  </si>
  <si>
    <t>Airtel</t>
  </si>
  <si>
    <t>Electricity</t>
  </si>
  <si>
    <t>Scaler EMI</t>
  </si>
  <si>
    <t>Fuel</t>
  </si>
  <si>
    <t>Monthly</t>
  </si>
  <si>
    <t>Cash</t>
  </si>
  <si>
    <t>Fruits n Veg</t>
  </si>
  <si>
    <t>Misc</t>
  </si>
  <si>
    <t>Medical</t>
  </si>
  <si>
    <t>Food</t>
  </si>
  <si>
    <t xml:space="preserve">Yearly </t>
  </si>
  <si>
    <t>LIC</t>
  </si>
  <si>
    <t>Kotak Term</t>
  </si>
  <si>
    <t>ACT</t>
  </si>
  <si>
    <t>Travel</t>
  </si>
  <si>
    <t>Shopping</t>
  </si>
  <si>
    <t>Celebrations</t>
  </si>
  <si>
    <t>Buddi Fee</t>
  </si>
  <si>
    <t>Day care</t>
  </si>
  <si>
    <t>Monthly Salary</t>
  </si>
  <si>
    <t>Bonus</t>
  </si>
  <si>
    <t>Salary</t>
  </si>
  <si>
    <t>Bikes Service</t>
  </si>
  <si>
    <t>Car service</t>
  </si>
  <si>
    <t>Monthly Expenses</t>
  </si>
  <si>
    <t>Java - AB
Scaler - Assignment
Schedule - Puppy</t>
  </si>
  <si>
    <t>Java - AB
Scaler - Notes, HW
GFG - Contest Registration
GFG - Previous contests
Atomic habits</t>
  </si>
  <si>
    <t>Java - AB
Scaler - Notes, HW
Finance expenses</t>
  </si>
  <si>
    <t>Go slowly but not backward</t>
  </si>
  <si>
    <t>Java - AB - Operators
Scaler - HW - Functions
Scaler - Resume Building
Scaler - Class - Arrays
Bike - Servicing</t>
  </si>
  <si>
    <t>Java - AB - Operators
Scaler - HW - Functions
Scaler - Resume Building
Scaler - Class - Arrays
Bike - Servicing
Resume modify</t>
  </si>
  <si>
    <t>Java - AB
Scaler - Assignment</t>
  </si>
  <si>
    <t>Java - AB - Arrays
Scaler-Assignment
Scaler - Contest
Scaler - MAANG class
Shopping</t>
  </si>
  <si>
    <t>Java - AB - Arrays
Scaler-Assignment
Scaler - Contest
Scaler - MAANG class
Shopping
Atomic habits</t>
  </si>
  <si>
    <t>Java - AB - Strings
Scaler - Assignment</t>
  </si>
  <si>
    <t>Java AB Strings
Scaler - HW
Scaler - class</t>
  </si>
  <si>
    <t>Java - AB - Conditionals
Scaler - AM - ArrayLists
Java - Debugging
LinkedIn - Writeup</t>
  </si>
  <si>
    <t>Java - AB - loops
Scaler - HW - ArrayLists
Scaler - class - 2D arrays</t>
  </si>
  <si>
    <t>Scaler - AM - 2D Arrays
Vacation - Vijayawada</t>
  </si>
  <si>
    <t>Java - AB - Loops
Scaler - HW - 2D Arrays
Office - Temp, iKare</t>
  </si>
  <si>
    <t>Scaler - Class - 2D ArrayList
Scaler - AM - 2D ArrayList
Scaler - contest</t>
  </si>
  <si>
    <t>Java - Abdul Bari
Scaler - HW
Scaler- Contest Reports
-Habit tracker, schedule
-Framework-Steps of Action
-Atomic habits</t>
  </si>
  <si>
    <t>Java - AB - Methods
Scaler - HW - 2D Arraylists
Scaler - class - Strings</t>
  </si>
  <si>
    <t>Java - AB - methods
Scaler - AM - Strings
Patterns
Atomin Habits</t>
  </si>
  <si>
    <t>Java - AB - Revise
Scaler - AM -Strings
Patterns</t>
  </si>
  <si>
    <t>Java - AB - Revise
Scaler - AM -Strings
GFG - Strings
Patterns
Atomic Habits</t>
  </si>
  <si>
    <t>Scaler-Revise
Scaler -test
Scaler-contest</t>
  </si>
  <si>
    <t>Function - seemantham</t>
  </si>
  <si>
    <t>Function Expenses
Motivation - 2 videos
2D ArrayLists - Problems
Quora - half hour
Atomic Habits
GFG - POTD</t>
  </si>
  <si>
    <t>Rocketry - Nambi effect</t>
  </si>
  <si>
    <t>Rating</t>
  </si>
  <si>
    <t>Birthday</t>
  </si>
  <si>
    <t>Scaler - class</t>
  </si>
  <si>
    <t>August</t>
  </si>
  <si>
    <t>1 degree change in direction changes a mile for 60 miles: 1-60 rule</t>
  </si>
  <si>
    <t>September</t>
  </si>
  <si>
    <t>October</t>
  </si>
  <si>
    <t>November</t>
  </si>
  <si>
    <t>December</t>
  </si>
  <si>
    <t>Not all days
Need to work on Finances 
Write daily
Networking - need to plan on how to build</t>
  </si>
  <si>
    <t xml:space="preserve">Yes
</t>
  </si>
  <si>
    <t>Scaler - Assignment
Java - AB - OOPs
Atomic Habits</t>
  </si>
  <si>
    <t>Java - AB - OOPs completed
Sowmya - Consultation
Scaler - HW - Completed
Shiparamam+Dinner
GFG - POTD
Scaler - Dukaan Video</t>
  </si>
  <si>
    <t>Be always in the Arena, not on sidelines, that’s where growth happens</t>
  </si>
  <si>
    <t>Scaler - Class 
Scaler - Assignment 
Scaler - Day 1 - Notes
Scaler - Contest
Java - AB - Inheritance
Match - Ind vs Pak</t>
  </si>
  <si>
    <t>Scaler - HW - TC1
Java - AB - Inheritance
Work
Sowmya Birthday
Scaler - Dukaan Video</t>
  </si>
  <si>
    <t xml:space="preserve">Scaler - Streak
RO Filters
Car Mats
Quora A/C
</t>
  </si>
  <si>
    <t>RO Filters</t>
  </si>
  <si>
    <t xml:space="preserve">HP - Target to count 10 in sep
Reduce Phone usage - whatsapp and YouTube
Reduce 0,1 rating days
</t>
  </si>
  <si>
    <t>Scaler - AM - TC2
Kartikeya 2 movie
Java - AB - Inheritance
Galleria Mall - Play Area for Buddi
Dinner - Paradise</t>
  </si>
  <si>
    <t xml:space="preserve">Scaler - HW
Scaler - pre lecture content
Scaler - class
Finance-Dad, Zerodha
</t>
  </si>
  <si>
    <t>What did you miss</t>
  </si>
  <si>
    <t>Waking up
Exercise
Java - AB 
Write/Read
Productivity</t>
  </si>
  <si>
    <t>Quotes</t>
  </si>
  <si>
    <t>99% Reading or learning is productive procrastination</t>
  </si>
  <si>
    <t xml:space="preserve">Scaler - AM - Arrays
Scaler - podcast - Amod
Java - AB - Inheritance
</t>
  </si>
  <si>
    <t>Waking up
Productivity
Reducing phone</t>
  </si>
  <si>
    <t xml:space="preserve">Scaler - HW - Arrays
Scaler - Class - Prefix Sum
Scaler - contest - 1
</t>
  </si>
  <si>
    <t>Waking up - 2 hours
Java - AB
Productivity - 2+1 hours</t>
  </si>
  <si>
    <t>Scaler AM Prefix sum
Java - AB - Abstract classes
Scaler - contests 2
Satyanand bday party</t>
  </si>
  <si>
    <t>Read/Write</t>
  </si>
  <si>
    <t>Scaler - HW
Priorities</t>
  </si>
  <si>
    <t>Java - AB
Write/Read
Productivity
Reducing Phone
HP</t>
  </si>
  <si>
    <t>Scaler - HW
Java - AB - Interface
Scaler - class
Movie - EEAAO</t>
  </si>
  <si>
    <t xml:space="preserve">
Reducing Phone
HP</t>
  </si>
  <si>
    <t xml:space="preserve">Scaler Class-Subarrays
Java-AB-interface
</t>
  </si>
  <si>
    <t>Scaler - AM - subarrays
Java - AB - Interface
Movie</t>
  </si>
  <si>
    <t>Phone usage
Productivity</t>
  </si>
  <si>
    <t>HP</t>
  </si>
  <si>
    <t>Scaler - HW - subarrays
Java - AB</t>
  </si>
  <si>
    <t>Scaler - contest 2,3
Scaler - AM - 2D matrices
Inter Friends</t>
  </si>
  <si>
    <t>HP
Java - AB</t>
  </si>
  <si>
    <t>HP
Java AB</t>
  </si>
  <si>
    <t>Scaler - contest 1
Scaler class
Newsletters - JC, SB</t>
  </si>
  <si>
    <t>Scaler - HW - 2D matrices
LinkedIn
Java - AB - Inner classes</t>
  </si>
  <si>
    <t>Scalwr - HW
Scaler - Class
Scaler - PS1 video</t>
  </si>
  <si>
    <t>Scaler AM sliding window
Scaler HW sliding window</t>
  </si>
  <si>
    <t>Phone usage
Productivity
Waking up</t>
  </si>
  <si>
    <t>Waking up
Phone usage
Productivity</t>
  </si>
  <si>
    <t>Heart cup - Kishore, Sai</t>
  </si>
  <si>
    <t>4. Medium - 30 years
Revise - Intermediate
Scaler - Class
Scaler - AM - IP 1</t>
  </si>
  <si>
    <t>Scaler - HW - IP1
Scaler contest 1 2
3. Sahil Bloom - One year
5. James Clear - Newsletter</t>
  </si>
  <si>
    <t>Waking up</t>
  </si>
  <si>
    <t>Deep work &gt; Busy schedule</t>
  </si>
  <si>
    <t>Book</t>
  </si>
  <si>
    <t>Link</t>
  </si>
  <si>
    <t>the Minimalist Entrepreneur</t>
  </si>
  <si>
    <t>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</t>
  </si>
  <si>
    <t>Scaler - HW, AM - IP 2
Scaler contest 3
Linkedin Writeup
Lunch - Ravi babai
Java AB - static and final
Scaler pod - Kailesh Nadh</t>
  </si>
  <si>
    <t>Scaler HW - IP2
Scaler - AMA</t>
  </si>
  <si>
    <t xml:space="preserve">Scaler class - Bit Man 1
LinkedIn </t>
  </si>
  <si>
    <t>Scaler pod cast
Scaler AM - Bit man 1
Laptop repair
Buddi Hospital</t>
  </si>
  <si>
    <t>Scaler - class - BM2
Scaler - HW - BM1
Laptop repair</t>
  </si>
  <si>
    <t>Scaler - AM - BM2
Scaler - HW - BM2</t>
  </si>
  <si>
    <t>Interview - backbase
Scaler class - modular arithmetic
Revision - Intermediate
Scaler - AM - mod Arithmetic
Scaler - HW</t>
  </si>
  <si>
    <t>Upcoming expenses</t>
  </si>
  <si>
    <t>Scaler DSA contest
Scaler contest - 2,3
Vikarabad</t>
  </si>
  <si>
    <t>Java AB
Waking up, sleeping before 11:30</t>
  </si>
  <si>
    <t>Don’t waste : Time, Energy, Attention</t>
  </si>
  <si>
    <t>Act/Tasks based on current state of the mind - gross, subtle</t>
  </si>
  <si>
    <t xml:space="preserve">Perspective </t>
  </si>
  <si>
    <t>Rice takes 3-4 months to grow, 10 min to consume
Better value things before you lose them</t>
  </si>
  <si>
    <t>Showup daily, Believe in compounding</t>
  </si>
  <si>
    <t>1. Context switching
2. Meta works
3. Burnouts
1. What can I eliminate
2. What can I simplify
3. What can I automate
4. What can I delegate</t>
  </si>
  <si>
    <t>Monthly Plan</t>
  </si>
  <si>
    <t xml:space="preserve">What went well? What didn’t ? </t>
  </si>
  <si>
    <t>1. Complete Java - AB
2. 2 X 2 - 2 sites , 2 problems
3. Find a mentor - Scaler, Outside
4. Revisit Scaler contest Questions</t>
  </si>
  <si>
    <t>Needs to be looked at:
Sleep time and wakeup time - Phone usage at night
whatsapp usage - Scaler group - M,A,E - 3 times only
Newsletters - restructure
HP - Reduce by 5
Start:
Need to look at finances
Network building - Friends, LinkedIn</t>
  </si>
  <si>
    <t>Your eyesight matters - make it count</t>
  </si>
  <si>
    <t>Million things are going right around you to allow you to do whatever you want - planets, military, law n order, health</t>
  </si>
  <si>
    <t>Next 12 years - 144 months, 624 weeks</t>
  </si>
  <si>
    <t xml:space="preserve">Well:
Scaler - classes, contests, HW, AM
Couldn’t progress on
- Java AB - 16/31
- Problem solving in two sites
- Finding a Mentor
</t>
  </si>
  <si>
    <t>Newsletters
Monthly Check
Scaler - contest matrix question</t>
  </si>
  <si>
    <t>Tasks - Personal</t>
  </si>
  <si>
    <t>Tasks - Work</t>
  </si>
  <si>
    <r>
      <rPr>
        <b/>
        <sz val="11"/>
        <color theme="1"/>
        <rFont val="Calibri"/>
        <family val="2"/>
        <scheme val="minor"/>
      </rPr>
      <t xml:space="preserve">Work:
</t>
    </r>
    <r>
      <rPr>
        <sz val="11"/>
        <color theme="1"/>
        <rFont val="Calibri"/>
        <family val="2"/>
        <scheme val="minor"/>
      </rPr>
      <t xml:space="preserve">SSL Functionality, TCs, Automation
Auto Closure Testing
Reopen messages
Paystatement API
</t>
    </r>
    <r>
      <rPr>
        <b/>
        <sz val="11"/>
        <color theme="1"/>
        <rFont val="Calibri"/>
        <family val="2"/>
        <scheme val="minor"/>
      </rPr>
      <t xml:space="preserve">Improvement:
</t>
    </r>
    <r>
      <rPr>
        <sz val="11"/>
        <color theme="1"/>
        <rFont val="Calibri"/>
        <family val="2"/>
        <scheme val="minor"/>
      </rPr>
      <t>Alternate day followup - Aravind, Tarak, Swetha</t>
    </r>
  </si>
  <si>
    <r>
      <rPr>
        <b/>
        <sz val="11"/>
        <color theme="1"/>
        <rFont val="Calibri"/>
        <family val="2"/>
        <scheme val="minor"/>
      </rPr>
      <t xml:space="preserve">Personal 
</t>
    </r>
    <r>
      <rPr>
        <sz val="11"/>
        <color theme="1"/>
        <rFont val="Calibri"/>
        <family val="2"/>
        <scheme val="minor"/>
      </rPr>
      <t xml:space="preserve">Scaler : 100% PS | Attendance
Java AB - 3 sections | 6-7 hours
Scaler contest - Followup
</t>
    </r>
    <r>
      <rPr>
        <b/>
        <sz val="11"/>
        <color theme="1"/>
        <rFont val="Calibri"/>
        <family val="2"/>
        <scheme val="minor"/>
      </rPr>
      <t>Watch</t>
    </r>
    <r>
      <rPr>
        <sz val="11"/>
        <color theme="1"/>
        <rFont val="Calibri"/>
        <family val="2"/>
        <scheme val="minor"/>
      </rPr>
      <t xml:space="preserve">:
1. DSA Contest Video
2. Fintech applications - Webinar
3. Scaler - SDE Jobs outside India
</t>
    </r>
    <r>
      <rPr>
        <b/>
        <sz val="11"/>
        <color theme="1"/>
        <rFont val="Calibri"/>
        <family val="2"/>
        <scheme val="minor"/>
      </rPr>
      <t>Read/Explore</t>
    </r>
    <r>
      <rPr>
        <sz val="11"/>
        <color theme="1"/>
        <rFont val="Calibri"/>
        <family val="2"/>
        <scheme val="minor"/>
      </rPr>
      <t xml:space="preserve">:
1. LinkedIn post on Interviews
2. Backbase interview Question
3. print object -toString()
</t>
    </r>
    <r>
      <rPr>
        <b/>
        <sz val="11"/>
        <color theme="1"/>
        <rFont val="Calibri"/>
        <family val="2"/>
        <scheme val="minor"/>
      </rPr>
      <t>Writing:</t>
    </r>
    <r>
      <rPr>
        <sz val="11"/>
        <color theme="1"/>
        <rFont val="Calibri"/>
        <family val="2"/>
        <scheme val="minor"/>
      </rPr>
      <t xml:space="preserve">
1. LinkedIn post
2. Elaborate on points
3. Note down birthdays, important days
4. List of friends, people to be in touch with
5. What impressed you - why, how to make it part of yourself - RRR</t>
    </r>
  </si>
  <si>
    <t>Rohit</t>
  </si>
  <si>
    <t>SRK</t>
  </si>
  <si>
    <t>Venu</t>
  </si>
  <si>
    <t>Tiger</t>
  </si>
  <si>
    <t xml:space="preserve">Teju </t>
  </si>
  <si>
    <t>Divya</t>
  </si>
  <si>
    <t>Name</t>
  </si>
  <si>
    <t>Teju</t>
  </si>
  <si>
    <t>Giri</t>
  </si>
  <si>
    <t>John</t>
  </si>
  <si>
    <t>Gokul</t>
  </si>
  <si>
    <t>Santosh</t>
  </si>
  <si>
    <t>Sonia</t>
  </si>
  <si>
    <t>Kishore</t>
  </si>
  <si>
    <t>Sai Pradeep</t>
  </si>
  <si>
    <t>Pavan</t>
  </si>
  <si>
    <t>Madhav</t>
  </si>
  <si>
    <t>Ajith</t>
  </si>
  <si>
    <t>Hema</t>
  </si>
  <si>
    <t>Somu</t>
  </si>
  <si>
    <t>Sharan</t>
  </si>
  <si>
    <t>Pratap</t>
  </si>
  <si>
    <t>Raghu</t>
  </si>
  <si>
    <t>Gautham</t>
  </si>
  <si>
    <t>Venkat</t>
  </si>
  <si>
    <t>Surya</t>
  </si>
  <si>
    <t>Satyanand</t>
  </si>
  <si>
    <t>Chakry</t>
  </si>
  <si>
    <t>Avinash</t>
  </si>
  <si>
    <t>Anuhya</t>
  </si>
  <si>
    <t>Arifa</t>
  </si>
  <si>
    <t>Rajesh M</t>
  </si>
  <si>
    <t>Vijay A</t>
  </si>
  <si>
    <t>Radhika</t>
  </si>
  <si>
    <t>Arun</t>
  </si>
  <si>
    <t>Anwesh</t>
  </si>
  <si>
    <t>Raheem</t>
  </si>
  <si>
    <t>Sanjeev</t>
  </si>
  <si>
    <t>Vidya Sagar</t>
  </si>
  <si>
    <t>Company</t>
  </si>
  <si>
    <t>Abhishek Soni</t>
  </si>
  <si>
    <t>HR</t>
  </si>
  <si>
    <t>Kusuma Kodati</t>
  </si>
  <si>
    <t>Coupa</t>
  </si>
  <si>
    <t>Rekha</t>
  </si>
  <si>
    <t>Backbase</t>
  </si>
  <si>
    <t>Anuradha K</t>
  </si>
  <si>
    <t>Ramya P</t>
  </si>
  <si>
    <t>ADP</t>
  </si>
  <si>
    <t>Sahil Bloom</t>
  </si>
  <si>
    <t>James Clear</t>
  </si>
  <si>
    <t>Topic</t>
  </si>
  <si>
    <t>Habits</t>
  </si>
  <si>
    <t>Rajan Singh</t>
  </si>
  <si>
    <t>Hacks</t>
  </si>
  <si>
    <t>Dickie Bush</t>
  </si>
  <si>
    <t>Writing</t>
  </si>
  <si>
    <t>Hyderabad</t>
  </si>
  <si>
    <t>Engineering</t>
  </si>
  <si>
    <t>Inter</t>
  </si>
  <si>
    <t>ADP - 2010 Batch</t>
  </si>
  <si>
    <t>LinkedIn - Follow</t>
  </si>
  <si>
    <t xml:space="preserve">ES Canada </t>
  </si>
  <si>
    <t>Amazon</t>
  </si>
  <si>
    <t>Salesforce</t>
  </si>
  <si>
    <t>Factset</t>
  </si>
  <si>
    <t>Deloitte</t>
  </si>
  <si>
    <t>Sai Krishna</t>
  </si>
  <si>
    <t>Accenture</t>
  </si>
  <si>
    <t>Thought Works</t>
  </si>
  <si>
    <t>Oracle</t>
  </si>
  <si>
    <t>Wells Fargo</t>
  </si>
  <si>
    <t>Skillsoft</t>
  </si>
  <si>
    <t>Mallikarjun M</t>
  </si>
  <si>
    <t>fayaz, Baba</t>
  </si>
  <si>
    <t>Venu, Gautham</t>
  </si>
  <si>
    <t>Ramya P, Sanjeev</t>
  </si>
  <si>
    <t>Hema, Prashant</t>
  </si>
  <si>
    <t>Jobs</t>
  </si>
  <si>
    <t>Carrier</t>
  </si>
  <si>
    <t>Google</t>
  </si>
  <si>
    <t>Microsoft</t>
  </si>
  <si>
    <t>Event</t>
  </si>
  <si>
    <t>Kittu Bday</t>
  </si>
  <si>
    <t>Radhika Bday</t>
  </si>
  <si>
    <t>Harika</t>
  </si>
  <si>
    <t>Venu bday</t>
  </si>
  <si>
    <t>Ravi anna bday</t>
  </si>
  <si>
    <t>Kishore bday</t>
  </si>
  <si>
    <t>Rohit-Mihira bday</t>
  </si>
  <si>
    <t xml:space="preserve">Name </t>
  </si>
  <si>
    <t>Spouse</t>
  </si>
  <si>
    <t>Kids</t>
  </si>
  <si>
    <t>Vasavi</t>
  </si>
  <si>
    <t>Heyansh</t>
  </si>
  <si>
    <t>Suhas, Kittu</t>
  </si>
  <si>
    <t>Lavanya</t>
  </si>
  <si>
    <t>Ananya</t>
  </si>
  <si>
    <t>Lasya bday</t>
  </si>
  <si>
    <t>Dad bday</t>
  </si>
  <si>
    <t>Prabhat 503 bday</t>
  </si>
  <si>
    <t>Vani atha bday</t>
  </si>
  <si>
    <t>Shyama akka bday</t>
  </si>
  <si>
    <t>Divya K bday</t>
  </si>
  <si>
    <t>Raj school bday</t>
  </si>
  <si>
    <t>Kistanna thaatha bday</t>
  </si>
  <si>
    <t>Hema, Divya bday</t>
  </si>
  <si>
    <t>Yashu bday</t>
  </si>
  <si>
    <t>Giri bday</t>
  </si>
  <si>
    <t>Babu mama bday</t>
  </si>
  <si>
    <t>Gokul bday</t>
  </si>
  <si>
    <t>Santosh bday</t>
  </si>
  <si>
    <t>John bday</t>
  </si>
  <si>
    <t>Sonia bday</t>
  </si>
  <si>
    <t>Pedhanana bday</t>
  </si>
  <si>
    <t>Suresh GV</t>
  </si>
  <si>
    <t>Ratna Mohan thaatha</t>
  </si>
  <si>
    <t>Ajith bday</t>
  </si>
  <si>
    <t>Sireesha bday</t>
  </si>
  <si>
    <t>Buddi bday</t>
  </si>
  <si>
    <t>Manohar bday</t>
  </si>
  <si>
    <t>gayatri akka bday</t>
  </si>
  <si>
    <t>Dheeraj N bday</t>
  </si>
  <si>
    <t>Anitha vadhina bday</t>
  </si>
  <si>
    <t>Sai Dindi</t>
  </si>
  <si>
    <t>Gautham bday</t>
  </si>
  <si>
    <t>Shakti Sagar bday</t>
  </si>
  <si>
    <t>Sravi bday</t>
  </si>
  <si>
    <t>Gopi bday</t>
  </si>
  <si>
    <t>Mom bday</t>
  </si>
  <si>
    <t>Parents anniversary</t>
  </si>
  <si>
    <t>Sudha bday</t>
  </si>
  <si>
    <t>Teju bday</t>
  </si>
  <si>
    <t>Madhav bday</t>
  </si>
  <si>
    <t>Srk bday</t>
  </si>
  <si>
    <t>Madhav anniversary</t>
  </si>
  <si>
    <t>Satyanand, Mallika bday</t>
  </si>
  <si>
    <t>Anniversary</t>
  </si>
  <si>
    <t>Abhinay bday</t>
  </si>
  <si>
    <t>Tiger bday</t>
  </si>
  <si>
    <t>Sowmya bday</t>
  </si>
  <si>
    <t>Pooja bday</t>
  </si>
  <si>
    <t xml:space="preserve">Rohit </t>
  </si>
  <si>
    <t>Anusha</t>
  </si>
  <si>
    <t>Mihira</t>
  </si>
  <si>
    <t xml:space="preserve">Radhika </t>
  </si>
  <si>
    <t>Dileep</t>
  </si>
  <si>
    <t>Tiger-Ananya bday</t>
  </si>
  <si>
    <t>Chiranjeevi bday</t>
  </si>
  <si>
    <t>Hema anniversary</t>
  </si>
  <si>
    <t>Ajith anniversary</t>
  </si>
  <si>
    <t>Abhinaya</t>
  </si>
  <si>
    <t xml:space="preserve">Divya </t>
  </si>
  <si>
    <t>Chaitanya</t>
  </si>
  <si>
    <t>Weekly Check
Network, birthdays, anniversaries
DSA Contest video
Scaler class</t>
  </si>
  <si>
    <t xml:space="preserve">Waking up
Java AB
Reading
</t>
  </si>
  <si>
    <t xml:space="preserve">Sudha </t>
  </si>
  <si>
    <t>Siva</t>
  </si>
  <si>
    <t>Rithwick</t>
  </si>
  <si>
    <t>Radhika-Ayaan Bday</t>
  </si>
  <si>
    <t>Ayaan</t>
  </si>
  <si>
    <t>Chaitra</t>
  </si>
  <si>
    <t>Venu - chaitra bday</t>
  </si>
  <si>
    <t>Cant act when its not convincing or doesn’t make sense</t>
  </si>
  <si>
    <t>Cant switch from one immersive task to another immediately</t>
  </si>
  <si>
    <t>Weaknesses - Biases</t>
  </si>
  <si>
    <t>Contact</t>
  </si>
  <si>
    <t>Done</t>
  </si>
  <si>
    <t>Rohit bday</t>
  </si>
  <si>
    <t>Keerthi</t>
  </si>
  <si>
    <t>Ramya P bday</t>
  </si>
  <si>
    <t>Sree Rama</t>
  </si>
  <si>
    <t>Rajesh Bali</t>
  </si>
  <si>
    <t>Rajesh M bday</t>
  </si>
  <si>
    <t>Sai Pradeep bday</t>
  </si>
  <si>
    <t>Reya, Yuvan</t>
  </si>
  <si>
    <t>Somu bday</t>
  </si>
  <si>
    <t>Sharan bday</t>
  </si>
  <si>
    <t>Pratap bday</t>
  </si>
  <si>
    <t>Raghav bday</t>
  </si>
  <si>
    <t>Anuhya bday</t>
  </si>
  <si>
    <t>Arifa bday</t>
  </si>
  <si>
    <t>Vijay bday</t>
  </si>
  <si>
    <t>Deepthi bday</t>
  </si>
  <si>
    <t>Vijay</t>
  </si>
  <si>
    <t>Deepthi</t>
  </si>
  <si>
    <t>Sreenika, nitya Sri</t>
  </si>
  <si>
    <t>Dhruva,</t>
  </si>
  <si>
    <t>Anwesh bday</t>
  </si>
  <si>
    <t>Sanjeev bday</t>
  </si>
  <si>
    <t>vidya Sagar bday</t>
  </si>
  <si>
    <t>Pavan bday</t>
  </si>
  <si>
    <t>Rahul S</t>
  </si>
  <si>
    <t>Rahul Sakala bday</t>
  </si>
  <si>
    <t>Lakshmi Bobby bday</t>
  </si>
  <si>
    <t>Bobby bday</t>
  </si>
  <si>
    <t>Bobby</t>
  </si>
  <si>
    <t>Lakshmi</t>
  </si>
  <si>
    <t>Ritya, Kathya</t>
  </si>
  <si>
    <t>Cherry Kathya bday</t>
  </si>
  <si>
    <t>Chikoo Ritya bday</t>
  </si>
  <si>
    <t>Scaler - Sorting - AM
Car - servicing
shopping + dinner - chutneys
Scaler - sorting - HW</t>
  </si>
  <si>
    <t>call with Kristyna - Auto closure</t>
  </si>
  <si>
    <t>Auto closure - WDAY
Auto closure - SFSF</t>
  </si>
  <si>
    <t>Cant lie, will avoid tough situations</t>
  </si>
  <si>
    <t>Scaler - sorting - HW
Scaler class - Strings</t>
  </si>
  <si>
    <t>Auto closure - Oracle</t>
  </si>
  <si>
    <t>Scaler - Strings - HW, AM
Dmart - shopping</t>
  </si>
  <si>
    <t xml:space="preserve">Waking up
Java AB
Writing
Reading
</t>
  </si>
  <si>
    <t>Waking up
Java AB</t>
  </si>
  <si>
    <t>Triggers</t>
  </si>
  <si>
    <t>Spiritual knowledge/Actions</t>
  </si>
  <si>
    <t>Ask great Questions that can disrupt the status quo?</t>
  </si>
  <si>
    <t>Choose your battles, environment wisely - Outgrow</t>
  </si>
  <si>
    <t>Scaler - class - Hashing
Super pumped</t>
  </si>
  <si>
    <t>Dev Gadhve - Webinar
Scaler - AM - Hashing 1
Scaler - contest 1,2,3</t>
  </si>
  <si>
    <t>Waking up
Java AB
Writing</t>
  </si>
  <si>
    <t>Scaler - AM, HW - Hashing
Java - StringBuffer, String Builder
Chikoo birthday</t>
  </si>
  <si>
    <t>Sep 25 - Oct 1</t>
  </si>
  <si>
    <t>Week</t>
  </si>
  <si>
    <t>Personal 
Scaler : 100% PS | Attendance
Java AB - 3 sections | 6-7 hours
Scaler contest - Followup
Other 2 sites for problem solving
Watch:
1. DSA Contest Video
2. Fintech applications - Webinar
3. Scaler - SDE Jobs outside India
Read/Explore:
1. LinkedIn post on Interviews
2. Backbase interview Question
3. print object -toString()
Writing:
1. LinkedIn post
2. Elaborate on points
3. Note down birthdays, important days
4. List of friends, people to be in touch with
5. What impressed you - why, how to make it part of yourself - RRR</t>
  </si>
  <si>
    <t>Planned - personal</t>
  </si>
  <si>
    <t>Planned - work</t>
  </si>
  <si>
    <t>Work:
SSL Functionality, TCs, Automation
Auto Closure Testing
Reopen messages
Paystatement API
Improvement:
Alternate day followup - Aravind, Tarak, Swetha</t>
  </si>
  <si>
    <t>Completed | Left over</t>
  </si>
  <si>
    <t>Scaler - HW 
Java AB
Super pumped</t>
  </si>
  <si>
    <t>Waking up
Writing</t>
  </si>
  <si>
    <t>Scaler HW
Steve Jobs - Documentary
HashMap - methods
Shopping+Dinner</t>
  </si>
  <si>
    <t xml:space="preserve">Scaler - class - Hashing 2
Hashmap, Hashset
Scaler HW </t>
  </si>
  <si>
    <t>Waking up
Writing
Java AB</t>
  </si>
  <si>
    <t>Auto closure
Prod issue</t>
  </si>
  <si>
    <t xml:space="preserve">Scaler - Hashing 2 - AM, HW
</t>
  </si>
  <si>
    <t>Scaler - class - Recursion 1
Scaler - AM
Scaler - contest 1,2</t>
  </si>
  <si>
    <t>Oct 2 - Oct 8</t>
  </si>
  <si>
    <t xml:space="preserve">Carry forward:
Java AB - 3 sections | 6-7 hours
Scaler contest - Followup
Other 2 sites for problem solving
Watch:
Scaler - SDE Jobs outside India
Read/Explore:
1. LinkedIn post on Interviews
2. Backbase interview Question
3. print object -toString()
Writing:
1. LinkedIn post
2. Elaborate on points
3. What impressed you - why, how to make it part of yourself - RRR
</t>
  </si>
  <si>
    <t>Auto closure testing
Prod issue
Follow up on Automation</t>
  </si>
  <si>
    <t>Oct 9 - Oct 15</t>
  </si>
  <si>
    <t>Carry forward:
1. Java AB - Exception Handling, Multi Threading
2. Scaler contest - Followup
3. Other 2 sites for problem solving
Watch:
1. Scaler - SDE Jobs outside India
2. Google
3. Sundar Pichai
FB
Amazon
Read/Explore:
1. Recursion 
2. Newsletters
3. Book - Psychology of Money
LinkedIn post on Interviews
Backbase interview Question
print object -toString()
Writing:
1. LinkedIn post
2. Elaborate on points
3. What impressed you - why, how to make it part of yourself - RRR</t>
  </si>
  <si>
    <t>OTT</t>
  </si>
  <si>
    <t>1. Auto closure Testing - WD, ORCL, SFSF
2. Performance - iHUB, Marketplace
3. Follow ups - Regression, Automation followup
Improvement:
- Celergo file preparation
- SDE, SSL - practice</t>
  </si>
  <si>
    <t>Scaler - AM,HW
Scaler - contest 3
Google - documentary, interview -SP
Drive - ORR mishap</t>
  </si>
  <si>
    <t>Java AB
Writing</t>
  </si>
  <si>
    <t>Auto closure - Oracle Delimited</t>
  </si>
  <si>
    <t>1. Complete Java - AB
2. 2 X 2 - 2 sites , 2 problems
3. Revisit Scaler Problems
Read,write,watch : Complete top 3 tasks weekly
Work:
1. Compass: Celergo ownership
2. Performance 
3. Delegate: Aravind, Swetha, Tarak
Increase 2 days, decrease 1 days, no 0 days
Energy Audit - what energizes you, what is draining you</t>
  </si>
  <si>
    <t>Java AB
Youtube - FB, Amazon
Linkedin writeup
Read articles</t>
  </si>
  <si>
    <t>Auto closure
Performance - iHUB</t>
  </si>
  <si>
    <t>Java AB
Articles - Feedback, meetings
Scaler - class - Recursion 2</t>
  </si>
  <si>
    <t>Performance iHUB
Auto closure - oracle</t>
  </si>
  <si>
    <t>Java AB
Scaler - AM, HW
LinkedIn - write
Youtube - watch</t>
  </si>
  <si>
    <t>Java AB
Scaler class 
Scaler - HW
Money explained</t>
  </si>
  <si>
    <t>Work - ADP</t>
  </si>
  <si>
    <t>Learn - follow - Scaler</t>
  </si>
  <si>
    <t>Learn - Explore - Java</t>
  </si>
  <si>
    <t>Health - workout, sunlight</t>
  </si>
  <si>
    <t>Consume-Create - Read,watch, write</t>
  </si>
  <si>
    <t>Proper rest - breaks every hour, sleep</t>
  </si>
  <si>
    <t>Don’t miss</t>
  </si>
  <si>
    <t>We always want to be in comfort - inertia to change, evolve</t>
  </si>
  <si>
    <t>Buddi - Education</t>
  </si>
  <si>
    <t>Action</t>
  </si>
  <si>
    <t>Deal with them when you are even headed</t>
  </si>
  <si>
    <t>Take a break and get back</t>
  </si>
  <si>
    <t>Cascade watching / reading</t>
  </si>
  <si>
    <t>If there's no option of avoiding, complete it faster and first</t>
  </si>
  <si>
    <t>Trying and getting into new stuff</t>
  </si>
  <si>
    <t>Car Expenses</t>
  </si>
  <si>
    <t>AC</t>
  </si>
  <si>
    <t>Repair</t>
  </si>
  <si>
    <t>Tires</t>
  </si>
  <si>
    <t>Suspension, lever rod</t>
  </si>
  <si>
    <t>Coloring+dent</t>
  </si>
  <si>
    <t>Performance iHUB
Regression - WD, Oracle</t>
  </si>
  <si>
    <t>Java AB
Dinner - Antera
Youtube - Netflix</t>
  </si>
  <si>
    <t>Java AB
Scaler class
scaler contest 1,2
Youtube - Rahul shetty</t>
  </si>
  <si>
    <t>Java AB
Scaler - AM
Scaler contest 3
Buddi - play @ GVKOne</t>
  </si>
  <si>
    <t xml:space="preserve">In Progress: Java AB - Multi Threading
Didn’t Start:
1. Scaler contests
2. 2 sites for problem solving
Watch:
3. Scaler - SDE jobs outside India
Read:
4. Newsletters
5. Backbase interview question
Write:
6. What impressed you
</t>
  </si>
  <si>
    <t>Should start: SDE, SSL - practice</t>
  </si>
  <si>
    <t>Oct 16-Oct 22</t>
  </si>
  <si>
    <t>1. Celergo trainings
2. SDE, SSL - TCs review, practice
3. Automation follow up</t>
  </si>
  <si>
    <t>Carry forward:
1. Scaler - syntax and unique problems
2. Problems - 2 sites
3. Scaler contests follow up
Java AB - Multi threading, until lambda Expressions, Revision
Watch: 
1. SDE jobs outside India
Read:
1. Newsletters
2. Backbase interview question
3. Book - Saying NO
Write:
1. What impressed you
2. LinkedIn posts</t>
  </si>
  <si>
    <t>Java AB
Scaler - AM, HW
Kindle - PC
Book - saying NO</t>
  </si>
  <si>
    <t>Regression TCs review</t>
  </si>
  <si>
    <t>Performance - paystatement ID
Auto closure - Demo</t>
  </si>
  <si>
    <t>Java AB
Art of saying NO
Scaler class - LinkedList</t>
  </si>
  <si>
    <t>isha - mental vomiting</t>
  </si>
  <si>
    <t>Resolution</t>
  </si>
  <si>
    <t>Apply it but don’t consume</t>
  </si>
  <si>
    <t>Lock your phone</t>
  </si>
  <si>
    <t>Get reviews, data before trying</t>
  </si>
  <si>
    <t>Gathering - knowledge,books, resources before starting a task</t>
  </si>
  <si>
    <t>Scaler - AM, HW
Java AB</t>
  </si>
  <si>
    <t>performance - TS
Auto closure - Demo</t>
  </si>
  <si>
    <t>Sharing everything - mental vomiting</t>
  </si>
  <si>
    <t xml:space="preserve">Java AB
Scaler class
Interview Veeva
</t>
  </si>
  <si>
    <t>Reopen - discussion
meetings - Automation, SDE</t>
  </si>
  <si>
    <t xml:space="preserve">How to get the task at hand done for now, </t>
  </si>
  <si>
    <t>Will it be a learning for next 5-10 years ?</t>
  </si>
  <si>
    <t>Mind first, think &amp; respond
Is it necessary for them or you ?</t>
  </si>
  <si>
    <t>Cant get the best or simplified solution at first go, gets into complex ways or gross ways to solve</t>
  </si>
  <si>
    <t>Performance template
Pipeline update</t>
  </si>
  <si>
    <t>Scaler - AM, HW
Scaler class - PS3
Book - saying NO</t>
  </si>
  <si>
    <t>https://www.geeksforgeeks.org/top-10-books-that-every-programmer-must-read-once/</t>
  </si>
  <si>
    <t>Programming books</t>
  </si>
  <si>
    <t>Java Books</t>
  </si>
  <si>
    <t>https://www.simplilearn.com/best-java-books-to-read-article#best_java_books_for_experienced_developers</t>
  </si>
  <si>
    <t xml:space="preserve">Arifa </t>
  </si>
  <si>
    <t>Akbar</t>
  </si>
  <si>
    <t>Arslan, Zainab</t>
  </si>
  <si>
    <t>Java AB
Scaler - contest 1,2
Books download
Puppy hospital, crackers, dinner</t>
  </si>
  <si>
    <t>Java AB
Ind Vs Pak
Movie - Bimbisara</t>
  </si>
  <si>
    <t>Description</t>
  </si>
  <si>
    <t>Resume prep - crio</t>
  </si>
  <si>
    <t>https://www.youtube.com/watch?v=3njZlssV1tk&amp;list=PLrKcFCERg7yZzPA8U07_b6HXE50sgUV23&amp;index=5</t>
  </si>
  <si>
    <t>YT Video</t>
  </si>
  <si>
    <t>Navya</t>
  </si>
  <si>
    <t>Manju</t>
  </si>
  <si>
    <t>Java AB
Watch - QA to Dev
Family - Diwali
Movie - Bimbisara</t>
  </si>
  <si>
    <t>No Complaints, No regrets, no Preaching</t>
  </si>
  <si>
    <t>https://www.udemy.com/course/graph-theory-algorithms/</t>
  </si>
  <si>
    <t>Graph Theory, DSA</t>
  </si>
  <si>
    <t>Interview Prep - Revanth M</t>
  </si>
  <si>
    <t>https://www.linkedin.com/feed/update/urn:li:activity:6930384421661327360/</t>
  </si>
  <si>
    <t>In progress - Java AB java lang package
Didn’t Start:
1. Scaler contests followup
2. 2 sites for problem solving
Watch:
3. Scaler - SDE jobs outside India
Read:
4. Newsletters
5. Backbase interview question
Write:
6. What impressed you</t>
  </si>
  <si>
    <t>2. SDE, SSL - TCs review, practice1</t>
  </si>
  <si>
    <t>Oct 23 - Oct 29</t>
  </si>
  <si>
    <t>1. SDE, SSL - get familiar
2. Celergo: access, WFN - IH integration
3. Reopen messages
4. Followup - Swetha, tarak</t>
  </si>
  <si>
    <t>1. Scaler Revision
2. Java AB Revision
3. Scaler contests follow up
4. Problem solving - 2 sites
Read:
1. Syntax update mail
2. Newsletters
3. Book - Saying NO
Watch:
1. SDE jobs outside India
2. Problem solving series - subham soni
Write:
1. LinkedIn post - ideas, describe noted so far
Habit: Smile more</t>
  </si>
  <si>
    <t>Java AB
Book - Saying No, Seach inside yourself
LinkedIn - read
Books - Download, Organize</t>
  </si>
  <si>
    <t>Car EMI</t>
  </si>
  <si>
    <t>House EMI</t>
  </si>
  <si>
    <t>Retirement</t>
  </si>
  <si>
    <t>Stocks</t>
  </si>
  <si>
    <t xml:space="preserve">Baby expenses </t>
  </si>
  <si>
    <t>Inflation</t>
  </si>
  <si>
    <t>Target Salary</t>
  </si>
  <si>
    <t>Car repairs</t>
  </si>
  <si>
    <t>Properties</t>
  </si>
  <si>
    <t>Past Compensation</t>
  </si>
  <si>
    <t>Gross</t>
  </si>
  <si>
    <t>CTC</t>
  </si>
  <si>
    <t xml:space="preserve">Target salary </t>
  </si>
  <si>
    <t>https://www.omnicalculator.com/finance/cagr</t>
  </si>
  <si>
    <t>Average Hike</t>
  </si>
  <si>
    <t>10 years</t>
  </si>
  <si>
    <t>7 years</t>
  </si>
  <si>
    <t>Basic</t>
  </si>
  <si>
    <t>12% Basic</t>
  </si>
  <si>
    <t>PF</t>
  </si>
  <si>
    <t>Yearly gross</t>
  </si>
  <si>
    <t>CTC - EOC</t>
  </si>
  <si>
    <t>Monthly Gross</t>
  </si>
  <si>
    <t>PF+Ptax</t>
  </si>
  <si>
    <t>Tax</t>
  </si>
  <si>
    <t>Gratuity</t>
  </si>
  <si>
    <t>12% Yearly Gross</t>
  </si>
  <si>
    <t>4.81% Basic</t>
  </si>
  <si>
    <t>40% Basic</t>
  </si>
  <si>
    <t>HRA</t>
  </si>
  <si>
    <t>50% monthly gross</t>
  </si>
  <si>
    <t>Net pay</t>
  </si>
  <si>
    <t>3 with 50%</t>
  </si>
  <si>
    <t>2 with 70%</t>
  </si>
  <si>
    <t>hike/compound interest</t>
  </si>
  <si>
    <t>Reopen testing
Automation progress - meeting</t>
  </si>
  <si>
    <t>Finance - Expenses, goals9
LinkedIn - Read
Book - Saying NO</t>
  </si>
  <si>
    <t>Scaler - class
Revision - Scaler Beginner</t>
  </si>
  <si>
    <t>Scaler - AM, HW
Scaler Revision - Intermediate</t>
  </si>
  <si>
    <t>Scaler Revision - Intermediate
Puppy hospital</t>
  </si>
  <si>
    <t>Scaler - Revision Intermediate
Scaler DSA contest 2
Scaler contest 1,2,3
github</t>
  </si>
  <si>
    <t>Taxable Allowance</t>
  </si>
  <si>
    <t>20% Basic</t>
  </si>
  <si>
    <t>Broadband+child care</t>
  </si>
  <si>
    <t>Broadbandchild care</t>
  </si>
  <si>
    <t>Prod issue
Users for GSO
Reopen testing</t>
  </si>
  <si>
    <t>Scaler - Intermediate Revision
Scaler - AM, HW
Finance - transfers, sheet
Weekly and Monthly Check</t>
  </si>
  <si>
    <t>Scaler class Arrays 3
Java AB Revise</t>
  </si>
  <si>
    <t xml:space="preserve">Prod issue
</t>
  </si>
  <si>
    <t>Reading
Writing</t>
  </si>
  <si>
    <t>Scaler class Bit Man 1
Scaler AM, HW</t>
  </si>
  <si>
    <t>Scaler AM Arrays 3</t>
  </si>
  <si>
    <t>WFN integration
Perf execution session</t>
  </si>
  <si>
    <t>Reading
Writing
Java AB</t>
  </si>
  <si>
    <t>Education</t>
  </si>
  <si>
    <t>School</t>
  </si>
  <si>
    <t>Intermediate</t>
  </si>
  <si>
    <t>College CBIT</t>
  </si>
  <si>
    <t>Job - courses</t>
  </si>
  <si>
    <t>Books - study</t>
  </si>
  <si>
    <t>Books - others</t>
  </si>
  <si>
    <t>Scaler AM, HW
Movie
Call - Varun</t>
  </si>
  <si>
    <t>Java AB
Read, Write</t>
  </si>
  <si>
    <t>Isha</t>
  </si>
  <si>
    <t>Programs</t>
  </si>
  <si>
    <t>Consecrated</t>
  </si>
  <si>
    <t>Donations</t>
  </si>
  <si>
    <t>Time spent</t>
  </si>
  <si>
    <t>Scaler class - Bit 2
Java AB - revise
LinkedIn write
Youtube - hotstar CTO</t>
  </si>
  <si>
    <t>Read</t>
  </si>
  <si>
    <t>Java AB Revise
Scaler contest 1,2,3
Scaler class, HW</t>
  </si>
  <si>
    <t>Read
Write</t>
  </si>
  <si>
    <t>Java AB Revise
Scaler AM, HW
Read</t>
  </si>
  <si>
    <t xml:space="preserve">WFN-IH integration
</t>
  </si>
  <si>
    <t>Java AB 
Scaler HW</t>
  </si>
  <si>
    <t>WFN IH integration</t>
  </si>
  <si>
    <t>Java AB Lambda exp
Inter friends - Santosh</t>
  </si>
  <si>
    <t>TownHall</t>
  </si>
  <si>
    <t>Java AB
Scaler class - Mod</t>
  </si>
  <si>
    <t>Waking up
Read
Write</t>
  </si>
  <si>
    <t>leave</t>
  </si>
  <si>
    <t>Java AB
Scaler AM, HW
House of dosas</t>
  </si>
  <si>
    <t>Sessions</t>
  </si>
  <si>
    <t>Flights+shopping</t>
  </si>
  <si>
    <t>Scaler class
Java AB
Scaler contest 1
Chennu dinner</t>
  </si>
  <si>
    <t>Scaler contest 2,3
Gandipet park, lunch
Scaler AM</t>
  </si>
  <si>
    <t>Java AB
Waking up
Read, Write</t>
  </si>
  <si>
    <t xml:space="preserve">1. SDE, SSL - get familiar
2. Complete Ownership of compass
</t>
  </si>
  <si>
    <t>Oct 30 - Nov 12</t>
  </si>
  <si>
    <t>Scaler
Java AB
Watch:
Scaler SDE jobs outside India
Career Google RoadMap
Read 
Newsletters</t>
  </si>
  <si>
    <t>Scaler
Java AB
Revision
Focus Areas:
1. Weekly check hoslistically
2. 2 sites for problem solving - 1 hr daily
3. Scaler contest follow up
Read
Newsletters</t>
  </si>
  <si>
    <t>Focus Areas:
1. Weekly check hoslistically
2. 2 sites for problem solving - 1 hr daily
3. Scaler contest follow up
Read
Newsletters</t>
  </si>
  <si>
    <t xml:space="preserve">1. SDE, SSL - get familiar
2. Complete Ownership of compass
3. Reopen performance tests
</t>
  </si>
  <si>
    <t>Nov 13 - 19</t>
  </si>
  <si>
    <t xml:space="preserve">1. complete KT sessions 
2. SDE, SSL - get familiar
3. Complete Ownership of compass
4. Reopen performance tests
</t>
  </si>
  <si>
    <t>Scaler
Java AB
Focus Areas:
1. Weekly check hoslistically
2. 2 sites for problem solving - 1 hr daily
3. Scaler contest follow up
Watch:
Scaler SDE jobs outside India
Career Google RoadMap
Read 
Newsletters</t>
  </si>
  <si>
    <t xml:space="preserve">HP
</t>
  </si>
  <si>
    <r>
      <rPr>
        <b/>
        <sz val="11"/>
        <color theme="1"/>
        <rFont val="Calibri"/>
        <family val="2"/>
        <scheme val="minor"/>
      </rPr>
      <t>NEVER MISS:</t>
    </r>
    <r>
      <rPr>
        <sz val="11"/>
        <color theme="1"/>
        <rFont val="Calibri"/>
        <family val="2"/>
        <scheme val="minor"/>
      </rPr>
      <t xml:space="preserve">
Wakeup : 6 AM
Until 8:15 : Learning
workout - 8:30 AM
Work - current work, 1 hour on improvements
Scaler - Class / Learning Java : 9PM-11PM
Problem solving - 1 hour</t>
    </r>
  </si>
  <si>
    <r>
      <rPr>
        <b/>
        <sz val="11"/>
        <color theme="1"/>
        <rFont val="Calibri"/>
        <family val="2"/>
        <scheme val="minor"/>
      </rPr>
      <t>What really matters in your life?</t>
    </r>
    <r>
      <rPr>
        <sz val="11"/>
        <color theme="1"/>
        <rFont val="Calibri"/>
        <family val="2"/>
        <scheme val="minor"/>
      </rPr>
      <t xml:space="preserve">
Full-stack Developer
Work-Leadership skills, Impactful work
CTC rise, investments
Write/Content Creation frequently
Network Building</t>
    </r>
  </si>
  <si>
    <t>Scaler - upto date
Java AB - Progressing well
Revision done
Focus Areas:
1. Weekly check hoslistically
2. 2 sites for problem solving - 1 hr daily
3. Scaler contest follow up
Work:
1. Complete ownership
2. SDE,SSL functionality</t>
  </si>
  <si>
    <t>Focus Areas - to start, to stop</t>
  </si>
  <si>
    <t>1. Complete Java - AB
2. 2 X 2 - 2 sites , 2 problems
3. Revisit Scaler Problems
Read,write,watch : Complete top 3 tasks weekly
Work:
1. Complete ownership
2. SDE,SSL functionality</t>
  </si>
  <si>
    <t>1. To start: Problem solving in other sites
2. To stop: HP
3. To maintain: morning routine</t>
  </si>
  <si>
    <t>Java AB IO
Scaler HW
Weekly progress
Cricket
LinkedIn</t>
  </si>
  <si>
    <t>WFN-IH integration
SFSF regression</t>
  </si>
  <si>
    <t>LinkedIn
saying NO
Scaler class</t>
  </si>
  <si>
    <t>Scaler AM</t>
  </si>
  <si>
    <t>Reopen testing
iHUB session</t>
  </si>
  <si>
    <t>Scaler HW
Java AB
Scaler class</t>
  </si>
  <si>
    <t>Scaler AM , HW</t>
  </si>
  <si>
    <t>Test evidence doc
perf results</t>
  </si>
  <si>
    <t xml:space="preserve">Waking up
</t>
  </si>
  <si>
    <t>Java AB
Scaler HW
Scaler class
scaler contest 1,2
movie - sardar</t>
  </si>
  <si>
    <t>java AB
Breakfast - Panchakattu dosa
isha - guru interview
Satish - cradle ceremony</t>
  </si>
  <si>
    <t>Write/Read</t>
  </si>
  <si>
    <t>HP - isolation, long use of phone, repeating stuff or boreout</t>
  </si>
  <si>
    <t>Focus Areas:
1. Weekly check hoslistically
2. 2 sites for problem solving - 1 hr daily
3. Scaler contest follow up</t>
  </si>
  <si>
    <t>NA</t>
  </si>
  <si>
    <t>Nov 20 - 26</t>
  </si>
  <si>
    <t>Scaler
Java AB 
Focus Areas:
1. Weekly check hoslistically
2. 2 sites for problem solving - 1 hr daily
3. Scaler contest follow up
Watch
Scaler POD</t>
  </si>
  <si>
    <t>Java AB</t>
  </si>
  <si>
    <t>Kurnool
Java AB</t>
  </si>
  <si>
    <t>Scaler Class
Inter friends</t>
  </si>
  <si>
    <t>Scaler class - 2
Café niloufer</t>
  </si>
  <si>
    <t>Scaler AM, HW
Scaler POD</t>
  </si>
  <si>
    <t>Java AB
Scaler class - sorting 2
Scaler contest 1
Guru interview
Movie Kantara
Hospital</t>
  </si>
  <si>
    <t>Java - AB progressing
Scaler upto date
Contests and problem solving needs to be started</t>
  </si>
  <si>
    <t>Vacation</t>
  </si>
  <si>
    <t>Contests and problem solving needs to be started
Workout to be started
Journal writing to be maintained</t>
  </si>
  <si>
    <t>2. 2 sites for problem solving - 1 hr daily
3. Scaler contest follow up
Journal writing to be maintained</t>
  </si>
  <si>
    <t>Nov 27 - Dec 3</t>
  </si>
  <si>
    <t xml:space="preserve">Scaler
Java AB 
Focus Areas:
1. 2 sites for problem solving - 1 hr daily
2. Scaler contest follow up
3. Revision Adv DSA
Watch
</t>
  </si>
  <si>
    <t>Java AB
Dmart
Movie Kantara
Scaler contest 2,3</t>
  </si>
  <si>
    <t>HP - 2</t>
  </si>
  <si>
    <t xml:space="preserve">Java AB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</si>
</sst>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5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3" fillId="0" borderId="0" xfId="1"/>
    <xf numFmtId="0" fontId="1" fillId="2" borderId="0" xfId="0" applyFont="1" applyFill="1"/>
    <xf numFmtId="0" fontId="0" fillId="0" borderId="1" xfId="0" applyFill="1" applyBorder="1" applyAlignment="1">
      <alignment horizontal="center" vertical="top"/>
    </xf>
    <xf numFmtId="0" fontId="0" fillId="0" borderId="1" xfId="0" applyFill="1" applyBorder="1"/>
    <xf numFmtId="0" fontId="0" fillId="0" borderId="0" xfId="0" applyFill="1" applyBorder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Border="1"/>
    <xf numFmtId="16" fontId="0" fillId="0" borderId="0" xfId="0" applyNumberFormat="1"/>
    <xf numFmtId="16" fontId="0" fillId="7" borderId="1" xfId="0" applyNumberFormat="1" applyFill="1" applyBorder="1"/>
    <xf numFmtId="16" fontId="0" fillId="8" borderId="1" xfId="0" applyNumberFormat="1" applyFill="1" applyBorder="1"/>
    <xf numFmtId="16" fontId="0" fillId="9" borderId="1" xfId="0" applyNumberFormat="1" applyFill="1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16" fontId="0" fillId="12" borderId="1" xfId="0" applyNumberFormat="1" applyFill="1" applyBorder="1"/>
    <xf numFmtId="16" fontId="0" fillId="13" borderId="1" xfId="0" applyNumberFormat="1" applyFill="1" applyBorder="1"/>
    <xf numFmtId="16" fontId="0" fillId="0" borderId="1" xfId="0" applyNumberFormat="1" applyBorder="1"/>
    <xf numFmtId="16" fontId="0" fillId="14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10" fontId="0" fillId="0" borderId="0" xfId="0" applyNumberFormat="1"/>
    <xf numFmtId="0" fontId="1" fillId="13" borderId="1" xfId="0" applyFont="1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1" fillId="15" borderId="1" xfId="0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0" fontId="1" fillId="16" borderId="1" xfId="0" applyFont="1" applyFill="1" applyBorder="1" applyAlignment="1">
      <alignment vertical="top"/>
    </xf>
    <xf numFmtId="3" fontId="1" fillId="16" borderId="1" xfId="0" applyNumberFormat="1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0" borderId="5" xfId="0" applyFont="1" applyBorder="1" applyAlignment="1">
      <alignment vertical="top"/>
    </xf>
    <xf numFmtId="3" fontId="1" fillId="0" borderId="6" xfId="0" applyNumberFormat="1" applyFont="1" applyBorder="1" applyAlignment="1">
      <alignment vertical="top"/>
    </xf>
    <xf numFmtId="0" fontId="1" fillId="0" borderId="2" xfId="0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3" fontId="1" fillId="3" borderId="4" xfId="0" applyNumberFormat="1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3" fontId="1" fillId="4" borderId="1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3" fontId="0" fillId="0" borderId="1" xfId="0" applyNumberFormat="1" applyFont="1" applyBorder="1" applyAlignment="1">
      <alignment vertical="top"/>
    </xf>
    <xf numFmtId="3" fontId="0" fillId="0" borderId="3" xfId="0" applyNumberFormat="1" applyFont="1" applyBorder="1" applyAlignment="1">
      <alignment vertical="top"/>
    </xf>
    <xf numFmtId="0" fontId="1" fillId="4" borderId="2" xfId="0" applyFont="1" applyFill="1" applyBorder="1" applyAlignment="1">
      <alignment vertical="top"/>
    </xf>
    <xf numFmtId="3" fontId="1" fillId="4" borderId="4" xfId="0" applyNumberFormat="1" applyFont="1" applyFill="1" applyBorder="1" applyAlignment="1">
      <alignment vertical="top"/>
    </xf>
    <xf numFmtId="9" fontId="0" fillId="0" borderId="1" xfId="0" applyNumberFormat="1" applyBorder="1" applyAlignment="1">
      <alignment vertical="top"/>
    </xf>
    <xf numFmtId="0" fontId="3" fillId="0" borderId="0" xfId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1" fontId="0" fillId="0" borderId="1" xfId="0" applyNumberFormat="1" applyBorder="1" applyAlignment="1">
      <alignment vertical="top"/>
    </xf>
    <xf numFmtId="16" fontId="0" fillId="0" borderId="1" xfId="0" applyNumberForma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1" fillId="6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0" fillId="6" borderId="1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omnicalculator.com/finance/cag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mplilearn.com/best-java-books-to-read-article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www.geeksforgeeks.org/top-10-books-that-every-programmer-must-read-once/" TargetMode="External"/><Relationship Id="rId1" Type="http://schemas.openxmlformats.org/officeDocument/2006/relationships/hyperlink" Target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TargetMode="External"/><Relationship Id="rId6" Type="http://schemas.openxmlformats.org/officeDocument/2006/relationships/hyperlink" Target="https://www.linkedin.com/feed/update/urn:li:activity:6930384421661327360/" TargetMode="External"/><Relationship Id="rId5" Type="http://schemas.openxmlformats.org/officeDocument/2006/relationships/hyperlink" Target="https://www.udemy.com/course/graph-theory-algorithms/" TargetMode="External"/><Relationship Id="rId4" Type="http://schemas.openxmlformats.org/officeDocument/2006/relationships/hyperlink" Target="https://www.youtube.com/watch?v=3njZlssV1tk&amp;list=PLrKcFCERg7yZzPA8U07_b6HXE50sgUV23&amp;index=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09AD-6BFB-4A4B-8912-D9F90D9DDB5C}">
  <dimension ref="A1:J21"/>
  <sheetViews>
    <sheetView topLeftCell="A3" workbookViewId="0">
      <selection activeCell="B7" sqref="B7"/>
    </sheetView>
  </sheetViews>
  <sheetFormatPr defaultRowHeight="14.4" x14ac:dyDescent="0.3"/>
  <cols>
    <col min="1" max="1" width="8.88671875" style="6"/>
    <col min="2" max="2" width="52.109375" style="6" bestFit="1" customWidth="1"/>
    <col min="3" max="3" width="6.77734375" style="6" customWidth="1"/>
    <col min="4" max="4" width="5" style="6" bestFit="1" customWidth="1"/>
    <col min="5" max="5" width="32" style="6" customWidth="1"/>
    <col min="6" max="6" width="35.109375" style="6" customWidth="1"/>
    <col min="7" max="7" width="11" style="6" customWidth="1"/>
    <col min="8" max="8" width="8.88671875" style="6"/>
    <col min="9" max="9" width="49" style="6" customWidth="1"/>
    <col min="10" max="10" width="54.5546875" style="6" customWidth="1"/>
    <col min="11" max="16384" width="8.88671875" style="6"/>
  </cols>
  <sheetData>
    <row r="1" spans="1:9" x14ac:dyDescent="0.3">
      <c r="A1" s="5" t="s">
        <v>1</v>
      </c>
      <c r="B1" s="5" t="s">
        <v>414</v>
      </c>
      <c r="D1" s="42" t="s">
        <v>1</v>
      </c>
      <c r="E1" s="42" t="s">
        <v>323</v>
      </c>
      <c r="F1" s="42" t="s">
        <v>417</v>
      </c>
      <c r="H1" s="5" t="s">
        <v>1</v>
      </c>
      <c r="I1" s="5" t="s">
        <v>94</v>
      </c>
    </row>
    <row r="2" spans="1:9" ht="28.8" x14ac:dyDescent="0.3">
      <c r="A2" s="19">
        <v>1</v>
      </c>
      <c r="B2" s="4" t="s">
        <v>408</v>
      </c>
      <c r="D2" s="19">
        <v>1</v>
      </c>
      <c r="E2" s="3" t="s">
        <v>321</v>
      </c>
      <c r="F2" s="3" t="s">
        <v>421</v>
      </c>
      <c r="H2" s="19">
        <v>1</v>
      </c>
      <c r="I2" s="3" t="s">
        <v>95</v>
      </c>
    </row>
    <row r="3" spans="1:9" ht="28.8" x14ac:dyDescent="0.3">
      <c r="A3" s="19">
        <v>2</v>
      </c>
      <c r="B3" s="4" t="s">
        <v>409</v>
      </c>
      <c r="D3" s="19">
        <v>2</v>
      </c>
      <c r="E3" s="3" t="s">
        <v>322</v>
      </c>
      <c r="F3" s="3" t="s">
        <v>419</v>
      </c>
      <c r="H3" s="19">
        <v>2</v>
      </c>
      <c r="I3" s="3" t="s">
        <v>75</v>
      </c>
    </row>
    <row r="4" spans="1:9" ht="28.8" x14ac:dyDescent="0.3">
      <c r="A4" s="19">
        <v>3</v>
      </c>
      <c r="B4" s="4" t="s">
        <v>410</v>
      </c>
      <c r="D4" s="19">
        <v>3</v>
      </c>
      <c r="E4" s="4" t="s">
        <v>362</v>
      </c>
      <c r="F4" s="3" t="s">
        <v>418</v>
      </c>
      <c r="H4" s="19">
        <v>3</v>
      </c>
      <c r="I4" s="3" t="s">
        <v>124</v>
      </c>
    </row>
    <row r="5" spans="1:9" ht="28.8" x14ac:dyDescent="0.3">
      <c r="A5" s="19">
        <v>4</v>
      </c>
      <c r="B5" s="4" t="s">
        <v>411</v>
      </c>
      <c r="D5" s="19">
        <v>4</v>
      </c>
      <c r="E5" s="3" t="s">
        <v>453</v>
      </c>
      <c r="F5" s="3" t="s">
        <v>454</v>
      </c>
      <c r="H5" s="22">
        <v>4</v>
      </c>
      <c r="I5" s="3" t="s">
        <v>140</v>
      </c>
    </row>
    <row r="6" spans="1:9" ht="28.8" x14ac:dyDescent="0.3">
      <c r="A6" s="19">
        <v>5</v>
      </c>
      <c r="B6" s="4" t="s">
        <v>412</v>
      </c>
      <c r="D6" s="9">
        <v>5</v>
      </c>
      <c r="E6" s="3" t="s">
        <v>450</v>
      </c>
      <c r="F6" s="3" t="s">
        <v>455</v>
      </c>
      <c r="H6" s="19">
        <v>5</v>
      </c>
      <c r="I6" s="3" t="s">
        <v>143</v>
      </c>
    </row>
    <row r="7" spans="1:9" ht="43.2" x14ac:dyDescent="0.3">
      <c r="A7" s="19">
        <v>6</v>
      </c>
      <c r="B7" s="4" t="s">
        <v>413</v>
      </c>
      <c r="D7" s="9">
        <v>6</v>
      </c>
      <c r="E7" s="16" t="s">
        <v>456</v>
      </c>
      <c r="F7" s="17"/>
      <c r="H7" s="19">
        <v>6</v>
      </c>
      <c r="I7" s="3" t="s">
        <v>84</v>
      </c>
    </row>
    <row r="8" spans="1:9" ht="28.8" x14ac:dyDescent="0.3">
      <c r="A8" s="22">
        <v>7</v>
      </c>
      <c r="B8" s="43" t="s">
        <v>416</v>
      </c>
      <c r="H8" s="19">
        <v>7</v>
      </c>
      <c r="I8" s="3" t="s">
        <v>415</v>
      </c>
    </row>
    <row r="9" spans="1:9" x14ac:dyDescent="0.3">
      <c r="D9" s="5" t="s">
        <v>1</v>
      </c>
      <c r="E9" s="5" t="s">
        <v>368</v>
      </c>
      <c r="F9" s="5" t="s">
        <v>443</v>
      </c>
      <c r="H9" s="19"/>
      <c r="I9" s="4"/>
    </row>
    <row r="10" spans="1:9" x14ac:dyDescent="0.3">
      <c r="D10" s="19">
        <v>1</v>
      </c>
      <c r="E10" s="3" t="s">
        <v>369</v>
      </c>
      <c r="F10" s="3" t="s">
        <v>444</v>
      </c>
      <c r="H10" s="19"/>
      <c r="I10" s="4"/>
    </row>
    <row r="11" spans="1:9" ht="28.8" x14ac:dyDescent="0.3">
      <c r="A11" s="5" t="s">
        <v>1</v>
      </c>
      <c r="B11" s="5" t="s">
        <v>4</v>
      </c>
      <c r="D11" s="19">
        <v>2</v>
      </c>
      <c r="E11" s="3" t="s">
        <v>601</v>
      </c>
      <c r="F11" s="4" t="s">
        <v>445</v>
      </c>
    </row>
    <row r="12" spans="1:9" x14ac:dyDescent="0.3">
      <c r="A12" s="19">
        <v>1</v>
      </c>
      <c r="B12" s="4" t="s">
        <v>5</v>
      </c>
      <c r="D12" s="19">
        <v>3</v>
      </c>
      <c r="E12" s="4" t="s">
        <v>422</v>
      </c>
      <c r="F12" s="4" t="s">
        <v>446</v>
      </c>
      <c r="H12" s="5" t="s">
        <v>1</v>
      </c>
      <c r="I12" s="5" t="s">
        <v>141</v>
      </c>
    </row>
    <row r="13" spans="1:9" ht="28.8" x14ac:dyDescent="0.3">
      <c r="A13" s="19">
        <v>2</v>
      </c>
      <c r="B13" s="4" t="s">
        <v>7</v>
      </c>
      <c r="D13" s="19">
        <v>4</v>
      </c>
      <c r="E13" s="4" t="s">
        <v>420</v>
      </c>
      <c r="F13" s="4"/>
      <c r="H13" s="19">
        <v>1</v>
      </c>
      <c r="I13" s="3" t="s">
        <v>142</v>
      </c>
    </row>
    <row r="14" spans="1:9" ht="43.2" x14ac:dyDescent="0.3">
      <c r="A14" s="19">
        <v>3</v>
      </c>
      <c r="B14" s="3" t="s">
        <v>139</v>
      </c>
      <c r="D14" s="19">
        <v>5</v>
      </c>
      <c r="E14" s="4" t="s">
        <v>442</v>
      </c>
      <c r="F14" s="4"/>
      <c r="H14" s="19">
        <v>2</v>
      </c>
      <c r="I14" s="44" t="s">
        <v>150</v>
      </c>
    </row>
    <row r="15" spans="1:9" ht="28.8" x14ac:dyDescent="0.3">
      <c r="A15" s="19">
        <v>4</v>
      </c>
      <c r="B15" s="4" t="s">
        <v>11</v>
      </c>
      <c r="D15" s="19">
        <v>6</v>
      </c>
      <c r="E15" s="3" t="s">
        <v>447</v>
      </c>
      <c r="F15" s="4"/>
      <c r="H15" s="19">
        <v>3</v>
      </c>
      <c r="I15" s="4" t="s">
        <v>149</v>
      </c>
    </row>
    <row r="16" spans="1:9" x14ac:dyDescent="0.3">
      <c r="A16" s="19">
        <v>5</v>
      </c>
      <c r="B16" s="4" t="s">
        <v>49</v>
      </c>
      <c r="H16" s="19">
        <v>4</v>
      </c>
      <c r="I16" s="4" t="s">
        <v>151</v>
      </c>
    </row>
    <row r="17" spans="1:10" x14ac:dyDescent="0.3">
      <c r="A17" s="19">
        <v>6</v>
      </c>
      <c r="B17" s="4" t="s">
        <v>371</v>
      </c>
      <c r="H17" s="19"/>
      <c r="I17" s="4"/>
    </row>
    <row r="18" spans="1:10" x14ac:dyDescent="0.3">
      <c r="A18" s="19">
        <v>7</v>
      </c>
      <c r="B18" s="4" t="s">
        <v>370</v>
      </c>
      <c r="H18" s="19"/>
      <c r="I18" s="4"/>
    </row>
    <row r="19" spans="1:10" s="45" customFormat="1" x14ac:dyDescent="0.3">
      <c r="A19" s="19">
        <v>8</v>
      </c>
      <c r="B19" s="4" t="s">
        <v>475</v>
      </c>
      <c r="C19" s="6"/>
      <c r="D19" s="6"/>
      <c r="E19" s="6"/>
      <c r="F19" s="6"/>
      <c r="G19" s="6"/>
      <c r="H19" s="6"/>
      <c r="I19" s="6"/>
      <c r="J19" s="6"/>
    </row>
    <row r="20" spans="1:10" x14ac:dyDescent="0.3">
      <c r="A20" s="19"/>
      <c r="B20" s="4"/>
    </row>
    <row r="21" spans="1:10" x14ac:dyDescent="0.3">
      <c r="A21" s="19"/>
      <c r="B21" s="4"/>
    </row>
  </sheetData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BB2-D140-403B-8898-95FB90824DA8}">
  <dimension ref="C3:L34"/>
  <sheetViews>
    <sheetView workbookViewId="0">
      <selection activeCell="J8" sqref="J8"/>
    </sheetView>
  </sheetViews>
  <sheetFormatPr defaultRowHeight="14.4" x14ac:dyDescent="0.3"/>
  <cols>
    <col min="9" max="9" width="35.77734375" customWidth="1"/>
    <col min="10" max="10" width="35.44140625" customWidth="1"/>
    <col min="11" max="11" width="35.33203125" customWidth="1"/>
  </cols>
  <sheetData>
    <row r="3" spans="8:12" x14ac:dyDescent="0.3">
      <c r="H3" s="2" t="s">
        <v>0</v>
      </c>
      <c r="I3" s="2" t="s">
        <v>154</v>
      </c>
      <c r="J3" s="2" t="s">
        <v>155</v>
      </c>
      <c r="K3" s="2" t="s">
        <v>92</v>
      </c>
      <c r="L3" s="2" t="s">
        <v>71</v>
      </c>
    </row>
    <row r="4" spans="8:12" ht="28.8" x14ac:dyDescent="0.3">
      <c r="H4" s="8">
        <v>44835</v>
      </c>
      <c r="I4" s="3" t="s">
        <v>372</v>
      </c>
      <c r="J4" s="3"/>
      <c r="K4" s="3" t="s">
        <v>367</v>
      </c>
      <c r="L4" s="10">
        <v>1</v>
      </c>
    </row>
    <row r="5" spans="8:12" ht="43.2" x14ac:dyDescent="0.3">
      <c r="H5" s="8">
        <v>44836</v>
      </c>
      <c r="I5" s="18" t="s">
        <v>373</v>
      </c>
      <c r="J5" s="4"/>
      <c r="K5" s="3" t="s">
        <v>374</v>
      </c>
      <c r="L5" s="9">
        <v>2</v>
      </c>
    </row>
    <row r="6" spans="8:12" ht="43.2" x14ac:dyDescent="0.3">
      <c r="H6" s="8">
        <v>44837</v>
      </c>
      <c r="I6" s="18" t="s">
        <v>375</v>
      </c>
      <c r="J6" s="4"/>
      <c r="K6" s="3" t="s">
        <v>374</v>
      </c>
      <c r="L6" s="9">
        <v>2</v>
      </c>
    </row>
    <row r="7" spans="8:12" ht="43.2" x14ac:dyDescent="0.3">
      <c r="H7" s="8">
        <v>44838</v>
      </c>
      <c r="I7" s="18" t="s">
        <v>383</v>
      </c>
      <c r="J7" s="4"/>
      <c r="K7" s="3" t="s">
        <v>384</v>
      </c>
      <c r="L7" s="9">
        <v>2</v>
      </c>
    </row>
    <row r="8" spans="8:12" ht="57.6" x14ac:dyDescent="0.3">
      <c r="H8" s="8">
        <v>44839</v>
      </c>
      <c r="I8" s="18" t="s">
        <v>385</v>
      </c>
      <c r="J8" s="4"/>
      <c r="K8" s="3" t="s">
        <v>387</v>
      </c>
      <c r="L8" s="9">
        <v>1</v>
      </c>
    </row>
    <row r="9" spans="8:12" ht="43.2" x14ac:dyDescent="0.3">
      <c r="H9" s="8">
        <v>44840</v>
      </c>
      <c r="I9" s="18" t="s">
        <v>386</v>
      </c>
      <c r="J9" s="3"/>
      <c r="K9" s="3" t="s">
        <v>387</v>
      </c>
      <c r="L9" s="9">
        <v>1</v>
      </c>
    </row>
    <row r="10" spans="8:12" ht="43.2" x14ac:dyDescent="0.3">
      <c r="H10" s="8">
        <v>44841</v>
      </c>
      <c r="I10" s="16" t="s">
        <v>389</v>
      </c>
      <c r="J10" s="16" t="s">
        <v>388</v>
      </c>
      <c r="K10" s="3" t="s">
        <v>387</v>
      </c>
      <c r="L10" s="9">
        <v>2</v>
      </c>
    </row>
    <row r="11" spans="8:12" ht="43.2" x14ac:dyDescent="0.3">
      <c r="H11" s="8">
        <v>44842</v>
      </c>
      <c r="I11" s="16" t="s">
        <v>390</v>
      </c>
      <c r="J11" s="17"/>
      <c r="K11" s="3" t="s">
        <v>387</v>
      </c>
      <c r="L11" s="9">
        <v>2</v>
      </c>
    </row>
    <row r="12" spans="8:12" ht="57.6" x14ac:dyDescent="0.3">
      <c r="H12" s="8">
        <v>44843</v>
      </c>
      <c r="I12" s="16" t="s">
        <v>398</v>
      </c>
      <c r="J12" s="17"/>
      <c r="K12" s="16" t="s">
        <v>399</v>
      </c>
      <c r="L12" s="9">
        <v>2</v>
      </c>
    </row>
    <row r="13" spans="8:12" ht="57.6" x14ac:dyDescent="0.3">
      <c r="H13" s="8">
        <v>44844</v>
      </c>
      <c r="I13" s="16" t="s">
        <v>402</v>
      </c>
      <c r="J13" s="17" t="s">
        <v>400</v>
      </c>
      <c r="K13" s="17"/>
      <c r="L13" s="9">
        <v>2</v>
      </c>
    </row>
    <row r="14" spans="8:12" ht="43.2" x14ac:dyDescent="0.3">
      <c r="H14" s="8">
        <v>44845</v>
      </c>
      <c r="I14" s="16" t="s">
        <v>404</v>
      </c>
      <c r="J14" s="16" t="s">
        <v>403</v>
      </c>
      <c r="K14" s="17"/>
      <c r="L14" s="9">
        <v>2</v>
      </c>
    </row>
    <row r="15" spans="8:12" ht="57.6" x14ac:dyDescent="0.3">
      <c r="H15" s="8">
        <v>44846</v>
      </c>
      <c r="I15" s="16" t="s">
        <v>406</v>
      </c>
      <c r="J15" s="16" t="s">
        <v>405</v>
      </c>
      <c r="K15" s="17"/>
      <c r="L15" s="9">
        <v>2</v>
      </c>
    </row>
    <row r="16" spans="8:12" ht="57.6" x14ac:dyDescent="0.3">
      <c r="H16" s="8">
        <v>44847</v>
      </c>
      <c r="I16" s="16" t="s">
        <v>407</v>
      </c>
      <c r="J16" s="17"/>
      <c r="K16" s="17"/>
      <c r="L16" s="9">
        <v>2</v>
      </c>
    </row>
    <row r="17" spans="3:12" ht="43.2" x14ac:dyDescent="0.3">
      <c r="H17" s="8">
        <v>44848</v>
      </c>
      <c r="I17" s="16" t="s">
        <v>430</v>
      </c>
      <c r="J17" s="16" t="s">
        <v>429</v>
      </c>
      <c r="K17" s="17"/>
      <c r="L17" s="9">
        <v>1</v>
      </c>
    </row>
    <row r="18" spans="3:12" ht="57.6" x14ac:dyDescent="0.3">
      <c r="H18" s="8">
        <v>44849</v>
      </c>
      <c r="I18" s="16" t="s">
        <v>431</v>
      </c>
      <c r="J18" s="17"/>
      <c r="K18" s="17"/>
      <c r="L18" s="9">
        <v>2</v>
      </c>
    </row>
    <row r="19" spans="3:12" ht="57.6" x14ac:dyDescent="0.3">
      <c r="C19" s="46"/>
      <c r="H19" s="8">
        <v>44850</v>
      </c>
      <c r="I19" s="16" t="s">
        <v>432</v>
      </c>
      <c r="J19" s="17"/>
      <c r="K19" s="17"/>
      <c r="L19" s="9">
        <v>2</v>
      </c>
    </row>
    <row r="20" spans="3:12" ht="57.6" x14ac:dyDescent="0.3">
      <c r="C20" s="46"/>
      <c r="H20" s="8">
        <v>44851</v>
      </c>
      <c r="I20" s="16" t="s">
        <v>438</v>
      </c>
      <c r="J20" s="17" t="s">
        <v>439</v>
      </c>
      <c r="K20" s="17"/>
      <c r="L20" s="9">
        <v>2</v>
      </c>
    </row>
    <row r="21" spans="3:12" ht="43.2" x14ac:dyDescent="0.3">
      <c r="H21" s="8">
        <v>44852</v>
      </c>
      <c r="I21" s="16" t="s">
        <v>441</v>
      </c>
      <c r="J21" s="16" t="s">
        <v>440</v>
      </c>
      <c r="K21" s="17"/>
      <c r="L21" s="9">
        <v>2</v>
      </c>
    </row>
    <row r="22" spans="3:12" ht="28.8" x14ac:dyDescent="0.3">
      <c r="H22" s="8">
        <v>44853</v>
      </c>
      <c r="I22" s="16" t="s">
        <v>448</v>
      </c>
      <c r="J22" s="16" t="s">
        <v>449</v>
      </c>
      <c r="K22" s="17"/>
      <c r="L22" s="9">
        <v>2</v>
      </c>
    </row>
    <row r="23" spans="3:12" ht="57.6" x14ac:dyDescent="0.3">
      <c r="H23" s="8">
        <v>44854</v>
      </c>
      <c r="I23" s="16" t="s">
        <v>451</v>
      </c>
      <c r="J23" s="16" t="s">
        <v>452</v>
      </c>
      <c r="K23" s="17"/>
      <c r="L23" s="9">
        <v>2</v>
      </c>
    </row>
    <row r="24" spans="3:12" ht="43.2" x14ac:dyDescent="0.3">
      <c r="H24" s="8">
        <v>44855</v>
      </c>
      <c r="I24" s="16" t="s">
        <v>458</v>
      </c>
      <c r="J24" s="16" t="s">
        <v>457</v>
      </c>
      <c r="K24" s="17"/>
      <c r="L24" s="9">
        <v>2</v>
      </c>
    </row>
    <row r="25" spans="3:12" ht="57.6" x14ac:dyDescent="0.3">
      <c r="H25" s="8">
        <v>44856</v>
      </c>
      <c r="I25" s="16" t="s">
        <v>466</v>
      </c>
      <c r="J25" s="17"/>
      <c r="K25" s="17"/>
      <c r="L25" s="9">
        <v>2</v>
      </c>
    </row>
    <row r="26" spans="3:12" ht="43.2" x14ac:dyDescent="0.3">
      <c r="H26" s="8">
        <v>44857</v>
      </c>
      <c r="I26" s="16" t="s">
        <v>467</v>
      </c>
      <c r="J26" s="17"/>
      <c r="K26" s="17"/>
      <c r="L26" s="9">
        <v>1</v>
      </c>
    </row>
    <row r="27" spans="3:12" ht="57.6" x14ac:dyDescent="0.3">
      <c r="H27" s="8">
        <v>44858</v>
      </c>
      <c r="I27" s="16" t="s">
        <v>474</v>
      </c>
      <c r="J27" s="17"/>
      <c r="K27" s="17"/>
      <c r="L27" s="9">
        <v>2</v>
      </c>
    </row>
    <row r="28" spans="3:12" ht="57.6" x14ac:dyDescent="0.3">
      <c r="H28" s="8">
        <v>44859</v>
      </c>
      <c r="I28" s="16" t="s">
        <v>485</v>
      </c>
      <c r="J28" s="17"/>
      <c r="K28" s="17"/>
      <c r="L28" s="9">
        <v>1</v>
      </c>
    </row>
    <row r="29" spans="3:12" ht="43.2" x14ac:dyDescent="0.3">
      <c r="H29" s="8">
        <v>44860</v>
      </c>
      <c r="I29" s="16" t="s">
        <v>522</v>
      </c>
      <c r="J29" s="16" t="s">
        <v>521</v>
      </c>
      <c r="K29" s="17"/>
      <c r="L29" s="9">
        <v>1</v>
      </c>
    </row>
    <row r="30" spans="3:12" ht="28.8" x14ac:dyDescent="0.3">
      <c r="H30" s="8">
        <v>44861</v>
      </c>
      <c r="I30" s="16" t="s">
        <v>523</v>
      </c>
      <c r="J30" s="17"/>
      <c r="K30" s="17"/>
      <c r="L30" s="9">
        <v>1</v>
      </c>
    </row>
    <row r="31" spans="3:12" ht="28.8" x14ac:dyDescent="0.3">
      <c r="H31" s="8">
        <v>44862</v>
      </c>
      <c r="I31" s="16" t="s">
        <v>524</v>
      </c>
      <c r="J31" s="17"/>
      <c r="K31" s="17"/>
      <c r="L31" s="9">
        <v>2</v>
      </c>
    </row>
    <row r="32" spans="3:12" ht="28.8" x14ac:dyDescent="0.3">
      <c r="H32" s="8">
        <v>44863</v>
      </c>
      <c r="I32" s="16" t="s">
        <v>525</v>
      </c>
      <c r="J32" s="17"/>
      <c r="K32" s="17"/>
      <c r="L32" s="9">
        <v>2</v>
      </c>
    </row>
    <row r="33" spans="8:12" ht="57.6" x14ac:dyDescent="0.3">
      <c r="H33" s="8">
        <v>44864</v>
      </c>
      <c r="I33" s="16" t="s">
        <v>526</v>
      </c>
      <c r="J33" s="17"/>
      <c r="K33" s="17"/>
      <c r="L33" s="9">
        <v>2</v>
      </c>
    </row>
    <row r="34" spans="8:12" ht="57.6" x14ac:dyDescent="0.3">
      <c r="H34" s="8">
        <v>44865</v>
      </c>
      <c r="I34" s="16" t="s">
        <v>532</v>
      </c>
      <c r="J34" s="16" t="s">
        <v>531</v>
      </c>
      <c r="K34" s="17"/>
      <c r="L34" s="9">
        <v>2</v>
      </c>
    </row>
  </sheetData>
  <autoFilter ref="H3:L34" xr:uid="{6C650BB2-D140-403B-8898-95FB90824DA8}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1C60-6686-40C5-A9B5-057F5E0CC9FE}">
  <dimension ref="E1:I31"/>
  <sheetViews>
    <sheetView tabSelected="1" workbookViewId="0">
      <pane xSplit="4" ySplit="1" topLeftCell="E21" activePane="bottomRight" state="frozen"/>
      <selection pane="topRight" activeCell="E1" sqref="E1"/>
      <selection pane="bottomLeft" activeCell="A4" sqref="A4"/>
      <selection pane="bottomRight" activeCell="G21" sqref="G21"/>
    </sheetView>
  </sheetViews>
  <sheetFormatPr defaultRowHeight="14.4" x14ac:dyDescent="0.3"/>
  <cols>
    <col min="1" max="5" width="8.88671875" style="6"/>
    <col min="6" max="6" width="33.21875" style="6" customWidth="1"/>
    <col min="7" max="7" width="35.109375" style="6" customWidth="1"/>
    <col min="8" max="8" width="26.6640625" style="6" customWidth="1"/>
    <col min="9" max="9" width="8.88671875" style="41"/>
    <col min="10" max="16384" width="8.88671875" style="6"/>
  </cols>
  <sheetData>
    <row r="1" spans="5:9" x14ac:dyDescent="0.3">
      <c r="E1" s="5" t="s">
        <v>0</v>
      </c>
      <c r="F1" s="5" t="s">
        <v>154</v>
      </c>
      <c r="G1" s="5" t="s">
        <v>155</v>
      </c>
      <c r="H1" s="5" t="s">
        <v>92</v>
      </c>
      <c r="I1" s="74" t="s">
        <v>71</v>
      </c>
    </row>
    <row r="2" spans="5:9" ht="28.8" x14ac:dyDescent="0.3">
      <c r="E2" s="73">
        <v>44866</v>
      </c>
      <c r="F2" s="3" t="s">
        <v>533</v>
      </c>
      <c r="G2" s="3" t="s">
        <v>534</v>
      </c>
      <c r="H2" s="3" t="s">
        <v>535</v>
      </c>
      <c r="I2" s="10">
        <v>2</v>
      </c>
    </row>
    <row r="3" spans="5:9" ht="43.2" x14ac:dyDescent="0.3">
      <c r="E3" s="73">
        <v>44867</v>
      </c>
      <c r="F3" s="3" t="s">
        <v>537</v>
      </c>
      <c r="G3" s="3" t="s">
        <v>538</v>
      </c>
      <c r="H3" s="3" t="s">
        <v>539</v>
      </c>
      <c r="I3" s="9">
        <v>1</v>
      </c>
    </row>
    <row r="4" spans="5:9" ht="28.8" x14ac:dyDescent="0.3">
      <c r="E4" s="73">
        <v>44868</v>
      </c>
      <c r="F4" s="3" t="s">
        <v>536</v>
      </c>
      <c r="G4" s="4"/>
      <c r="H4" s="3" t="s">
        <v>535</v>
      </c>
      <c r="I4" s="9">
        <v>2</v>
      </c>
    </row>
    <row r="5" spans="5:9" ht="43.2" x14ac:dyDescent="0.3">
      <c r="E5" s="73">
        <v>44869</v>
      </c>
      <c r="F5" s="3" t="s">
        <v>547</v>
      </c>
      <c r="G5" s="4"/>
      <c r="H5" s="3" t="s">
        <v>548</v>
      </c>
      <c r="I5" s="9">
        <v>1</v>
      </c>
    </row>
    <row r="6" spans="5:9" ht="57.6" x14ac:dyDescent="0.3">
      <c r="E6" s="73">
        <v>44870</v>
      </c>
      <c r="F6" s="3" t="s">
        <v>554</v>
      </c>
      <c r="G6" s="4"/>
      <c r="H6" s="4" t="s">
        <v>555</v>
      </c>
      <c r="I6" s="9">
        <v>2</v>
      </c>
    </row>
    <row r="7" spans="5:9" ht="43.2" x14ac:dyDescent="0.3">
      <c r="E7" s="73">
        <v>44871</v>
      </c>
      <c r="F7" s="3" t="s">
        <v>556</v>
      </c>
      <c r="G7" s="4"/>
      <c r="H7" s="3" t="s">
        <v>557</v>
      </c>
      <c r="I7" s="9">
        <v>2</v>
      </c>
    </row>
    <row r="8" spans="5:9" ht="43.2" x14ac:dyDescent="0.3">
      <c r="E8" s="73">
        <v>44872</v>
      </c>
      <c r="F8" s="3" t="s">
        <v>558</v>
      </c>
      <c r="G8" s="3" t="s">
        <v>559</v>
      </c>
      <c r="H8" s="4"/>
      <c r="I8" s="9">
        <v>2</v>
      </c>
    </row>
    <row r="9" spans="5:9" ht="28.8" x14ac:dyDescent="0.3">
      <c r="E9" s="73">
        <v>44873</v>
      </c>
      <c r="F9" s="3" t="s">
        <v>560</v>
      </c>
      <c r="G9" s="4" t="s">
        <v>561</v>
      </c>
      <c r="H9" s="4"/>
      <c r="I9" s="9">
        <v>2</v>
      </c>
    </row>
    <row r="10" spans="5:9" ht="28.8" x14ac:dyDescent="0.3">
      <c r="E10" s="73">
        <v>44874</v>
      </c>
      <c r="F10" s="3" t="s">
        <v>562</v>
      </c>
      <c r="G10" s="4" t="s">
        <v>563</v>
      </c>
      <c r="H10" s="4"/>
      <c r="I10" s="9">
        <v>1</v>
      </c>
    </row>
    <row r="11" spans="5:9" ht="43.2" x14ac:dyDescent="0.3">
      <c r="E11" s="73">
        <v>44875</v>
      </c>
      <c r="F11" s="3" t="s">
        <v>564</v>
      </c>
      <c r="G11" s="4"/>
      <c r="H11" s="3" t="s">
        <v>565</v>
      </c>
      <c r="I11" s="9">
        <v>1</v>
      </c>
    </row>
    <row r="12" spans="5:9" ht="43.2" x14ac:dyDescent="0.3">
      <c r="E12" s="73">
        <v>44876</v>
      </c>
      <c r="F12" s="3" t="s">
        <v>567</v>
      </c>
      <c r="G12" s="4" t="s">
        <v>566</v>
      </c>
      <c r="H12" s="3" t="s">
        <v>565</v>
      </c>
      <c r="I12" s="9">
        <v>2</v>
      </c>
    </row>
    <row r="13" spans="5:9" ht="57.6" x14ac:dyDescent="0.3">
      <c r="E13" s="73">
        <v>44877</v>
      </c>
      <c r="F13" s="3" t="s">
        <v>570</v>
      </c>
      <c r="G13" s="4"/>
      <c r="H13" s="3" t="s">
        <v>557</v>
      </c>
      <c r="I13" s="9">
        <v>2</v>
      </c>
    </row>
    <row r="14" spans="5:9" ht="43.2" x14ac:dyDescent="0.3">
      <c r="E14" s="73">
        <v>44878</v>
      </c>
      <c r="F14" s="3" t="s">
        <v>571</v>
      </c>
      <c r="G14" s="4"/>
      <c r="H14" s="3" t="s">
        <v>572</v>
      </c>
      <c r="I14" s="9">
        <v>1</v>
      </c>
    </row>
    <row r="15" spans="5:9" ht="72" x14ac:dyDescent="0.3">
      <c r="E15" s="73">
        <v>44879</v>
      </c>
      <c r="F15" s="3" t="s">
        <v>589</v>
      </c>
      <c r="G15" s="3" t="s">
        <v>559</v>
      </c>
      <c r="H15" s="4"/>
      <c r="I15" s="9">
        <v>2</v>
      </c>
    </row>
    <row r="16" spans="5:9" ht="43.2" x14ac:dyDescent="0.3">
      <c r="E16" s="73">
        <v>44880</v>
      </c>
      <c r="F16" s="3" t="s">
        <v>591</v>
      </c>
      <c r="G16" s="3" t="s">
        <v>590</v>
      </c>
      <c r="H16" s="3" t="s">
        <v>367</v>
      </c>
      <c r="I16" s="9">
        <v>1</v>
      </c>
    </row>
    <row r="17" spans="5:9" ht="28.8" x14ac:dyDescent="0.3">
      <c r="E17" s="73">
        <v>44881</v>
      </c>
      <c r="F17" s="4" t="s">
        <v>592</v>
      </c>
      <c r="G17" s="3" t="s">
        <v>593</v>
      </c>
      <c r="H17" s="3" t="s">
        <v>367</v>
      </c>
      <c r="I17" s="9">
        <v>1</v>
      </c>
    </row>
    <row r="18" spans="5:9" ht="43.2" x14ac:dyDescent="0.3">
      <c r="E18" s="73">
        <v>44882</v>
      </c>
      <c r="F18" s="3" t="s">
        <v>594</v>
      </c>
      <c r="G18" s="4"/>
      <c r="H18" s="4"/>
      <c r="I18" s="9">
        <v>2</v>
      </c>
    </row>
    <row r="19" spans="5:9" ht="28.8" x14ac:dyDescent="0.3">
      <c r="E19" s="73">
        <v>44883</v>
      </c>
      <c r="F19" s="4" t="s">
        <v>595</v>
      </c>
      <c r="G19" s="3" t="s">
        <v>596</v>
      </c>
      <c r="H19" s="3" t="s">
        <v>597</v>
      </c>
      <c r="I19" s="9">
        <v>1</v>
      </c>
    </row>
    <row r="20" spans="5:9" ht="72" x14ac:dyDescent="0.3">
      <c r="E20" s="73">
        <v>44884</v>
      </c>
      <c r="F20" s="3" t="s">
        <v>598</v>
      </c>
      <c r="G20" s="4"/>
      <c r="H20" s="4"/>
      <c r="I20" s="9">
        <v>2</v>
      </c>
    </row>
    <row r="21" spans="5:9" ht="57.6" x14ac:dyDescent="0.3">
      <c r="E21" s="73">
        <v>44885</v>
      </c>
      <c r="F21" s="3" t="s">
        <v>599</v>
      </c>
      <c r="G21" s="4"/>
      <c r="H21" s="4" t="s">
        <v>600</v>
      </c>
      <c r="I21" s="9">
        <v>2</v>
      </c>
    </row>
    <row r="22" spans="5:9" x14ac:dyDescent="0.3">
      <c r="E22" s="73">
        <v>44886</v>
      </c>
      <c r="F22" s="4" t="s">
        <v>606</v>
      </c>
      <c r="G22" s="4"/>
      <c r="H22" s="4"/>
      <c r="I22" s="9">
        <v>2</v>
      </c>
    </row>
    <row r="23" spans="5:9" ht="28.8" x14ac:dyDescent="0.3">
      <c r="E23" s="73">
        <v>44887</v>
      </c>
      <c r="F23" s="3" t="s">
        <v>607</v>
      </c>
      <c r="G23" s="4"/>
      <c r="H23" s="4"/>
      <c r="I23" s="9">
        <v>2</v>
      </c>
    </row>
    <row r="24" spans="5:9" ht="28.8" x14ac:dyDescent="0.3">
      <c r="E24" s="73">
        <v>44888</v>
      </c>
      <c r="F24" s="3" t="s">
        <v>608</v>
      </c>
      <c r="G24" s="4"/>
      <c r="H24" s="4"/>
      <c r="I24" s="9">
        <v>2</v>
      </c>
    </row>
    <row r="25" spans="5:9" ht="28.8" x14ac:dyDescent="0.3">
      <c r="E25" s="73">
        <v>44889</v>
      </c>
      <c r="F25" s="3" t="s">
        <v>609</v>
      </c>
      <c r="G25" s="4"/>
      <c r="H25" s="4" t="s">
        <v>606</v>
      </c>
      <c r="I25" s="9">
        <v>2</v>
      </c>
    </row>
    <row r="26" spans="5:9" ht="28.8" x14ac:dyDescent="0.3">
      <c r="E26" s="73">
        <v>44890</v>
      </c>
      <c r="F26" s="3" t="s">
        <v>610</v>
      </c>
      <c r="G26" s="4"/>
      <c r="H26" s="4" t="s">
        <v>606</v>
      </c>
      <c r="I26" s="9">
        <v>1</v>
      </c>
    </row>
    <row r="27" spans="5:9" ht="86.4" x14ac:dyDescent="0.3">
      <c r="E27" s="73">
        <v>44891</v>
      </c>
      <c r="F27" s="3" t="s">
        <v>611</v>
      </c>
      <c r="G27" s="4"/>
      <c r="H27" s="4"/>
      <c r="I27" s="9">
        <v>2</v>
      </c>
    </row>
    <row r="28" spans="5:9" ht="57.6" x14ac:dyDescent="0.3">
      <c r="E28" s="73">
        <v>44892</v>
      </c>
      <c r="F28" s="3" t="s">
        <v>618</v>
      </c>
      <c r="G28" s="4"/>
      <c r="H28" s="4" t="s">
        <v>619</v>
      </c>
      <c r="I28" s="9">
        <v>2</v>
      </c>
    </row>
    <row r="29" spans="5:9" ht="28.8" x14ac:dyDescent="0.3">
      <c r="E29" s="73">
        <v>44893</v>
      </c>
      <c r="F29" s="3" t="s">
        <v>620</v>
      </c>
      <c r="G29" s="4"/>
      <c r="H29" s="4"/>
      <c r="I29" s="9"/>
    </row>
    <row r="30" spans="5:9" x14ac:dyDescent="0.3">
      <c r="E30" s="73">
        <v>44894</v>
      </c>
      <c r="F30" s="4"/>
      <c r="G30" s="4"/>
      <c r="H30" s="4"/>
      <c r="I30" s="9"/>
    </row>
    <row r="31" spans="5:9" x14ac:dyDescent="0.3">
      <c r="E31" s="73">
        <v>44895</v>
      </c>
      <c r="F31" s="4"/>
      <c r="G31" s="4"/>
      <c r="H31" s="4"/>
      <c r="I3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13EF-0307-4B27-B53B-332018186558}">
  <dimension ref="D1:Z29"/>
  <sheetViews>
    <sheetView topLeftCell="A4" zoomScaleNormal="100" workbookViewId="0">
      <selection activeCell="P20" sqref="P20"/>
    </sheetView>
  </sheetViews>
  <sheetFormatPr defaultRowHeight="14.4" x14ac:dyDescent="0.3"/>
  <cols>
    <col min="1" max="3" width="8.88671875" style="6"/>
    <col min="4" max="4" width="11.6640625" style="6" bestFit="1" customWidth="1"/>
    <col min="5" max="6" width="8.88671875" style="6"/>
    <col min="7" max="7" width="16.44140625" style="6" bestFit="1" customWidth="1"/>
    <col min="8" max="8" width="13.6640625" style="6" customWidth="1"/>
    <col min="9" max="9" width="8.88671875" style="6"/>
    <col min="10" max="10" width="11.5546875" style="6" bestFit="1" customWidth="1"/>
    <col min="11" max="11" width="18.33203125" style="6" bestFit="1" customWidth="1"/>
    <col min="12" max="12" width="13.6640625" style="6" bestFit="1" customWidth="1"/>
    <col min="13" max="13" width="8.88671875" style="6"/>
    <col min="14" max="14" width="18.33203125" style="6" bestFit="1" customWidth="1"/>
    <col min="15" max="17" width="8.88671875" style="6"/>
    <col min="18" max="18" width="20.6640625" style="6" bestFit="1" customWidth="1"/>
    <col min="19" max="19" width="17.77734375" style="6" customWidth="1"/>
    <col min="20" max="20" width="8.88671875" style="6"/>
    <col min="21" max="21" width="9.21875" style="6" bestFit="1" customWidth="1"/>
    <col min="22" max="22" width="10.6640625" style="6" bestFit="1" customWidth="1"/>
    <col min="23" max="23" width="12.77734375" style="6" bestFit="1" customWidth="1"/>
    <col min="24" max="16384" width="8.88671875" style="6"/>
  </cols>
  <sheetData>
    <row r="1" spans="4:26" x14ac:dyDescent="0.3">
      <c r="R1" s="4"/>
      <c r="S1" s="4"/>
      <c r="T1" s="4"/>
      <c r="U1" s="69" t="s">
        <v>507</v>
      </c>
      <c r="V1" s="69" t="s">
        <v>506</v>
      </c>
      <c r="W1" s="69" t="s">
        <v>508</v>
      </c>
      <c r="X1" s="69" t="s">
        <v>509</v>
      </c>
      <c r="Y1" s="69" t="s">
        <v>510</v>
      </c>
      <c r="Z1" s="69" t="s">
        <v>517</v>
      </c>
    </row>
    <row r="2" spans="4:26" x14ac:dyDescent="0.3">
      <c r="D2" s="75" t="s">
        <v>25</v>
      </c>
      <c r="E2" s="75"/>
      <c r="G2" s="75" t="s">
        <v>31</v>
      </c>
      <c r="H2" s="75"/>
      <c r="K2" s="5" t="s">
        <v>136</v>
      </c>
      <c r="L2" s="5" t="s">
        <v>12</v>
      </c>
      <c r="N2" s="47" t="s">
        <v>423</v>
      </c>
      <c r="O2" s="47" t="s">
        <v>12</v>
      </c>
      <c r="P2"/>
      <c r="Q2"/>
      <c r="R2" s="4"/>
      <c r="S2" s="70" t="s">
        <v>497</v>
      </c>
      <c r="T2" s="53">
        <v>2098748</v>
      </c>
      <c r="U2" s="4">
        <v>2083748</v>
      </c>
      <c r="V2" s="4">
        <v>1863168</v>
      </c>
      <c r="W2" s="4">
        <v>155264</v>
      </c>
      <c r="X2" s="4">
        <v>9516</v>
      </c>
      <c r="Y2" s="72">
        <f>381809/12</f>
        <v>31817.416666666668</v>
      </c>
      <c r="Z2" s="72">
        <v>116107</v>
      </c>
    </row>
    <row r="3" spans="4:26" x14ac:dyDescent="0.3">
      <c r="D3" s="42" t="s">
        <v>13</v>
      </c>
      <c r="E3" s="42" t="s">
        <v>12</v>
      </c>
      <c r="G3" s="42" t="s">
        <v>13</v>
      </c>
      <c r="H3" s="42" t="s">
        <v>12</v>
      </c>
      <c r="K3" s="4" t="s">
        <v>486</v>
      </c>
      <c r="L3" s="4">
        <v>20000</v>
      </c>
      <c r="N3" s="4" t="s">
        <v>424</v>
      </c>
      <c r="O3" s="4">
        <v>24000</v>
      </c>
      <c r="P3"/>
      <c r="Q3"/>
      <c r="R3" s="4" t="s">
        <v>516</v>
      </c>
      <c r="S3" s="71" t="s">
        <v>503</v>
      </c>
      <c r="T3" s="4">
        <v>77630</v>
      </c>
      <c r="U3" s="4"/>
      <c r="V3" s="4"/>
      <c r="W3" s="4"/>
      <c r="X3" s="4"/>
      <c r="Y3" s="4"/>
      <c r="Z3" s="4"/>
    </row>
    <row r="4" spans="4:26" x14ac:dyDescent="0.3">
      <c r="D4" s="4" t="s">
        <v>14</v>
      </c>
      <c r="E4" s="4">
        <v>40000</v>
      </c>
      <c r="G4" s="4" t="s">
        <v>32</v>
      </c>
      <c r="H4" s="4">
        <v>60000</v>
      </c>
      <c r="K4" s="4" t="s">
        <v>487</v>
      </c>
      <c r="L4" s="4">
        <v>25000</v>
      </c>
      <c r="N4" s="4" t="s">
        <v>425</v>
      </c>
      <c r="O4" s="4">
        <v>8000</v>
      </c>
      <c r="P4"/>
      <c r="Q4"/>
      <c r="R4" s="4" t="s">
        <v>528</v>
      </c>
      <c r="S4" s="70" t="s">
        <v>41</v>
      </c>
      <c r="T4" s="4">
        <f>(T3*0.2)</f>
        <v>15526</v>
      </c>
      <c r="U4" s="4"/>
      <c r="V4" s="4"/>
      <c r="W4" s="4"/>
      <c r="X4" s="4"/>
      <c r="Y4" s="4"/>
      <c r="Z4" s="4"/>
    </row>
    <row r="5" spans="4:26" x14ac:dyDescent="0.3">
      <c r="D5" s="4" t="s">
        <v>15</v>
      </c>
      <c r="E5" s="4">
        <v>20000</v>
      </c>
      <c r="G5" s="4" t="s">
        <v>33</v>
      </c>
      <c r="H5" s="4">
        <v>12000</v>
      </c>
      <c r="K5" s="4" t="s">
        <v>488</v>
      </c>
      <c r="L5" s="4">
        <v>35000</v>
      </c>
      <c r="N5" s="4" t="s">
        <v>426</v>
      </c>
      <c r="O5" s="4">
        <v>14000</v>
      </c>
      <c r="P5"/>
      <c r="Q5"/>
      <c r="R5" s="4" t="s">
        <v>528</v>
      </c>
      <c r="S5" s="70" t="s">
        <v>527</v>
      </c>
      <c r="T5" s="4">
        <f>(T3*0.2)</f>
        <v>15526</v>
      </c>
      <c r="U5" s="4"/>
      <c r="V5" s="4"/>
      <c r="W5" s="4"/>
      <c r="X5" s="4"/>
      <c r="Y5" s="4"/>
      <c r="Z5" s="4"/>
    </row>
    <row r="6" spans="4:26" x14ac:dyDescent="0.3">
      <c r="D6" s="48" t="s">
        <v>23</v>
      </c>
      <c r="E6" s="48">
        <v>13368</v>
      </c>
      <c r="G6" s="4" t="s">
        <v>34</v>
      </c>
      <c r="H6" s="4">
        <v>8260</v>
      </c>
      <c r="K6" s="4" t="s">
        <v>489</v>
      </c>
      <c r="L6" s="4">
        <v>20000</v>
      </c>
      <c r="N6" s="4" t="s">
        <v>427</v>
      </c>
      <c r="O6" s="4">
        <v>15000</v>
      </c>
      <c r="P6"/>
      <c r="Q6"/>
      <c r="R6" s="4" t="s">
        <v>514</v>
      </c>
      <c r="S6" s="70" t="s">
        <v>515</v>
      </c>
      <c r="T6" s="4">
        <v>33532</v>
      </c>
      <c r="U6" s="4"/>
      <c r="V6" s="4"/>
      <c r="W6" s="4"/>
      <c r="X6" s="4"/>
      <c r="Y6" s="4"/>
      <c r="Z6" s="4"/>
    </row>
    <row r="7" spans="4:26" x14ac:dyDescent="0.3">
      <c r="D7" s="43"/>
      <c r="E7" s="43"/>
      <c r="G7" s="4" t="s">
        <v>396</v>
      </c>
      <c r="H7" s="4">
        <f>(699+599+1399+499+400)</f>
        <v>3596</v>
      </c>
      <c r="K7" s="4" t="s">
        <v>490</v>
      </c>
      <c r="L7" s="4">
        <v>10000</v>
      </c>
      <c r="N7" s="4" t="s">
        <v>428</v>
      </c>
      <c r="O7" s="4">
        <v>8000</v>
      </c>
      <c r="P7"/>
      <c r="Q7"/>
      <c r="R7" s="67" t="s">
        <v>512</v>
      </c>
      <c r="S7" s="70" t="s">
        <v>530</v>
      </c>
      <c r="T7" s="4">
        <v>3000</v>
      </c>
      <c r="U7" s="4"/>
      <c r="V7" s="4"/>
      <c r="W7" s="4"/>
      <c r="X7" s="4"/>
      <c r="Y7" s="4"/>
      <c r="Z7" s="4"/>
    </row>
    <row r="8" spans="4:26" x14ac:dyDescent="0.3">
      <c r="D8" s="4" t="s">
        <v>17</v>
      </c>
      <c r="E8" s="4">
        <v>500</v>
      </c>
      <c r="G8" s="48" t="s">
        <v>35</v>
      </c>
      <c r="H8" s="48">
        <v>50000</v>
      </c>
      <c r="K8" s="4" t="s">
        <v>491</v>
      </c>
      <c r="L8" s="4">
        <v>20000</v>
      </c>
      <c r="N8" s="4"/>
      <c r="O8" s="4"/>
      <c r="P8"/>
      <c r="Q8"/>
      <c r="R8" s="4" t="s">
        <v>529</v>
      </c>
      <c r="S8" s="70" t="s">
        <v>41</v>
      </c>
      <c r="T8" s="4">
        <v>223580</v>
      </c>
      <c r="U8" s="4"/>
      <c r="V8" s="4"/>
      <c r="W8" s="4"/>
      <c r="X8" s="4"/>
      <c r="Y8" s="4"/>
      <c r="Z8" s="4"/>
    </row>
    <row r="9" spans="4:26" x14ac:dyDescent="0.3">
      <c r="D9" s="4" t="s">
        <v>18</v>
      </c>
      <c r="E9" s="4">
        <v>250</v>
      </c>
      <c r="G9" s="4" t="s">
        <v>36</v>
      </c>
      <c r="H9" s="4">
        <v>15000</v>
      </c>
      <c r="K9" s="4"/>
      <c r="L9" s="4"/>
      <c r="N9" s="49" t="s">
        <v>16</v>
      </c>
      <c r="O9" s="49">
        <f>SUM(O3:O8)</f>
        <v>69000</v>
      </c>
      <c r="P9"/>
      <c r="Q9"/>
      <c r="R9" s="4" t="s">
        <v>513</v>
      </c>
      <c r="S9" s="70" t="s">
        <v>511</v>
      </c>
      <c r="T9" s="4">
        <v>3764</v>
      </c>
    </row>
    <row r="10" spans="4:26" x14ac:dyDescent="0.3">
      <c r="D10" s="4" t="s">
        <v>19</v>
      </c>
      <c r="E10" s="4">
        <v>600</v>
      </c>
      <c r="G10" s="4" t="s">
        <v>37</v>
      </c>
      <c r="H10" s="4">
        <v>5000</v>
      </c>
      <c r="K10" s="4"/>
      <c r="L10" s="4"/>
      <c r="R10" s="4" t="s">
        <v>504</v>
      </c>
      <c r="S10" s="70" t="s">
        <v>505</v>
      </c>
      <c r="T10" s="4">
        <v>9316</v>
      </c>
    </row>
    <row r="11" spans="4:26" x14ac:dyDescent="0.3">
      <c r="D11" s="4" t="s">
        <v>20</v>
      </c>
      <c r="E11" s="4">
        <v>2000</v>
      </c>
      <c r="G11" s="4" t="s">
        <v>38</v>
      </c>
      <c r="H11" s="4">
        <v>50000</v>
      </c>
      <c r="K11" s="4"/>
      <c r="L11" s="4"/>
      <c r="N11" s="47" t="s">
        <v>540</v>
      </c>
      <c r="O11" s="47" t="s">
        <v>12</v>
      </c>
      <c r="R11" s="6" t="s">
        <v>520</v>
      </c>
      <c r="S11" s="68" t="s">
        <v>499</v>
      </c>
    </row>
    <row r="12" spans="4:26" x14ac:dyDescent="0.3">
      <c r="D12" s="4" t="s">
        <v>21</v>
      </c>
      <c r="E12" s="4">
        <v>350</v>
      </c>
      <c r="G12" s="4" t="s">
        <v>43</v>
      </c>
      <c r="H12" s="4">
        <v>3000</v>
      </c>
      <c r="K12" s="50" t="s">
        <v>16</v>
      </c>
      <c r="L12" s="50">
        <f>SUM(L3:L11)</f>
        <v>130000</v>
      </c>
      <c r="N12" s="4" t="s">
        <v>541</v>
      </c>
      <c r="O12" s="4">
        <f>(250*12*12)</f>
        <v>36000</v>
      </c>
    </row>
    <row r="13" spans="4:26" x14ac:dyDescent="0.3">
      <c r="D13" s="4" t="s">
        <v>22</v>
      </c>
      <c r="E13" s="4">
        <v>3500</v>
      </c>
      <c r="G13" s="4" t="s">
        <v>44</v>
      </c>
      <c r="H13" s="4">
        <v>10000</v>
      </c>
      <c r="K13" s="51" t="s">
        <v>492</v>
      </c>
      <c r="L13" s="52">
        <f>SUM(H18+L12)</f>
        <v>259306</v>
      </c>
      <c r="N13" s="4" t="s">
        <v>542</v>
      </c>
      <c r="O13" s="4">
        <v>20000</v>
      </c>
      <c r="R13" s="4" t="s">
        <v>514</v>
      </c>
      <c r="S13" s="70" t="s">
        <v>515</v>
      </c>
      <c r="T13" s="4">
        <v>33532</v>
      </c>
    </row>
    <row r="14" spans="4:26" x14ac:dyDescent="0.3">
      <c r="D14" s="4" t="s">
        <v>24</v>
      </c>
      <c r="E14" s="4">
        <v>5000</v>
      </c>
      <c r="G14" s="4" t="s">
        <v>88</v>
      </c>
      <c r="H14" s="4">
        <v>5000</v>
      </c>
      <c r="K14" s="4" t="s">
        <v>496</v>
      </c>
      <c r="L14" s="53">
        <f>L13/0.6</f>
        <v>432176.66666666669</v>
      </c>
      <c r="N14" s="4" t="s">
        <v>543</v>
      </c>
      <c r="O14" s="4">
        <v>120000</v>
      </c>
      <c r="R14" s="4" t="s">
        <v>513</v>
      </c>
      <c r="S14" s="70" t="s">
        <v>511</v>
      </c>
      <c r="T14" s="4">
        <v>3764</v>
      </c>
    </row>
    <row r="15" spans="4:26" x14ac:dyDescent="0.3">
      <c r="D15" s="4" t="s">
        <v>26</v>
      </c>
      <c r="E15" s="4">
        <v>5000</v>
      </c>
      <c r="G15" s="4" t="s">
        <v>493</v>
      </c>
      <c r="H15" s="4">
        <v>15000</v>
      </c>
      <c r="J15" s="6" t="s">
        <v>518</v>
      </c>
      <c r="K15" s="51" t="s">
        <v>497</v>
      </c>
      <c r="L15" s="52">
        <f>(L14/0.88)*12</f>
        <v>5893318.1818181816</v>
      </c>
      <c r="N15" s="4" t="s">
        <v>545</v>
      </c>
      <c r="O15" s="4">
        <f>(18*1000)</f>
        <v>18000</v>
      </c>
      <c r="R15" s="4" t="s">
        <v>504</v>
      </c>
      <c r="S15" s="70" t="s">
        <v>505</v>
      </c>
      <c r="T15" s="4">
        <v>9316</v>
      </c>
    </row>
    <row r="16" spans="4:26" ht="15" thickBot="1" x14ac:dyDescent="0.35">
      <c r="D16" s="4" t="s">
        <v>27</v>
      </c>
      <c r="E16" s="4">
        <v>5000</v>
      </c>
      <c r="G16" s="54" t="s">
        <v>16</v>
      </c>
      <c r="H16" s="55">
        <f>SUM(H6:H15)</f>
        <v>164856</v>
      </c>
      <c r="J16" s="6" t="s">
        <v>519</v>
      </c>
      <c r="K16" s="4" t="s">
        <v>494</v>
      </c>
      <c r="L16" s="4">
        <v>350000</v>
      </c>
      <c r="N16" s="4" t="s">
        <v>546</v>
      </c>
      <c r="O16" s="4">
        <f>(40*400)</f>
        <v>16000</v>
      </c>
    </row>
    <row r="17" spans="4:15" ht="15" thickBot="1" x14ac:dyDescent="0.35">
      <c r="D17" s="4" t="s">
        <v>28</v>
      </c>
      <c r="E17" s="4">
        <v>5000</v>
      </c>
      <c r="G17" s="56" t="s">
        <v>25</v>
      </c>
      <c r="H17" s="57">
        <f>(H16/12)</f>
        <v>13738</v>
      </c>
      <c r="K17" s="4" t="s">
        <v>495</v>
      </c>
      <c r="L17" s="4">
        <v>250000</v>
      </c>
      <c r="N17" s="4"/>
      <c r="O17" s="4"/>
    </row>
    <row r="18" spans="4:15" ht="15" thickBot="1" x14ac:dyDescent="0.35">
      <c r="D18" s="4" t="s">
        <v>29</v>
      </c>
      <c r="E18" s="4">
        <v>5000</v>
      </c>
      <c r="G18" s="58" t="s">
        <v>45</v>
      </c>
      <c r="H18" s="59">
        <f>SUM(H17,E21)</f>
        <v>129306</v>
      </c>
      <c r="K18" s="4"/>
      <c r="L18" s="4"/>
      <c r="N18" s="4"/>
      <c r="O18" s="4"/>
    </row>
    <row r="19" spans="4:15" x14ac:dyDescent="0.3">
      <c r="D19" s="4" t="s">
        <v>30</v>
      </c>
      <c r="E19" s="4">
        <v>5000</v>
      </c>
      <c r="K19" s="60" t="s">
        <v>498</v>
      </c>
      <c r="L19" s="61">
        <f>SUM(L13+L16+L18+L17)</f>
        <v>859306</v>
      </c>
      <c r="N19" s="4" t="s">
        <v>544</v>
      </c>
      <c r="O19" s="4">
        <f>(50000+300000+45*500)</f>
        <v>372500</v>
      </c>
    </row>
    <row r="20" spans="4:15" ht="15" thickBot="1" x14ac:dyDescent="0.35">
      <c r="D20" s="62" t="s">
        <v>39</v>
      </c>
      <c r="E20" s="62">
        <v>5000</v>
      </c>
      <c r="G20" s="4" t="s">
        <v>42</v>
      </c>
      <c r="H20" s="63">
        <v>116107</v>
      </c>
      <c r="K20" s="4" t="s">
        <v>496</v>
      </c>
      <c r="L20" s="72">
        <f>(L19/0.6)</f>
        <v>1432176.6666666667</v>
      </c>
      <c r="N20" s="49" t="s">
        <v>16</v>
      </c>
      <c r="O20" s="49">
        <f>SUM(O12:O19)</f>
        <v>582500</v>
      </c>
    </row>
    <row r="21" spans="4:15" ht="15" thickBot="1" x14ac:dyDescent="0.35">
      <c r="D21" s="56" t="s">
        <v>16</v>
      </c>
      <c r="E21" s="57">
        <f>SUM(E4:E20)</f>
        <v>115568</v>
      </c>
      <c r="G21" s="62" t="s">
        <v>41</v>
      </c>
      <c r="H21" s="64">
        <v>18631</v>
      </c>
      <c r="K21" s="60" t="s">
        <v>497</v>
      </c>
      <c r="L21" s="61">
        <f>(L20/0.88)*12</f>
        <v>19529681.81818182</v>
      </c>
    </row>
    <row r="22" spans="4:15" ht="15" thickBot="1" x14ac:dyDescent="0.35">
      <c r="G22" s="65" t="s">
        <v>40</v>
      </c>
      <c r="H22" s="66">
        <f>SUM(H20:H21)</f>
        <v>134738</v>
      </c>
      <c r="J22" s="48" t="s">
        <v>500</v>
      </c>
      <c r="K22" s="43" t="s">
        <v>501</v>
      </c>
      <c r="L22" s="67">
        <v>0.23</v>
      </c>
      <c r="N22" s="47" t="s">
        <v>549</v>
      </c>
      <c r="O22" s="47" t="s">
        <v>12</v>
      </c>
    </row>
    <row r="23" spans="4:15" x14ac:dyDescent="0.3">
      <c r="K23" s="43" t="s">
        <v>502</v>
      </c>
      <c r="L23" s="67">
        <v>0.34</v>
      </c>
      <c r="N23" s="4" t="s">
        <v>550</v>
      </c>
      <c r="O23" s="4">
        <f>(5000+3500+8000+3000+2500+2500+3500)</f>
        <v>28000</v>
      </c>
    </row>
    <row r="24" spans="4:15" x14ac:dyDescent="0.3">
      <c r="K24" s="68"/>
      <c r="N24" s="4" t="s">
        <v>551</v>
      </c>
      <c r="O24" s="4">
        <f>(5000+45000+21000)</f>
        <v>71000</v>
      </c>
    </row>
    <row r="25" spans="4:15" x14ac:dyDescent="0.3">
      <c r="N25" s="4" t="s">
        <v>552</v>
      </c>
      <c r="O25" s="4">
        <f>(6000+3000+20000)</f>
        <v>29000</v>
      </c>
    </row>
    <row r="26" spans="4:15" x14ac:dyDescent="0.3">
      <c r="N26" s="4" t="s">
        <v>568</v>
      </c>
      <c r="O26" s="4">
        <f>(10000+10000+5000+3000)</f>
        <v>28000</v>
      </c>
    </row>
    <row r="27" spans="4:15" x14ac:dyDescent="0.3">
      <c r="N27" s="4" t="s">
        <v>569</v>
      </c>
      <c r="O27" s="4">
        <v>50000</v>
      </c>
    </row>
    <row r="28" spans="4:15" x14ac:dyDescent="0.3">
      <c r="N28" s="49" t="s">
        <v>16</v>
      </c>
      <c r="O28" s="49">
        <f>SUM(O23:O27)</f>
        <v>206000</v>
      </c>
    </row>
    <row r="29" spans="4:15" x14ac:dyDescent="0.3">
      <c r="N29" s="49" t="s">
        <v>553</v>
      </c>
      <c r="O29" s="49">
        <f>(365*2+365*3*2)+2000</f>
        <v>4920</v>
      </c>
    </row>
  </sheetData>
  <mergeCells count="2">
    <mergeCell ref="D2:E2"/>
    <mergeCell ref="G2:H2"/>
  </mergeCells>
  <hyperlinks>
    <hyperlink ref="S11" r:id="rId1" xr:uid="{120A61B2-A6AE-4484-ADBB-1C0A821F9F63}"/>
  </hyperlinks>
  <pageMargins left="0.7" right="0.7" top="0.75" bottom="0.75" header="0.3" footer="0.3"/>
  <pageSetup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09CE-B9DA-4197-A068-6AFB5BC24F21}">
  <sheetPr filterMode="1"/>
  <dimension ref="B1:S94"/>
  <sheetViews>
    <sheetView workbookViewId="0">
      <selection activeCell="J93" sqref="J93"/>
    </sheetView>
  </sheetViews>
  <sheetFormatPr defaultRowHeight="14.4" x14ac:dyDescent="0.3"/>
  <cols>
    <col min="3" max="3" width="10.44140625" bestFit="1" customWidth="1"/>
    <col min="4" max="4" width="10.33203125" bestFit="1" customWidth="1"/>
    <col min="7" max="7" width="13.109375" bestFit="1" customWidth="1"/>
    <col min="10" max="10" width="20.77734375" bestFit="1" customWidth="1"/>
    <col min="14" max="14" width="10.6640625" bestFit="1" customWidth="1"/>
    <col min="15" max="15" width="15.33203125" bestFit="1" customWidth="1"/>
    <col min="18" max="18" width="13.44140625" bestFit="1" customWidth="1"/>
    <col min="19" max="20" width="21.44140625" customWidth="1"/>
  </cols>
  <sheetData>
    <row r="1" spans="2:19" x14ac:dyDescent="0.3">
      <c r="B1" s="77" t="s">
        <v>216</v>
      </c>
      <c r="C1" s="77"/>
      <c r="D1" s="77"/>
      <c r="F1" s="77" t="s">
        <v>215</v>
      </c>
      <c r="G1" s="77"/>
      <c r="I1" s="76" t="s">
        <v>199</v>
      </c>
      <c r="J1" s="76"/>
      <c r="K1" s="76"/>
      <c r="M1" s="76" t="s">
        <v>219</v>
      </c>
      <c r="N1" s="76"/>
      <c r="O1" s="76"/>
      <c r="Q1" s="77" t="s">
        <v>236</v>
      </c>
      <c r="R1" s="77"/>
      <c r="S1" s="77"/>
    </row>
    <row r="2" spans="2:19" x14ac:dyDescent="0.3">
      <c r="B2" s="2" t="s">
        <v>1</v>
      </c>
      <c r="C2" s="2" t="s">
        <v>164</v>
      </c>
      <c r="D2" s="2" t="s">
        <v>164</v>
      </c>
      <c r="F2" s="2" t="s">
        <v>1</v>
      </c>
      <c r="G2" s="2" t="s">
        <v>164</v>
      </c>
      <c r="I2" s="2" t="s">
        <v>1</v>
      </c>
      <c r="J2" s="2" t="s">
        <v>164</v>
      </c>
      <c r="K2" s="2" t="s">
        <v>197</v>
      </c>
      <c r="M2" s="2" t="s">
        <v>1</v>
      </c>
      <c r="N2" s="2" t="s">
        <v>164</v>
      </c>
      <c r="O2" s="2" t="s">
        <v>209</v>
      </c>
      <c r="Q2" s="2" t="s">
        <v>1</v>
      </c>
      <c r="R2" s="2" t="s">
        <v>197</v>
      </c>
      <c r="S2" s="2" t="s">
        <v>164</v>
      </c>
    </row>
    <row r="3" spans="2:19" x14ac:dyDescent="0.3">
      <c r="B3" s="7">
        <v>1</v>
      </c>
      <c r="C3" s="1" t="s">
        <v>158</v>
      </c>
      <c r="D3" s="1" t="s">
        <v>166</v>
      </c>
      <c r="F3" s="7">
        <v>1</v>
      </c>
      <c r="G3" s="1" t="s">
        <v>175</v>
      </c>
      <c r="I3" s="7">
        <v>1</v>
      </c>
      <c r="J3" s="1" t="s">
        <v>198</v>
      </c>
      <c r="K3" s="1" t="s">
        <v>206</v>
      </c>
      <c r="M3" s="7">
        <v>1</v>
      </c>
      <c r="N3" s="1" t="s">
        <v>207</v>
      </c>
      <c r="O3" s="1" t="s">
        <v>212</v>
      </c>
      <c r="Q3" s="7">
        <v>1</v>
      </c>
      <c r="R3" s="1" t="s">
        <v>221</v>
      </c>
      <c r="S3" s="1" t="s">
        <v>181</v>
      </c>
    </row>
    <row r="4" spans="2:19" x14ac:dyDescent="0.3">
      <c r="B4" s="7">
        <v>2</v>
      </c>
      <c r="C4" s="1" t="s">
        <v>159</v>
      </c>
      <c r="D4" s="1" t="s">
        <v>167</v>
      </c>
      <c r="F4" s="7">
        <v>2</v>
      </c>
      <c r="G4" s="1" t="s">
        <v>176</v>
      </c>
      <c r="I4" s="7">
        <v>2</v>
      </c>
      <c r="J4" s="1" t="s">
        <v>200</v>
      </c>
      <c r="K4" s="1" t="s">
        <v>201</v>
      </c>
      <c r="M4" s="7">
        <v>2</v>
      </c>
      <c r="N4" s="1" t="s">
        <v>208</v>
      </c>
      <c r="O4" s="1" t="s">
        <v>210</v>
      </c>
      <c r="Q4" s="19">
        <v>2</v>
      </c>
      <c r="R4" s="17" t="s">
        <v>222</v>
      </c>
      <c r="S4" s="16" t="s">
        <v>233</v>
      </c>
    </row>
    <row r="5" spans="2:19" x14ac:dyDescent="0.3">
      <c r="B5" s="7">
        <v>3</v>
      </c>
      <c r="C5" s="1" t="s">
        <v>160</v>
      </c>
      <c r="D5" s="1" t="s">
        <v>168</v>
      </c>
      <c r="F5" s="7">
        <v>3</v>
      </c>
      <c r="G5" s="1" t="s">
        <v>160</v>
      </c>
      <c r="I5" s="7">
        <v>3</v>
      </c>
      <c r="J5" s="23" t="s">
        <v>202</v>
      </c>
      <c r="K5" s="23" t="s">
        <v>203</v>
      </c>
      <c r="M5" s="7">
        <v>3</v>
      </c>
      <c r="N5" s="23" t="s">
        <v>211</v>
      </c>
      <c r="O5" s="23" t="s">
        <v>210</v>
      </c>
      <c r="Q5" s="7">
        <v>3</v>
      </c>
      <c r="R5" s="17" t="s">
        <v>223</v>
      </c>
      <c r="S5" s="17" t="s">
        <v>175</v>
      </c>
    </row>
    <row r="6" spans="2:19" x14ac:dyDescent="0.3">
      <c r="B6" s="7">
        <v>4</v>
      </c>
      <c r="C6" s="1" t="s">
        <v>161</v>
      </c>
      <c r="D6" s="1" t="s">
        <v>169</v>
      </c>
      <c r="F6" s="7">
        <v>4</v>
      </c>
      <c r="G6" s="1" t="s">
        <v>161</v>
      </c>
      <c r="M6" s="7">
        <v>4</v>
      </c>
      <c r="N6" s="1" t="s">
        <v>213</v>
      </c>
      <c r="O6" s="1" t="s">
        <v>214</v>
      </c>
      <c r="Q6" s="7">
        <v>4</v>
      </c>
      <c r="R6" s="17" t="s">
        <v>224</v>
      </c>
      <c r="S6" s="17" t="s">
        <v>225</v>
      </c>
    </row>
    <row r="7" spans="2:19" x14ac:dyDescent="0.3">
      <c r="B7" s="7">
        <v>5</v>
      </c>
      <c r="C7" s="1" t="s">
        <v>162</v>
      </c>
      <c r="D7" s="1" t="s">
        <v>170</v>
      </c>
      <c r="F7" s="7">
        <v>5</v>
      </c>
      <c r="G7" s="1" t="s">
        <v>171</v>
      </c>
      <c r="Q7" s="7">
        <v>5</v>
      </c>
      <c r="R7" s="17" t="s">
        <v>226</v>
      </c>
      <c r="S7" s="17" t="s">
        <v>178</v>
      </c>
    </row>
    <row r="8" spans="2:19" x14ac:dyDescent="0.3">
      <c r="B8" s="7">
        <v>6</v>
      </c>
      <c r="C8" s="1" t="s">
        <v>163</v>
      </c>
      <c r="D8" s="1"/>
      <c r="F8" s="7">
        <v>6</v>
      </c>
      <c r="G8" s="1" t="s">
        <v>173</v>
      </c>
      <c r="Q8" s="7">
        <v>6</v>
      </c>
      <c r="R8" s="17" t="s">
        <v>227</v>
      </c>
      <c r="S8" s="17" t="s">
        <v>177</v>
      </c>
    </row>
    <row r="9" spans="2:19" x14ac:dyDescent="0.3">
      <c r="F9" s="39">
        <v>7</v>
      </c>
      <c r="G9" s="23" t="s">
        <v>350</v>
      </c>
      <c r="Q9" s="7">
        <v>7</v>
      </c>
      <c r="R9" s="17" t="s">
        <v>228</v>
      </c>
      <c r="S9" s="16" t="s">
        <v>234</v>
      </c>
    </row>
    <row r="10" spans="2:19" x14ac:dyDescent="0.3">
      <c r="B10" s="77" t="s">
        <v>217</v>
      </c>
      <c r="C10" s="77"/>
      <c r="D10" s="77"/>
      <c r="Q10" s="7">
        <v>8</v>
      </c>
      <c r="R10" s="17" t="s">
        <v>229</v>
      </c>
      <c r="S10" s="16" t="s">
        <v>232</v>
      </c>
    </row>
    <row r="11" spans="2:19" x14ac:dyDescent="0.3">
      <c r="B11" s="2" t="s">
        <v>1</v>
      </c>
      <c r="C11" s="2" t="s">
        <v>164</v>
      </c>
      <c r="D11" s="2" t="s">
        <v>164</v>
      </c>
      <c r="Q11" s="7">
        <v>9</v>
      </c>
      <c r="R11" s="17" t="s">
        <v>230</v>
      </c>
      <c r="S11" s="16" t="s">
        <v>235</v>
      </c>
    </row>
    <row r="12" spans="2:19" x14ac:dyDescent="0.3">
      <c r="B12" s="7">
        <v>1</v>
      </c>
      <c r="C12" s="1" t="s">
        <v>171</v>
      </c>
      <c r="D12" s="1" t="s">
        <v>173</v>
      </c>
      <c r="Q12" s="7">
        <v>10</v>
      </c>
      <c r="R12" s="17" t="s">
        <v>201</v>
      </c>
      <c r="S12" s="17" t="s">
        <v>231</v>
      </c>
    </row>
    <row r="13" spans="2:19" x14ac:dyDescent="0.3">
      <c r="B13" s="7">
        <v>2</v>
      </c>
      <c r="C13" s="1" t="s">
        <v>172</v>
      </c>
      <c r="D13" s="1" t="s">
        <v>174</v>
      </c>
      <c r="I13" s="2" t="s">
        <v>0</v>
      </c>
      <c r="J13" s="2" t="s">
        <v>240</v>
      </c>
      <c r="K13" s="2" t="s">
        <v>324</v>
      </c>
      <c r="M13" s="2" t="s">
        <v>248</v>
      </c>
      <c r="N13" s="2" t="s">
        <v>249</v>
      </c>
      <c r="O13" s="2" t="s">
        <v>250</v>
      </c>
      <c r="Q13" s="7">
        <v>11</v>
      </c>
      <c r="R13" s="17" t="s">
        <v>237</v>
      </c>
      <c r="S13" s="17" t="s">
        <v>173</v>
      </c>
    </row>
    <row r="14" spans="2:19" hidden="1" x14ac:dyDescent="0.3">
      <c r="B14" s="25"/>
      <c r="C14" s="26"/>
      <c r="D14" s="27"/>
      <c r="I14" s="30">
        <v>44566</v>
      </c>
      <c r="J14" s="1" t="s">
        <v>241</v>
      </c>
      <c r="K14" s="1" t="s">
        <v>325</v>
      </c>
      <c r="M14" s="1" t="s">
        <v>175</v>
      </c>
      <c r="N14" s="1" t="s">
        <v>251</v>
      </c>
      <c r="O14" s="1" t="s">
        <v>252</v>
      </c>
      <c r="Q14" s="7">
        <v>12</v>
      </c>
      <c r="R14" s="17" t="s">
        <v>238</v>
      </c>
      <c r="S14" s="17"/>
    </row>
    <row r="15" spans="2:19" hidden="1" x14ac:dyDescent="0.3">
      <c r="B15" s="78" t="s">
        <v>218</v>
      </c>
      <c r="C15" s="79"/>
      <c r="D15" s="80"/>
      <c r="I15" s="30">
        <v>44568</v>
      </c>
      <c r="J15" s="1" t="s">
        <v>317</v>
      </c>
      <c r="K15" s="1" t="s">
        <v>325</v>
      </c>
      <c r="M15" s="1" t="s">
        <v>303</v>
      </c>
      <c r="N15" s="1" t="s">
        <v>304</v>
      </c>
      <c r="O15" s="1" t="s">
        <v>318</v>
      </c>
      <c r="Q15" s="7">
        <v>13</v>
      </c>
      <c r="R15" s="17" t="s">
        <v>239</v>
      </c>
      <c r="S15" s="17"/>
    </row>
    <row r="16" spans="2:19" hidden="1" x14ac:dyDescent="0.3">
      <c r="B16" s="2" t="s">
        <v>1</v>
      </c>
      <c r="C16" s="2" t="s">
        <v>164</v>
      </c>
      <c r="D16" s="2" t="s">
        <v>164</v>
      </c>
      <c r="I16" s="30">
        <v>44572</v>
      </c>
      <c r="J16" s="1" t="s">
        <v>242</v>
      </c>
      <c r="K16" s="1" t="s">
        <v>325</v>
      </c>
      <c r="M16" s="1" t="s">
        <v>176</v>
      </c>
      <c r="N16" s="1" t="s">
        <v>173</v>
      </c>
      <c r="O16" s="1" t="s">
        <v>253</v>
      </c>
      <c r="Q16" s="7">
        <v>14</v>
      </c>
      <c r="R16" s="17"/>
      <c r="S16" s="17"/>
    </row>
    <row r="17" spans="2:19" hidden="1" x14ac:dyDescent="0.3">
      <c r="B17" s="7">
        <v>1</v>
      </c>
      <c r="C17" s="1" t="s">
        <v>175</v>
      </c>
      <c r="D17" s="1" t="s">
        <v>177</v>
      </c>
      <c r="I17" s="30">
        <v>44572</v>
      </c>
      <c r="J17" s="1" t="s">
        <v>243</v>
      </c>
      <c r="K17" s="1" t="s">
        <v>325</v>
      </c>
      <c r="M17" s="1" t="s">
        <v>160</v>
      </c>
      <c r="N17" s="1" t="s">
        <v>163</v>
      </c>
      <c r="O17" s="1" t="s">
        <v>319</v>
      </c>
      <c r="Q17" s="7">
        <v>15</v>
      </c>
      <c r="R17" s="17"/>
      <c r="S17" s="17"/>
    </row>
    <row r="18" spans="2:19" hidden="1" x14ac:dyDescent="0.3">
      <c r="B18" s="7">
        <v>2</v>
      </c>
      <c r="C18" s="1" t="s">
        <v>176</v>
      </c>
      <c r="D18" s="1" t="s">
        <v>178</v>
      </c>
      <c r="I18" s="30">
        <v>44585</v>
      </c>
      <c r="J18" s="1" t="s">
        <v>332</v>
      </c>
      <c r="K18" s="1" t="s">
        <v>325</v>
      </c>
      <c r="M18" s="1" t="s">
        <v>187</v>
      </c>
      <c r="N18" s="1"/>
      <c r="O18" s="1" t="s">
        <v>333</v>
      </c>
      <c r="Q18" s="7">
        <v>16</v>
      </c>
      <c r="R18" s="17"/>
      <c r="S18" s="17"/>
    </row>
    <row r="19" spans="2:19" hidden="1" x14ac:dyDescent="0.3">
      <c r="B19" s="1"/>
      <c r="C19" s="1"/>
      <c r="D19" s="23" t="s">
        <v>179</v>
      </c>
      <c r="I19" s="30">
        <v>44587</v>
      </c>
      <c r="J19" s="1" t="s">
        <v>337</v>
      </c>
      <c r="K19" s="1" t="s">
        <v>325</v>
      </c>
      <c r="M19" s="1" t="s">
        <v>354</v>
      </c>
      <c r="N19" s="1" t="s">
        <v>355</v>
      </c>
      <c r="O19" s="1" t="s">
        <v>356</v>
      </c>
      <c r="Q19" s="7">
        <v>17</v>
      </c>
      <c r="R19" s="17"/>
      <c r="S19" s="17"/>
    </row>
    <row r="20" spans="2:19" hidden="1" x14ac:dyDescent="0.3">
      <c r="B20" s="1"/>
      <c r="C20" s="1"/>
      <c r="D20" s="23" t="s">
        <v>180</v>
      </c>
      <c r="I20" s="30">
        <v>44589</v>
      </c>
      <c r="J20" s="1" t="s">
        <v>247</v>
      </c>
      <c r="K20" s="1" t="s">
        <v>325</v>
      </c>
      <c r="M20" s="1" t="s">
        <v>161</v>
      </c>
      <c r="N20" s="1" t="s">
        <v>254</v>
      </c>
      <c r="O20" s="1" t="s">
        <v>255</v>
      </c>
      <c r="Q20" s="7">
        <v>18</v>
      </c>
      <c r="R20" s="17"/>
      <c r="S20" s="17"/>
    </row>
    <row r="21" spans="2:19" hidden="1" x14ac:dyDescent="0.3">
      <c r="B21" s="1"/>
      <c r="C21" s="1"/>
      <c r="D21" s="23" t="s">
        <v>181</v>
      </c>
      <c r="I21" s="30">
        <v>44592</v>
      </c>
      <c r="J21" s="1" t="s">
        <v>320</v>
      </c>
      <c r="K21" s="1" t="s">
        <v>325</v>
      </c>
      <c r="M21" s="1" t="s">
        <v>300</v>
      </c>
      <c r="N21" s="1" t="s">
        <v>301</v>
      </c>
      <c r="O21" s="1" t="s">
        <v>302</v>
      </c>
      <c r="Q21" s="7">
        <v>19</v>
      </c>
      <c r="R21" s="17"/>
      <c r="S21" s="17"/>
    </row>
    <row r="22" spans="2:19" hidden="1" x14ac:dyDescent="0.3">
      <c r="B22" s="28"/>
      <c r="C22" s="28"/>
      <c r="D22" s="24"/>
      <c r="I22" s="31">
        <v>44594</v>
      </c>
      <c r="J22" s="1" t="s">
        <v>244</v>
      </c>
      <c r="K22" s="1" t="s">
        <v>325</v>
      </c>
      <c r="M22" s="1" t="s">
        <v>159</v>
      </c>
      <c r="N22" s="1" t="s">
        <v>309</v>
      </c>
      <c r="O22" s="1"/>
      <c r="Q22" s="7">
        <v>20</v>
      </c>
      <c r="R22" s="17"/>
      <c r="S22" s="17"/>
    </row>
    <row r="23" spans="2:19" hidden="1" x14ac:dyDescent="0.3">
      <c r="B23" s="77" t="s">
        <v>220</v>
      </c>
      <c r="C23" s="77"/>
      <c r="D23" s="77"/>
      <c r="I23" s="31">
        <v>44595</v>
      </c>
      <c r="J23" s="1" t="s">
        <v>245</v>
      </c>
      <c r="K23" s="1" t="s">
        <v>325</v>
      </c>
      <c r="M23" s="1" t="s">
        <v>310</v>
      </c>
      <c r="N23" s="1" t="s">
        <v>311</v>
      </c>
      <c r="O23" s="1"/>
      <c r="Q23" s="7">
        <v>21</v>
      </c>
      <c r="R23" s="17"/>
      <c r="S23" s="17"/>
    </row>
    <row r="24" spans="2:19" hidden="1" x14ac:dyDescent="0.3">
      <c r="B24" s="2" t="s">
        <v>1</v>
      </c>
      <c r="C24" s="2" t="s">
        <v>164</v>
      </c>
      <c r="D24" s="2" t="s">
        <v>164</v>
      </c>
      <c r="I24" s="31">
        <v>44595</v>
      </c>
      <c r="J24" s="1" t="s">
        <v>331</v>
      </c>
      <c r="K24" s="1" t="s">
        <v>325</v>
      </c>
      <c r="M24" s="1" t="s">
        <v>463</v>
      </c>
      <c r="N24" s="1" t="s">
        <v>464</v>
      </c>
      <c r="O24" s="1" t="s">
        <v>465</v>
      </c>
      <c r="Q24" s="7">
        <v>22</v>
      </c>
      <c r="R24" s="17"/>
      <c r="S24" s="17"/>
    </row>
    <row r="25" spans="2:19" hidden="1" x14ac:dyDescent="0.3">
      <c r="B25" s="7">
        <v>1</v>
      </c>
      <c r="C25" s="1" t="s">
        <v>182</v>
      </c>
      <c r="D25" s="1" t="s">
        <v>186</v>
      </c>
      <c r="I25" s="31">
        <v>44603</v>
      </c>
      <c r="J25" s="1" t="s">
        <v>271</v>
      </c>
      <c r="K25" s="1" t="s">
        <v>325</v>
      </c>
      <c r="M25" s="1" t="s">
        <v>314</v>
      </c>
      <c r="N25" s="1" t="s">
        <v>315</v>
      </c>
      <c r="O25" s="1" t="s">
        <v>316</v>
      </c>
    </row>
    <row r="26" spans="2:19" hidden="1" x14ac:dyDescent="0.3">
      <c r="B26" s="7">
        <v>2</v>
      </c>
      <c r="C26" s="1" t="s">
        <v>183</v>
      </c>
      <c r="D26" s="1"/>
      <c r="I26" s="31">
        <v>44603</v>
      </c>
      <c r="J26" s="1" t="s">
        <v>246</v>
      </c>
      <c r="K26" s="1" t="s">
        <v>325</v>
      </c>
      <c r="M26" s="1" t="s">
        <v>167</v>
      </c>
      <c r="N26" s="1"/>
      <c r="O26" s="1"/>
    </row>
    <row r="27" spans="2:19" hidden="1" x14ac:dyDescent="0.3">
      <c r="B27" s="7">
        <v>3</v>
      </c>
      <c r="C27" s="1" t="s">
        <v>184</v>
      </c>
      <c r="D27" s="23"/>
      <c r="I27" s="31">
        <v>44611</v>
      </c>
      <c r="J27" s="1" t="s">
        <v>352</v>
      </c>
      <c r="K27" s="1" t="s">
        <v>325</v>
      </c>
      <c r="M27" s="1" t="s">
        <v>172</v>
      </c>
      <c r="N27" s="1" t="s">
        <v>472</v>
      </c>
      <c r="O27" s="1"/>
    </row>
    <row r="28" spans="2:19" hidden="1" x14ac:dyDescent="0.3">
      <c r="B28" s="7">
        <v>4</v>
      </c>
      <c r="C28" s="1" t="s">
        <v>185</v>
      </c>
      <c r="D28" s="23"/>
      <c r="I28" s="32">
        <v>44627</v>
      </c>
      <c r="J28" s="1" t="s">
        <v>341</v>
      </c>
      <c r="K28" s="1" t="s">
        <v>325</v>
      </c>
      <c r="M28" s="1" t="s">
        <v>342</v>
      </c>
      <c r="N28" s="1" t="s">
        <v>343</v>
      </c>
      <c r="O28" s="1" t="s">
        <v>344</v>
      </c>
    </row>
    <row r="29" spans="2:19" hidden="1" x14ac:dyDescent="0.3">
      <c r="B29" s="7"/>
      <c r="C29" s="1"/>
      <c r="D29" s="23"/>
      <c r="I29" s="32">
        <v>44628</v>
      </c>
      <c r="J29" s="1" t="s">
        <v>351</v>
      </c>
      <c r="K29" s="1" t="s">
        <v>325</v>
      </c>
      <c r="M29" s="1" t="s">
        <v>350</v>
      </c>
      <c r="N29" s="1" t="s">
        <v>473</v>
      </c>
      <c r="O29" s="1"/>
    </row>
    <row r="30" spans="2:19" hidden="1" x14ac:dyDescent="0.3">
      <c r="I30" s="32">
        <v>44628</v>
      </c>
      <c r="J30" s="1" t="s">
        <v>353</v>
      </c>
      <c r="K30" s="1" t="s">
        <v>325</v>
      </c>
      <c r="M30" s="1"/>
      <c r="N30" s="1"/>
      <c r="O30" s="1"/>
    </row>
    <row r="31" spans="2:19" hidden="1" x14ac:dyDescent="0.3">
      <c r="B31" s="2" t="s">
        <v>1</v>
      </c>
      <c r="C31" s="2" t="s">
        <v>164</v>
      </c>
      <c r="D31" s="2" t="s">
        <v>164</v>
      </c>
      <c r="I31" s="32">
        <v>44641</v>
      </c>
      <c r="J31" s="1" t="s">
        <v>270</v>
      </c>
      <c r="K31" s="1" t="s">
        <v>325</v>
      </c>
      <c r="M31" s="1" t="s">
        <v>168</v>
      </c>
      <c r="N31" s="1"/>
      <c r="O31" s="1"/>
    </row>
    <row r="32" spans="2:19" hidden="1" x14ac:dyDescent="0.3">
      <c r="B32" s="7">
        <v>1</v>
      </c>
      <c r="C32" s="1" t="s">
        <v>187</v>
      </c>
      <c r="D32" s="1" t="s">
        <v>192</v>
      </c>
      <c r="I32" s="32">
        <v>44645</v>
      </c>
      <c r="J32" s="1" t="s">
        <v>256</v>
      </c>
      <c r="K32" s="1" t="s">
        <v>325</v>
      </c>
      <c r="M32" s="1" t="s">
        <v>189</v>
      </c>
      <c r="N32" s="1" t="s">
        <v>327</v>
      </c>
      <c r="O32" s="1" t="s">
        <v>345</v>
      </c>
    </row>
    <row r="33" spans="2:15" hidden="1" x14ac:dyDescent="0.3">
      <c r="B33" s="7">
        <v>2</v>
      </c>
      <c r="C33" s="1" t="s">
        <v>188</v>
      </c>
      <c r="D33" s="1" t="s">
        <v>193</v>
      </c>
      <c r="I33" s="32">
        <v>44646</v>
      </c>
      <c r="J33" s="1" t="s">
        <v>257</v>
      </c>
      <c r="K33" s="1" t="s">
        <v>325</v>
      </c>
      <c r="M33" s="1" t="s">
        <v>205</v>
      </c>
      <c r="N33" s="1" t="s">
        <v>329</v>
      </c>
      <c r="O33" s="1"/>
    </row>
    <row r="34" spans="2:15" hidden="1" x14ac:dyDescent="0.3">
      <c r="B34" s="7">
        <v>3</v>
      </c>
      <c r="C34" s="1" t="s">
        <v>189</v>
      </c>
      <c r="D34" s="23" t="s">
        <v>194</v>
      </c>
      <c r="I34" s="33">
        <v>44662</v>
      </c>
      <c r="J34" s="1" t="s">
        <v>258</v>
      </c>
      <c r="K34" s="1" t="s">
        <v>325</v>
      </c>
      <c r="M34" s="1" t="s">
        <v>165</v>
      </c>
      <c r="N34" s="1" t="s">
        <v>183</v>
      </c>
      <c r="O34" s="1"/>
    </row>
    <row r="35" spans="2:15" hidden="1" x14ac:dyDescent="0.3">
      <c r="B35" s="7">
        <v>4</v>
      </c>
      <c r="C35" s="1" t="s">
        <v>190</v>
      </c>
      <c r="D35" s="23" t="s">
        <v>195</v>
      </c>
      <c r="I35" s="33">
        <v>44669</v>
      </c>
      <c r="J35" s="1" t="s">
        <v>259</v>
      </c>
      <c r="K35" s="1" t="s">
        <v>325</v>
      </c>
      <c r="M35" s="1"/>
      <c r="N35" s="1"/>
      <c r="O35" s="1"/>
    </row>
    <row r="36" spans="2:15" hidden="1" x14ac:dyDescent="0.3">
      <c r="B36" s="25">
        <v>5</v>
      </c>
      <c r="C36" s="1" t="s">
        <v>191</v>
      </c>
      <c r="D36" s="23" t="s">
        <v>196</v>
      </c>
      <c r="I36" s="33">
        <v>44678</v>
      </c>
      <c r="J36" s="1" t="s">
        <v>260</v>
      </c>
      <c r="K36" s="1" t="s">
        <v>325</v>
      </c>
      <c r="M36" s="1"/>
      <c r="N36" s="1"/>
      <c r="O36" s="1"/>
    </row>
    <row r="37" spans="2:15" hidden="1" x14ac:dyDescent="0.3">
      <c r="B37" s="25">
        <v>6</v>
      </c>
      <c r="C37" s="23" t="s">
        <v>204</v>
      </c>
      <c r="D37" s="1"/>
      <c r="I37" s="34">
        <v>44697</v>
      </c>
      <c r="J37" s="1" t="s">
        <v>269</v>
      </c>
      <c r="K37" s="1" t="s">
        <v>325</v>
      </c>
      <c r="M37" s="1"/>
      <c r="N37" s="1"/>
      <c r="O37" s="1"/>
    </row>
    <row r="38" spans="2:15" hidden="1" x14ac:dyDescent="0.3">
      <c r="B38" s="25">
        <v>7</v>
      </c>
      <c r="C38" s="23" t="s">
        <v>205</v>
      </c>
      <c r="D38" s="1"/>
      <c r="I38" s="34">
        <v>44705</v>
      </c>
      <c r="J38" s="1" t="s">
        <v>261</v>
      </c>
      <c r="K38" s="1" t="s">
        <v>325</v>
      </c>
      <c r="M38" s="1"/>
      <c r="N38" s="1"/>
      <c r="O38" s="1"/>
    </row>
    <row r="39" spans="2:15" hidden="1" x14ac:dyDescent="0.3">
      <c r="B39" s="25">
        <v>8</v>
      </c>
      <c r="C39" s="1"/>
      <c r="D39" s="1"/>
      <c r="I39" s="34">
        <v>44705</v>
      </c>
      <c r="J39" s="1" t="s">
        <v>339</v>
      </c>
      <c r="K39" s="1" t="s">
        <v>325</v>
      </c>
      <c r="M39" s="1"/>
      <c r="N39" s="1"/>
      <c r="O39" s="1"/>
    </row>
    <row r="40" spans="2:15" hidden="1" x14ac:dyDescent="0.3">
      <c r="B40" s="1"/>
      <c r="C40" s="1"/>
      <c r="D40" s="1"/>
      <c r="I40" s="34">
        <v>44708</v>
      </c>
      <c r="J40" s="1" t="s">
        <v>268</v>
      </c>
      <c r="K40" s="1" t="s">
        <v>325</v>
      </c>
      <c r="M40" s="1"/>
      <c r="N40" s="1"/>
      <c r="O40" s="1"/>
    </row>
    <row r="41" spans="2:15" hidden="1" x14ac:dyDescent="0.3">
      <c r="I41" s="35">
        <v>44714</v>
      </c>
      <c r="J41" s="1" t="s">
        <v>262</v>
      </c>
      <c r="K41" s="1" t="s">
        <v>325</v>
      </c>
      <c r="M41" s="1"/>
      <c r="N41" s="1"/>
      <c r="O41" s="1"/>
    </row>
    <row r="42" spans="2:15" hidden="1" x14ac:dyDescent="0.3">
      <c r="I42" s="35">
        <v>44718</v>
      </c>
      <c r="J42" s="1" t="s">
        <v>263</v>
      </c>
      <c r="K42" s="1" t="s">
        <v>325</v>
      </c>
      <c r="M42" s="1"/>
      <c r="N42" s="1"/>
      <c r="O42" s="1"/>
    </row>
    <row r="43" spans="2:15" hidden="1" x14ac:dyDescent="0.3">
      <c r="I43" s="35">
        <v>44719</v>
      </c>
      <c r="J43" s="1" t="s">
        <v>264</v>
      </c>
      <c r="K43" s="1" t="s">
        <v>325</v>
      </c>
    </row>
    <row r="44" spans="2:15" hidden="1" x14ac:dyDescent="0.3">
      <c r="I44" s="35">
        <v>44722</v>
      </c>
      <c r="J44" s="1" t="s">
        <v>347</v>
      </c>
      <c r="K44" s="1" t="s">
        <v>325</v>
      </c>
    </row>
    <row r="45" spans="2:15" hidden="1" x14ac:dyDescent="0.3">
      <c r="I45" s="35">
        <v>44728</v>
      </c>
      <c r="J45" s="1" t="s">
        <v>336</v>
      </c>
      <c r="K45" s="1" t="s">
        <v>325</v>
      </c>
    </row>
    <row r="46" spans="2:15" hidden="1" x14ac:dyDescent="0.3">
      <c r="I46" s="35">
        <v>44729</v>
      </c>
      <c r="J46" s="1" t="s">
        <v>340</v>
      </c>
      <c r="K46" s="1" t="s">
        <v>325</v>
      </c>
    </row>
    <row r="47" spans="2:15" hidden="1" x14ac:dyDescent="0.3">
      <c r="I47" s="35">
        <v>44734</v>
      </c>
      <c r="J47" s="1" t="s">
        <v>265</v>
      </c>
      <c r="K47" s="1" t="s">
        <v>325</v>
      </c>
    </row>
    <row r="48" spans="2:15" hidden="1" x14ac:dyDescent="0.3">
      <c r="I48" s="35">
        <v>44735</v>
      </c>
      <c r="J48" s="1" t="s">
        <v>266</v>
      </c>
      <c r="K48" s="1" t="s">
        <v>325</v>
      </c>
    </row>
    <row r="49" spans="9:11" hidden="1" x14ac:dyDescent="0.3">
      <c r="I49" s="35">
        <v>44740</v>
      </c>
      <c r="J49" s="1" t="s">
        <v>346</v>
      </c>
      <c r="K49" s="1" t="s">
        <v>325</v>
      </c>
    </row>
    <row r="50" spans="9:11" hidden="1" x14ac:dyDescent="0.3">
      <c r="I50" s="35">
        <v>44741</v>
      </c>
      <c r="J50" s="1" t="s">
        <v>267</v>
      </c>
      <c r="K50" s="1"/>
    </row>
    <row r="51" spans="9:11" hidden="1" x14ac:dyDescent="0.3">
      <c r="I51" s="36">
        <v>44743</v>
      </c>
      <c r="J51" s="1" t="s">
        <v>272</v>
      </c>
      <c r="K51" s="1" t="s">
        <v>325</v>
      </c>
    </row>
    <row r="52" spans="9:11" hidden="1" x14ac:dyDescent="0.3">
      <c r="I52" s="36">
        <v>44747</v>
      </c>
      <c r="J52" s="1" t="s">
        <v>305</v>
      </c>
      <c r="K52" s="1" t="s">
        <v>325</v>
      </c>
    </row>
    <row r="53" spans="9:11" hidden="1" x14ac:dyDescent="0.3">
      <c r="I53" s="36">
        <v>44756</v>
      </c>
      <c r="J53" s="1" t="s">
        <v>273</v>
      </c>
      <c r="K53" s="1"/>
    </row>
    <row r="54" spans="9:11" hidden="1" x14ac:dyDescent="0.3">
      <c r="I54" s="36">
        <v>44759</v>
      </c>
      <c r="J54" s="1" t="s">
        <v>274</v>
      </c>
      <c r="K54" s="1" t="s">
        <v>325</v>
      </c>
    </row>
    <row r="55" spans="9:11" hidden="1" x14ac:dyDescent="0.3">
      <c r="I55" s="36">
        <v>44762</v>
      </c>
      <c r="J55" s="1" t="s">
        <v>306</v>
      </c>
      <c r="K55" s="1" t="s">
        <v>325</v>
      </c>
    </row>
    <row r="56" spans="9:11" hidden="1" x14ac:dyDescent="0.3">
      <c r="I56" s="36">
        <v>44766</v>
      </c>
      <c r="J56" s="1" t="s">
        <v>275</v>
      </c>
      <c r="K56" s="1" t="s">
        <v>325</v>
      </c>
    </row>
    <row r="57" spans="9:11" hidden="1" x14ac:dyDescent="0.3">
      <c r="I57" s="36">
        <v>44768</v>
      </c>
      <c r="J57" s="1" t="s">
        <v>276</v>
      </c>
      <c r="K57" s="1" t="s">
        <v>325</v>
      </c>
    </row>
    <row r="58" spans="9:11" hidden="1" x14ac:dyDescent="0.3">
      <c r="I58" s="36">
        <v>44768</v>
      </c>
      <c r="J58" s="1" t="s">
        <v>277</v>
      </c>
      <c r="K58" s="1" t="s">
        <v>325</v>
      </c>
    </row>
    <row r="59" spans="9:11" hidden="1" x14ac:dyDescent="0.3">
      <c r="I59" s="32">
        <v>44782</v>
      </c>
      <c r="J59" s="1" t="s">
        <v>357</v>
      </c>
      <c r="K59" s="1" t="s">
        <v>325</v>
      </c>
    </row>
    <row r="60" spans="9:11" hidden="1" x14ac:dyDescent="0.3">
      <c r="I60" s="32">
        <v>44788</v>
      </c>
      <c r="J60" s="1" t="s">
        <v>307</v>
      </c>
      <c r="K60" s="1" t="s">
        <v>325</v>
      </c>
    </row>
    <row r="61" spans="9:11" hidden="1" x14ac:dyDescent="0.3">
      <c r="I61" s="32">
        <v>44791</v>
      </c>
      <c r="J61" s="1" t="s">
        <v>278</v>
      </c>
      <c r="K61" s="1" t="s">
        <v>325</v>
      </c>
    </row>
    <row r="62" spans="9:11" hidden="1" x14ac:dyDescent="0.3">
      <c r="I62" s="32">
        <v>44796</v>
      </c>
      <c r="J62" s="1" t="s">
        <v>279</v>
      </c>
      <c r="K62" s="1" t="s">
        <v>325</v>
      </c>
    </row>
    <row r="63" spans="9:11" hidden="1" x14ac:dyDescent="0.3">
      <c r="I63" s="32">
        <v>44797</v>
      </c>
      <c r="J63" s="1" t="s">
        <v>292</v>
      </c>
      <c r="K63" s="1" t="s">
        <v>325</v>
      </c>
    </row>
    <row r="64" spans="9:11" hidden="1" x14ac:dyDescent="0.3">
      <c r="I64" s="32">
        <v>44797</v>
      </c>
      <c r="J64" s="1" t="s">
        <v>293</v>
      </c>
      <c r="K64" s="1" t="s">
        <v>325</v>
      </c>
    </row>
    <row r="65" spans="9:11" hidden="1" x14ac:dyDescent="0.3">
      <c r="I65" s="32">
        <v>44802</v>
      </c>
      <c r="J65" s="1" t="s">
        <v>298</v>
      </c>
      <c r="K65" s="1" t="s">
        <v>325</v>
      </c>
    </row>
    <row r="66" spans="9:11" hidden="1" x14ac:dyDescent="0.3">
      <c r="I66" s="32">
        <v>44804</v>
      </c>
      <c r="J66" s="1" t="s">
        <v>280</v>
      </c>
      <c r="K66" s="1" t="s">
        <v>325</v>
      </c>
    </row>
    <row r="67" spans="9:11" hidden="1" x14ac:dyDescent="0.3">
      <c r="I67" s="32">
        <v>44804</v>
      </c>
      <c r="J67" s="1" t="s">
        <v>288</v>
      </c>
      <c r="K67" s="1" t="s">
        <v>325</v>
      </c>
    </row>
    <row r="68" spans="9:11" hidden="1" x14ac:dyDescent="0.3">
      <c r="I68" s="37">
        <v>44809</v>
      </c>
      <c r="J68" s="1" t="s">
        <v>349</v>
      </c>
      <c r="K68" s="1" t="s">
        <v>325</v>
      </c>
    </row>
    <row r="69" spans="9:11" hidden="1" x14ac:dyDescent="0.3">
      <c r="I69" s="37">
        <v>44811</v>
      </c>
      <c r="J69" s="1" t="s">
        <v>182</v>
      </c>
      <c r="K69" s="1" t="s">
        <v>325</v>
      </c>
    </row>
    <row r="70" spans="9:11" hidden="1" x14ac:dyDescent="0.3">
      <c r="I70" s="37">
        <v>44813</v>
      </c>
      <c r="J70" s="1" t="s">
        <v>338</v>
      </c>
      <c r="K70" s="1" t="s">
        <v>325</v>
      </c>
    </row>
    <row r="71" spans="9:11" hidden="1" x14ac:dyDescent="0.3">
      <c r="I71" s="37">
        <v>44820</v>
      </c>
      <c r="J71" s="1" t="s">
        <v>299</v>
      </c>
      <c r="K71" s="1" t="s">
        <v>325</v>
      </c>
    </row>
    <row r="72" spans="9:11" hidden="1" x14ac:dyDescent="0.3">
      <c r="I72" s="37">
        <v>44823</v>
      </c>
      <c r="J72" s="1" t="s">
        <v>330</v>
      </c>
      <c r="K72" s="1" t="s">
        <v>325</v>
      </c>
    </row>
    <row r="73" spans="9:11" hidden="1" x14ac:dyDescent="0.3">
      <c r="I73" s="37">
        <v>44826</v>
      </c>
      <c r="J73" s="1" t="s">
        <v>348</v>
      </c>
      <c r="K73" s="1" t="s">
        <v>325</v>
      </c>
    </row>
    <row r="74" spans="9:11" hidden="1" x14ac:dyDescent="0.3">
      <c r="I74" s="38">
        <v>44837</v>
      </c>
      <c r="J74" s="1" t="s">
        <v>358</v>
      </c>
      <c r="K74" s="1" t="s">
        <v>325</v>
      </c>
    </row>
    <row r="75" spans="9:11" hidden="1" x14ac:dyDescent="0.3">
      <c r="I75" s="38">
        <v>44839</v>
      </c>
      <c r="J75" s="1" t="s">
        <v>281</v>
      </c>
      <c r="K75" s="1" t="s">
        <v>325</v>
      </c>
    </row>
    <row r="76" spans="9:11" hidden="1" x14ac:dyDescent="0.3">
      <c r="I76" s="38">
        <v>44841</v>
      </c>
      <c r="J76" s="1" t="s">
        <v>282</v>
      </c>
      <c r="K76" s="1" t="s">
        <v>325</v>
      </c>
    </row>
    <row r="77" spans="9:11" hidden="1" x14ac:dyDescent="0.3">
      <c r="I77" s="38">
        <v>44844</v>
      </c>
      <c r="J77" s="1" t="s">
        <v>287</v>
      </c>
      <c r="K77" s="1" t="s">
        <v>325</v>
      </c>
    </row>
    <row r="78" spans="9:11" hidden="1" x14ac:dyDescent="0.3">
      <c r="I78" s="38">
        <v>44846</v>
      </c>
      <c r="J78" s="1" t="s">
        <v>326</v>
      </c>
      <c r="K78" s="1" t="s">
        <v>325</v>
      </c>
    </row>
    <row r="79" spans="9:11" hidden="1" x14ac:dyDescent="0.3">
      <c r="I79" s="38">
        <v>44848</v>
      </c>
      <c r="J79" s="1" t="s">
        <v>283</v>
      </c>
      <c r="K79" s="1" t="s">
        <v>325</v>
      </c>
    </row>
    <row r="80" spans="9:11" hidden="1" x14ac:dyDescent="0.3">
      <c r="I80" s="38">
        <v>44848</v>
      </c>
      <c r="J80" s="1" t="s">
        <v>284</v>
      </c>
      <c r="K80" s="1"/>
    </row>
    <row r="81" spans="9:11" hidden="1" x14ac:dyDescent="0.3">
      <c r="I81" s="38">
        <v>44851</v>
      </c>
      <c r="J81" s="1" t="s">
        <v>285</v>
      </c>
      <c r="K81" s="1" t="s">
        <v>325</v>
      </c>
    </row>
    <row r="82" spans="9:11" hidden="1" x14ac:dyDescent="0.3">
      <c r="I82" s="38">
        <v>44852</v>
      </c>
      <c r="J82" s="1" t="s">
        <v>286</v>
      </c>
      <c r="K82" s="1" t="s">
        <v>325</v>
      </c>
    </row>
    <row r="83" spans="9:11" hidden="1" x14ac:dyDescent="0.3">
      <c r="I83" s="38">
        <v>44862</v>
      </c>
      <c r="J83" s="1" t="s">
        <v>289</v>
      </c>
      <c r="K83" s="1" t="s">
        <v>325</v>
      </c>
    </row>
    <row r="84" spans="9:11" hidden="1" x14ac:dyDescent="0.3">
      <c r="I84" s="38">
        <v>44864</v>
      </c>
      <c r="J84" s="1" t="s">
        <v>290</v>
      </c>
      <c r="K84" s="1" t="s">
        <v>325</v>
      </c>
    </row>
    <row r="85" spans="9:11" hidden="1" x14ac:dyDescent="0.3">
      <c r="I85" s="38">
        <v>44864</v>
      </c>
      <c r="J85" s="1" t="s">
        <v>334</v>
      </c>
      <c r="K85" s="1" t="s">
        <v>325</v>
      </c>
    </row>
    <row r="86" spans="9:11" x14ac:dyDescent="0.3">
      <c r="I86" s="34">
        <v>44870</v>
      </c>
      <c r="J86" s="1" t="s">
        <v>291</v>
      </c>
      <c r="K86" s="1" t="s">
        <v>325</v>
      </c>
    </row>
    <row r="87" spans="9:11" x14ac:dyDescent="0.3">
      <c r="I87" s="34">
        <v>44875</v>
      </c>
      <c r="J87" s="1" t="s">
        <v>335</v>
      </c>
      <c r="K87" s="1" t="s">
        <v>325</v>
      </c>
    </row>
    <row r="88" spans="9:11" x14ac:dyDescent="0.3">
      <c r="I88" s="34">
        <v>44878</v>
      </c>
      <c r="J88" s="1" t="s">
        <v>294</v>
      </c>
      <c r="K88" s="1" t="s">
        <v>325</v>
      </c>
    </row>
    <row r="89" spans="9:11" x14ac:dyDescent="0.3">
      <c r="I89" s="34">
        <v>44878</v>
      </c>
      <c r="J89" s="1" t="s">
        <v>295</v>
      </c>
      <c r="K89" s="1" t="s">
        <v>325</v>
      </c>
    </row>
    <row r="90" spans="9:11" x14ac:dyDescent="0.3">
      <c r="I90" s="34">
        <v>44879</v>
      </c>
      <c r="J90" s="1" t="s">
        <v>296</v>
      </c>
      <c r="K90" s="1" t="s">
        <v>325</v>
      </c>
    </row>
    <row r="91" spans="9:11" x14ac:dyDescent="0.3">
      <c r="I91" s="34">
        <v>44880</v>
      </c>
      <c r="J91" s="1" t="s">
        <v>328</v>
      </c>
      <c r="K91" s="1" t="s">
        <v>325</v>
      </c>
    </row>
    <row r="92" spans="9:11" x14ac:dyDescent="0.3">
      <c r="I92" s="34">
        <v>44888</v>
      </c>
      <c r="J92" s="1" t="s">
        <v>297</v>
      </c>
      <c r="K92" s="1" t="s">
        <v>325</v>
      </c>
    </row>
    <row r="93" spans="9:11" x14ac:dyDescent="0.3">
      <c r="I93" s="34">
        <v>44890</v>
      </c>
      <c r="J93" s="1" t="s">
        <v>308</v>
      </c>
      <c r="K93" s="1" t="s">
        <v>325</v>
      </c>
    </row>
    <row r="94" spans="9:11" x14ac:dyDescent="0.3">
      <c r="I94" s="34">
        <v>44892</v>
      </c>
      <c r="J94" s="1" t="s">
        <v>298</v>
      </c>
      <c r="K94" s="1" t="s">
        <v>325</v>
      </c>
    </row>
  </sheetData>
  <autoFilter ref="I13:K94" xr:uid="{793109CE-B9DA-4197-A068-6AFB5BC24F21}">
    <filterColumn colId="0">
      <filters>
        <dateGroupItem year="2022" month="11" dateTimeGrouping="month"/>
      </filters>
    </filterColumn>
  </autoFilter>
  <mergeCells count="8">
    <mergeCell ref="M1:O1"/>
    <mergeCell ref="B23:D23"/>
    <mergeCell ref="Q1:S1"/>
    <mergeCell ref="F1:G1"/>
    <mergeCell ref="B1:D1"/>
    <mergeCell ref="B10:D10"/>
    <mergeCell ref="B15:D15"/>
    <mergeCell ref="I1:K1"/>
  </mergeCell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B8B3-805D-4853-8F85-77D36BE0E0D7}">
  <dimension ref="D2:O83"/>
  <sheetViews>
    <sheetView workbookViewId="0">
      <selection activeCell="F24" sqref="F24"/>
    </sheetView>
  </sheetViews>
  <sheetFormatPr defaultRowHeight="14.4" x14ac:dyDescent="0.3"/>
  <cols>
    <col min="4" max="4" width="7.21875" bestFit="1" customWidth="1"/>
    <col min="5" max="5" width="25.44140625" bestFit="1" customWidth="1"/>
    <col min="8" max="8" width="10.44140625" bestFit="1" customWidth="1"/>
    <col min="9" max="9" width="9.6640625" bestFit="1" customWidth="1"/>
    <col min="10" max="10" width="15.33203125" bestFit="1" customWidth="1"/>
  </cols>
  <sheetData>
    <row r="2" spans="4:15" x14ac:dyDescent="0.3">
      <c r="D2" s="2" t="s">
        <v>0</v>
      </c>
      <c r="E2" s="2" t="s">
        <v>240</v>
      </c>
      <c r="F2" s="2" t="s">
        <v>324</v>
      </c>
      <c r="H2" s="2" t="s">
        <v>248</v>
      </c>
      <c r="I2" s="2" t="s">
        <v>249</v>
      </c>
      <c r="J2" s="2" t="s">
        <v>250</v>
      </c>
    </row>
    <row r="3" spans="4:15" x14ac:dyDescent="0.3">
      <c r="D3" s="30">
        <v>44566</v>
      </c>
      <c r="E3" s="1" t="s">
        <v>241</v>
      </c>
      <c r="F3" s="1" t="s">
        <v>325</v>
      </c>
      <c r="H3" s="1" t="s">
        <v>175</v>
      </c>
      <c r="I3" s="1" t="s">
        <v>251</v>
      </c>
      <c r="J3" s="1" t="s">
        <v>252</v>
      </c>
    </row>
    <row r="4" spans="4:15" x14ac:dyDescent="0.3">
      <c r="D4" s="30">
        <v>44568</v>
      </c>
      <c r="E4" s="1" t="s">
        <v>317</v>
      </c>
      <c r="F4" s="1" t="s">
        <v>325</v>
      </c>
      <c r="H4" s="1" t="s">
        <v>303</v>
      </c>
      <c r="I4" s="1" t="s">
        <v>304</v>
      </c>
      <c r="J4" s="1" t="s">
        <v>318</v>
      </c>
    </row>
    <row r="5" spans="4:15" x14ac:dyDescent="0.3">
      <c r="D5" s="30">
        <v>44572</v>
      </c>
      <c r="E5" s="1" t="s">
        <v>242</v>
      </c>
      <c r="F5" s="1" t="s">
        <v>325</v>
      </c>
      <c r="H5" s="1" t="s">
        <v>176</v>
      </c>
      <c r="I5" s="1" t="s">
        <v>173</v>
      </c>
      <c r="J5" s="1" t="s">
        <v>253</v>
      </c>
    </row>
    <row r="6" spans="4:15" x14ac:dyDescent="0.3">
      <c r="D6" s="30">
        <v>44572</v>
      </c>
      <c r="E6" s="1" t="s">
        <v>243</v>
      </c>
      <c r="F6" s="1" t="s">
        <v>325</v>
      </c>
      <c r="H6" s="1" t="s">
        <v>160</v>
      </c>
      <c r="I6" s="1" t="s">
        <v>163</v>
      </c>
      <c r="J6" s="1" t="s">
        <v>319</v>
      </c>
    </row>
    <row r="7" spans="4:15" x14ac:dyDescent="0.3">
      <c r="D7" s="30">
        <v>44585</v>
      </c>
      <c r="E7" s="1" t="s">
        <v>332</v>
      </c>
      <c r="F7" s="1" t="s">
        <v>325</v>
      </c>
      <c r="H7" s="1" t="s">
        <v>187</v>
      </c>
      <c r="I7" s="1"/>
      <c r="J7" s="1" t="s">
        <v>333</v>
      </c>
    </row>
    <row r="8" spans="4:15" x14ac:dyDescent="0.3">
      <c r="D8" s="30">
        <v>44587</v>
      </c>
      <c r="E8" s="1" t="s">
        <v>337</v>
      </c>
      <c r="F8" s="1" t="s">
        <v>325</v>
      </c>
      <c r="H8" s="1" t="s">
        <v>354</v>
      </c>
      <c r="I8" s="1" t="s">
        <v>355</v>
      </c>
      <c r="J8" s="1" t="s">
        <v>356</v>
      </c>
    </row>
    <row r="9" spans="4:15" x14ac:dyDescent="0.3">
      <c r="D9" s="30">
        <v>44589</v>
      </c>
      <c r="E9" s="1" t="s">
        <v>247</v>
      </c>
      <c r="F9" s="1" t="s">
        <v>325</v>
      </c>
      <c r="H9" s="1" t="s">
        <v>161</v>
      </c>
      <c r="I9" s="1" t="s">
        <v>254</v>
      </c>
      <c r="J9" s="1" t="s">
        <v>255</v>
      </c>
    </row>
    <row r="10" spans="4:15" x14ac:dyDescent="0.3">
      <c r="D10" s="30">
        <v>44592</v>
      </c>
      <c r="E10" s="1" t="s">
        <v>320</v>
      </c>
      <c r="F10" s="1" t="s">
        <v>325</v>
      </c>
      <c r="H10" s="1" t="s">
        <v>300</v>
      </c>
      <c r="I10" s="1" t="s">
        <v>301</v>
      </c>
      <c r="J10" s="1" t="s">
        <v>302</v>
      </c>
      <c r="O10" s="29"/>
    </row>
    <row r="11" spans="4:15" x14ac:dyDescent="0.3">
      <c r="D11" s="31">
        <v>44594</v>
      </c>
      <c r="E11" s="1" t="s">
        <v>244</v>
      </c>
      <c r="F11" s="1" t="s">
        <v>325</v>
      </c>
      <c r="H11" s="1" t="s">
        <v>159</v>
      </c>
      <c r="I11" s="1" t="s">
        <v>309</v>
      </c>
      <c r="J11" s="1"/>
      <c r="O11" s="29"/>
    </row>
    <row r="12" spans="4:15" x14ac:dyDescent="0.3">
      <c r="D12" s="31">
        <v>44595</v>
      </c>
      <c r="E12" s="1" t="s">
        <v>245</v>
      </c>
      <c r="F12" s="1" t="s">
        <v>325</v>
      </c>
      <c r="H12" s="1" t="s">
        <v>310</v>
      </c>
      <c r="I12" s="1" t="s">
        <v>311</v>
      </c>
      <c r="J12" s="1"/>
    </row>
    <row r="13" spans="4:15" x14ac:dyDescent="0.3">
      <c r="D13" s="31">
        <v>44595</v>
      </c>
      <c r="E13" s="1" t="s">
        <v>331</v>
      </c>
      <c r="F13" s="1" t="s">
        <v>325</v>
      </c>
      <c r="H13" s="1" t="s">
        <v>463</v>
      </c>
      <c r="I13" s="1" t="s">
        <v>464</v>
      </c>
      <c r="J13" s="1" t="s">
        <v>465</v>
      </c>
    </row>
    <row r="14" spans="4:15" x14ac:dyDescent="0.3">
      <c r="D14" s="31">
        <v>44603</v>
      </c>
      <c r="E14" s="1" t="s">
        <v>271</v>
      </c>
      <c r="F14" s="1" t="s">
        <v>325</v>
      </c>
      <c r="H14" s="1" t="s">
        <v>314</v>
      </c>
      <c r="I14" s="1" t="s">
        <v>315</v>
      </c>
      <c r="J14" s="1" t="s">
        <v>316</v>
      </c>
    </row>
    <row r="15" spans="4:15" x14ac:dyDescent="0.3">
      <c r="D15" s="31">
        <v>44603</v>
      </c>
      <c r="E15" s="1" t="s">
        <v>246</v>
      </c>
      <c r="F15" s="1" t="s">
        <v>325</v>
      </c>
      <c r="H15" s="1" t="s">
        <v>167</v>
      </c>
      <c r="I15" s="1"/>
      <c r="J15" s="1"/>
    </row>
    <row r="16" spans="4:15" x14ac:dyDescent="0.3">
      <c r="D16" s="31">
        <v>44611</v>
      </c>
      <c r="E16" s="1" t="s">
        <v>352</v>
      </c>
      <c r="F16" s="1" t="s">
        <v>325</v>
      </c>
      <c r="H16" s="1" t="s">
        <v>172</v>
      </c>
      <c r="I16" s="1" t="s">
        <v>472</v>
      </c>
      <c r="J16" s="1"/>
    </row>
    <row r="17" spans="4:10" x14ac:dyDescent="0.3">
      <c r="D17" s="32">
        <v>44627</v>
      </c>
      <c r="E17" s="1" t="s">
        <v>341</v>
      </c>
      <c r="F17" s="1" t="s">
        <v>325</v>
      </c>
      <c r="H17" s="1" t="s">
        <v>342</v>
      </c>
      <c r="I17" s="1" t="s">
        <v>343</v>
      </c>
      <c r="J17" s="1" t="s">
        <v>344</v>
      </c>
    </row>
    <row r="18" spans="4:10" x14ac:dyDescent="0.3">
      <c r="D18" s="32">
        <v>44628</v>
      </c>
      <c r="E18" s="1" t="s">
        <v>351</v>
      </c>
      <c r="F18" s="1" t="s">
        <v>325</v>
      </c>
      <c r="H18" s="1" t="s">
        <v>350</v>
      </c>
      <c r="I18" s="1" t="s">
        <v>473</v>
      </c>
      <c r="J18" s="1"/>
    </row>
    <row r="19" spans="4:10" x14ac:dyDescent="0.3">
      <c r="D19" s="32">
        <v>44628</v>
      </c>
      <c r="E19" s="1" t="s">
        <v>353</v>
      </c>
      <c r="F19" s="1" t="s">
        <v>325</v>
      </c>
      <c r="H19" s="1"/>
      <c r="I19" s="1"/>
      <c r="J19" s="1"/>
    </row>
    <row r="20" spans="4:10" x14ac:dyDescent="0.3">
      <c r="D20" s="32">
        <v>44641</v>
      </c>
      <c r="E20" s="1" t="s">
        <v>270</v>
      </c>
      <c r="F20" s="1" t="s">
        <v>325</v>
      </c>
      <c r="H20" s="1" t="s">
        <v>168</v>
      </c>
      <c r="I20" s="1"/>
      <c r="J20" s="1"/>
    </row>
    <row r="21" spans="4:10" x14ac:dyDescent="0.3">
      <c r="D21" s="32">
        <v>44645</v>
      </c>
      <c r="E21" s="1" t="s">
        <v>256</v>
      </c>
      <c r="F21" s="1" t="s">
        <v>325</v>
      </c>
      <c r="H21" s="1" t="s">
        <v>189</v>
      </c>
      <c r="I21" s="1" t="s">
        <v>327</v>
      </c>
      <c r="J21" s="1" t="s">
        <v>345</v>
      </c>
    </row>
    <row r="22" spans="4:10" x14ac:dyDescent="0.3">
      <c r="D22" s="32">
        <v>44646</v>
      </c>
      <c r="E22" s="1" t="s">
        <v>257</v>
      </c>
      <c r="F22" s="1" t="s">
        <v>325</v>
      </c>
      <c r="H22" s="1" t="s">
        <v>205</v>
      </c>
      <c r="I22" s="1" t="s">
        <v>329</v>
      </c>
      <c r="J22" s="1"/>
    </row>
    <row r="23" spans="4:10" x14ac:dyDescent="0.3">
      <c r="D23" s="33">
        <v>44662</v>
      </c>
      <c r="E23" s="1" t="s">
        <v>258</v>
      </c>
      <c r="F23" s="1" t="s">
        <v>325</v>
      </c>
      <c r="H23" s="1" t="s">
        <v>165</v>
      </c>
      <c r="I23" s="1" t="s">
        <v>183</v>
      </c>
      <c r="J23" s="1"/>
    </row>
    <row r="24" spans="4:10" x14ac:dyDescent="0.3">
      <c r="D24" s="33">
        <v>44669</v>
      </c>
      <c r="E24" s="1" t="s">
        <v>259</v>
      </c>
      <c r="F24" s="1" t="s">
        <v>325</v>
      </c>
      <c r="H24" s="1"/>
      <c r="I24" s="1"/>
      <c r="J24" s="1"/>
    </row>
    <row r="25" spans="4:10" x14ac:dyDescent="0.3">
      <c r="D25" s="33">
        <v>44678</v>
      </c>
      <c r="E25" s="1" t="s">
        <v>260</v>
      </c>
      <c r="F25" s="1" t="s">
        <v>325</v>
      </c>
      <c r="H25" s="1"/>
      <c r="I25" s="1"/>
      <c r="J25" s="1"/>
    </row>
    <row r="26" spans="4:10" x14ac:dyDescent="0.3">
      <c r="D26" s="34">
        <v>44697</v>
      </c>
      <c r="E26" s="1" t="s">
        <v>269</v>
      </c>
      <c r="F26" s="1" t="s">
        <v>325</v>
      </c>
      <c r="H26" s="1"/>
      <c r="I26" s="1"/>
      <c r="J26" s="1"/>
    </row>
    <row r="27" spans="4:10" x14ac:dyDescent="0.3">
      <c r="D27" s="34">
        <v>44705</v>
      </c>
      <c r="E27" s="1" t="s">
        <v>261</v>
      </c>
      <c r="F27" s="1" t="s">
        <v>325</v>
      </c>
      <c r="H27" s="1"/>
      <c r="I27" s="1"/>
      <c r="J27" s="1"/>
    </row>
    <row r="28" spans="4:10" x14ac:dyDescent="0.3">
      <c r="D28" s="34">
        <v>44705</v>
      </c>
      <c r="E28" s="1" t="s">
        <v>339</v>
      </c>
      <c r="F28" s="1" t="s">
        <v>325</v>
      </c>
      <c r="H28" s="1"/>
      <c r="I28" s="1"/>
      <c r="J28" s="1"/>
    </row>
    <row r="29" spans="4:10" x14ac:dyDescent="0.3">
      <c r="D29" s="34">
        <v>44708</v>
      </c>
      <c r="E29" s="1" t="s">
        <v>268</v>
      </c>
      <c r="F29" s="1" t="s">
        <v>325</v>
      </c>
      <c r="H29" s="1"/>
      <c r="I29" s="1"/>
      <c r="J29" s="1"/>
    </row>
    <row r="30" spans="4:10" x14ac:dyDescent="0.3">
      <c r="D30" s="35">
        <v>44714</v>
      </c>
      <c r="E30" s="1" t="s">
        <v>262</v>
      </c>
      <c r="F30" s="1" t="s">
        <v>325</v>
      </c>
      <c r="H30" s="1"/>
      <c r="I30" s="1"/>
      <c r="J30" s="1"/>
    </row>
    <row r="31" spans="4:10" x14ac:dyDescent="0.3">
      <c r="D31" s="35">
        <v>44718</v>
      </c>
      <c r="E31" s="1" t="s">
        <v>263</v>
      </c>
      <c r="F31" s="1" t="s">
        <v>325</v>
      </c>
      <c r="H31" s="1"/>
      <c r="I31" s="1"/>
      <c r="J31" s="1"/>
    </row>
    <row r="32" spans="4:10" x14ac:dyDescent="0.3">
      <c r="D32" s="35">
        <v>44719</v>
      </c>
      <c r="E32" s="1" t="s">
        <v>264</v>
      </c>
      <c r="F32" s="1" t="s">
        <v>325</v>
      </c>
    </row>
    <row r="33" spans="4:6" x14ac:dyDescent="0.3">
      <c r="D33" s="35">
        <v>44722</v>
      </c>
      <c r="E33" s="1" t="s">
        <v>347</v>
      </c>
      <c r="F33" s="1" t="s">
        <v>325</v>
      </c>
    </row>
    <row r="34" spans="4:6" x14ac:dyDescent="0.3">
      <c r="D34" s="35">
        <v>44728</v>
      </c>
      <c r="E34" s="1" t="s">
        <v>336</v>
      </c>
      <c r="F34" s="1" t="s">
        <v>325</v>
      </c>
    </row>
    <row r="35" spans="4:6" x14ac:dyDescent="0.3">
      <c r="D35" s="35">
        <v>44729</v>
      </c>
      <c r="E35" s="1" t="s">
        <v>340</v>
      </c>
      <c r="F35" s="1" t="s">
        <v>325</v>
      </c>
    </row>
    <row r="36" spans="4:6" x14ac:dyDescent="0.3">
      <c r="D36" s="35">
        <v>44734</v>
      </c>
      <c r="E36" s="1" t="s">
        <v>265</v>
      </c>
      <c r="F36" s="1" t="s">
        <v>325</v>
      </c>
    </row>
    <row r="37" spans="4:6" x14ac:dyDescent="0.3">
      <c r="D37" s="35">
        <v>44735</v>
      </c>
      <c r="E37" s="1" t="s">
        <v>266</v>
      </c>
      <c r="F37" s="1" t="s">
        <v>325</v>
      </c>
    </row>
    <row r="38" spans="4:6" x14ac:dyDescent="0.3">
      <c r="D38" s="35">
        <v>44740</v>
      </c>
      <c r="E38" s="1" t="s">
        <v>346</v>
      </c>
      <c r="F38" s="1" t="s">
        <v>325</v>
      </c>
    </row>
    <row r="39" spans="4:6" x14ac:dyDescent="0.3">
      <c r="D39" s="35">
        <v>44741</v>
      </c>
      <c r="E39" s="1" t="s">
        <v>267</v>
      </c>
      <c r="F39" s="1"/>
    </row>
    <row r="40" spans="4:6" x14ac:dyDescent="0.3">
      <c r="D40" s="36">
        <v>44743</v>
      </c>
      <c r="E40" s="1" t="s">
        <v>272</v>
      </c>
      <c r="F40" s="1" t="s">
        <v>325</v>
      </c>
    </row>
    <row r="41" spans="4:6" x14ac:dyDescent="0.3">
      <c r="D41" s="36">
        <v>44747</v>
      </c>
      <c r="E41" s="1" t="s">
        <v>305</v>
      </c>
      <c r="F41" s="1" t="s">
        <v>325</v>
      </c>
    </row>
    <row r="42" spans="4:6" x14ac:dyDescent="0.3">
      <c r="D42" s="36">
        <v>44756</v>
      </c>
      <c r="E42" s="1" t="s">
        <v>273</v>
      </c>
      <c r="F42" s="1"/>
    </row>
    <row r="43" spans="4:6" x14ac:dyDescent="0.3">
      <c r="D43" s="36">
        <v>44759</v>
      </c>
      <c r="E43" s="1" t="s">
        <v>274</v>
      </c>
      <c r="F43" s="1" t="s">
        <v>325</v>
      </c>
    </row>
    <row r="44" spans="4:6" x14ac:dyDescent="0.3">
      <c r="D44" s="36">
        <v>44762</v>
      </c>
      <c r="E44" s="1" t="s">
        <v>306</v>
      </c>
      <c r="F44" s="1" t="s">
        <v>325</v>
      </c>
    </row>
    <row r="45" spans="4:6" x14ac:dyDescent="0.3">
      <c r="D45" s="36">
        <v>44766</v>
      </c>
      <c r="E45" s="1" t="s">
        <v>275</v>
      </c>
      <c r="F45" s="1" t="s">
        <v>325</v>
      </c>
    </row>
    <row r="46" spans="4:6" x14ac:dyDescent="0.3">
      <c r="D46" s="36">
        <v>44768</v>
      </c>
      <c r="E46" s="1" t="s">
        <v>276</v>
      </c>
      <c r="F46" s="1" t="s">
        <v>325</v>
      </c>
    </row>
    <row r="47" spans="4:6" x14ac:dyDescent="0.3">
      <c r="D47" s="36">
        <v>44768</v>
      </c>
      <c r="E47" s="1" t="s">
        <v>277</v>
      </c>
      <c r="F47" s="1" t="s">
        <v>325</v>
      </c>
    </row>
    <row r="48" spans="4:6" x14ac:dyDescent="0.3">
      <c r="D48" s="32">
        <v>44782</v>
      </c>
      <c r="E48" s="1" t="s">
        <v>357</v>
      </c>
      <c r="F48" s="1" t="s">
        <v>325</v>
      </c>
    </row>
    <row r="49" spans="4:6" x14ac:dyDescent="0.3">
      <c r="D49" s="32">
        <v>44788</v>
      </c>
      <c r="E49" s="1" t="s">
        <v>307</v>
      </c>
      <c r="F49" s="1" t="s">
        <v>325</v>
      </c>
    </row>
    <row r="50" spans="4:6" x14ac:dyDescent="0.3">
      <c r="D50" s="32">
        <v>44791</v>
      </c>
      <c r="E50" s="1" t="s">
        <v>278</v>
      </c>
      <c r="F50" s="1" t="s">
        <v>325</v>
      </c>
    </row>
    <row r="51" spans="4:6" x14ac:dyDescent="0.3">
      <c r="D51" s="32">
        <v>44796</v>
      </c>
      <c r="E51" s="1" t="s">
        <v>279</v>
      </c>
      <c r="F51" s="1" t="s">
        <v>325</v>
      </c>
    </row>
    <row r="52" spans="4:6" x14ac:dyDescent="0.3">
      <c r="D52" s="32">
        <v>44797</v>
      </c>
      <c r="E52" s="1" t="s">
        <v>292</v>
      </c>
      <c r="F52" s="1" t="s">
        <v>325</v>
      </c>
    </row>
    <row r="53" spans="4:6" x14ac:dyDescent="0.3">
      <c r="D53" s="32">
        <v>44797</v>
      </c>
      <c r="E53" s="1" t="s">
        <v>293</v>
      </c>
      <c r="F53" s="1" t="s">
        <v>325</v>
      </c>
    </row>
    <row r="54" spans="4:6" x14ac:dyDescent="0.3">
      <c r="D54" s="32">
        <v>44802</v>
      </c>
      <c r="E54" s="1" t="s">
        <v>298</v>
      </c>
      <c r="F54" s="1" t="s">
        <v>325</v>
      </c>
    </row>
    <row r="55" spans="4:6" x14ac:dyDescent="0.3">
      <c r="D55" s="32">
        <v>44804</v>
      </c>
      <c r="E55" s="1" t="s">
        <v>280</v>
      </c>
      <c r="F55" s="1" t="s">
        <v>325</v>
      </c>
    </row>
    <row r="56" spans="4:6" x14ac:dyDescent="0.3">
      <c r="D56" s="32">
        <v>44804</v>
      </c>
      <c r="E56" s="1" t="s">
        <v>288</v>
      </c>
      <c r="F56" s="1" t="s">
        <v>325</v>
      </c>
    </row>
    <row r="57" spans="4:6" x14ac:dyDescent="0.3">
      <c r="D57" s="37">
        <v>44809</v>
      </c>
      <c r="E57" s="1" t="s">
        <v>349</v>
      </c>
      <c r="F57" s="1" t="s">
        <v>325</v>
      </c>
    </row>
    <row r="58" spans="4:6" x14ac:dyDescent="0.3">
      <c r="D58" s="37">
        <v>44811</v>
      </c>
      <c r="E58" s="1" t="s">
        <v>182</v>
      </c>
      <c r="F58" s="1" t="s">
        <v>325</v>
      </c>
    </row>
    <row r="59" spans="4:6" x14ac:dyDescent="0.3">
      <c r="D59" s="37">
        <v>44813</v>
      </c>
      <c r="E59" s="1" t="s">
        <v>338</v>
      </c>
      <c r="F59" s="1" t="s">
        <v>325</v>
      </c>
    </row>
    <row r="60" spans="4:6" x14ac:dyDescent="0.3">
      <c r="D60" s="37">
        <v>44820</v>
      </c>
      <c r="E60" s="1" t="s">
        <v>299</v>
      </c>
      <c r="F60" s="1" t="s">
        <v>325</v>
      </c>
    </row>
    <row r="61" spans="4:6" x14ac:dyDescent="0.3">
      <c r="D61" s="37">
        <v>44823</v>
      </c>
      <c r="E61" s="1" t="s">
        <v>330</v>
      </c>
      <c r="F61" s="1" t="s">
        <v>325</v>
      </c>
    </row>
    <row r="62" spans="4:6" x14ac:dyDescent="0.3">
      <c r="D62" s="37">
        <v>44826</v>
      </c>
      <c r="E62" s="1" t="s">
        <v>348</v>
      </c>
      <c r="F62" s="1" t="s">
        <v>325</v>
      </c>
    </row>
    <row r="63" spans="4:6" x14ac:dyDescent="0.3">
      <c r="D63" s="38">
        <v>44837</v>
      </c>
      <c r="E63" s="1" t="s">
        <v>358</v>
      </c>
      <c r="F63" s="1" t="s">
        <v>325</v>
      </c>
    </row>
    <row r="64" spans="4:6" x14ac:dyDescent="0.3">
      <c r="D64" s="38">
        <v>44839</v>
      </c>
      <c r="E64" s="1" t="s">
        <v>281</v>
      </c>
      <c r="F64" s="1" t="s">
        <v>325</v>
      </c>
    </row>
    <row r="65" spans="4:6" x14ac:dyDescent="0.3">
      <c r="D65" s="38">
        <v>44841</v>
      </c>
      <c r="E65" s="1" t="s">
        <v>282</v>
      </c>
      <c r="F65" s="1" t="s">
        <v>325</v>
      </c>
    </row>
    <row r="66" spans="4:6" x14ac:dyDescent="0.3">
      <c r="D66" s="38">
        <v>44844</v>
      </c>
      <c r="E66" s="1" t="s">
        <v>287</v>
      </c>
      <c r="F66" s="1" t="s">
        <v>325</v>
      </c>
    </row>
    <row r="67" spans="4:6" x14ac:dyDescent="0.3">
      <c r="D67" s="38">
        <v>44846</v>
      </c>
      <c r="E67" s="1" t="s">
        <v>326</v>
      </c>
      <c r="F67" s="1" t="s">
        <v>325</v>
      </c>
    </row>
    <row r="68" spans="4:6" x14ac:dyDescent="0.3">
      <c r="D68" s="38">
        <v>44848</v>
      </c>
      <c r="E68" s="1" t="s">
        <v>283</v>
      </c>
      <c r="F68" s="1" t="s">
        <v>325</v>
      </c>
    </row>
    <row r="69" spans="4:6" x14ac:dyDescent="0.3">
      <c r="D69" s="38">
        <v>44848</v>
      </c>
      <c r="E69" s="1" t="s">
        <v>284</v>
      </c>
      <c r="F69" s="1"/>
    </row>
    <row r="70" spans="4:6" x14ac:dyDescent="0.3">
      <c r="D70" s="38">
        <v>44851</v>
      </c>
      <c r="E70" s="1" t="s">
        <v>285</v>
      </c>
      <c r="F70" s="1" t="s">
        <v>325</v>
      </c>
    </row>
    <row r="71" spans="4:6" x14ac:dyDescent="0.3">
      <c r="D71" s="38">
        <v>44852</v>
      </c>
      <c r="E71" s="1" t="s">
        <v>286</v>
      </c>
      <c r="F71" s="1" t="s">
        <v>325</v>
      </c>
    </row>
    <row r="72" spans="4:6" x14ac:dyDescent="0.3">
      <c r="D72" s="38">
        <v>44862</v>
      </c>
      <c r="E72" s="1" t="s">
        <v>289</v>
      </c>
      <c r="F72" s="1" t="s">
        <v>325</v>
      </c>
    </row>
    <row r="73" spans="4:6" x14ac:dyDescent="0.3">
      <c r="D73" s="38">
        <v>44864</v>
      </c>
      <c r="E73" s="1" t="s">
        <v>290</v>
      </c>
      <c r="F73" s="1" t="s">
        <v>325</v>
      </c>
    </row>
    <row r="74" spans="4:6" x14ac:dyDescent="0.3">
      <c r="D74" s="38">
        <v>44864</v>
      </c>
      <c r="E74" s="1" t="s">
        <v>334</v>
      </c>
      <c r="F74" s="1" t="s">
        <v>325</v>
      </c>
    </row>
    <row r="75" spans="4:6" x14ac:dyDescent="0.3">
      <c r="D75" s="34">
        <v>44870</v>
      </c>
      <c r="E75" s="1" t="s">
        <v>291</v>
      </c>
      <c r="F75" s="1" t="s">
        <v>325</v>
      </c>
    </row>
    <row r="76" spans="4:6" x14ac:dyDescent="0.3">
      <c r="D76" s="34">
        <v>44875</v>
      </c>
      <c r="E76" s="1" t="s">
        <v>335</v>
      </c>
      <c r="F76" s="1" t="s">
        <v>325</v>
      </c>
    </row>
    <row r="77" spans="4:6" x14ac:dyDescent="0.3">
      <c r="D77" s="34">
        <v>44878</v>
      </c>
      <c r="E77" s="1" t="s">
        <v>294</v>
      </c>
      <c r="F77" s="1" t="s">
        <v>325</v>
      </c>
    </row>
    <row r="78" spans="4:6" x14ac:dyDescent="0.3">
      <c r="D78" s="34">
        <v>44878</v>
      </c>
      <c r="E78" s="1" t="s">
        <v>295</v>
      </c>
      <c r="F78" s="1" t="s">
        <v>325</v>
      </c>
    </row>
    <row r="79" spans="4:6" x14ac:dyDescent="0.3">
      <c r="D79" s="34">
        <v>44879</v>
      </c>
      <c r="E79" s="1" t="s">
        <v>296</v>
      </c>
      <c r="F79" s="1" t="s">
        <v>325</v>
      </c>
    </row>
    <row r="80" spans="4:6" x14ac:dyDescent="0.3">
      <c r="D80" s="34">
        <v>44880</v>
      </c>
      <c r="E80" s="1" t="s">
        <v>328</v>
      </c>
      <c r="F80" s="1" t="s">
        <v>325</v>
      </c>
    </row>
    <row r="81" spans="4:6" x14ac:dyDescent="0.3">
      <c r="D81" s="34">
        <v>44888</v>
      </c>
      <c r="E81" s="1" t="s">
        <v>297</v>
      </c>
      <c r="F81" s="1" t="s">
        <v>325</v>
      </c>
    </row>
    <row r="82" spans="4:6" x14ac:dyDescent="0.3">
      <c r="D82" s="34">
        <v>44890</v>
      </c>
      <c r="E82" s="1" t="s">
        <v>308</v>
      </c>
      <c r="F82" s="1" t="s">
        <v>325</v>
      </c>
    </row>
    <row r="83" spans="4:6" x14ac:dyDescent="0.3">
      <c r="D83" s="34">
        <v>44892</v>
      </c>
      <c r="E83" s="1" t="s">
        <v>298</v>
      </c>
      <c r="F83" s="1" t="s">
        <v>325</v>
      </c>
    </row>
  </sheetData>
  <autoFilter ref="D2:F83" xr:uid="{431CB8B3-805D-4853-8F85-77D36BE0E0D7}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BFCA-CA2F-46D4-AF8F-8BF6353EE367}">
  <dimension ref="B2:D13"/>
  <sheetViews>
    <sheetView workbookViewId="0">
      <selection activeCell="C3" sqref="C3"/>
    </sheetView>
  </sheetViews>
  <sheetFormatPr defaultRowHeight="14.4" x14ac:dyDescent="0.3"/>
  <cols>
    <col min="3" max="3" width="35.77734375" customWidth="1"/>
    <col min="4" max="4" width="71.33203125" customWidth="1"/>
  </cols>
  <sheetData>
    <row r="2" spans="2:4" x14ac:dyDescent="0.3">
      <c r="C2" s="21" t="s">
        <v>125</v>
      </c>
      <c r="D2" s="21" t="s">
        <v>126</v>
      </c>
    </row>
    <row r="3" spans="2:4" x14ac:dyDescent="0.3">
      <c r="C3" t="s">
        <v>127</v>
      </c>
      <c r="D3" s="20" t="s">
        <v>128</v>
      </c>
    </row>
    <row r="4" spans="2:4" x14ac:dyDescent="0.3">
      <c r="C4" t="s">
        <v>460</v>
      </c>
      <c r="D4" s="20" t="s">
        <v>459</v>
      </c>
    </row>
    <row r="5" spans="2:4" x14ac:dyDescent="0.3">
      <c r="C5" t="s">
        <v>461</v>
      </c>
      <c r="D5" s="20" t="s">
        <v>462</v>
      </c>
    </row>
    <row r="6" spans="2:4" x14ac:dyDescent="0.3">
      <c r="C6" t="s">
        <v>477</v>
      </c>
      <c r="D6" s="20" t="s">
        <v>476</v>
      </c>
    </row>
    <row r="7" spans="2:4" x14ac:dyDescent="0.3">
      <c r="C7" t="s">
        <v>478</v>
      </c>
      <c r="D7" s="20" t="s">
        <v>479</v>
      </c>
    </row>
    <row r="12" spans="2:4" x14ac:dyDescent="0.3">
      <c r="B12" s="21" t="s">
        <v>13</v>
      </c>
      <c r="C12" s="21" t="s">
        <v>468</v>
      </c>
      <c r="D12" s="21" t="s">
        <v>126</v>
      </c>
    </row>
    <row r="13" spans="2:4" x14ac:dyDescent="0.3">
      <c r="B13" t="s">
        <v>471</v>
      </c>
      <c r="C13" t="s">
        <v>469</v>
      </c>
      <c r="D13" s="20" t="s">
        <v>470</v>
      </c>
    </row>
  </sheetData>
  <hyperlinks>
    <hyperlink ref="D3" r:id="rId1" display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xr:uid="{17E3E595-257A-4C7F-A5FA-4ACD07CC9661}"/>
    <hyperlink ref="D4" r:id="rId2" xr:uid="{764ABAEB-04D7-4E9A-9A72-41C614EEE422}"/>
    <hyperlink ref="D5" r:id="rId3" location="best_java_books_for_experienced_developers" xr:uid="{6727E712-1D33-4899-B2E6-22383A95C623}"/>
    <hyperlink ref="D13" r:id="rId4" xr:uid="{DCF01F14-0760-4090-BC71-48BAB6889664}"/>
    <hyperlink ref="D6" r:id="rId5" xr:uid="{68E1FACF-12E0-4D48-9588-121A64C4EB3A}"/>
    <hyperlink ref="D7" r:id="rId6" xr:uid="{2501302D-5586-4EA9-A3FA-FB85B21B74AE}"/>
  </hyperlinks>
  <pageMargins left="0.7" right="0.7" top="0.75" bottom="0.75" header="0.3" footer="0.3"/>
  <pageSetup orientation="portrait" horizontalDpi="200" verticalDpi="20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022D-0A20-40B2-9AEC-EE2156DA248A}">
  <dimension ref="A1:G13"/>
  <sheetViews>
    <sheetView workbookViewId="0">
      <pane ySplit="4" topLeftCell="A7" activePane="bottomLeft" state="frozen"/>
      <selection pane="bottomLeft" activeCell="D9" sqref="D9"/>
    </sheetView>
  </sheetViews>
  <sheetFormatPr defaultRowHeight="14.4" x14ac:dyDescent="0.3"/>
  <cols>
    <col min="1" max="1" width="11.33203125" bestFit="1" customWidth="1"/>
    <col min="2" max="2" width="36.77734375" customWidth="1"/>
    <col min="3" max="3" width="38.33203125" customWidth="1"/>
    <col min="4" max="4" width="43" bestFit="1" customWidth="1"/>
    <col min="5" max="5" width="9.6640625" bestFit="1" customWidth="1"/>
    <col min="7" max="7" width="29.77734375" customWidth="1"/>
    <col min="8" max="8" width="10" bestFit="1" customWidth="1"/>
    <col min="9" max="9" width="10.88671875" bestFit="1" customWidth="1"/>
    <col min="10" max="10" width="9.44140625" bestFit="1" customWidth="1"/>
  </cols>
  <sheetData>
    <row r="1" spans="1:7" ht="15" thickBot="1" x14ac:dyDescent="0.35"/>
    <row r="2" spans="1:7" ht="115.8" thickBot="1" x14ac:dyDescent="0.35">
      <c r="B2" s="14" t="s">
        <v>584</v>
      </c>
      <c r="C2" s="13" t="s">
        <v>583</v>
      </c>
      <c r="D2" s="15" t="s">
        <v>582</v>
      </c>
      <c r="G2" s="13" t="s">
        <v>144</v>
      </c>
    </row>
    <row r="4" spans="1:7" ht="15" thickBot="1" x14ac:dyDescent="0.35">
      <c r="A4" s="12">
        <v>2022</v>
      </c>
      <c r="B4" s="11" t="s">
        <v>145</v>
      </c>
      <c r="C4" s="11" t="s">
        <v>146</v>
      </c>
      <c r="D4" s="11" t="s">
        <v>586</v>
      </c>
    </row>
    <row r="5" spans="1:7" ht="58.2" thickBot="1" x14ac:dyDescent="0.35">
      <c r="A5" s="9" t="s">
        <v>74</v>
      </c>
      <c r="B5" s="16" t="s">
        <v>80</v>
      </c>
      <c r="C5" s="10" t="s">
        <v>81</v>
      </c>
      <c r="D5" s="15" t="s">
        <v>89</v>
      </c>
    </row>
    <row r="6" spans="1:7" ht="158.4" x14ac:dyDescent="0.3">
      <c r="A6" s="9" t="s">
        <v>76</v>
      </c>
      <c r="B6" s="16" t="s">
        <v>147</v>
      </c>
      <c r="C6" s="16" t="s">
        <v>152</v>
      </c>
      <c r="D6" s="16" t="s">
        <v>148</v>
      </c>
    </row>
    <row r="7" spans="1:7" ht="216" x14ac:dyDescent="0.3">
      <c r="A7" s="9" t="s">
        <v>77</v>
      </c>
      <c r="B7" s="16" t="s">
        <v>401</v>
      </c>
      <c r="C7" s="16" t="s">
        <v>585</v>
      </c>
      <c r="D7" s="16" t="s">
        <v>588</v>
      </c>
    </row>
    <row r="8" spans="1:7" ht="144" x14ac:dyDescent="0.3">
      <c r="A8" s="9" t="s">
        <v>78</v>
      </c>
      <c r="B8" s="16" t="s">
        <v>587</v>
      </c>
      <c r="C8" s="16" t="s">
        <v>612</v>
      </c>
      <c r="D8" s="16" t="s">
        <v>614</v>
      </c>
    </row>
    <row r="9" spans="1:7" ht="144" x14ac:dyDescent="0.3">
      <c r="A9" s="9" t="s">
        <v>79</v>
      </c>
      <c r="B9" s="16" t="s">
        <v>587</v>
      </c>
      <c r="C9" s="17"/>
      <c r="D9" s="17"/>
    </row>
    <row r="10" spans="1:7" x14ac:dyDescent="0.3">
      <c r="A10" s="9"/>
      <c r="B10" s="17"/>
      <c r="C10" s="17"/>
      <c r="D10" s="17"/>
    </row>
    <row r="11" spans="1:7" x14ac:dyDescent="0.3">
      <c r="A11" s="9"/>
      <c r="B11" s="17"/>
      <c r="C11" s="17"/>
      <c r="D11" s="17"/>
    </row>
    <row r="12" spans="1:7" x14ac:dyDescent="0.3">
      <c r="A12" s="9"/>
      <c r="B12" s="17"/>
      <c r="C12" s="17"/>
      <c r="D12" s="17"/>
    </row>
    <row r="13" spans="1:7" x14ac:dyDescent="0.3">
      <c r="A13" s="9"/>
      <c r="B13" s="17"/>
      <c r="C13" s="17"/>
      <c r="D13" s="17"/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4FA5-A01E-46CA-B492-1B3A7AECB7A5}">
  <dimension ref="D1:H10"/>
  <sheetViews>
    <sheetView topLeftCell="D1" zoomScaleNormal="100" workbookViewId="0">
      <pane ySplit="1" topLeftCell="A8" activePane="bottomLeft" state="frozen"/>
      <selection activeCell="D1" sqref="D1"/>
      <selection pane="bottomLeft" activeCell="E11" sqref="E11"/>
    </sheetView>
  </sheetViews>
  <sheetFormatPr defaultRowHeight="14.4" x14ac:dyDescent="0.3"/>
  <cols>
    <col min="1" max="3" width="0" style="6" hidden="1" customWidth="1"/>
    <col min="4" max="4" width="13.88671875" style="41" customWidth="1"/>
    <col min="5" max="5" width="45.109375" style="6" customWidth="1"/>
    <col min="6" max="6" width="36.44140625" style="6" customWidth="1"/>
    <col min="7" max="7" width="35.44140625" style="6" customWidth="1"/>
    <col min="8" max="8" width="31" style="6" customWidth="1"/>
    <col min="9" max="16384" width="8.88671875" style="6"/>
  </cols>
  <sheetData>
    <row r="1" spans="4:8" x14ac:dyDescent="0.3">
      <c r="D1" s="74" t="s">
        <v>377</v>
      </c>
      <c r="E1" s="74" t="s">
        <v>379</v>
      </c>
      <c r="F1" s="74" t="s">
        <v>382</v>
      </c>
      <c r="G1" s="5" t="s">
        <v>380</v>
      </c>
      <c r="H1" s="74" t="s">
        <v>382</v>
      </c>
    </row>
    <row r="2" spans="4:8" ht="331.2" x14ac:dyDescent="0.3">
      <c r="D2" s="41" t="s">
        <v>376</v>
      </c>
      <c r="E2" s="40" t="s">
        <v>378</v>
      </c>
      <c r="G2" s="40" t="s">
        <v>381</v>
      </c>
      <c r="H2" s="40"/>
    </row>
    <row r="3" spans="4:8" ht="331.2" x14ac:dyDescent="0.3">
      <c r="D3" s="41" t="s">
        <v>391</v>
      </c>
      <c r="E3" s="40" t="s">
        <v>378</v>
      </c>
      <c r="F3" s="40" t="s">
        <v>392</v>
      </c>
      <c r="G3" s="40" t="s">
        <v>393</v>
      </c>
      <c r="H3" s="40" t="s">
        <v>393</v>
      </c>
    </row>
    <row r="4" spans="4:8" ht="360" x14ac:dyDescent="0.3">
      <c r="D4" s="41" t="s">
        <v>394</v>
      </c>
      <c r="E4" s="40" t="s">
        <v>395</v>
      </c>
      <c r="F4" s="40" t="s">
        <v>433</v>
      </c>
      <c r="G4" s="40" t="s">
        <v>397</v>
      </c>
      <c r="H4" s="6" t="s">
        <v>434</v>
      </c>
    </row>
    <row r="5" spans="4:8" ht="273.60000000000002" x14ac:dyDescent="0.3">
      <c r="D5" s="41" t="s">
        <v>435</v>
      </c>
      <c r="E5" s="40" t="s">
        <v>437</v>
      </c>
      <c r="F5" s="40" t="s">
        <v>480</v>
      </c>
      <c r="G5" s="40" t="s">
        <v>436</v>
      </c>
      <c r="H5" s="6" t="s">
        <v>481</v>
      </c>
    </row>
    <row r="6" spans="4:8" ht="266.39999999999998" customHeight="1" x14ac:dyDescent="0.3">
      <c r="D6" s="41" t="s">
        <v>482</v>
      </c>
      <c r="E6" s="40" t="s">
        <v>484</v>
      </c>
      <c r="F6" s="40" t="s">
        <v>576</v>
      </c>
      <c r="G6" s="40" t="s">
        <v>483</v>
      </c>
      <c r="H6" s="40" t="s">
        <v>573</v>
      </c>
    </row>
    <row r="7" spans="4:8" ht="129.6" x14ac:dyDescent="0.3">
      <c r="D7" s="41" t="s">
        <v>574</v>
      </c>
      <c r="E7" s="40" t="s">
        <v>575</v>
      </c>
      <c r="F7" s="40" t="s">
        <v>577</v>
      </c>
      <c r="H7" s="40" t="s">
        <v>578</v>
      </c>
    </row>
    <row r="8" spans="4:8" ht="201.6" x14ac:dyDescent="0.3">
      <c r="D8" s="41" t="s">
        <v>579</v>
      </c>
      <c r="E8" s="40" t="s">
        <v>581</v>
      </c>
      <c r="F8" s="40" t="s">
        <v>602</v>
      </c>
      <c r="G8" s="40" t="s">
        <v>580</v>
      </c>
      <c r="H8" s="6" t="s">
        <v>603</v>
      </c>
    </row>
    <row r="9" spans="4:8" ht="144" x14ac:dyDescent="0.3">
      <c r="D9" s="41" t="s">
        <v>604</v>
      </c>
      <c r="E9" s="40" t="s">
        <v>605</v>
      </c>
      <c r="F9" s="40" t="s">
        <v>615</v>
      </c>
      <c r="G9" s="6" t="s">
        <v>613</v>
      </c>
      <c r="H9" s="6" t="s">
        <v>613</v>
      </c>
    </row>
    <row r="10" spans="4:8" ht="144" x14ac:dyDescent="0.3">
      <c r="D10" s="41" t="s">
        <v>616</v>
      </c>
      <c r="E10" s="40" t="s">
        <v>617</v>
      </c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35"/>
  <sheetViews>
    <sheetView topLeftCell="A25" workbookViewId="0">
      <selection activeCell="C4" sqref="C4:E5"/>
    </sheetView>
  </sheetViews>
  <sheetFormatPr defaultRowHeight="14.4" x14ac:dyDescent="0.3"/>
  <cols>
    <col min="4" max="4" width="37.77734375" customWidth="1"/>
    <col min="5" max="5" width="26.88671875" customWidth="1"/>
    <col min="6" max="6" width="28.88671875" style="6" customWidth="1"/>
  </cols>
  <sheetData>
    <row r="4" spans="3:6" x14ac:dyDescent="0.3">
      <c r="C4" s="2" t="s">
        <v>0</v>
      </c>
      <c r="D4" s="2" t="s">
        <v>2</v>
      </c>
      <c r="E4" s="2" t="s">
        <v>3</v>
      </c>
      <c r="F4" s="5" t="s">
        <v>71</v>
      </c>
    </row>
    <row r="5" spans="3:6" ht="86.4" x14ac:dyDescent="0.3">
      <c r="C5" s="8">
        <v>44774</v>
      </c>
      <c r="D5" s="3" t="s">
        <v>62</v>
      </c>
      <c r="E5" s="3" t="s">
        <v>6</v>
      </c>
      <c r="F5" s="10"/>
    </row>
    <row r="6" spans="3:6" ht="72" x14ac:dyDescent="0.3">
      <c r="C6" s="8">
        <v>44775</v>
      </c>
      <c r="D6" s="3" t="s">
        <v>9</v>
      </c>
      <c r="E6" s="3" t="s">
        <v>8</v>
      </c>
      <c r="F6" s="10"/>
    </row>
    <row r="7" spans="3:6" ht="43.2" x14ac:dyDescent="0.3">
      <c r="C7" s="8">
        <v>44776</v>
      </c>
      <c r="D7" s="3" t="s">
        <v>10</v>
      </c>
      <c r="E7" s="3" t="s">
        <v>46</v>
      </c>
      <c r="F7" s="10"/>
    </row>
    <row r="8" spans="3:6" ht="100.8" x14ac:dyDescent="0.3">
      <c r="C8" s="8">
        <v>44777</v>
      </c>
      <c r="D8" s="3" t="s">
        <v>47</v>
      </c>
      <c r="E8" s="3" t="s">
        <v>48</v>
      </c>
      <c r="F8" s="10"/>
    </row>
    <row r="9" spans="3:6" ht="28.8" x14ac:dyDescent="0.3">
      <c r="C9" s="8">
        <v>44778</v>
      </c>
      <c r="D9" s="4"/>
      <c r="E9" s="3" t="s">
        <v>52</v>
      </c>
      <c r="F9" s="9"/>
    </row>
    <row r="10" spans="3:6" ht="86.4" x14ac:dyDescent="0.3">
      <c r="C10" s="8">
        <v>44779</v>
      </c>
      <c r="D10" s="3" t="s">
        <v>51</v>
      </c>
      <c r="E10" s="3" t="s">
        <v>50</v>
      </c>
      <c r="F10" s="10"/>
    </row>
    <row r="11" spans="3:6" ht="86.4" x14ac:dyDescent="0.3">
      <c r="C11" s="8">
        <v>44780</v>
      </c>
      <c r="D11" s="3" t="s">
        <v>54</v>
      </c>
      <c r="E11" s="3" t="s">
        <v>53</v>
      </c>
      <c r="F11" s="10"/>
    </row>
    <row r="12" spans="3:6" ht="28.8" x14ac:dyDescent="0.3">
      <c r="C12" s="8">
        <v>44781</v>
      </c>
      <c r="D12" s="3" t="s">
        <v>55</v>
      </c>
      <c r="E12" s="3" t="s">
        <v>55</v>
      </c>
      <c r="F12" s="10"/>
    </row>
    <row r="13" spans="3:6" ht="43.2" x14ac:dyDescent="0.3">
      <c r="C13" s="8">
        <v>44782</v>
      </c>
      <c r="D13" s="4"/>
      <c r="E13" s="3" t="s">
        <v>56</v>
      </c>
      <c r="F13" s="10"/>
    </row>
    <row r="14" spans="3:6" ht="57.6" x14ac:dyDescent="0.3">
      <c r="C14" s="8">
        <v>44783</v>
      </c>
      <c r="D14" s="4"/>
      <c r="E14" s="3" t="s">
        <v>57</v>
      </c>
      <c r="F14" s="10"/>
    </row>
    <row r="15" spans="3:6" ht="43.2" x14ac:dyDescent="0.3">
      <c r="C15" s="8">
        <v>44784</v>
      </c>
      <c r="D15" s="4"/>
      <c r="E15" s="3" t="s">
        <v>58</v>
      </c>
      <c r="F15" s="10"/>
    </row>
    <row r="16" spans="3:6" ht="28.8" x14ac:dyDescent="0.3">
      <c r="C16" s="8">
        <v>44785</v>
      </c>
      <c r="D16" s="4"/>
      <c r="E16" s="3" t="s">
        <v>59</v>
      </c>
      <c r="F16" s="9"/>
    </row>
    <row r="17" spans="3:6" ht="43.2" x14ac:dyDescent="0.3">
      <c r="C17" s="8">
        <v>44786</v>
      </c>
      <c r="D17" s="4"/>
      <c r="E17" s="3" t="s">
        <v>60</v>
      </c>
      <c r="F17" s="10"/>
    </row>
    <row r="18" spans="3:6" ht="43.2" x14ac:dyDescent="0.3">
      <c r="C18" s="8">
        <v>44787</v>
      </c>
      <c r="D18" s="4"/>
      <c r="E18" s="3" t="s">
        <v>61</v>
      </c>
      <c r="F18" s="10"/>
    </row>
    <row r="19" spans="3:6" ht="43.2" x14ac:dyDescent="0.3">
      <c r="C19" s="8">
        <v>44788</v>
      </c>
      <c r="D19" s="4"/>
      <c r="E19" s="3" t="s">
        <v>63</v>
      </c>
      <c r="F19" s="10"/>
    </row>
    <row r="20" spans="3:6" ht="57.6" x14ac:dyDescent="0.3">
      <c r="C20" s="8">
        <v>44789</v>
      </c>
      <c r="D20" s="4"/>
      <c r="E20" s="3" t="s">
        <v>64</v>
      </c>
      <c r="F20" s="10"/>
    </row>
    <row r="21" spans="3:6" ht="57.6" x14ac:dyDescent="0.3">
      <c r="C21" s="8">
        <v>44790</v>
      </c>
      <c r="D21" s="4"/>
      <c r="E21" s="3" t="s">
        <v>64</v>
      </c>
      <c r="F21" s="10"/>
    </row>
    <row r="22" spans="3:6" ht="72" x14ac:dyDescent="0.3">
      <c r="C22" s="8">
        <v>44791</v>
      </c>
      <c r="D22" s="4"/>
      <c r="E22" s="3" t="s">
        <v>66</v>
      </c>
      <c r="F22" s="10"/>
    </row>
    <row r="23" spans="3:6" ht="43.2" x14ac:dyDescent="0.3">
      <c r="C23" s="8">
        <v>44792</v>
      </c>
      <c r="D23" s="4"/>
      <c r="E23" s="3" t="s">
        <v>65</v>
      </c>
      <c r="F23" s="10"/>
    </row>
    <row r="24" spans="3:6" ht="43.2" x14ac:dyDescent="0.3">
      <c r="C24" s="8">
        <v>44793</v>
      </c>
      <c r="D24" s="4"/>
      <c r="E24" s="3" t="s">
        <v>67</v>
      </c>
      <c r="F24" s="9"/>
    </row>
    <row r="25" spans="3:6" x14ac:dyDescent="0.3">
      <c r="C25" s="8">
        <v>44794</v>
      </c>
      <c r="D25" s="4"/>
      <c r="E25" s="4" t="s">
        <v>68</v>
      </c>
      <c r="F25" s="9"/>
    </row>
    <row r="26" spans="3:6" ht="86.4" x14ac:dyDescent="0.3">
      <c r="C26" s="8">
        <v>44795</v>
      </c>
      <c r="D26" s="4"/>
      <c r="E26" s="3" t="s">
        <v>69</v>
      </c>
      <c r="F26" s="9"/>
    </row>
    <row r="27" spans="3:6" x14ac:dyDescent="0.3">
      <c r="C27" s="8">
        <v>44796</v>
      </c>
      <c r="D27" s="4"/>
      <c r="E27" s="4" t="s">
        <v>70</v>
      </c>
      <c r="F27" s="9">
        <v>0</v>
      </c>
    </row>
    <row r="28" spans="3:6" x14ac:dyDescent="0.3">
      <c r="C28" s="8">
        <v>44797</v>
      </c>
      <c r="D28" s="4"/>
      <c r="E28" s="3" t="s">
        <v>72</v>
      </c>
      <c r="F28" s="9">
        <v>0</v>
      </c>
    </row>
    <row r="29" spans="3:6" x14ac:dyDescent="0.3">
      <c r="C29" s="8">
        <v>44798</v>
      </c>
      <c r="D29" s="4"/>
      <c r="E29" s="4" t="s">
        <v>73</v>
      </c>
      <c r="F29" s="9">
        <v>1</v>
      </c>
    </row>
    <row r="30" spans="3:6" ht="43.2" x14ac:dyDescent="0.3">
      <c r="C30" s="8">
        <v>44799</v>
      </c>
      <c r="D30" s="4"/>
      <c r="E30" s="3" t="s">
        <v>82</v>
      </c>
      <c r="F30" s="9">
        <v>1</v>
      </c>
    </row>
    <row r="31" spans="3:6" ht="86.4" x14ac:dyDescent="0.3">
      <c r="C31" s="8">
        <v>44800</v>
      </c>
      <c r="D31" s="4"/>
      <c r="E31" s="3" t="s">
        <v>83</v>
      </c>
      <c r="F31" s="9">
        <v>2</v>
      </c>
    </row>
    <row r="32" spans="3:6" ht="86.4" x14ac:dyDescent="0.3">
      <c r="C32" s="8">
        <v>44801</v>
      </c>
      <c r="D32" s="4"/>
      <c r="E32" s="3" t="s">
        <v>85</v>
      </c>
      <c r="F32" s="9">
        <v>2</v>
      </c>
    </row>
    <row r="33" spans="3:6" ht="72" x14ac:dyDescent="0.3">
      <c r="C33" s="8">
        <v>44802</v>
      </c>
      <c r="D33" s="4"/>
      <c r="E33" s="3" t="s">
        <v>86</v>
      </c>
      <c r="F33" s="9">
        <v>2</v>
      </c>
    </row>
    <row r="34" spans="3:6" ht="72" x14ac:dyDescent="0.3">
      <c r="C34" s="8">
        <v>44803</v>
      </c>
      <c r="D34" s="4"/>
      <c r="E34" s="3" t="s">
        <v>87</v>
      </c>
      <c r="F34" s="9">
        <v>1</v>
      </c>
    </row>
    <row r="35" spans="3:6" ht="86.4" x14ac:dyDescent="0.3">
      <c r="C35" s="8">
        <v>44804</v>
      </c>
      <c r="D35" s="4"/>
      <c r="E35" s="3" t="s">
        <v>90</v>
      </c>
      <c r="F35" s="9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A91C-BB34-4FBE-9778-8C93E26D0355}">
  <dimension ref="B4:H34"/>
  <sheetViews>
    <sheetView topLeftCell="B30" workbookViewId="0">
      <selection activeCell="C30" sqref="C30:C34"/>
    </sheetView>
  </sheetViews>
  <sheetFormatPr defaultRowHeight="14.4" x14ac:dyDescent="0.3"/>
  <cols>
    <col min="2" max="2" width="47.21875" customWidth="1"/>
    <col min="3" max="3" width="43.5546875" customWidth="1"/>
    <col min="5" max="6" width="30.5546875" customWidth="1"/>
    <col min="7" max="7" width="31.5546875" customWidth="1"/>
    <col min="8" max="8" width="6.33203125" bestFit="1" customWidth="1"/>
  </cols>
  <sheetData>
    <row r="4" spans="4:8" x14ac:dyDescent="0.3">
      <c r="D4" s="2" t="s">
        <v>0</v>
      </c>
      <c r="E4" s="2" t="s">
        <v>154</v>
      </c>
      <c r="F4" s="2" t="s">
        <v>155</v>
      </c>
      <c r="G4" s="2" t="s">
        <v>92</v>
      </c>
      <c r="H4" s="2" t="s">
        <v>71</v>
      </c>
    </row>
    <row r="5" spans="4:8" ht="72" x14ac:dyDescent="0.3">
      <c r="D5" s="8">
        <v>44805</v>
      </c>
      <c r="E5" s="3" t="s">
        <v>91</v>
      </c>
      <c r="F5" s="3"/>
      <c r="G5" s="3" t="s">
        <v>93</v>
      </c>
      <c r="H5" s="10">
        <v>1</v>
      </c>
    </row>
    <row r="6" spans="4:8" ht="57.6" x14ac:dyDescent="0.3">
      <c r="D6" s="8">
        <v>44806</v>
      </c>
      <c r="E6" s="16" t="s">
        <v>96</v>
      </c>
      <c r="F6" s="16"/>
      <c r="G6" s="16" t="s">
        <v>97</v>
      </c>
      <c r="H6" s="9">
        <v>2</v>
      </c>
    </row>
    <row r="7" spans="4:8" ht="57.6" x14ac:dyDescent="0.3">
      <c r="D7" s="8">
        <v>44807</v>
      </c>
      <c r="E7" s="16" t="s">
        <v>98</v>
      </c>
      <c r="F7" s="16"/>
      <c r="G7" s="16" t="s">
        <v>99</v>
      </c>
      <c r="H7" s="9">
        <v>2</v>
      </c>
    </row>
    <row r="8" spans="4:8" ht="57.6" x14ac:dyDescent="0.3">
      <c r="D8" s="8">
        <v>44808</v>
      </c>
      <c r="E8" s="16" t="s">
        <v>100</v>
      </c>
      <c r="F8" s="16"/>
      <c r="G8" s="17" t="s">
        <v>101</v>
      </c>
      <c r="H8" s="9">
        <v>2</v>
      </c>
    </row>
    <row r="9" spans="4:8" ht="86.4" x14ac:dyDescent="0.3">
      <c r="D9" s="8">
        <v>44809</v>
      </c>
      <c r="E9" s="16" t="s">
        <v>102</v>
      </c>
      <c r="F9" s="16"/>
      <c r="G9" s="16" t="s">
        <v>103</v>
      </c>
      <c r="H9" s="9">
        <v>1</v>
      </c>
    </row>
    <row r="10" spans="4:8" ht="57.6" x14ac:dyDescent="0.3">
      <c r="D10" s="8">
        <v>44810</v>
      </c>
      <c r="E10" s="16" t="s">
        <v>104</v>
      </c>
      <c r="F10" s="16"/>
      <c r="G10" s="16" t="s">
        <v>105</v>
      </c>
      <c r="H10" s="9">
        <v>1</v>
      </c>
    </row>
    <row r="11" spans="4:8" ht="43.2" x14ac:dyDescent="0.3">
      <c r="D11" s="8">
        <v>44811</v>
      </c>
      <c r="E11" s="16" t="s">
        <v>106</v>
      </c>
      <c r="F11" s="16"/>
      <c r="G11" s="17"/>
      <c r="H11" s="9">
        <v>1</v>
      </c>
    </row>
    <row r="12" spans="4:8" ht="43.2" x14ac:dyDescent="0.3">
      <c r="D12" s="8">
        <v>44812</v>
      </c>
      <c r="E12" s="16" t="s">
        <v>107</v>
      </c>
      <c r="F12" s="16"/>
      <c r="G12" s="16" t="s">
        <v>108</v>
      </c>
      <c r="H12" s="9">
        <v>2</v>
      </c>
    </row>
    <row r="13" spans="4:8" ht="28.8" x14ac:dyDescent="0.3">
      <c r="D13" s="8">
        <v>44813</v>
      </c>
      <c r="E13" s="16" t="s">
        <v>110</v>
      </c>
      <c r="F13" s="16"/>
      <c r="G13" s="17"/>
      <c r="H13" s="9">
        <v>2</v>
      </c>
    </row>
    <row r="14" spans="4:8" ht="43.2" x14ac:dyDescent="0.3">
      <c r="D14" s="8">
        <v>44814</v>
      </c>
      <c r="E14" s="16" t="s">
        <v>114</v>
      </c>
      <c r="F14" s="16"/>
      <c r="G14" s="16" t="s">
        <v>112</v>
      </c>
      <c r="H14" s="9">
        <v>2</v>
      </c>
    </row>
    <row r="15" spans="4:8" ht="43.2" x14ac:dyDescent="0.3">
      <c r="D15" s="8">
        <v>44815</v>
      </c>
      <c r="E15" s="16" t="s">
        <v>111</v>
      </c>
      <c r="F15" s="16"/>
      <c r="G15" s="16" t="s">
        <v>113</v>
      </c>
      <c r="H15" s="9">
        <v>2</v>
      </c>
    </row>
    <row r="16" spans="4:8" ht="43.2" x14ac:dyDescent="0.3">
      <c r="D16" s="8">
        <v>44816</v>
      </c>
      <c r="E16" s="16" t="s">
        <v>115</v>
      </c>
      <c r="F16" s="16"/>
      <c r="G16" s="17" t="s">
        <v>109</v>
      </c>
      <c r="H16" s="9">
        <v>2</v>
      </c>
    </row>
    <row r="17" spans="2:8" ht="43.2" x14ac:dyDescent="0.3">
      <c r="D17" s="8">
        <v>44817</v>
      </c>
      <c r="E17" s="16" t="s">
        <v>116</v>
      </c>
      <c r="F17" s="16"/>
      <c r="G17" s="16" t="s">
        <v>108</v>
      </c>
      <c r="H17" s="9">
        <v>2</v>
      </c>
    </row>
    <row r="18" spans="2:8" ht="43.2" x14ac:dyDescent="0.3">
      <c r="D18" s="8">
        <v>44818</v>
      </c>
      <c r="E18" s="16" t="s">
        <v>117</v>
      </c>
      <c r="F18" s="16"/>
      <c r="G18" s="16" t="s">
        <v>118</v>
      </c>
      <c r="H18" s="9">
        <v>1</v>
      </c>
    </row>
    <row r="19" spans="2:8" ht="43.2" x14ac:dyDescent="0.3">
      <c r="D19" s="8">
        <v>44819</v>
      </c>
      <c r="E19" s="17" t="s">
        <v>120</v>
      </c>
      <c r="F19" s="17"/>
      <c r="G19" s="16" t="s">
        <v>119</v>
      </c>
      <c r="H19" s="9">
        <v>0</v>
      </c>
    </row>
    <row r="20" spans="2:8" ht="57.6" x14ac:dyDescent="0.3">
      <c r="D20" s="8">
        <v>44820</v>
      </c>
      <c r="E20" s="16" t="s">
        <v>121</v>
      </c>
      <c r="F20" s="16"/>
      <c r="G20" s="17" t="s">
        <v>123</v>
      </c>
      <c r="H20" s="9">
        <v>2</v>
      </c>
    </row>
    <row r="21" spans="2:8" ht="57.6" x14ac:dyDescent="0.3">
      <c r="D21" s="8">
        <v>44821</v>
      </c>
      <c r="E21" s="16" t="s">
        <v>122</v>
      </c>
      <c r="F21" s="16"/>
      <c r="G21" s="17"/>
      <c r="H21" s="9">
        <v>2</v>
      </c>
    </row>
    <row r="22" spans="2:8" ht="86.4" x14ac:dyDescent="0.3">
      <c r="D22" s="8">
        <v>44822</v>
      </c>
      <c r="E22" s="16" t="s">
        <v>129</v>
      </c>
      <c r="F22" s="16"/>
      <c r="G22" s="17"/>
      <c r="H22" s="9">
        <v>2</v>
      </c>
    </row>
    <row r="23" spans="2:8" ht="28.8" x14ac:dyDescent="0.3">
      <c r="D23" s="8">
        <v>44823</v>
      </c>
      <c r="E23" s="16" t="s">
        <v>130</v>
      </c>
      <c r="F23" s="16"/>
      <c r="G23" s="16" t="s">
        <v>138</v>
      </c>
      <c r="H23" s="9">
        <v>1</v>
      </c>
    </row>
    <row r="24" spans="2:8" ht="28.8" x14ac:dyDescent="0.3">
      <c r="D24" s="8">
        <v>44824</v>
      </c>
      <c r="E24" s="16" t="s">
        <v>131</v>
      </c>
      <c r="F24" s="16"/>
      <c r="G24" s="16" t="s">
        <v>138</v>
      </c>
      <c r="H24" s="9">
        <v>1</v>
      </c>
    </row>
    <row r="25" spans="2:8" ht="57.6" x14ac:dyDescent="0.3">
      <c r="D25" s="8">
        <v>44825</v>
      </c>
      <c r="E25" s="16" t="s">
        <v>132</v>
      </c>
      <c r="F25" s="16"/>
      <c r="G25" s="16" t="s">
        <v>138</v>
      </c>
      <c r="H25" s="9">
        <v>2</v>
      </c>
    </row>
    <row r="26" spans="2:8" ht="43.2" x14ac:dyDescent="0.3">
      <c r="D26" s="8">
        <v>44826</v>
      </c>
      <c r="E26" s="16" t="s">
        <v>133</v>
      </c>
      <c r="F26" s="16"/>
      <c r="G26" s="16" t="s">
        <v>138</v>
      </c>
      <c r="H26" s="9">
        <v>2</v>
      </c>
    </row>
    <row r="27" spans="2:8" ht="27" customHeight="1" x14ac:dyDescent="0.3">
      <c r="D27" s="8">
        <v>44827</v>
      </c>
      <c r="E27" s="16" t="s">
        <v>134</v>
      </c>
      <c r="F27" s="16"/>
      <c r="G27" s="16" t="s">
        <v>138</v>
      </c>
      <c r="H27" s="9">
        <v>1</v>
      </c>
    </row>
    <row r="28" spans="2:8" ht="72" hidden="1" x14ac:dyDescent="0.3">
      <c r="D28" s="8">
        <v>44828</v>
      </c>
      <c r="E28" s="16" t="s">
        <v>135</v>
      </c>
      <c r="F28" s="16"/>
      <c r="G28" s="16" t="s">
        <v>138</v>
      </c>
      <c r="H28" s="9">
        <v>2</v>
      </c>
    </row>
    <row r="29" spans="2:8" ht="43.2" hidden="1" x14ac:dyDescent="0.3">
      <c r="D29" s="8">
        <v>44829</v>
      </c>
      <c r="E29" s="16" t="s">
        <v>137</v>
      </c>
      <c r="F29" s="16"/>
      <c r="G29" s="16" t="s">
        <v>138</v>
      </c>
      <c r="H29" s="9">
        <v>2</v>
      </c>
    </row>
    <row r="30" spans="2:8" ht="43.2" x14ac:dyDescent="0.3">
      <c r="B30" s="81" t="s">
        <v>157</v>
      </c>
      <c r="C30" s="81" t="s">
        <v>156</v>
      </c>
      <c r="D30" s="8">
        <v>44830</v>
      </c>
      <c r="E30" s="16" t="s">
        <v>153</v>
      </c>
      <c r="F30" s="16"/>
      <c r="G30" s="16" t="s">
        <v>138</v>
      </c>
      <c r="H30" s="9">
        <v>1</v>
      </c>
    </row>
    <row r="31" spans="2:8" ht="57.6" x14ac:dyDescent="0.3">
      <c r="B31" s="81"/>
      <c r="C31" s="81"/>
      <c r="D31" s="8">
        <v>44831</v>
      </c>
      <c r="E31" s="16" t="s">
        <v>312</v>
      </c>
      <c r="F31" s="17"/>
      <c r="G31" s="16" t="s">
        <v>313</v>
      </c>
      <c r="H31" s="9">
        <v>1</v>
      </c>
    </row>
    <row r="32" spans="2:8" ht="57.6" x14ac:dyDescent="0.3">
      <c r="B32" s="81"/>
      <c r="C32" s="81"/>
      <c r="D32" s="8">
        <v>44832</v>
      </c>
      <c r="E32" s="16" t="s">
        <v>359</v>
      </c>
      <c r="F32" s="17" t="s">
        <v>360</v>
      </c>
      <c r="G32" s="17"/>
      <c r="H32" s="9">
        <v>2</v>
      </c>
    </row>
    <row r="33" spans="2:8" ht="28.8" x14ac:dyDescent="0.3">
      <c r="B33" s="81"/>
      <c r="C33" s="81"/>
      <c r="D33" s="8">
        <v>44833</v>
      </c>
      <c r="E33" s="16" t="s">
        <v>363</v>
      </c>
      <c r="F33" s="16" t="s">
        <v>361</v>
      </c>
      <c r="G33" s="17"/>
      <c r="H33" s="9"/>
    </row>
    <row r="34" spans="2:8" ht="134.4" customHeight="1" x14ac:dyDescent="0.3">
      <c r="B34" s="81"/>
      <c r="C34" s="81"/>
      <c r="D34" s="8">
        <v>44834</v>
      </c>
      <c r="E34" s="16" t="s">
        <v>365</v>
      </c>
      <c r="F34" s="17" t="s">
        <v>364</v>
      </c>
      <c r="G34" s="16" t="s">
        <v>366</v>
      </c>
      <c r="H34" s="9">
        <v>1</v>
      </c>
    </row>
  </sheetData>
  <autoFilter ref="D4:H34" xr:uid="{AB56A91C-BB34-4FBE-9778-8C93E26D0355}"/>
  <mergeCells count="2">
    <mergeCell ref="C30:C34"/>
    <mergeCell ref="B30:B34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Principles</vt:lpstr>
      <vt:lpstr>Finance</vt:lpstr>
      <vt:lpstr>Network</vt:lpstr>
      <vt:lpstr>Family_Dates</vt:lpstr>
      <vt:lpstr>Later</vt:lpstr>
      <vt:lpstr>Monthly_check</vt:lpstr>
      <vt:lpstr>Weekly_check</vt:lpstr>
      <vt:lpstr>August</vt:lpstr>
      <vt:lpstr>September</vt:lpstr>
      <vt:lpstr>October</vt:lpstr>
      <vt:lpstr>November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2022-11-28T01:31:27Z</dcterms:modified>
</cp:coreProperties>
</file>