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Source\online-grocer\"/>
    </mc:Choice>
  </mc:AlternateContent>
  <xr:revisionPtr revIDLastSave="0" documentId="13_ncr:1_{DABC4360-FA6D-4428-BC94-17E64B2F1480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RawData" sheetId="1" r:id="rId1"/>
    <sheet name="Schema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13" i="2" l="1"/>
  <c r="G12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K3" i="2"/>
  <c r="K4" i="2"/>
  <c r="K5" i="2"/>
  <c r="K6" i="2"/>
  <c r="K7" i="2"/>
  <c r="K8" i="2"/>
  <c r="K2" i="2"/>
  <c r="K1" i="2"/>
  <c r="J14" i="2"/>
  <c r="J15" i="2"/>
  <c r="J16" i="2"/>
  <c r="J17" i="2"/>
  <c r="J13" i="2"/>
  <c r="J12" i="2"/>
  <c r="J3" i="2"/>
  <c r="J4" i="2"/>
  <c r="J5" i="2"/>
  <c r="J6" i="2"/>
  <c r="J7" i="2"/>
  <c r="J8" i="2"/>
  <c r="J2" i="2"/>
  <c r="I3" i="2"/>
  <c r="I4" i="2"/>
  <c r="I5" i="2"/>
  <c r="I6" i="2"/>
  <c r="I7" i="2"/>
  <c r="I8" i="2"/>
  <c r="I2" i="2"/>
  <c r="H3" i="2"/>
  <c r="H4" i="2"/>
  <c r="H5" i="2"/>
  <c r="H6" i="2"/>
  <c r="H7" i="2"/>
  <c r="H8" i="2"/>
  <c r="H2" i="2"/>
  <c r="G5" i="2"/>
  <c r="G6" i="2"/>
  <c r="G7" i="2"/>
  <c r="G8" i="2"/>
  <c r="G2" i="2"/>
  <c r="F5" i="2"/>
  <c r="F6" i="2"/>
  <c r="F7" i="2"/>
  <c r="F8" i="2"/>
  <c r="F2" i="2"/>
  <c r="E5" i="2"/>
  <c r="E6" i="2"/>
  <c r="E7" i="2"/>
  <c r="E8" i="2"/>
  <c r="E2" i="2"/>
  <c r="D3" i="2"/>
  <c r="D4" i="2"/>
  <c r="D5" i="2"/>
  <c r="D6" i="2"/>
  <c r="D7" i="2"/>
  <c r="D8" i="2"/>
  <c r="D2" i="2"/>
</calcChain>
</file>

<file path=xl/sharedStrings.xml><?xml version="1.0" encoding="utf-8"?>
<sst xmlns="http://schemas.openxmlformats.org/spreadsheetml/2006/main" count="138" uniqueCount="55">
  <si>
    <t>Item num</t>
  </si>
  <si>
    <t>description</t>
  </si>
  <si>
    <t>quantity on-hand</t>
  </si>
  <si>
    <t>cost</t>
  </si>
  <si>
    <t>purchase date</t>
  </si>
  <si>
    <t>vendor</t>
  </si>
  <si>
    <t>price</t>
  </si>
  <si>
    <t>date sold</t>
  </si>
  <si>
    <t>cust</t>
  </si>
  <si>
    <t>Quantity</t>
  </si>
  <si>
    <t>item type</t>
  </si>
  <si>
    <t>Location</t>
  </si>
  <si>
    <t>Unit</t>
  </si>
  <si>
    <t>Bennet Farm free-range eggs</t>
  </si>
  <si>
    <t>Bennet Farms, Rt. 17 Evansville, IL 55446</t>
  </si>
  <si>
    <t>Dairy</t>
  </si>
  <si>
    <t>D12</t>
  </si>
  <si>
    <t>dozen</t>
  </si>
  <si>
    <t>Ruby's Kale</t>
  </si>
  <si>
    <t xml:space="preserve"> </t>
  </si>
  <si>
    <t>Produce</t>
  </si>
  <si>
    <t>p12</t>
  </si>
  <si>
    <t>bunch</t>
  </si>
  <si>
    <t>Freshness White beans</t>
  </si>
  <si>
    <t>Canned</t>
  </si>
  <si>
    <t>a2</t>
  </si>
  <si>
    <t>12 ounce can</t>
  </si>
  <si>
    <t>Freshness, Inc., 202 E. Maple St., St. Joseph, MO 45678</t>
  </si>
  <si>
    <t>12 oz can</t>
  </si>
  <si>
    <t>12-oz can</t>
  </si>
  <si>
    <t>Freshness Green beans</t>
  </si>
  <si>
    <t>a3</t>
  </si>
  <si>
    <t>a7</t>
  </si>
  <si>
    <t>36 oz can</t>
  </si>
  <si>
    <t>Freshness Wax beans</t>
  </si>
  <si>
    <t>d12</t>
  </si>
  <si>
    <t>Ruby Redd Produce, LLC, 1212 Milam St., Kenosha, AL, 34567</t>
  </si>
  <si>
    <t>Ruby's Organic Kale</t>
  </si>
  <si>
    <t>po2</t>
  </si>
  <si>
    <t>qty</t>
  </si>
  <si>
    <t>date_sold</t>
  </si>
  <si>
    <t>cust_id</t>
  </si>
  <si>
    <t>Item_id</t>
  </si>
  <si>
    <t>quantity_on-hand</t>
  </si>
  <si>
    <t>purchase_date</t>
  </si>
  <si>
    <t>item_type</t>
  </si>
  <si>
    <t>location</t>
  </si>
  <si>
    <t>unit</t>
  </si>
  <si>
    <t>Ram</t>
  </si>
  <si>
    <t>Vick</t>
  </si>
  <si>
    <t>Rahul</t>
  </si>
  <si>
    <t>Surya</t>
  </si>
  <si>
    <t>sumaya</t>
  </si>
  <si>
    <t>prethi</t>
  </si>
  <si>
    <t>cust_name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</si>
</sst>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14" fontId="0" fillId="0" borderId="0" xfId="0" applyNumberFormat="1"/>
    <xf numFmtId="0" fontId="0" fillId="0" borderId="0" xfId="0" applyBorder="1"/>
    <xf numFmtId="0" fontId="0" fillId="0" borderId="0" xfId="0" applyBorder="1" applyAlignment="1">
      <alignment horizontal="left" vertical="top" wrapText="1"/>
    </xf>
    <xf numFmtId="14" fontId="0" fillId="0" borderId="0" xfId="0" applyNumberFormat="1" applyBorder="1"/>
    <xf numFmtId="0" fontId="0" fillId="0" borderId="0" xfId="0" applyFill="1" applyBorder="1"/>
    <xf numFmtId="0" fontId="0" fillId="0" borderId="0" xfId="0" applyFill="1" applyBorder="1" applyAlignment="1">
      <alignment horizontal="left" vertical="top" wrapText="1"/>
    </xf>
    <xf numFmtId="167" fontId="0" fillId="0" borderId="0" xfId="0" applyNumberFormat="1" applyFill="1" applyBorder="1"/>
    <xf numFmtId="167" fontId="0" fillId="0" borderId="0" xfId="0" applyNumberForma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3"/>
  <sheetViews>
    <sheetView zoomScale="85" zoomScaleNormal="85" workbookViewId="0">
      <selection activeCell="E13" sqref="E13"/>
    </sheetView>
  </sheetViews>
  <sheetFormatPr defaultRowHeight="14.4" x14ac:dyDescent="0.3"/>
  <cols>
    <col min="1" max="5" width="15.44140625" style="2" customWidth="1"/>
    <col min="6" max="6" width="23.88671875" style="3" customWidth="1"/>
    <col min="7" max="13" width="15.44140625" style="2" customWidth="1"/>
    <col min="14" max="16384" width="8.88671875" style="2"/>
  </cols>
  <sheetData>
    <row r="1" spans="1:13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3" spans="1:13" ht="28.8" x14ac:dyDescent="0.3">
      <c r="A3" s="2">
        <v>1000</v>
      </c>
      <c r="B3" s="2" t="s">
        <v>13</v>
      </c>
      <c r="C3" s="2">
        <v>29</v>
      </c>
      <c r="D3" s="2">
        <v>2.35</v>
      </c>
      <c r="E3" s="4">
        <v>44593</v>
      </c>
      <c r="F3" s="3" t="s">
        <v>14</v>
      </c>
      <c r="J3" s="2">
        <v>25</v>
      </c>
      <c r="K3" s="2" t="s">
        <v>15</v>
      </c>
      <c r="L3" s="2" t="s">
        <v>16</v>
      </c>
      <c r="M3" s="2" t="s">
        <v>17</v>
      </c>
    </row>
    <row r="4" spans="1:13" x14ac:dyDescent="0.3">
      <c r="A4" s="2">
        <v>1000</v>
      </c>
      <c r="B4" s="2" t="s">
        <v>13</v>
      </c>
      <c r="C4" s="2">
        <v>27</v>
      </c>
      <c r="G4" s="2">
        <v>5.49</v>
      </c>
      <c r="H4" s="4">
        <v>44594</v>
      </c>
      <c r="I4" s="2">
        <v>198765</v>
      </c>
      <c r="J4" s="2">
        <v>2</v>
      </c>
      <c r="K4" s="2" t="s">
        <v>15</v>
      </c>
      <c r="L4" s="2" t="s">
        <v>16</v>
      </c>
      <c r="M4" s="2" t="s">
        <v>17</v>
      </c>
    </row>
    <row r="5" spans="1:13" x14ac:dyDescent="0.3">
      <c r="A5" s="2">
        <v>2000</v>
      </c>
      <c r="B5" s="2" t="s">
        <v>18</v>
      </c>
      <c r="C5" s="2">
        <v>3</v>
      </c>
      <c r="G5" s="2">
        <v>3.99</v>
      </c>
      <c r="H5" s="4">
        <v>44594</v>
      </c>
      <c r="I5" s="2" t="s">
        <v>19</v>
      </c>
      <c r="J5" s="2">
        <v>2</v>
      </c>
      <c r="K5" s="2" t="s">
        <v>20</v>
      </c>
      <c r="L5" s="2" t="s">
        <v>21</v>
      </c>
      <c r="M5" s="2" t="s">
        <v>22</v>
      </c>
    </row>
    <row r="6" spans="1:13" x14ac:dyDescent="0.3">
      <c r="A6" s="2">
        <v>1100</v>
      </c>
      <c r="B6" s="2" t="s">
        <v>23</v>
      </c>
      <c r="C6" s="2">
        <v>13</v>
      </c>
      <c r="G6" s="2">
        <v>1.49</v>
      </c>
      <c r="H6" s="4">
        <v>44594</v>
      </c>
      <c r="I6" s="2">
        <v>202900</v>
      </c>
      <c r="J6" s="2">
        <v>2</v>
      </c>
      <c r="K6" s="2" t="s">
        <v>24</v>
      </c>
      <c r="L6" s="2" t="s">
        <v>25</v>
      </c>
      <c r="M6" s="2" t="s">
        <v>26</v>
      </c>
    </row>
    <row r="7" spans="1:13" ht="43.2" x14ac:dyDescent="0.3">
      <c r="A7" s="2">
        <v>1100</v>
      </c>
      <c r="B7" s="2" t="s">
        <v>23</v>
      </c>
      <c r="C7" s="2">
        <v>53</v>
      </c>
      <c r="D7" s="2">
        <v>0.69</v>
      </c>
      <c r="E7" s="4">
        <v>44594</v>
      </c>
      <c r="F7" s="3" t="s">
        <v>27</v>
      </c>
      <c r="J7" s="2">
        <v>40</v>
      </c>
      <c r="K7" s="2" t="s">
        <v>24</v>
      </c>
      <c r="L7" s="2" t="s">
        <v>25</v>
      </c>
      <c r="M7" s="2" t="s">
        <v>28</v>
      </c>
    </row>
    <row r="8" spans="1:13" x14ac:dyDescent="0.3">
      <c r="A8" s="2">
        <v>1000</v>
      </c>
      <c r="B8" s="2" t="s">
        <v>13</v>
      </c>
      <c r="C8" s="2">
        <v>25</v>
      </c>
      <c r="G8" s="2">
        <v>5.99</v>
      </c>
      <c r="H8" s="4">
        <v>44596</v>
      </c>
      <c r="I8" s="2">
        <v>196777</v>
      </c>
      <c r="J8" s="2">
        <v>2</v>
      </c>
      <c r="K8" s="2" t="s">
        <v>15</v>
      </c>
      <c r="L8" s="2" t="s">
        <v>16</v>
      </c>
      <c r="M8" s="2" t="s">
        <v>17</v>
      </c>
    </row>
    <row r="9" spans="1:13" x14ac:dyDescent="0.3">
      <c r="A9" s="2">
        <v>1100</v>
      </c>
      <c r="B9" s="2" t="s">
        <v>23</v>
      </c>
      <c r="C9" s="2">
        <v>45</v>
      </c>
      <c r="G9" s="2">
        <v>1.49</v>
      </c>
      <c r="H9" s="4">
        <v>44599</v>
      </c>
      <c r="I9" s="2">
        <v>198765</v>
      </c>
      <c r="J9" s="2">
        <v>8</v>
      </c>
      <c r="K9" s="2" t="s">
        <v>24</v>
      </c>
      <c r="L9" s="2" t="s">
        <v>25</v>
      </c>
      <c r="M9" s="2" t="s">
        <v>29</v>
      </c>
    </row>
    <row r="10" spans="1:13" ht="43.2" x14ac:dyDescent="0.3">
      <c r="A10" s="2">
        <v>1222</v>
      </c>
      <c r="B10" s="2" t="s">
        <v>30</v>
      </c>
      <c r="C10" s="2">
        <v>59</v>
      </c>
      <c r="D10" s="2">
        <v>0.59</v>
      </c>
      <c r="E10" s="4">
        <v>44602</v>
      </c>
      <c r="F10" s="3" t="s">
        <v>27</v>
      </c>
      <c r="J10" s="2">
        <v>40</v>
      </c>
      <c r="K10" s="2" t="s">
        <v>24</v>
      </c>
      <c r="L10" s="2" t="s">
        <v>31</v>
      </c>
      <c r="M10" s="2" t="s">
        <v>26</v>
      </c>
    </row>
    <row r="11" spans="1:13" ht="43.2" x14ac:dyDescent="0.3">
      <c r="A11" s="2">
        <v>1223</v>
      </c>
      <c r="B11" s="2" t="s">
        <v>30</v>
      </c>
      <c r="C11" s="2">
        <v>12</v>
      </c>
      <c r="D11" s="2">
        <v>1.75</v>
      </c>
      <c r="E11" s="4">
        <v>44602</v>
      </c>
      <c r="F11" s="3" t="s">
        <v>27</v>
      </c>
      <c r="J11" s="2">
        <v>10</v>
      </c>
      <c r="K11" s="2" t="s">
        <v>24</v>
      </c>
      <c r="L11" s="2" t="s">
        <v>32</v>
      </c>
      <c r="M11" s="2" t="s">
        <v>33</v>
      </c>
    </row>
    <row r="12" spans="1:13" ht="43.2" x14ac:dyDescent="0.3">
      <c r="A12" s="2">
        <v>1224</v>
      </c>
      <c r="B12" s="2" t="s">
        <v>34</v>
      </c>
      <c r="C12" s="2">
        <v>31</v>
      </c>
      <c r="D12" s="2">
        <v>0.65</v>
      </c>
      <c r="E12" s="4">
        <v>44602</v>
      </c>
      <c r="F12" s="3" t="s">
        <v>27</v>
      </c>
      <c r="J12" s="2">
        <v>30</v>
      </c>
      <c r="K12" s="2" t="s">
        <v>24</v>
      </c>
      <c r="L12" s="2" t="s">
        <v>31</v>
      </c>
      <c r="M12" s="2" t="s">
        <v>26</v>
      </c>
    </row>
    <row r="13" spans="1:13" x14ac:dyDescent="0.3">
      <c r="A13" s="2">
        <v>1000</v>
      </c>
      <c r="B13" s="2" t="s">
        <v>13</v>
      </c>
      <c r="C13" s="2">
        <v>21</v>
      </c>
      <c r="G13" s="2">
        <v>5.49</v>
      </c>
      <c r="H13" s="4">
        <v>44603</v>
      </c>
      <c r="I13" s="2">
        <v>277177</v>
      </c>
      <c r="J13" s="2">
        <v>4</v>
      </c>
      <c r="K13" s="2" t="s">
        <v>15</v>
      </c>
      <c r="L13" s="2" t="s">
        <v>35</v>
      </c>
      <c r="M13" s="2" t="s">
        <v>17</v>
      </c>
    </row>
    <row r="14" spans="1:13" x14ac:dyDescent="0.3">
      <c r="A14" s="2">
        <v>1100</v>
      </c>
      <c r="B14" s="2" t="s">
        <v>23</v>
      </c>
      <c r="C14" s="2">
        <v>41</v>
      </c>
      <c r="D14" s="2" t="s">
        <v>19</v>
      </c>
      <c r="G14" s="2">
        <v>1.49</v>
      </c>
      <c r="H14" s="4">
        <v>44603</v>
      </c>
      <c r="J14" s="2">
        <v>4</v>
      </c>
      <c r="K14" s="2" t="s">
        <v>24</v>
      </c>
      <c r="L14" s="2" t="s">
        <v>25</v>
      </c>
      <c r="M14" s="2" t="s">
        <v>26</v>
      </c>
    </row>
    <row r="15" spans="1:13" x14ac:dyDescent="0.3">
      <c r="A15" s="2">
        <v>1222</v>
      </c>
      <c r="B15" s="2" t="s">
        <v>30</v>
      </c>
      <c r="C15" s="2">
        <v>47</v>
      </c>
      <c r="G15" s="2">
        <v>1.29</v>
      </c>
      <c r="H15" s="4">
        <v>44604</v>
      </c>
      <c r="I15" s="2">
        <v>111000</v>
      </c>
      <c r="J15" s="2">
        <v>12</v>
      </c>
      <c r="K15" s="2" t="s">
        <v>24</v>
      </c>
      <c r="L15" s="2" t="s">
        <v>31</v>
      </c>
      <c r="M15" s="2" t="s">
        <v>29</v>
      </c>
    </row>
    <row r="16" spans="1:13" x14ac:dyDescent="0.3">
      <c r="A16" s="2">
        <v>1224</v>
      </c>
      <c r="B16" s="2" t="s">
        <v>34</v>
      </c>
      <c r="C16" s="2">
        <v>23</v>
      </c>
      <c r="G16" s="2">
        <v>1.55</v>
      </c>
      <c r="H16" s="4">
        <v>44604</v>
      </c>
      <c r="J16" s="2">
        <v>8</v>
      </c>
      <c r="K16" s="2" t="s">
        <v>24</v>
      </c>
      <c r="L16" s="2" t="s">
        <v>31</v>
      </c>
      <c r="M16" s="2" t="s">
        <v>29</v>
      </c>
    </row>
    <row r="17" spans="1:13" ht="43.2" x14ac:dyDescent="0.3">
      <c r="A17" s="2">
        <v>2000</v>
      </c>
      <c r="B17" s="2" t="s">
        <v>18</v>
      </c>
      <c r="C17" s="2">
        <v>28</v>
      </c>
      <c r="D17" s="2">
        <v>1.29</v>
      </c>
      <c r="E17" s="4">
        <v>44604</v>
      </c>
      <c r="F17" s="3" t="s">
        <v>36</v>
      </c>
      <c r="J17" s="2">
        <v>25</v>
      </c>
      <c r="K17" s="2" t="s">
        <v>20</v>
      </c>
      <c r="L17" s="2" t="s">
        <v>21</v>
      </c>
      <c r="M17" s="2" t="s">
        <v>22</v>
      </c>
    </row>
    <row r="18" spans="1:13" ht="43.2" x14ac:dyDescent="0.3">
      <c r="A18" s="2">
        <v>2001</v>
      </c>
      <c r="B18" s="2" t="s">
        <v>37</v>
      </c>
      <c r="C18" s="2">
        <v>20</v>
      </c>
      <c r="D18" s="2">
        <v>2.19</v>
      </c>
      <c r="E18" s="4">
        <v>44604</v>
      </c>
      <c r="F18" s="3" t="s">
        <v>36</v>
      </c>
      <c r="J18" s="2">
        <v>20</v>
      </c>
      <c r="K18" s="2" t="s">
        <v>20</v>
      </c>
      <c r="L18" s="2" t="s">
        <v>38</v>
      </c>
      <c r="M18" s="2" t="s">
        <v>22</v>
      </c>
    </row>
    <row r="19" spans="1:13" x14ac:dyDescent="0.3">
      <c r="A19" s="2">
        <v>1223</v>
      </c>
      <c r="B19" s="2" t="s">
        <v>30</v>
      </c>
      <c r="C19" s="2">
        <v>7</v>
      </c>
      <c r="G19" s="2">
        <v>3.49</v>
      </c>
      <c r="H19" s="4">
        <v>44605</v>
      </c>
      <c r="I19" s="2">
        <v>198765</v>
      </c>
      <c r="J19" s="2">
        <v>5</v>
      </c>
      <c r="K19" s="2" t="s">
        <v>24</v>
      </c>
      <c r="L19" s="2" t="s">
        <v>32</v>
      </c>
      <c r="M19" s="2" t="s">
        <v>33</v>
      </c>
    </row>
    <row r="20" spans="1:13" x14ac:dyDescent="0.3">
      <c r="A20" s="2">
        <v>2001</v>
      </c>
      <c r="B20" s="2" t="s">
        <v>37</v>
      </c>
      <c r="C20" s="2">
        <v>19</v>
      </c>
      <c r="G20" s="2">
        <v>6.99</v>
      </c>
      <c r="H20" s="4">
        <v>44605</v>
      </c>
      <c r="I20" s="2">
        <v>100988</v>
      </c>
      <c r="J20" s="2">
        <v>1</v>
      </c>
      <c r="K20" s="2" t="s">
        <v>20</v>
      </c>
      <c r="L20" s="2" t="s">
        <v>38</v>
      </c>
      <c r="M20" s="2" t="s">
        <v>22</v>
      </c>
    </row>
    <row r="21" spans="1:13" x14ac:dyDescent="0.3">
      <c r="A21" s="2">
        <v>2001</v>
      </c>
      <c r="B21" s="2" t="s">
        <v>37</v>
      </c>
      <c r="C21" s="2">
        <v>7</v>
      </c>
      <c r="G21" s="2">
        <v>6.99</v>
      </c>
      <c r="H21" s="4">
        <v>44606</v>
      </c>
      <c r="I21" s="2">
        <v>202900</v>
      </c>
      <c r="J21" s="2">
        <v>12</v>
      </c>
      <c r="K21" s="2" t="s">
        <v>20</v>
      </c>
      <c r="L21" s="2" t="s">
        <v>38</v>
      </c>
      <c r="M21" s="2" t="s">
        <v>22</v>
      </c>
    </row>
    <row r="22" spans="1:13" ht="43.2" x14ac:dyDescent="0.3">
      <c r="A22" s="2">
        <v>1223</v>
      </c>
      <c r="B22" s="2" t="s">
        <v>30</v>
      </c>
      <c r="C22" s="2">
        <v>17</v>
      </c>
      <c r="D22" s="2">
        <v>1.8</v>
      </c>
      <c r="E22" s="4">
        <v>44607</v>
      </c>
      <c r="F22" s="3" t="s">
        <v>27</v>
      </c>
      <c r="J22" s="2">
        <v>10</v>
      </c>
      <c r="K22" s="2" t="s">
        <v>24</v>
      </c>
      <c r="L22" s="2" t="s">
        <v>32</v>
      </c>
      <c r="M22" s="2" t="s">
        <v>33</v>
      </c>
    </row>
    <row r="23" spans="1:13" x14ac:dyDescent="0.3">
      <c r="A23" s="2">
        <v>2000</v>
      </c>
      <c r="B23" s="2" t="s">
        <v>18</v>
      </c>
      <c r="C23" s="2">
        <v>26</v>
      </c>
      <c r="G23" s="2">
        <v>3.99</v>
      </c>
      <c r="H23" s="4">
        <v>44607</v>
      </c>
      <c r="I23" s="2">
        <v>111000</v>
      </c>
      <c r="J23" s="2">
        <v>2</v>
      </c>
      <c r="K23" s="2" t="s">
        <v>20</v>
      </c>
      <c r="L23" s="2" t="s">
        <v>21</v>
      </c>
      <c r="M23" s="2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K31"/>
  <sheetViews>
    <sheetView tabSelected="1" topLeftCell="B8" workbookViewId="0">
      <selection activeCell="L25" sqref="L25"/>
    </sheetView>
  </sheetViews>
  <sheetFormatPr defaultRowHeight="14.4" x14ac:dyDescent="0.3"/>
  <cols>
    <col min="1" max="1" width="18.21875" customWidth="1"/>
    <col min="2" max="2" width="10.33203125" customWidth="1"/>
    <col min="3" max="3" width="24" customWidth="1"/>
    <col min="4" max="4" width="14.88671875" customWidth="1"/>
    <col min="5" max="5" width="12.21875" customWidth="1"/>
    <col min="6" max="6" width="18.21875" customWidth="1"/>
    <col min="7" max="7" width="23.88671875" customWidth="1"/>
    <col min="8" max="8" width="26.77734375" customWidth="1"/>
    <col min="9" max="9" width="14.5546875" customWidth="1"/>
    <col min="10" max="10" width="11.5546875" customWidth="1"/>
  </cols>
  <sheetData>
    <row r="1" spans="2:11" s="5" customFormat="1" x14ac:dyDescent="0.3">
      <c r="B1" s="5" t="s">
        <v>42</v>
      </c>
      <c r="C1" s="5" t="s">
        <v>1</v>
      </c>
      <c r="D1" s="5" t="s">
        <v>43</v>
      </c>
      <c r="E1" s="5" t="s">
        <v>3</v>
      </c>
      <c r="F1" s="5" t="s">
        <v>44</v>
      </c>
      <c r="G1" s="6" t="s">
        <v>5</v>
      </c>
      <c r="H1" s="5" t="s">
        <v>45</v>
      </c>
      <c r="I1" s="5" t="s">
        <v>46</v>
      </c>
      <c r="J1" s="5" t="s">
        <v>47</v>
      </c>
      <c r="K1" t="str">
        <f>"Insert into items values ( "&amp;B2&amp;" ,   '"&amp; C2&amp;"' , '"&amp;G2&amp;"' , "&amp;D2&amp;"  ,   '"&amp; H2&amp;"'  ,  '"&amp;I2&amp;"'  ,  "&amp;E2&amp;"  , '"&amp;J2&amp;"'  ,  '"&amp;F2&amp;"' ), "</f>
        <v xml:space="preserve">Insert into items values ( 1000 ,   'Bennet Farm free-range eggs' , 'Bennet Farms, Rt. 17 Evansville, IL 55446' , 102  ,   'Dairy'  ,  'D12'  ,  2.35  , 'dozen'  ,  '44593' ), </v>
      </c>
    </row>
    <row r="2" spans="2:11" x14ac:dyDescent="0.3">
      <c r="B2">
        <v>1000</v>
      </c>
      <c r="C2" t="s">
        <v>13</v>
      </c>
      <c r="D2">
        <f>SUMIF(RawData!$A$3:$A$23,Schema!B2,RawData!$C$3:$C$23)</f>
        <v>102</v>
      </c>
      <c r="E2">
        <f>INDEX( RawData!$D$3:$D$23, MATCH(B2,RawData!$A$3:$A$23,0) )</f>
        <v>2.35</v>
      </c>
      <c r="F2" s="1">
        <f>INDEX( RawData!$E$3:$E$23, MATCH($B2,RawData!$A$3:$A$23,0) )</f>
        <v>44593</v>
      </c>
      <c r="G2" s="1" t="str">
        <f>INDEX( RawData!$F$3:$F$23, MATCH($B2,RawData!$A$3:$A$23,0) )</f>
        <v>Bennet Farms, Rt. 17 Evansville, IL 55446</v>
      </c>
      <c r="H2" s="1" t="str">
        <f>INDEX( RawData!$K$3:$K$23, MATCH($B2,RawData!$A$3:$A$23,0) )</f>
        <v>Dairy</v>
      </c>
      <c r="I2" s="1" t="str">
        <f>INDEX( RawData!$L$3:$L$23, MATCH($B2,RawData!$A$3:$A$23,0) )</f>
        <v>D12</v>
      </c>
      <c r="J2" s="1" t="str">
        <f>INDEX( RawData!$M$3:$M$23, MATCH($B2,RawData!$A$3:$A$23,0) )</f>
        <v>dozen</v>
      </c>
      <c r="K2" t="str">
        <f>" ( "&amp;B3&amp;" ,   '"&amp; C3&amp;"' , '"&amp;G3&amp;"' , "&amp;D3&amp;"  ,   '"&amp; H3&amp;"'  ,  '"&amp;I3&amp;"'  ,  "&amp;E3&amp;"  , '"&amp;J3&amp;"'  ,  '"&amp;F3&amp;"' ), "</f>
        <v xml:space="preserve"> ( 2000 ,   'Ruby's Kale' , 'Ruby Redd Produce, LLC, 1212 Milam St., Kenosha, AL, 34567' , 57  ,   'Produce'  ,  'p12'  ,  1.29  , 'bunch'  ,  '44604' ), </v>
      </c>
    </row>
    <row r="3" spans="2:11" x14ac:dyDescent="0.3">
      <c r="B3">
        <v>2000</v>
      </c>
      <c r="C3" t="s">
        <v>18</v>
      </c>
      <c r="D3">
        <f>SUMIF(RawData!$A$3:$A$23,Schema!B3,RawData!$C$3:$C$23)</f>
        <v>57</v>
      </c>
      <c r="E3">
        <v>1.29</v>
      </c>
      <c r="F3" s="1">
        <v>44604</v>
      </c>
      <c r="G3" s="1" t="s">
        <v>36</v>
      </c>
      <c r="H3" s="1" t="str">
        <f>INDEX( RawData!$K$3:$K$23, MATCH($B3,RawData!$A$3:$A$23,0) )</f>
        <v>Produce</v>
      </c>
      <c r="I3" s="1" t="str">
        <f>INDEX( RawData!$L$3:$L$23, MATCH($B3,RawData!$A$3:$A$23,0) )</f>
        <v>p12</v>
      </c>
      <c r="J3" s="1" t="str">
        <f>INDEX( RawData!$M$3:$M$23, MATCH($B3,RawData!$A$3:$A$23,0) )</f>
        <v>bunch</v>
      </c>
      <c r="K3" t="str">
        <f t="shared" ref="K3:K8" si="0">" ( "&amp;B4&amp;" ,   '"&amp; C4&amp;"' , '"&amp;G4&amp;"' , "&amp;D4&amp;"  ,   '"&amp; H4&amp;"'  ,  '"&amp;I4&amp;"'  ,  "&amp;E4&amp;"  , '"&amp;J4&amp;"'  ,  '"&amp;F4&amp;"' ), "</f>
        <v xml:space="preserve"> ( 1100 ,   'Freshness White beans' , 'Freshness, Inc., 202 E. Maple St., St. Joseph, MO 45678' , 152  ,   'Canned'  ,  'a2'  ,  0.69  , '12 ounce can'  ,  '44594' ), </v>
      </c>
    </row>
    <row r="4" spans="2:11" x14ac:dyDescent="0.3">
      <c r="B4">
        <v>1100</v>
      </c>
      <c r="C4" t="s">
        <v>23</v>
      </c>
      <c r="D4">
        <f>SUMIF(RawData!$A$3:$A$23,Schema!B4,RawData!$C$3:$C$23)</f>
        <v>152</v>
      </c>
      <c r="E4">
        <v>0.69</v>
      </c>
      <c r="F4" s="1">
        <v>44594</v>
      </c>
      <c r="G4" s="1" t="s">
        <v>27</v>
      </c>
      <c r="H4" s="1" t="str">
        <f>INDEX( RawData!$K$3:$K$23, MATCH($B4,RawData!$A$3:$A$23,0) )</f>
        <v>Canned</v>
      </c>
      <c r="I4" s="1" t="str">
        <f>INDEX( RawData!$L$3:$L$23, MATCH($B4,RawData!$A$3:$A$23,0) )</f>
        <v>a2</v>
      </c>
      <c r="J4" s="1" t="str">
        <f>INDEX( RawData!$M$3:$M$23, MATCH($B4,RawData!$A$3:$A$23,0) )</f>
        <v>12 ounce can</v>
      </c>
      <c r="K4" t="str">
        <f t="shared" si="0"/>
        <v xml:space="preserve"> ( 1222 ,   'Freshness Green beans' , 'Freshness, Inc., 202 E. Maple St., St. Joseph, MO 45678' , 106  ,   'Canned'  ,  'a3'  ,  0.59  , '12 ounce can'  ,  '44602' ), </v>
      </c>
    </row>
    <row r="5" spans="2:11" x14ac:dyDescent="0.3">
      <c r="B5">
        <v>1222</v>
      </c>
      <c r="C5" t="s">
        <v>30</v>
      </c>
      <c r="D5">
        <f>SUMIF(RawData!$A$3:$A$23,Schema!B5,RawData!$C$3:$C$23)</f>
        <v>106</v>
      </c>
      <c r="E5">
        <f>INDEX( RawData!$D$3:$D$23, MATCH(B5,RawData!$A$3:$A$23,0) )</f>
        <v>0.59</v>
      </c>
      <c r="F5" s="1">
        <f>INDEX( RawData!$E$3:$E$23, MATCH($B5,RawData!$A$3:$A$23,0) )</f>
        <v>44602</v>
      </c>
      <c r="G5" s="1" t="str">
        <f>INDEX( RawData!$F$3:$F$23, MATCH($B5,RawData!$A$3:$A$23,0) )</f>
        <v>Freshness, Inc., 202 E. Maple St., St. Joseph, MO 45678</v>
      </c>
      <c r="H5" s="1" t="str">
        <f>INDEX( RawData!$K$3:$K$23, MATCH($B5,RawData!$A$3:$A$23,0) )</f>
        <v>Canned</v>
      </c>
      <c r="I5" s="1" t="str">
        <f>INDEX( RawData!$L$3:$L$23, MATCH($B5,RawData!$A$3:$A$23,0) )</f>
        <v>a3</v>
      </c>
      <c r="J5" s="1" t="str">
        <f>INDEX( RawData!$M$3:$M$23, MATCH($B5,RawData!$A$3:$A$23,0) )</f>
        <v>12 ounce can</v>
      </c>
      <c r="K5" t="str">
        <f t="shared" si="0"/>
        <v xml:space="preserve"> ( 1223 ,   'Freshness Green beans' , 'Freshness, Inc., 202 E. Maple St., St. Joseph, MO 45678' , 36  ,   'Canned'  ,  'a7'  ,  1.75  , '36 oz can'  ,  '44602' ), </v>
      </c>
    </row>
    <row r="6" spans="2:11" x14ac:dyDescent="0.3">
      <c r="B6">
        <v>1223</v>
      </c>
      <c r="C6" t="s">
        <v>30</v>
      </c>
      <c r="D6">
        <f>SUMIF(RawData!$A$3:$A$23,Schema!B6,RawData!$C$3:$C$23)</f>
        <v>36</v>
      </c>
      <c r="E6">
        <f>INDEX( RawData!$D$3:$D$23, MATCH(B6,RawData!$A$3:$A$23,0) )</f>
        <v>1.75</v>
      </c>
      <c r="F6" s="1">
        <f>INDEX( RawData!$E$3:$E$23, MATCH($B6,RawData!$A$3:$A$23,0) )</f>
        <v>44602</v>
      </c>
      <c r="G6" s="1" t="str">
        <f>INDEX( RawData!$F$3:$F$23, MATCH($B6,RawData!$A$3:$A$23,0) )</f>
        <v>Freshness, Inc., 202 E. Maple St., St. Joseph, MO 45678</v>
      </c>
      <c r="H6" s="1" t="str">
        <f>INDEX( RawData!$K$3:$K$23, MATCH($B6,RawData!$A$3:$A$23,0) )</f>
        <v>Canned</v>
      </c>
      <c r="I6" s="1" t="str">
        <f>INDEX( RawData!$L$3:$L$23, MATCH($B6,RawData!$A$3:$A$23,0) )</f>
        <v>a7</v>
      </c>
      <c r="J6" s="1" t="str">
        <f>INDEX( RawData!$M$3:$M$23, MATCH($B6,RawData!$A$3:$A$23,0) )</f>
        <v>36 oz can</v>
      </c>
      <c r="K6" t="str">
        <f t="shared" si="0"/>
        <v xml:space="preserve"> ( 1224 ,   'Freshness Wax beans' , 'Freshness, Inc., 202 E. Maple St., St. Joseph, MO 45678' , 54  ,   'Canned'  ,  'a3'  ,  0.65  , '12 ounce can'  ,  '44602' ), </v>
      </c>
    </row>
    <row r="7" spans="2:11" x14ac:dyDescent="0.3">
      <c r="B7">
        <v>1224</v>
      </c>
      <c r="C7" t="s">
        <v>34</v>
      </c>
      <c r="D7">
        <f>SUMIF(RawData!$A$3:$A$23,Schema!B7,RawData!$C$3:$C$23)</f>
        <v>54</v>
      </c>
      <c r="E7">
        <f>INDEX( RawData!$D$3:$D$23, MATCH(B7,RawData!$A$3:$A$23,0) )</f>
        <v>0.65</v>
      </c>
      <c r="F7" s="1">
        <f>INDEX( RawData!$E$3:$E$23, MATCH($B7,RawData!$A$3:$A$23,0) )</f>
        <v>44602</v>
      </c>
      <c r="G7" s="1" t="str">
        <f>INDEX( RawData!$F$3:$F$23, MATCH($B7,RawData!$A$3:$A$23,0) )</f>
        <v>Freshness, Inc., 202 E. Maple St., St. Joseph, MO 45678</v>
      </c>
      <c r="H7" s="1" t="str">
        <f>INDEX( RawData!$K$3:$K$23, MATCH($B7,RawData!$A$3:$A$23,0) )</f>
        <v>Canned</v>
      </c>
      <c r="I7" s="1" t="str">
        <f>INDEX( RawData!$L$3:$L$23, MATCH($B7,RawData!$A$3:$A$23,0) )</f>
        <v>a3</v>
      </c>
      <c r="J7" s="1" t="str">
        <f>INDEX( RawData!$M$3:$M$23, MATCH($B7,RawData!$A$3:$A$23,0) )</f>
        <v>12 ounce can</v>
      </c>
      <c r="K7" t="str">
        <f t="shared" si="0"/>
        <v xml:space="preserve"> ( 2001 ,   'Ruby's Organic Kale' , 'Ruby Redd Produce, LLC, 1212 Milam St., Kenosha, AL, 34567' , 46  ,   'Produce'  ,  'po2'  ,  2.19  , 'bunch'  ,  '44604' ), </v>
      </c>
    </row>
    <row r="8" spans="2:11" x14ac:dyDescent="0.3">
      <c r="B8">
        <v>2001</v>
      </c>
      <c r="C8" t="s">
        <v>37</v>
      </c>
      <c r="D8">
        <f>SUMIF(RawData!$A$3:$A$23,Schema!B8,RawData!$C$3:$C$23)</f>
        <v>46</v>
      </c>
      <c r="E8">
        <f>INDEX( RawData!$D$3:$D$23, MATCH(B8,RawData!$A$3:$A$23,0) )</f>
        <v>2.19</v>
      </c>
      <c r="F8" s="1">
        <f>INDEX( RawData!$E$3:$E$23, MATCH($B8,RawData!$A$3:$A$23,0) )</f>
        <v>44604</v>
      </c>
      <c r="G8" s="1" t="str">
        <f>INDEX( RawData!$F$3:$F$23, MATCH($B8,RawData!$A$3:$A$23,0) )</f>
        <v>Ruby Redd Produce, LLC, 1212 Milam St., Kenosha, AL, 34567</v>
      </c>
      <c r="H8" s="1" t="str">
        <f>INDEX( RawData!$K$3:$K$23, MATCH($B8,RawData!$A$3:$A$23,0) )</f>
        <v>Produce</v>
      </c>
      <c r="I8" s="1" t="str">
        <f>INDEX( RawData!$L$3:$L$23, MATCH($B8,RawData!$A$3:$A$23,0) )</f>
        <v>po2</v>
      </c>
      <c r="J8" s="1" t="str">
        <f>INDEX( RawData!$M$3:$M$23, MATCH($B8,RawData!$A$3:$A$23,0) )</f>
        <v>bunch</v>
      </c>
      <c r="K8" t="str">
        <f t="shared" si="0"/>
        <v xml:space="preserve"> (  ,   '' , '' ,   ,   ''  ,  ''  ,    , ''  ,  '' ), </v>
      </c>
    </row>
    <row r="11" spans="2:11" x14ac:dyDescent="0.3">
      <c r="B11" s="2" t="s">
        <v>39</v>
      </c>
      <c r="C11" s="2" t="s">
        <v>6</v>
      </c>
      <c r="D11" s="4" t="s">
        <v>40</v>
      </c>
      <c r="E11" s="2" t="s">
        <v>41</v>
      </c>
      <c r="F11" s="2" t="s">
        <v>42</v>
      </c>
      <c r="H11" s="2" t="s">
        <v>41</v>
      </c>
      <c r="I11" s="5" t="s">
        <v>54</v>
      </c>
    </row>
    <row r="12" spans="2:11" x14ac:dyDescent="0.3">
      <c r="B12" s="5">
        <v>27</v>
      </c>
      <c r="C12" s="5">
        <v>5.49</v>
      </c>
      <c r="D12" s="7">
        <v>44594</v>
      </c>
      <c r="E12" s="5">
        <v>198765</v>
      </c>
      <c r="F12" s="5">
        <v>1000</v>
      </c>
      <c r="G12" s="1" t="str">
        <f>"Insert into order_details values( "&amp;B12&amp;" ,   "&amp;C12&amp;" , '"&amp;D12&amp;"' , "&amp;E12&amp;" , " &amp; F12&amp;" ) ,"</f>
        <v>Insert into order_details values( 27 ,   5.49 , '44594' , 198765 , 1000 ) ,</v>
      </c>
      <c r="H12" s="5">
        <v>198765</v>
      </c>
      <c r="I12" t="s">
        <v>48</v>
      </c>
      <c r="J12" t="str">
        <f>"Insert into customer values( "&amp;H12&amp;" ,   '"&amp;I12&amp;"' ) ,"</f>
        <v>Insert into customer values( 198765 ,   'Ram' ) ,</v>
      </c>
    </row>
    <row r="13" spans="2:11" x14ac:dyDescent="0.3">
      <c r="B13" s="5">
        <v>2</v>
      </c>
      <c r="C13" s="5">
        <v>3.99</v>
      </c>
      <c r="D13" s="7">
        <v>44594</v>
      </c>
      <c r="E13" s="5">
        <v>202900</v>
      </c>
      <c r="F13" s="5">
        <v>2000</v>
      </c>
      <c r="G13" s="1" t="str">
        <f>"( "&amp;B12&amp;" ,   "&amp;C12&amp;" , '"&amp;D12&amp;"' , "&amp;E12&amp;" , " &amp; F12&amp;" ) ,"</f>
        <v>( 27 ,   5.49 , '44594' , 198765 , 1000 ) ,</v>
      </c>
      <c r="H13" s="5">
        <v>202900</v>
      </c>
      <c r="I13" t="s">
        <v>49</v>
      </c>
      <c r="J13" t="str">
        <f>"  ( "&amp;H13&amp;" ,   '"&amp;I13&amp;"' ) ,"</f>
        <v xml:space="preserve">  ( 202900 ,   'Vick' ) ,</v>
      </c>
    </row>
    <row r="14" spans="2:11" x14ac:dyDescent="0.3">
      <c r="B14" s="5">
        <v>2</v>
      </c>
      <c r="C14" s="5">
        <v>1.49</v>
      </c>
      <c r="D14" s="7">
        <v>44594</v>
      </c>
      <c r="E14" s="5">
        <v>202900</v>
      </c>
      <c r="F14" s="5">
        <v>1100</v>
      </c>
      <c r="G14" s="1" t="str">
        <f t="shared" ref="G14:G31" si="1">"( "&amp;B13&amp;" ,   "&amp;C13&amp;" , '"&amp;D13&amp;"' , "&amp;E13&amp;" , " &amp; F13&amp;" ) ,"</f>
        <v>( 2 ,   3.99 , '44594' , 202900 , 2000 ) ,</v>
      </c>
      <c r="H14" s="5">
        <v>196777</v>
      </c>
      <c r="I14" t="s">
        <v>50</v>
      </c>
      <c r="J14" t="str">
        <f t="shared" ref="J14:J17" si="2">"  ( "&amp;H14&amp;" ,   '"&amp;I14&amp;"' ) ,"</f>
        <v xml:space="preserve">  ( 196777 ,   'Rahul' ) ,</v>
      </c>
    </row>
    <row r="15" spans="2:11" x14ac:dyDescent="0.3">
      <c r="B15" s="5">
        <v>40</v>
      </c>
      <c r="C15" s="5">
        <v>5.99</v>
      </c>
      <c r="D15" s="7">
        <v>44596</v>
      </c>
      <c r="E15" s="5">
        <v>196777</v>
      </c>
      <c r="F15" s="5">
        <v>1100</v>
      </c>
      <c r="G15" s="1" t="str">
        <f t="shared" si="1"/>
        <v>( 2 ,   1.49 , '44594' , 202900 , 1100 ) ,</v>
      </c>
      <c r="H15" s="5">
        <v>277177</v>
      </c>
      <c r="I15" t="s">
        <v>53</v>
      </c>
      <c r="J15" t="str">
        <f t="shared" si="2"/>
        <v xml:space="preserve">  ( 277177 ,   'prethi' ) ,</v>
      </c>
    </row>
    <row r="16" spans="2:11" x14ac:dyDescent="0.3">
      <c r="B16" s="5">
        <v>2</v>
      </c>
      <c r="C16" s="5">
        <v>5.99</v>
      </c>
      <c r="D16" s="7">
        <v>44596</v>
      </c>
      <c r="E16" s="5">
        <v>196777</v>
      </c>
      <c r="F16" s="5">
        <v>1000</v>
      </c>
      <c r="G16" s="1" t="str">
        <f t="shared" si="1"/>
        <v>( 40 ,   5.99 , '44596' , 196777 , 1100 ) ,</v>
      </c>
      <c r="H16" s="5">
        <v>111000</v>
      </c>
      <c r="I16" t="s">
        <v>51</v>
      </c>
      <c r="J16" t="str">
        <f t="shared" si="2"/>
        <v xml:space="preserve">  ( 111000 ,   'Surya' ) ,</v>
      </c>
    </row>
    <row r="17" spans="2:10" x14ac:dyDescent="0.3">
      <c r="B17" s="5">
        <v>8</v>
      </c>
      <c r="C17" s="5">
        <v>1.49</v>
      </c>
      <c r="D17" s="7">
        <v>44599</v>
      </c>
      <c r="E17" s="5">
        <v>198765</v>
      </c>
      <c r="F17" s="5">
        <v>1100</v>
      </c>
      <c r="G17" s="1" t="str">
        <f t="shared" si="1"/>
        <v>( 2 ,   5.99 , '44596' , 196777 , 1000 ) ,</v>
      </c>
      <c r="H17" s="2">
        <v>100988</v>
      </c>
      <c r="I17" t="s">
        <v>52</v>
      </c>
      <c r="J17" t="str">
        <f t="shared" si="2"/>
        <v xml:space="preserve">  ( 100988 ,   'sumaya' ) ,</v>
      </c>
    </row>
    <row r="18" spans="2:10" x14ac:dyDescent="0.3">
      <c r="B18" s="5">
        <v>40</v>
      </c>
      <c r="C18" s="5">
        <v>5.49</v>
      </c>
      <c r="D18" s="7">
        <v>44600</v>
      </c>
      <c r="E18" s="5">
        <v>277177</v>
      </c>
      <c r="F18" s="2">
        <v>1222</v>
      </c>
      <c r="G18" s="1" t="str">
        <f t="shared" si="1"/>
        <v>( 8 ,   1.49 , '44599' , 198765 , 1100 ) ,</v>
      </c>
    </row>
    <row r="19" spans="2:10" x14ac:dyDescent="0.3">
      <c r="B19" s="5">
        <v>10</v>
      </c>
      <c r="C19" s="5">
        <v>5.49</v>
      </c>
      <c r="D19" s="7">
        <v>44601</v>
      </c>
      <c r="E19" s="5">
        <v>277177</v>
      </c>
      <c r="F19" s="2">
        <v>1223</v>
      </c>
      <c r="G19" s="1" t="str">
        <f t="shared" si="1"/>
        <v>( 40 ,   5.49 , '44600' , 277177 , 1222 ) ,</v>
      </c>
    </row>
    <row r="20" spans="2:10" x14ac:dyDescent="0.3">
      <c r="B20" s="5">
        <v>30</v>
      </c>
      <c r="C20" s="5">
        <v>5.49</v>
      </c>
      <c r="D20" s="7">
        <v>44602</v>
      </c>
      <c r="E20" s="5">
        <v>277177</v>
      </c>
      <c r="F20" s="2">
        <v>1224</v>
      </c>
      <c r="G20" s="1" t="str">
        <f t="shared" si="1"/>
        <v>( 10 ,   5.49 , '44601' , 277177 , 1223 ) ,</v>
      </c>
    </row>
    <row r="21" spans="2:10" x14ac:dyDescent="0.3">
      <c r="B21" s="5">
        <v>4</v>
      </c>
      <c r="C21" s="5">
        <v>5.49</v>
      </c>
      <c r="D21" s="7">
        <v>44603</v>
      </c>
      <c r="E21" s="5">
        <v>277177</v>
      </c>
      <c r="F21" s="2">
        <v>1000</v>
      </c>
      <c r="G21" s="1" t="str">
        <f t="shared" si="1"/>
        <v>( 30 ,   5.49 , '44602' , 277177 , 1224 ) ,</v>
      </c>
    </row>
    <row r="22" spans="2:10" x14ac:dyDescent="0.3">
      <c r="B22" s="5">
        <v>4</v>
      </c>
      <c r="C22" s="5">
        <v>1.49</v>
      </c>
      <c r="D22" s="7">
        <v>44603</v>
      </c>
      <c r="E22" s="5">
        <v>111000</v>
      </c>
      <c r="F22" s="2">
        <v>1100</v>
      </c>
      <c r="G22" s="1" t="str">
        <f t="shared" si="1"/>
        <v>( 4 ,   5.49 , '44603' , 277177 , 1000 ) ,</v>
      </c>
    </row>
    <row r="23" spans="2:10" x14ac:dyDescent="0.3">
      <c r="B23" s="5">
        <v>12</v>
      </c>
      <c r="C23" s="5">
        <v>1.29</v>
      </c>
      <c r="D23" s="7">
        <v>44604</v>
      </c>
      <c r="E23" s="5">
        <v>111000</v>
      </c>
      <c r="F23" s="2">
        <v>1222</v>
      </c>
      <c r="G23" s="1" t="str">
        <f t="shared" si="1"/>
        <v>( 4 ,   1.49 , '44603' , 111000 , 1100 ) ,</v>
      </c>
    </row>
    <row r="24" spans="2:10" x14ac:dyDescent="0.3">
      <c r="B24" s="5">
        <v>8</v>
      </c>
      <c r="C24" s="5">
        <v>1.55</v>
      </c>
      <c r="D24" s="7">
        <v>44604</v>
      </c>
      <c r="E24" s="2">
        <v>198765</v>
      </c>
      <c r="F24" s="2">
        <v>1224</v>
      </c>
      <c r="G24" s="1" t="str">
        <f t="shared" si="1"/>
        <v>( 12 ,   1.29 , '44604' , 111000 , 1222 ) ,</v>
      </c>
    </row>
    <row r="25" spans="2:10" x14ac:dyDescent="0.3">
      <c r="B25" s="2">
        <v>25</v>
      </c>
      <c r="C25" s="2">
        <v>3.49</v>
      </c>
      <c r="D25" s="8">
        <v>44605</v>
      </c>
      <c r="E25" s="2">
        <v>198765</v>
      </c>
      <c r="F25" s="2">
        <v>2000</v>
      </c>
      <c r="G25" s="1" t="str">
        <f t="shared" si="1"/>
        <v>( 8 ,   1.55 , '44604' , 198765 , 1224 ) ,</v>
      </c>
    </row>
    <row r="26" spans="2:10" x14ac:dyDescent="0.3">
      <c r="B26" s="2">
        <v>20</v>
      </c>
      <c r="C26" s="2">
        <v>3.49</v>
      </c>
      <c r="D26" s="8">
        <v>44605</v>
      </c>
      <c r="E26" s="2">
        <v>198765</v>
      </c>
      <c r="F26" s="2">
        <v>2001</v>
      </c>
      <c r="G26" s="1" t="str">
        <f t="shared" si="1"/>
        <v>( 25 ,   3.49 , '44605' , 198765 , 2000 ) ,</v>
      </c>
    </row>
    <row r="27" spans="2:10" x14ac:dyDescent="0.3">
      <c r="B27" s="2">
        <v>5</v>
      </c>
      <c r="C27" s="2">
        <v>3.49</v>
      </c>
      <c r="D27" s="8">
        <v>44605</v>
      </c>
      <c r="E27" s="2">
        <v>198765</v>
      </c>
      <c r="F27" s="2">
        <v>1223</v>
      </c>
      <c r="G27" s="1" t="str">
        <f t="shared" si="1"/>
        <v>( 20 ,   3.49 , '44605' , 198765 , 2001 ) ,</v>
      </c>
    </row>
    <row r="28" spans="2:10" x14ac:dyDescent="0.3">
      <c r="B28" s="2">
        <v>1</v>
      </c>
      <c r="C28" s="2">
        <v>6.99</v>
      </c>
      <c r="D28" s="8">
        <v>44605</v>
      </c>
      <c r="E28" s="2">
        <v>100988</v>
      </c>
      <c r="F28" s="2">
        <v>2001</v>
      </c>
      <c r="G28" s="1" t="str">
        <f t="shared" si="1"/>
        <v>( 5 ,   3.49 , '44605' , 198765 , 1223 ) ,</v>
      </c>
    </row>
    <row r="29" spans="2:10" x14ac:dyDescent="0.3">
      <c r="B29" s="2">
        <v>12</v>
      </c>
      <c r="C29" s="2">
        <v>6.99</v>
      </c>
      <c r="D29" s="8">
        <v>44606</v>
      </c>
      <c r="E29" s="2">
        <v>202900</v>
      </c>
      <c r="F29" s="2">
        <v>2001</v>
      </c>
      <c r="G29" s="1" t="str">
        <f t="shared" si="1"/>
        <v>( 1 ,   6.99 , '44605' , 100988 , 2001 ) ,</v>
      </c>
    </row>
    <row r="30" spans="2:10" x14ac:dyDescent="0.3">
      <c r="B30" s="2">
        <v>10</v>
      </c>
      <c r="C30" s="2">
        <v>3.99</v>
      </c>
      <c r="D30" s="8">
        <v>44607</v>
      </c>
      <c r="E30" s="2">
        <v>111000</v>
      </c>
      <c r="F30" s="2">
        <v>1223</v>
      </c>
      <c r="G30" s="1" t="str">
        <f t="shared" si="1"/>
        <v>( 12 ,   6.99 , '44606' , 202900 , 2001 ) ,</v>
      </c>
    </row>
    <row r="31" spans="2:10" x14ac:dyDescent="0.3">
      <c r="B31" s="2">
        <v>2</v>
      </c>
      <c r="C31" s="2">
        <v>3.99</v>
      </c>
      <c r="D31" s="8">
        <v>44607</v>
      </c>
      <c r="E31" s="2">
        <v>111000</v>
      </c>
      <c r="F31" s="5">
        <v>2000</v>
      </c>
      <c r="G31" s="1" t="str">
        <f t="shared" si="1"/>
        <v>( 10 ,   3.99 , '44607' , 111000 , 1223 ) ,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RawData</vt:lpstr>
      <vt:lpstr>Schema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Amarnath M</dc:creator>
  <cp:lastModifiedBy>Amarnath M</cp:lastModifiedBy>
  <dcterms:created xsi:type="dcterms:W3CDTF">2023-11-14T08:33:40Z</dcterms:created>
  <dcterms:modified xsi:type="dcterms:W3CDTF">2023-11-14T11:09:50Z</dcterms:modified>
</cp:coreProperties>
</file>