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5180" windowHeight="4245"/>
  </bookViews>
  <sheets>
    <sheet name="Projeto" sheetId="1" r:id="rId1"/>
  </sheets>
  <definedNames>
    <definedName name="_L1">Projeto!$B$11</definedName>
    <definedName name="_L2">Projeto!$B$10</definedName>
    <definedName name="_L3">Projeto!$B$9</definedName>
    <definedName name="_MJ1">Projeto!$B$18</definedName>
    <definedName name="_MJ2">Projeto!$B$17</definedName>
    <definedName name="_MJ3">Projeto!$B$16</definedName>
    <definedName name="_MJ4">Projeto!$B$15</definedName>
    <definedName name="_ML1">Projeto!$C$11</definedName>
    <definedName name="_ML2">Projeto!$C$10</definedName>
    <definedName name="_ML3">Projeto!$C$9</definedName>
    <definedName name="_TJ1">Projeto!$C$18</definedName>
    <definedName name="_TJ2">Projeto!$C$17</definedName>
    <definedName name="_TJ3">Projeto!$C$16</definedName>
    <definedName name="_TJ4">Projeto!$C$15</definedName>
    <definedName name="_TM1">Projeto!$E$18</definedName>
    <definedName name="_TM2">Projeto!$E$17</definedName>
    <definedName name="_TM3">Projeto!$E$16</definedName>
    <definedName name="_TM4">Projeto!$E$15</definedName>
    <definedName name="_TR1">Projeto!$G$18</definedName>
    <definedName name="_TR2">Projeto!$G$17</definedName>
    <definedName name="_TR3">Projeto!$G$16</definedName>
    <definedName name="_TR4">Projeto!$G$15</definedName>
    <definedName name="LCabos">Projeto!$B$12</definedName>
    <definedName name="LConj">Projeto!$B$8</definedName>
    <definedName name="LGR">Projeto!$B$7</definedName>
    <definedName name="LObj">Projeto!$B$6</definedName>
    <definedName name="MCabos">Projeto!$C$12</definedName>
    <definedName name="MConj">Projeto!$C$8</definedName>
    <definedName name="MGR">Projeto!$C$7</definedName>
    <definedName name="MObj">Projeto!$C$6</definedName>
  </definedNames>
  <calcPr calcId="144525"/>
</workbook>
</file>

<file path=xl/calcChain.xml><?xml version="1.0" encoding="utf-8"?>
<calcChain xmlns="http://schemas.openxmlformats.org/spreadsheetml/2006/main">
  <c r="G18" i="1" l="1"/>
  <c r="C18" i="1"/>
  <c r="G17" i="1" l="1"/>
  <c r="G16" i="1"/>
  <c r="G15" i="1"/>
  <c r="B12" i="1"/>
  <c r="F15" i="1" l="1"/>
  <c r="C8" i="1"/>
  <c r="B8" i="1"/>
  <c r="C16" i="1" l="1"/>
  <c r="F16" i="1"/>
  <c r="C17" i="1"/>
  <c r="F17" i="1" l="1"/>
  <c r="F18" i="1"/>
</calcChain>
</file>

<file path=xl/sharedStrings.xml><?xml version="1.0" encoding="utf-8"?>
<sst xmlns="http://schemas.openxmlformats.org/spreadsheetml/2006/main" count="28" uniqueCount="26">
  <si>
    <t>L1</t>
  </si>
  <si>
    <t>L2</t>
  </si>
  <si>
    <t>L3</t>
  </si>
  <si>
    <t>Segmentos</t>
  </si>
  <si>
    <t>LGR</t>
  </si>
  <si>
    <t>LObj</t>
  </si>
  <si>
    <t>Densidade do material (Kg/m)</t>
  </si>
  <si>
    <t>LConj</t>
  </si>
  <si>
    <t>Tamanhos (cm)</t>
  </si>
  <si>
    <t>Pesos (g)</t>
  </si>
  <si>
    <t>Juntas</t>
  </si>
  <si>
    <t>J4</t>
  </si>
  <si>
    <t>J3</t>
  </si>
  <si>
    <t>J2</t>
  </si>
  <si>
    <t>J1</t>
  </si>
  <si>
    <t>Servo</t>
  </si>
  <si>
    <t>HX5010</t>
  </si>
  <si>
    <t>Torque servo (Kg.cm)</t>
  </si>
  <si>
    <t>Torques sofridos (Kg.cm)</t>
  </si>
  <si>
    <t>HX12K</t>
  </si>
  <si>
    <t>Apto</t>
  </si>
  <si>
    <t>TGY-MG959</t>
  </si>
  <si>
    <t>?</t>
  </si>
  <si>
    <t>Cabos</t>
  </si>
  <si>
    <t>Recálculo dos torques sofridos com base nas pesagens</t>
  </si>
  <si>
    <t>Torque resultante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</si>
</sst>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C18" sqref="C18"/>
    </sheetView>
  </sheetViews>
  <sheetFormatPr defaultRowHeight="15" x14ac:dyDescent="0.25"/>
  <cols>
    <col min="1" max="1" width="12" customWidth="1"/>
    <col min="2" max="2" width="14.5703125" bestFit="1" customWidth="1"/>
    <col min="3" max="3" width="23.28515625" bestFit="1" customWidth="1"/>
    <col min="4" max="4" width="11" bestFit="1" customWidth="1"/>
    <col min="5" max="5" width="20" bestFit="1" customWidth="1"/>
    <col min="7" max="7" width="17" bestFit="1" customWidth="1"/>
  </cols>
  <sheetData>
    <row r="1" spans="1:7" x14ac:dyDescent="0.25">
      <c r="A1" t="s">
        <v>24</v>
      </c>
    </row>
    <row r="3" spans="1:7" ht="45" x14ac:dyDescent="0.25">
      <c r="A3" s="1" t="s">
        <v>6</v>
      </c>
      <c r="B3" s="2" t="s">
        <v>22</v>
      </c>
    </row>
    <row r="4" spans="1:7" x14ac:dyDescent="0.25">
      <c r="A4" s="1"/>
    </row>
    <row r="5" spans="1:7" x14ac:dyDescent="0.25">
      <c r="A5" t="s">
        <v>3</v>
      </c>
      <c r="B5" t="s">
        <v>8</v>
      </c>
      <c r="C5" t="s">
        <v>9</v>
      </c>
    </row>
    <row r="6" spans="1:7" x14ac:dyDescent="0.25">
      <c r="A6" t="s">
        <v>5</v>
      </c>
      <c r="B6">
        <v>7</v>
      </c>
      <c r="C6">
        <v>50</v>
      </c>
    </row>
    <row r="7" spans="1:7" x14ac:dyDescent="0.25">
      <c r="A7" t="s">
        <v>4</v>
      </c>
      <c r="B7">
        <v>13</v>
      </c>
      <c r="C7">
        <v>156</v>
      </c>
    </row>
    <row r="8" spans="1:7" x14ac:dyDescent="0.25">
      <c r="A8" t="s">
        <v>7</v>
      </c>
      <c r="B8">
        <f>LObj+LGR</f>
        <v>20</v>
      </c>
      <c r="C8">
        <f>MObj+MGR</f>
        <v>206</v>
      </c>
    </row>
    <row r="9" spans="1:7" x14ac:dyDescent="0.25">
      <c r="A9" t="s">
        <v>2</v>
      </c>
      <c r="B9">
        <v>8.15</v>
      </c>
      <c r="C9" s="4">
        <v>37</v>
      </c>
    </row>
    <row r="10" spans="1:7" x14ac:dyDescent="0.25">
      <c r="A10" t="s">
        <v>1</v>
      </c>
      <c r="B10">
        <v>5.8</v>
      </c>
      <c r="C10" s="4">
        <v>17</v>
      </c>
    </row>
    <row r="11" spans="1:7" x14ac:dyDescent="0.25">
      <c r="A11" t="s">
        <v>0</v>
      </c>
      <c r="B11">
        <v>11.7</v>
      </c>
      <c r="C11" s="4">
        <v>53</v>
      </c>
    </row>
    <row r="12" spans="1:7" x14ac:dyDescent="0.25">
      <c r="A12" t="s">
        <v>23</v>
      </c>
      <c r="B12">
        <f>_L1+_L2+_L3+LConj/2</f>
        <v>35.65</v>
      </c>
      <c r="C12" s="4">
        <v>25</v>
      </c>
    </row>
    <row r="14" spans="1:7" x14ac:dyDescent="0.25">
      <c r="A14" t="s">
        <v>10</v>
      </c>
      <c r="B14" t="s">
        <v>9</v>
      </c>
      <c r="C14" t="s">
        <v>18</v>
      </c>
      <c r="D14" t="s">
        <v>15</v>
      </c>
      <c r="E14" t="s">
        <v>17</v>
      </c>
      <c r="F14" t="s">
        <v>20</v>
      </c>
      <c r="G14" t="s">
        <v>25</v>
      </c>
    </row>
    <row r="15" spans="1:7" x14ac:dyDescent="0.25">
      <c r="A15" t="s">
        <v>11</v>
      </c>
      <c r="B15">
        <v>46</v>
      </c>
      <c r="D15" t="s">
        <v>16</v>
      </c>
      <c r="E15">
        <v>6.9</v>
      </c>
      <c r="F15" t="str">
        <f>IF(_TM4&gt;_TJ4, "SIM","NÃO")</f>
        <v>SIM</v>
      </c>
      <c r="G15" s="3">
        <f>_TM4-_TJ4</f>
        <v>6.9</v>
      </c>
    </row>
    <row r="16" spans="1:7" x14ac:dyDescent="0.25">
      <c r="A16" t="s">
        <v>12</v>
      </c>
      <c r="B16">
        <v>46</v>
      </c>
      <c r="C16" s="3">
        <f>(_ML3*(_L3/2)+_MJ4*_L3+MConj*(_L3+LConj/2))*10^-3</f>
        <v>4.2645749999999998</v>
      </c>
      <c r="D16" t="s">
        <v>16</v>
      </c>
      <c r="E16">
        <v>6.9</v>
      </c>
      <c r="F16" t="str">
        <f>IF(_TM3&gt;_TJ3, "SIM","NÃO")</f>
        <v>SIM</v>
      </c>
      <c r="G16" s="3">
        <f>_TM3-_TJ3</f>
        <v>2.6354250000000006</v>
      </c>
    </row>
    <row r="17" spans="1:7" x14ac:dyDescent="0.25">
      <c r="A17" t="s">
        <v>13</v>
      </c>
      <c r="B17">
        <v>62</v>
      </c>
      <c r="C17" s="3">
        <f>(_ML2*(_L2/2)+_MJ3*_L2+_ML3*(_L2+_L3/2)+_MJ4*(_L2+_L3)+MConj*(_L2+_L3+LConj/2))*10^-3</f>
        <v>6.256875</v>
      </c>
      <c r="D17" t="s">
        <v>19</v>
      </c>
      <c r="E17">
        <v>10</v>
      </c>
      <c r="F17" t="str">
        <f>IF(_TM2&gt;_TJ2, "SIM","NÃO")</f>
        <v>SIM</v>
      </c>
      <c r="G17" s="3">
        <f>_TM2-_TJ2</f>
        <v>3.743125</v>
      </c>
    </row>
    <row r="18" spans="1:7" x14ac:dyDescent="0.25">
      <c r="A18" t="s">
        <v>14</v>
      </c>
      <c r="B18">
        <v>70</v>
      </c>
      <c r="C18" s="5">
        <f>(_ML1*_L1/2+_MJ2*_L1+_ML2*(_L1+_L2/2)+_MJ3*(_L1+_L2)+_ML3*(_L1+_L2+_L3/2)+_MJ4*(_L1+_L2+_L3)+MConj*(_L1+_L2+_L3+LConj/2)+MCabos*(LCabos/2))*10^-3</f>
        <v>11.856349999999999</v>
      </c>
      <c r="D18" t="s">
        <v>21</v>
      </c>
      <c r="E18">
        <v>11.95</v>
      </c>
      <c r="F18" t="str">
        <f>IF(_TM1&gt;_TJ1, "SIM","NÃO")</f>
        <v>SIM</v>
      </c>
      <c r="G18" s="5">
        <f>_TM1-_TJ1</f>
        <v>9.3650000000000233E-2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30</vt:i4>
      </vt:variant>
    </vt:vector>
  </HeadingPairs>
  <TitlesOfParts>
    <vt:vector size="31" baseType="lpstr">
      <vt:lpstr>Projeto</vt:lpstr>
      <vt:lpstr>_L1</vt:lpstr>
      <vt:lpstr>_L2</vt:lpstr>
      <vt:lpstr>_L3</vt:lpstr>
      <vt:lpstr>_MJ1</vt:lpstr>
      <vt:lpstr>_MJ2</vt:lpstr>
      <vt:lpstr>_MJ3</vt:lpstr>
      <vt:lpstr>_MJ4</vt:lpstr>
      <vt:lpstr>_ML1</vt:lpstr>
      <vt:lpstr>_ML2</vt:lpstr>
      <vt:lpstr>_ML3</vt:lpstr>
      <vt:lpstr>_TJ1</vt:lpstr>
      <vt:lpstr>_TJ2</vt:lpstr>
      <vt:lpstr>_TJ3</vt:lpstr>
      <vt:lpstr>_TJ4</vt:lpstr>
      <vt:lpstr>_TM1</vt:lpstr>
      <vt:lpstr>_TM2</vt:lpstr>
      <vt:lpstr>_TM3</vt:lpstr>
      <vt:lpstr>_TM4</vt:lpstr>
      <vt:lpstr>_TR1</vt:lpstr>
      <vt:lpstr>_TR2</vt:lpstr>
      <vt:lpstr>_TR3</vt:lpstr>
      <vt:lpstr>_TR4</vt:lpstr>
      <vt:lpstr>LCabos</vt:lpstr>
      <vt:lpstr>LConj</vt:lpstr>
      <vt:lpstr>LGR</vt:lpstr>
      <vt:lpstr>LObj</vt:lpstr>
      <vt:lpstr>MCabos</vt:lpstr>
      <vt:lpstr>MConj</vt:lpstr>
      <vt:lpstr>MGR</vt:lpstr>
      <vt:lpstr>MObj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Amaro</dc:creator>
  <cp:lastModifiedBy>Amaro</cp:lastModifiedBy>
  <dcterms:created xsi:type="dcterms:W3CDTF">2021-01-22T01:22:39Z</dcterms:created>
  <dcterms:modified xsi:type="dcterms:W3CDTF">2021-01-25T07:20:22Z</dcterms:modified>
</cp:coreProperties>
</file>