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PN1PEPF00006AFA\EXCELCNV\1d1f3706-c68b-495d-8cd6-4519d20f8a28\"/>
    </mc:Choice>
  </mc:AlternateContent>
  <xr:revisionPtr revIDLastSave="0" documentId="8_{1911E0BC-F4F2-4495-AAD6-223BA5351F3E}" xr6:coauthVersionLast="47" xr6:coauthVersionMax="47" xr10:uidLastSave="{00000000-0000-0000-0000-000000000000}"/>
  <bookViews>
    <workbookView xWindow="-60" yWindow="-60" windowWidth="15480" windowHeight="11640" firstSheet="1" activeTab="1" xr2:uid="{729FEFD5-7311-409D-AF02-34ECC2A54B3F}"/>
  </bookViews>
  <sheets>
    <sheet name="PIVOTTABLES" sheetId="2" r:id="rId1"/>
    <sheet name="in" sheetId="1" r:id="rId2"/>
    <sheet name="DASHBOARD" sheetId="3" r:id="rId3"/>
  </sheets>
  <definedNames>
    <definedName name="Slicer_Category">#N/A</definedName>
  </definedNames>
  <calcPr calcId="191028"/>
  <pivotCaches>
    <pivotCache cacheId="19156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2" i="1"/>
  <c r="Z17" i="1"/>
  <c r="Z16" i="1"/>
  <c r="Z15" i="1"/>
  <c r="Z14" i="1"/>
</calcChain>
</file>

<file path=xl/sharedStrings.xml><?xml version="1.0" encoding="utf-8"?>
<sst xmlns="http://schemas.openxmlformats.org/spreadsheetml/2006/main" count="1751" uniqueCount="550">
  <si>
    <t>Ship Mode</t>
  </si>
  <si>
    <t>(All)</t>
  </si>
  <si>
    <r>
      <rPr>
        <b/>
        <sz val="11"/>
        <color rgb="FF000000"/>
        <rFont val="Calibri"/>
        <scheme val="minor"/>
      </rPr>
      <t>Sales by Category &amp; Region</t>
    </r>
    <r>
      <rPr>
        <sz val="11"/>
        <color rgb="FF000000"/>
        <rFont val="Calibri"/>
        <scheme val="minor"/>
      </rPr>
      <t>:</t>
    </r>
  </si>
  <si>
    <r>
      <t>Time Trends</t>
    </r>
    <r>
      <rPr>
        <sz val="11"/>
        <color rgb="FF000000"/>
        <rFont val="Calibri"/>
        <family val="2"/>
        <scheme val="minor"/>
      </rPr>
      <t>:</t>
    </r>
  </si>
  <si>
    <t>Shipping Efficiency</t>
  </si>
  <si>
    <t>Sum of Sales</t>
  </si>
  <si>
    <t>Region</t>
  </si>
  <si>
    <t>Year</t>
  </si>
  <si>
    <t>Month</t>
  </si>
  <si>
    <t>Count of Order ID</t>
  </si>
  <si>
    <t>Average of Day_to_ship</t>
  </si>
  <si>
    <t>Category</t>
  </si>
  <si>
    <t>Sub-Category</t>
  </si>
  <si>
    <t>Central</t>
  </si>
  <si>
    <t>East</t>
  </si>
  <si>
    <t>South</t>
  </si>
  <si>
    <t>West</t>
  </si>
  <si>
    <t>Grand Total</t>
  </si>
  <si>
    <t>January</t>
  </si>
  <si>
    <t>First Class</t>
  </si>
  <si>
    <t>Furniture</t>
  </si>
  <si>
    <t>Bookcases</t>
  </si>
  <si>
    <t>March</t>
  </si>
  <si>
    <t>Second Class</t>
  </si>
  <si>
    <t>Chairs</t>
  </si>
  <si>
    <t>May</t>
  </si>
  <si>
    <t>Standard Class</t>
  </si>
  <si>
    <t>Furnishings</t>
  </si>
  <si>
    <t>August</t>
  </si>
  <si>
    <t>Central Total</t>
  </si>
  <si>
    <t>Tables</t>
  </si>
  <si>
    <t>September</t>
  </si>
  <si>
    <t>Furniture Total</t>
  </si>
  <si>
    <t>November</t>
  </si>
  <si>
    <t>Office Supplies</t>
  </si>
  <si>
    <t>Appliances</t>
  </si>
  <si>
    <t>December</t>
  </si>
  <si>
    <t>Art</t>
  </si>
  <si>
    <t>2015 Total</t>
  </si>
  <si>
    <t>East Total</t>
  </si>
  <si>
    <t>Binders</t>
  </si>
  <si>
    <t>February</t>
  </si>
  <si>
    <t>Envelopes</t>
  </si>
  <si>
    <t>Fasteners</t>
  </si>
  <si>
    <t>Labels</t>
  </si>
  <si>
    <t>July</t>
  </si>
  <si>
    <t>South Total</t>
  </si>
  <si>
    <t>Paper</t>
  </si>
  <si>
    <t>Storage</t>
  </si>
  <si>
    <t>Office Supplies Total</t>
  </si>
  <si>
    <t>Technology</t>
  </si>
  <si>
    <t>Accessories</t>
  </si>
  <si>
    <t>2016 Total</t>
  </si>
  <si>
    <t>West Total</t>
  </si>
  <si>
    <t>Machines</t>
  </si>
  <si>
    <t>Phones</t>
  </si>
  <si>
    <t>April</t>
  </si>
  <si>
    <t>Technology Total</t>
  </si>
  <si>
    <t>June</t>
  </si>
  <si>
    <t>Customer Segmentation</t>
  </si>
  <si>
    <t>2017 Total</t>
  </si>
  <si>
    <t>Segment</t>
  </si>
  <si>
    <t>State</t>
  </si>
  <si>
    <t>Count of Customer ID</t>
  </si>
  <si>
    <t>Consumer</t>
  </si>
  <si>
    <t>Arizona</t>
  </si>
  <si>
    <t>California</t>
  </si>
  <si>
    <t>Colorado</t>
  </si>
  <si>
    <t>Delaware</t>
  </si>
  <si>
    <t>Florida</t>
  </si>
  <si>
    <t>Illinois</t>
  </si>
  <si>
    <t>October</t>
  </si>
  <si>
    <t>Iowa</t>
  </si>
  <si>
    <t>Kentucky</t>
  </si>
  <si>
    <t>2018 Total</t>
  </si>
  <si>
    <t>Michigan</t>
  </si>
  <si>
    <t>Texas</t>
  </si>
  <si>
    <t>Virginia</t>
  </si>
  <si>
    <t>Washington</t>
  </si>
  <si>
    <t>Wisconsin</t>
  </si>
  <si>
    <t>Consumer Total</t>
  </si>
  <si>
    <t>Corporate</t>
  </si>
  <si>
    <t>Alabama</t>
  </si>
  <si>
    <t>Minnesota</t>
  </si>
  <si>
    <t>Nebraska</t>
  </si>
  <si>
    <t>New York</t>
  </si>
  <si>
    <t>North Carolina</t>
  </si>
  <si>
    <t>Ohio</t>
  </si>
  <si>
    <t>Pennsylvania</t>
  </si>
  <si>
    <t>Tennessee</t>
  </si>
  <si>
    <t>Corporate Total</t>
  </si>
  <si>
    <t>Home Office</t>
  </si>
  <si>
    <t>New Jersey</t>
  </si>
  <si>
    <t>Oregon</t>
  </si>
  <si>
    <t>Home Office Total</t>
  </si>
  <si>
    <t>Row ID</t>
  </si>
  <si>
    <t>Order ID</t>
  </si>
  <si>
    <t>Order Date</t>
  </si>
  <si>
    <t>Ship Date</t>
  </si>
  <si>
    <t>Customer ID</t>
  </si>
  <si>
    <t>Customer Name</t>
  </si>
  <si>
    <t>Country</t>
  </si>
  <si>
    <t>City</t>
  </si>
  <si>
    <t>Postal Code</t>
  </si>
  <si>
    <t>Product ID</t>
  </si>
  <si>
    <t>Product Name</t>
  </si>
  <si>
    <t>Sales</t>
  </si>
  <si>
    <t>Sate-Region</t>
  </si>
  <si>
    <t>Day_to_ship</t>
  </si>
  <si>
    <t>CA-2017-152156</t>
  </si>
  <si>
    <t>CG-12520</t>
  </si>
  <si>
    <t>Claire Gute</t>
  </si>
  <si>
    <t>United States</t>
  </si>
  <si>
    <t>Henderson</t>
  </si>
  <si>
    <t>FUR-BO-10001798</t>
  </si>
  <si>
    <t>Bush Somerset Collection Bookcase</t>
  </si>
  <si>
    <t>FUR-CH-10000454</t>
  </si>
  <si>
    <t>Hon Deluxe Fabric Upholstered Stacking Chairs, Rounded Back</t>
  </si>
  <si>
    <t>CA-2017-138688</t>
  </si>
  <si>
    <t>16-06-2017</t>
  </si>
  <si>
    <t>DV-13045</t>
  </si>
  <si>
    <t>Darrin Van Huff</t>
  </si>
  <si>
    <t>Los Angeles</t>
  </si>
  <si>
    <t>OFF-LA-10000240</t>
  </si>
  <si>
    <t>Self-Adhesive Address Labels for Typewriters by Universal</t>
  </si>
  <si>
    <t>US-2016-108966</t>
  </si>
  <si>
    <t>18-10-2016</t>
  </si>
  <si>
    <t>SO-20335</t>
  </si>
  <si>
    <t>Sean O'Donnell</t>
  </si>
  <si>
    <t>Fort Lauderdale</t>
  </si>
  <si>
    <t>FUR-TA-10000577</t>
  </si>
  <si>
    <t>Bretford CR4500 Series Slim Rectangular Table</t>
  </si>
  <si>
    <t>OFF-ST-10000760</t>
  </si>
  <si>
    <t>Eldon Fold 'N Roll Cart System</t>
  </si>
  <si>
    <t>CA-2015-115812</t>
  </si>
  <si>
    <t>14-06-2015</t>
  </si>
  <si>
    <t>BH-11710</t>
  </si>
  <si>
    <t>Brosina Hoffman</t>
  </si>
  <si>
    <t>FUR-FU-10001487</t>
  </si>
  <si>
    <t>Eldon Expressions Wood and Plastic Desk Accessories, Cherry Wood</t>
  </si>
  <si>
    <t>OFF-AR-10002833</t>
  </si>
  <si>
    <t>Newell 322</t>
  </si>
  <si>
    <t>TEC-PH-10002275</t>
  </si>
  <si>
    <t>Mitel 5320 IP Phone VoIP phone</t>
  </si>
  <si>
    <t>OFF-BI-10003910</t>
  </si>
  <si>
    <t>DXL Angle-View Binders with Locking Rings by Samsill</t>
  </si>
  <si>
    <t>OFF-AP-10002892</t>
  </si>
  <si>
    <t>Belkin F5C206VTEL 6 Outlet Surge</t>
  </si>
  <si>
    <t>FUR-TA-10001539</t>
  </si>
  <si>
    <t>Chromcraft Rectangular Conference Tables</t>
  </si>
  <si>
    <t>TEC-PH-10002033</t>
  </si>
  <si>
    <t>Konftel 250 ConferenceÂ phoneÂ - Charcoal black</t>
  </si>
  <si>
    <t>CA-2017-161389</t>
  </si>
  <si>
    <t>IM-15070</t>
  </si>
  <si>
    <t>Irene Maddox</t>
  </si>
  <si>
    <t>Seattle</t>
  </si>
  <si>
    <t>OFF-BI-10003656</t>
  </si>
  <si>
    <t>Fellowes PB200 Plastic Comb Binding Machine</t>
  </si>
  <si>
    <t>Total Sales:</t>
  </si>
  <si>
    <t>CA-2015-105893</t>
  </si>
  <si>
    <t>18-11-2015</t>
  </si>
  <si>
    <t>PK-19075</t>
  </si>
  <si>
    <t>Pete Kriz</t>
  </si>
  <si>
    <t>Madison</t>
  </si>
  <si>
    <t>OFF-ST-10004186</t>
  </si>
  <si>
    <t>Stur-D-Stor Shelving, Vertical 5-Shelf: 72"H x 36"W x 18 1/2"D</t>
  </si>
  <si>
    <t>Average Sales per Order:</t>
  </si>
  <si>
    <t>CA-2017-137330</t>
  </si>
  <si>
    <t>13-12-2017</t>
  </si>
  <si>
    <t>KB-16585</t>
  </si>
  <si>
    <t>Ken Black</t>
  </si>
  <si>
    <t>Fremont</t>
  </si>
  <si>
    <t>OFF-AR-10000246</t>
  </si>
  <si>
    <t>Newell 318</t>
  </si>
  <si>
    <t>Max Days to Ship:</t>
  </si>
  <si>
    <t>OFF-AP-10001492</t>
  </si>
  <si>
    <t>Acco Six-Outlet Power Strip, 4' Cord Length</t>
  </si>
  <si>
    <t>Unique Customers:</t>
  </si>
  <si>
    <t>CA-2017-117590</t>
  </si>
  <si>
    <t>GH-14485</t>
  </si>
  <si>
    <t>Gene Hale</t>
  </si>
  <si>
    <t>Richardson</t>
  </si>
  <si>
    <t>TEC-PH-10004977</t>
  </si>
  <si>
    <t>GE 30524EE4</t>
  </si>
  <si>
    <t>FUR-FU-10003664</t>
  </si>
  <si>
    <t>Electrix Architect's Clamp-On Swing Arm Lamp, Black</t>
  </si>
  <si>
    <t>CA-2018-120999</t>
  </si>
  <si>
    <t>15-09-2018</t>
  </si>
  <si>
    <t>LC-16930</t>
  </si>
  <si>
    <t>Linda Cazamias</t>
  </si>
  <si>
    <t>Naperville</t>
  </si>
  <si>
    <t>TEC-PH-10004093</t>
  </si>
  <si>
    <t>Panasonic Kx-TS550</t>
  </si>
  <si>
    <t>CA-2017-118255</t>
  </si>
  <si>
    <t>13-03-2017</t>
  </si>
  <si>
    <t>ON-18715</t>
  </si>
  <si>
    <t>Odella Nelson</t>
  </si>
  <si>
    <t>Eagan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</si>
  <si>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</si>
  <si>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</si>
  <si>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</si>
  <si>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</si>
  <si>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CA-2017-105816</t>
  </si>
  <si>
    <t>17-12-2017</t>
  </si>
  <si>
    <t>JM-15265</t>
  </si>
  <si>
    <t>Janet Molinari</t>
  </si>
  <si>
    <t>New York City</t>
  </si>
  <si>
    <t>OFF-FA-10000304</t>
  </si>
  <si>
    <t>Advantus Push Pins</t>
  </si>
  <si>
    <t>TEC-PH-10002447</t>
  </si>
  <si>
    <t>AT&amp;T CL83451 4-Handset Telephone</t>
  </si>
  <si>
    <t>CA-2015-106376</t>
  </si>
  <si>
    <t>BS-11590</t>
  </si>
  <si>
    <t>Brendan Sweed</t>
  </si>
  <si>
    <t>Gilbert</t>
  </si>
  <si>
    <t>OFF-AR-10002671</t>
  </si>
  <si>
    <t>Hunt BOSTON Model 1606 High-Volume Electric Pencil Sharpener, Beige</t>
  </si>
  <si>
    <t>TEC-PH-10002726</t>
  </si>
  <si>
    <t>netTALK DUO VoIP Telephone Service</t>
  </si>
  <si>
    <t>CA-2017-119823</t>
  </si>
  <si>
    <t>KD-16270</t>
  </si>
  <si>
    <t>Karen Daniels</t>
  </si>
  <si>
    <t>Springfield</t>
  </si>
  <si>
    <t>OFF-PA-10000482</t>
  </si>
  <si>
    <t>Snap-A-Way Black Print Carbonless Ruled Speed Letter, Triplicate</t>
  </si>
  <si>
    <t>US-2018-118038</t>
  </si>
  <si>
    <t>KB-16600</t>
  </si>
  <si>
    <t>Ken Brennan</t>
  </si>
  <si>
    <t>Houston</t>
  </si>
  <si>
    <t>OFF-BI-10004182</t>
  </si>
  <si>
    <t>Economy Binders</t>
  </si>
  <si>
    <t>FUR-FU-10000260</t>
  </si>
  <si>
    <t>6" Cubicle Wall Clock, Black</t>
  </si>
  <si>
    <t>OFF-ST-10000615</t>
  </si>
  <si>
    <t>SimpliFile Personal File, Black Granite, 15w x 6-15/16d x 11-1/4h</t>
  </si>
  <si>
    <t>CA-2017-127208</t>
  </si>
  <si>
    <t>15-06-2017</t>
  </si>
  <si>
    <t>SC-20770</t>
  </si>
  <si>
    <t>Stewart Carmichael</t>
  </si>
  <si>
    <t>Decatur</t>
  </si>
  <si>
    <t>OFF-AP-10002118</t>
  </si>
  <si>
    <t>1.7 Cubic Foot Compact "Cube" Office Refrigerators</t>
  </si>
  <si>
    <t>OFF-BI-10002309</t>
  </si>
  <si>
    <t>Avery Heavy-Duty EZD  Binder With Locking Rings</t>
  </si>
  <si>
    <t>CA-2015-139451</t>
  </si>
  <si>
    <t>16-10-2015</t>
  </si>
  <si>
    <t>DN-13690</t>
  </si>
  <si>
    <t>Duane Noonan</t>
  </si>
  <si>
    <t>San Francisco</t>
  </si>
  <si>
    <t>OFF-AR-10002053</t>
  </si>
  <si>
    <t>Premium Writing Pencils, Soft, #2 by Central Association for the Blind</t>
  </si>
  <si>
    <t>OFF-ST-10002370</t>
  </si>
  <si>
    <t>Sortfiler Multipurpose Personal File Organizer, Black</t>
  </si>
  <si>
    <t>CA-2016-149734</t>
  </si>
  <si>
    <t>JC-16105</t>
  </si>
  <si>
    <t>Julie Creighton</t>
  </si>
  <si>
    <t>Durham</t>
  </si>
  <si>
    <t>OFF-EN-10000927</t>
  </si>
  <si>
    <t>Jet-Pak Recycled Peel 'N' Seal Padded Mailers</t>
  </si>
  <si>
    <t>CA-2017-159695</t>
  </si>
  <si>
    <t>GM-14455</t>
  </si>
  <si>
    <t>Gary Mitchum</t>
  </si>
  <si>
    <t>OFF-ST-10003442</t>
  </si>
  <si>
    <t>Eldon Portable Mobile Manager</t>
  </si>
  <si>
    <t>US-2018-109484</t>
  </si>
  <si>
    <t>RB-19705</t>
  </si>
  <si>
    <t>Roger Barcio</t>
  </si>
  <si>
    <t>Portland</t>
  </si>
  <si>
    <t>OFF-BI-10004738</t>
  </si>
  <si>
    <t>Flexible Leather- Look Classic Collection Ring Binder</t>
  </si>
  <si>
    <t>CA-2018-161018</t>
  </si>
  <si>
    <t>PN-18775</t>
  </si>
  <si>
    <t>Parhena Norris</t>
  </si>
  <si>
    <t>FUR-FU-10000629</t>
  </si>
  <si>
    <t>9-3/4 Diameter Round Wall Clock</t>
  </si>
  <si>
    <t>CA-2017-149223</t>
  </si>
  <si>
    <t>ER-13855</t>
  </si>
  <si>
    <t>Elpida Rittenbach</t>
  </si>
  <si>
    <t>Saint Paul</t>
  </si>
  <si>
    <t>OFF-AP-10000358</t>
  </si>
  <si>
    <t>Fellowes Basic Home/Office Series Surge Protectors</t>
  </si>
  <si>
    <t>CA-2017-128867</t>
  </si>
  <si>
    <t>CL-12565</t>
  </si>
  <si>
    <t>Clay Ludtke</t>
  </si>
  <si>
    <t>Urbandale</t>
  </si>
  <si>
    <t>OFF-AR-10000380</t>
  </si>
  <si>
    <t>Hunt PowerHouse Electric Pencil Sharpener, Blue</t>
  </si>
  <si>
    <t>OFF-BI-10003981</t>
  </si>
  <si>
    <t>Avery Durable Plastic 1" Binders</t>
  </si>
  <si>
    <t>CA-2016-110457</t>
  </si>
  <si>
    <t>DK-13090</t>
  </si>
  <si>
    <t>Dave Kipp</t>
  </si>
  <si>
    <t>FUR-TA-10001768</t>
  </si>
  <si>
    <t>Hon Racetrack Conference Tables</t>
  </si>
  <si>
    <t>US-2016-136476</t>
  </si>
  <si>
    <t>GG-14650</t>
  </si>
  <si>
    <t>Greg Guthrie</t>
  </si>
  <si>
    <t>Bristol</t>
  </si>
  <si>
    <t>OFF-BI-10003650</t>
  </si>
  <si>
    <t>GBC DocuBind 300 Electric Binding Machine</t>
  </si>
  <si>
    <t>CA-2017-103730</t>
  </si>
  <si>
    <t>SC-20725</t>
  </si>
  <si>
    <t>Steven Cartwright</t>
  </si>
  <si>
    <t>Wilmington</t>
  </si>
  <si>
    <t>FUR-FU-10002157</t>
  </si>
  <si>
    <t>Artistic Insta-Plaque</t>
  </si>
  <si>
    <t>OFF-ST-10000777</t>
  </si>
  <si>
    <t>Companion Letter/Legal File, Black</t>
  </si>
  <si>
    <t>OFF-EN-10002500</t>
  </si>
  <si>
    <t>Globe Weis Peel &amp; Seel First Class Envelopes</t>
  </si>
  <si>
    <t>TEC-PH-10003875</t>
  </si>
  <si>
    <t>KLD Oscar II Style Snap-on Ultra Thin Side Flip Synthetic Leather Cover Case for HTC One HTC M7</t>
  </si>
  <si>
    <t>US-2018-107272</t>
  </si>
  <si>
    <t>TS-21610</t>
  </si>
  <si>
    <t>Troy Staebel</t>
  </si>
  <si>
    <t>Phoenix</t>
  </si>
  <si>
    <t>OFF-BI-10003274</t>
  </si>
  <si>
    <t>Avery Durable Slant Ring Binders, No Labels</t>
  </si>
  <si>
    <t>OFF-ST-10002974</t>
  </si>
  <si>
    <t>Trav-L-File Heavy-Duty Shuttle II, Black</t>
  </si>
  <si>
    <t>US-2017-125969</t>
  </si>
  <si>
    <t>LS-16975</t>
  </si>
  <si>
    <t>Lindsay Shagiari</t>
  </si>
  <si>
    <t>FUR-CH-10001146</t>
  </si>
  <si>
    <t>Global Task Chair, Black</t>
  </si>
  <si>
    <t>FUR-FU-10003773</t>
  </si>
  <si>
    <t>Eldon Cleatmat Plus Chair Mats for High Pile Carpets</t>
  </si>
  <si>
    <t>US-2018-164147</t>
  </si>
  <si>
    <t>DW-13585</t>
  </si>
  <si>
    <t>Dorothy Wardle</t>
  </si>
  <si>
    <t>Columbus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</si>
  <si>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</si>
  <si>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</si>
  <si>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</si>
  <si>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</si>
  <si>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</si>
  <si>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Staples</t>
  </si>
  <si>
    <t>CA-2017-110366</t>
  </si>
  <si>
    <t>JD-15895</t>
  </si>
  <si>
    <t>Jonathan Doherty</t>
  </si>
  <si>
    <t>Philadelphia</t>
  </si>
  <si>
    <t>FUR-FU-10004848</t>
  </si>
  <si>
    <t>Howard Miller 13-3/4" Diameter Brushed Chrome Round Wall Clock</t>
  </si>
  <si>
    <t>CA-2016-110744</t>
  </si>
  <si>
    <t>HA-14920</t>
  </si>
  <si>
    <t>Helen Andreada</t>
  </si>
  <si>
    <t>Pasadena</t>
  </si>
  <si>
    <t>OFF-ST-10003656</t>
  </si>
  <si>
    <t>Safco Industrial Wire Shelving</t>
  </si>
  <si>
    <t>CA-2017-114489</t>
  </si>
  <si>
    <t>JE-16165</t>
  </si>
  <si>
    <t>Justin Ellison</t>
  </si>
  <si>
    <t>Franklin</t>
  </si>
  <si>
    <t>TEC-PH-10000215</t>
  </si>
  <si>
    <t>Plantronics CordlessÂ Phone HeadsetÂ with In-line Volume - M214C</t>
  </si>
  <si>
    <t>TEC-PH-10001448</t>
  </si>
  <si>
    <t>Anker Astro 15000mAh USB Portable Charger</t>
  </si>
  <si>
    <t>OFF-BI-10002735</t>
  </si>
  <si>
    <t>GBC Prestige Therm-A-Bind Covers</t>
  </si>
  <si>
    <t>CA-2015-104269</t>
  </si>
  <si>
    <t>DB-13060</t>
  </si>
  <si>
    <t>Dave Brooks</t>
  </si>
  <si>
    <t>FUR-CH-10004063</t>
  </si>
  <si>
    <t>Global Deluxe High-Back Manager's Chair</t>
  </si>
  <si>
    <t>CA-2017-162733</t>
  </si>
  <si>
    <t>TT-21070</t>
  </si>
  <si>
    <t>Ted Trevino</t>
  </si>
  <si>
    <t>OFF-PA-10002751</t>
  </si>
  <si>
    <t>Xerox 1920</t>
  </si>
  <si>
    <t>CA-2017-113817</t>
  </si>
  <si>
    <t>MJ-17740</t>
  </si>
  <si>
    <t>Max Jones</t>
  </si>
  <si>
    <t>OFF-BI-10004002</t>
  </si>
  <si>
    <t>Wilson Jones International Size A4 Ring Binders</t>
  </si>
  <si>
    <t>CA-2015-139892</t>
  </si>
  <si>
    <t>BM-11140</t>
  </si>
  <si>
    <t>Becky Martin</t>
  </si>
  <si>
    <t>San Antonio</t>
  </si>
  <si>
    <t>OFF-AR-10004441</t>
  </si>
  <si>
    <t>BIC Brite Liner Highlighters</t>
  </si>
  <si>
    <t>TEC-MA-10000822</t>
  </si>
  <si>
    <t>Lexmark MX611dhe Monochrome Laser Printer</t>
  </si>
  <si>
    <t>OFF-ST-10000991</t>
  </si>
  <si>
    <t>Space Solutions HD Industrial Steel Shelving.</t>
  </si>
  <si>
    <t>FUR-CH-10004287</t>
  </si>
  <si>
    <t>SAFCO Arco Folding Chair</t>
  </si>
  <si>
    <t>OFF-AR-10002656</t>
  </si>
  <si>
    <t>Sanford Liquid Accent Highlighters</t>
  </si>
  <si>
    <t>OFF-AP-10002518</t>
  </si>
  <si>
    <t>Kensington 7 Outlet MasterPiece Power Center</t>
  </si>
  <si>
    <t>TEC-PH-10003931</t>
  </si>
  <si>
    <t>JBL Micro Wireless Portable Bluetooth Speaker</t>
  </si>
  <si>
    <t>CA-2015-118962</t>
  </si>
  <si>
    <t>CS-12130</t>
  </si>
  <si>
    <t>Chad Sievert</t>
  </si>
  <si>
    <t>OFF-PA-10000659</t>
  </si>
  <si>
    <t>Adams Phone Message Book, Professional, 400 Message Capacity, 5 3/6â€ x 11â€</t>
  </si>
  <si>
    <t>OFF-PA-10001144</t>
  </si>
  <si>
    <t>Xerox 1913</t>
  </si>
  <si>
    <t>FUR-CH-10003817</t>
  </si>
  <si>
    <t>Global Value Steno Chair, Gray</t>
  </si>
  <si>
    <t>CA-2015-166191</t>
  </si>
  <si>
    <t>DK-13150</t>
  </si>
  <si>
    <t>David Kendrick</t>
  </si>
  <si>
    <t>OFF-ST-10003455</t>
  </si>
  <si>
    <t>Tenex File Box, Personal Filing Tote with Lid, Black</t>
  </si>
  <si>
    <t>TEC-AC-10004659</t>
  </si>
  <si>
    <t>ImationÂ Secure+ Hardware Encrypted USB 2.0Â Flash Drive; 16GB</t>
  </si>
  <si>
    <t>CA-2016-102281</t>
  </si>
  <si>
    <t>14-10-2016</t>
  </si>
  <si>
    <t>MP-17470</t>
  </si>
  <si>
    <t>Mark Packer</t>
  </si>
  <si>
    <t>FUR-BO-10002613</t>
  </si>
  <si>
    <t>Atlantic Metals Mobile 4-Shelf Bookcases, Custom Colors</t>
  </si>
  <si>
    <t>TEC-PH-10001552</t>
  </si>
  <si>
    <t>I Need's 3d Hello Kitty Hybrid Silicone Case Cover for HTC One X 4g with 3d Hello Kitty Stylus Pen Green/pink</t>
  </si>
  <si>
    <t>OFF-PA-10000061</t>
  </si>
  <si>
    <t>Xerox 205</t>
  </si>
  <si>
    <t>FUR-BO-10002545</t>
  </si>
  <si>
    <t>Atlantic Metals Mobile 3-Shelf Bookcases, Custom Colors</t>
  </si>
  <si>
    <t>OFF-AR-10003514</t>
  </si>
  <si>
    <t>4009 Highlighters by Sanford</t>
  </si>
  <si>
    <t>CA-2018-107720</t>
  </si>
  <si>
    <t>13-11-2018</t>
  </si>
  <si>
    <t>VM-21685</t>
  </si>
  <si>
    <t>Valerie Mitchum</t>
  </si>
  <si>
    <t>Westfield</t>
  </si>
  <si>
    <t>OFF-ST-10001414</t>
  </si>
  <si>
    <t>Decoflex Hanging Personal Folder File</t>
  </si>
  <si>
    <t>US-2018-124303</t>
  </si>
  <si>
    <t>13-07-2018</t>
  </si>
  <si>
    <t>FH-14365</t>
  </si>
  <si>
    <t>Fred Hopkins</t>
  </si>
  <si>
    <t>OFF-BI-10000343</t>
  </si>
  <si>
    <t>Pressboard Covers with Storage Hooks, 9 1/2" x 11", Light Blue</t>
  </si>
  <si>
    <t>OFF-PA-10002749</t>
  </si>
  <si>
    <t>Wirebound Message Books, 5-1/2 x 4 Forms, 2 or 4 Forms per Page</t>
  </si>
  <si>
    <t>CA-2015-133690</t>
  </si>
  <si>
    <t>BS-11755</t>
  </si>
  <si>
    <t>Bruce Stewart</t>
  </si>
  <si>
    <t>Denver</t>
  </si>
  <si>
    <t>FUR-TA-10004289</t>
  </si>
  <si>
    <t>BoxOffice By Design Rectangular and Half-Moon Meeting Room Tables</t>
  </si>
  <si>
    <t>OFF-AP-10003622</t>
  </si>
  <si>
    <t>Bravo II Megaboss 12-Amp Hard Body Upright, Replacement Belts, 2 Belts per Pack</t>
  </si>
  <si>
    <t>CA-2018-126382</t>
  </si>
  <si>
    <t>HK-14890</t>
  </si>
  <si>
    <t>Heather Kirkland</t>
  </si>
  <si>
    <t>FUR-FU-10002960</t>
  </si>
  <si>
    <t>Eldon 200 Class Desk Accessories, Burgundy</t>
  </si>
  <si>
    <t>CA-2018-108329</t>
  </si>
  <si>
    <t>14-12-2018</t>
  </si>
  <si>
    <t>LE-16810</t>
  </si>
  <si>
    <t>Laurel Elliston</t>
  </si>
  <si>
    <t>Whittier</t>
  </si>
  <si>
    <t>TEC-PH-10001918</t>
  </si>
  <si>
    <t>Nortel Business Series Terminal T7208 Digital phone</t>
  </si>
  <si>
    <t>CA-2018-135860</t>
  </si>
  <si>
    <t>JH-15985</t>
  </si>
  <si>
    <t>Joseph Holt</t>
  </si>
  <si>
    <t>Saginaw</t>
  </si>
  <si>
    <t>OFF-ST-10000642</t>
  </si>
  <si>
    <t>Tennsco Lockers, Gray</t>
  </si>
  <si>
    <t>TEC-PH-10001700</t>
  </si>
  <si>
    <t>Panasonic KX-TG6844B Expandable Digital Cordless Telephone</t>
  </si>
  <si>
    <t>OFF-FA-10000134</t>
  </si>
  <si>
    <t>Advantus Push Pins, Aluminum Head</t>
  </si>
  <si>
    <t>OFF-ST-10001522</t>
  </si>
  <si>
    <t>Gould Plastics 18-Pocket Panel Bin, 34w x 5-1/4d x 20-1/2h</t>
  </si>
  <si>
    <t>CA-2016-101007</t>
  </si>
  <si>
    <t>13-02-2016</t>
  </si>
  <si>
    <t>MS-17980</t>
  </si>
  <si>
    <t>Michael Stewart</t>
  </si>
  <si>
    <t>Dallas</t>
  </si>
  <si>
    <t>TEC-AC-10001266</t>
  </si>
  <si>
    <t>Memorex Micro Travel Drive 8 GB</t>
  </si>
  <si>
    <t>CA-2016-146262</t>
  </si>
  <si>
    <t>VW-21775</t>
  </si>
  <si>
    <t>Victoria Wilson</t>
  </si>
  <si>
    <t>Medina</t>
  </si>
  <si>
    <t>OFF-LA-10004544</t>
  </si>
  <si>
    <t>Avery 505</t>
  </si>
  <si>
    <t>FUR-BO-10004695</t>
  </si>
  <si>
    <t>O'Sullivan 2-Door Barrister Bookcase in Odessa Pine</t>
  </si>
  <si>
    <t>TEC-PH-10002844</t>
  </si>
  <si>
    <t>Speck Products Candyshell Flip Case</t>
  </si>
  <si>
    <t>TEC-MA-10000864</t>
  </si>
  <si>
    <t>Cisco 9971 IP Video Phone Charcoal</t>
  </si>
  <si>
    <t>TEC-AC-10000109</t>
  </si>
  <si>
    <t>Sony Micro Vault Click 16 GB USB 2.0 Flash Drive</t>
  </si>
  <si>
    <t>CA-2016-163055</t>
  </si>
  <si>
    <t>16-08-2016</t>
  </si>
  <si>
    <t>DS-13180</t>
  </si>
  <si>
    <t>David Smith</t>
  </si>
  <si>
    <t>Detroit</t>
  </si>
  <si>
    <t>OFF-AR-10001026</t>
  </si>
  <si>
    <t>Sanford Uni-Blazer View Highlighters, Chisel Tip, Yellow</t>
  </si>
  <si>
    <t>FUR-TA-10003748</t>
  </si>
  <si>
    <t>Bevis 36 x 72 Conference Tables</t>
  </si>
  <si>
    <t>OFF-ST-10002485</t>
  </si>
  <si>
    <t>Rogers Deluxe File Chest</t>
  </si>
  <si>
    <t>US-2018-100930</t>
  </si>
  <si>
    <t>CS-12400</t>
  </si>
  <si>
    <t>Christopher Schild</t>
  </si>
  <si>
    <t>Tampa</t>
  </si>
  <si>
    <t>FUR-TA-10001705</t>
  </si>
  <si>
    <t>Bush Advantage Collection Round Conference Table</t>
  </si>
  <si>
    <t>FUR-TA-10003473</t>
  </si>
  <si>
    <t>Bretford Rectangular Conference Table Tops</t>
  </si>
  <si>
    <t>OFF-BI-10001679</t>
  </si>
  <si>
    <t>GBC Instant Index System for Binding Systems</t>
  </si>
  <si>
    <t>FUR-FU-10004017</t>
  </si>
  <si>
    <t>Tenex Contemporary Contur Chairmats for Low and Medium Pile Carpet, Computer, 39" x 49"</t>
  </si>
  <si>
    <t>TEC-AC-10003832</t>
  </si>
  <si>
    <t>LogitechÂ P710e Mobile Speakerphone</t>
  </si>
  <si>
    <t>CA-2018-160514</t>
  </si>
  <si>
    <t>16-11-2018</t>
  </si>
  <si>
    <t>DB-13120</t>
  </si>
  <si>
    <t>David Bremer</t>
  </si>
  <si>
    <t>Santa Clara</t>
  </si>
  <si>
    <t>OFF-PA-10002479</t>
  </si>
  <si>
    <t>Xerox 4200 Series MultiUse Premium Copy Paper (20Lb. and 84 Bright)</t>
  </si>
  <si>
    <t>CA-2017-157749</t>
  </si>
  <si>
    <t>KL-16645</t>
  </si>
  <si>
    <t>Ken Lonsdale</t>
  </si>
  <si>
    <t>Chicago</t>
  </si>
  <si>
    <t>OFF-PA-10003349</t>
  </si>
  <si>
    <t>Xerox 1957</t>
  </si>
  <si>
    <t>FUR-FU-10000576</t>
  </si>
  <si>
    <t>Luxo Professional Fluorescent Magnifier Lamp with Clamp-Mount Base</t>
  </si>
  <si>
    <t>FUR-FU-10004351</t>
  </si>
  <si>
    <t>Staple-based wall hangings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</si>
  <si>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</si>
  <si>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</si>
  <si>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</si>
  <si>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</si>
  <si>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</si>
  <si>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</si>
  <si>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OFF-AR-10004685</t>
  </si>
  <si>
    <t>Binney &amp; Smith Crayola Metallic Colored Pencils, 8-Color Set</t>
  </si>
  <si>
    <t>CA-2015-131926</t>
  </si>
  <si>
    <t>DW-13480</t>
  </si>
  <si>
    <t>Dianna Wilson</t>
  </si>
  <si>
    <t>Lakeville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</si>
  <si>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</si>
  <si>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</si>
  <si>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</si>
  <si>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</si>
  <si>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</si>
  <si>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Honeywell Enviracaire Portable HEPA Air Cleaner for 17' x 22'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</si>
</sst>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8" fillId="0" borderId="0" xfId="0" applyFont="1" applyAlignment="1">
      <alignment wrapText="1"/>
    </xf>
    <xf numFmtId="0" fontId="18" fillId="0" borderId="0" xfId="0" applyFont="1"/>
    <xf numFmtId="0" fontId="0" fillId="0" borderId="0" xfId="0" pivotButton="1"/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5"/>
        </patternFill>
      </fill>
    </dxf>
    <dxf>
      <font>
        <color theme="5"/>
      </font>
      <fill>
        <patternFill patternType="solid"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[superstoreanalysis1.xlsx]PIVOTTABLES!PivotTable1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Category across Regions</a:t>
            </a:r>
          </a:p>
        </c:rich>
      </c:tx>
      <c:layout>
        <c:manualLayout>
          <c:xMode val="edge"/>
          <c:yMode val="edge"/>
          <c:x val="0.41022186236577607"/>
          <c:y val="2.799489763047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PIVOTTABLES!$C$3:$C$4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PIVOTTABLES!$A$5:$B$23</c:f>
              <c:multiLvlStrCache>
                <c:ptCount val="15"/>
                <c:lvl>
                  <c:pt idx="0">
                    <c:v>Bookcases</c:v>
                  </c:pt>
                  <c:pt idx="1">
                    <c:v>Chairs</c:v>
                  </c:pt>
                  <c:pt idx="2">
                    <c:v>Furnishings</c:v>
                  </c:pt>
                  <c:pt idx="3">
                    <c:v>Tables</c:v>
                  </c:pt>
                  <c:pt idx="4">
                    <c:v>Appliances</c:v>
                  </c:pt>
                  <c:pt idx="5">
                    <c:v>Art</c:v>
                  </c:pt>
                  <c:pt idx="6">
                    <c:v>Binders</c:v>
                  </c:pt>
                  <c:pt idx="7">
                    <c:v>Envelopes</c:v>
                  </c:pt>
                  <c:pt idx="8">
                    <c:v>Fasteners</c:v>
                  </c:pt>
                  <c:pt idx="9">
                    <c:v>Labels</c:v>
                  </c:pt>
                  <c:pt idx="10">
                    <c:v>Paper</c:v>
                  </c:pt>
                  <c:pt idx="11">
                    <c:v>Storage</c:v>
                  </c:pt>
                  <c:pt idx="12">
                    <c:v>Accessories</c:v>
                  </c:pt>
                  <c:pt idx="13">
                    <c:v>Machines</c:v>
                  </c:pt>
                  <c:pt idx="14">
                    <c:v>Phones</c:v>
                  </c:pt>
                </c:lvl>
                <c:lvl>
                  <c:pt idx="0">
                    <c:v>Furniture</c:v>
                  </c:pt>
                  <c:pt idx="4">
                    <c:v>Office Supplies</c:v>
                  </c:pt>
                  <c:pt idx="12">
                    <c:v>Technology</c:v>
                  </c:pt>
                </c:lvl>
              </c:multiLvlStrCache>
            </c:multiLvlStrRef>
          </c:cat>
          <c:val>
            <c:numRef>
              <c:f>PIVOTTABLES!$C$5:$C$23</c:f>
              <c:numCache>
                <c:formatCode>General</c:formatCode>
                <c:ptCount val="15"/>
                <c:pt idx="1">
                  <c:v>5693.7599999999993</c:v>
                </c:pt>
                <c:pt idx="2">
                  <c:v>636.04</c:v>
                </c:pt>
                <c:pt idx="3">
                  <c:v>799.67500000000007</c:v>
                </c:pt>
                <c:pt idx="4">
                  <c:v>1819.45</c:v>
                </c:pt>
                <c:pt idx="5">
                  <c:v>147.02799999999996</c:v>
                </c:pt>
                <c:pt idx="6">
                  <c:v>233.41800000000001</c:v>
                </c:pt>
                <c:pt idx="8">
                  <c:v>52.29</c:v>
                </c:pt>
                <c:pt idx="10">
                  <c:v>73.800000000000011</c:v>
                </c:pt>
                <c:pt idx="11">
                  <c:v>1516.8420000000003</c:v>
                </c:pt>
                <c:pt idx="12">
                  <c:v>475.52400000000006</c:v>
                </c:pt>
                <c:pt idx="13">
                  <c:v>8159.9520000000002</c:v>
                </c:pt>
                <c:pt idx="14">
                  <c:v>2087.0720000000001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BA-4ED6-8751-799F2068BA52}"/>
            </c:ext>
          </c:extLst>
        </c:ser>
        <c:ser>
          <c:idx val="1"/>
          <c:order val="1"/>
          <c:tx>
            <c:strRef>
              <c:f>PIVOTTABLES!$D$3:$D$4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PIVOTTABLES!$A$5:$B$23</c:f>
              <c:multiLvlStrCache>
                <c:ptCount val="15"/>
                <c:lvl>
                  <c:pt idx="0">
                    <c:v>Bookcases</c:v>
                  </c:pt>
                  <c:pt idx="1">
                    <c:v>Chairs</c:v>
                  </c:pt>
                  <c:pt idx="2">
                    <c:v>Furnishings</c:v>
                  </c:pt>
                  <c:pt idx="3">
                    <c:v>Tables</c:v>
                  </c:pt>
                  <c:pt idx="4">
                    <c:v>Appliances</c:v>
                  </c:pt>
                  <c:pt idx="5">
                    <c:v>Art</c:v>
                  </c:pt>
                  <c:pt idx="6">
                    <c:v>Binders</c:v>
                  </c:pt>
                  <c:pt idx="7">
                    <c:v>Envelopes</c:v>
                  </c:pt>
                  <c:pt idx="8">
                    <c:v>Fasteners</c:v>
                  </c:pt>
                  <c:pt idx="9">
                    <c:v>Labels</c:v>
                  </c:pt>
                  <c:pt idx="10">
                    <c:v>Paper</c:v>
                  </c:pt>
                  <c:pt idx="11">
                    <c:v>Storage</c:v>
                  </c:pt>
                  <c:pt idx="12">
                    <c:v>Accessories</c:v>
                  </c:pt>
                  <c:pt idx="13">
                    <c:v>Machines</c:v>
                  </c:pt>
                  <c:pt idx="14">
                    <c:v>Phones</c:v>
                  </c:pt>
                </c:lvl>
                <c:lvl>
                  <c:pt idx="0">
                    <c:v>Furniture</c:v>
                  </c:pt>
                  <c:pt idx="4">
                    <c:v>Office Supplies</c:v>
                  </c:pt>
                  <c:pt idx="12">
                    <c:v>Technology</c:v>
                  </c:pt>
                </c:lvl>
              </c:multiLvlStrCache>
            </c:multiLvlStrRef>
          </c:cat>
          <c:val>
            <c:numRef>
              <c:f>PIVOTTABLES!$D$5:$D$23</c:f>
              <c:numCache>
                <c:formatCode>General</c:formatCode>
                <c:ptCount val="15"/>
                <c:pt idx="0">
                  <c:v>1977.9379999999999</c:v>
                </c:pt>
                <c:pt idx="2">
                  <c:v>226.37</c:v>
                </c:pt>
                <c:pt idx="5">
                  <c:v>19.899999999999999</c:v>
                </c:pt>
                <c:pt idx="6">
                  <c:v>33.786000000000001</c:v>
                </c:pt>
                <c:pt idx="7">
                  <c:v>115.02</c:v>
                </c:pt>
                <c:pt idx="8">
                  <c:v>36.716000000000001</c:v>
                </c:pt>
                <c:pt idx="9">
                  <c:v>23.68</c:v>
                </c:pt>
                <c:pt idx="10">
                  <c:v>146.20000000000002</c:v>
                </c:pt>
                <c:pt idx="11">
                  <c:v>272.82</c:v>
                </c:pt>
                <c:pt idx="12">
                  <c:v>89.584000000000003</c:v>
                </c:pt>
                <c:pt idx="13">
                  <c:v>1188</c:v>
                </c:pt>
                <c:pt idx="14">
                  <c:v>1292.702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BA-4ED6-8751-799F2068BA52}"/>
            </c:ext>
          </c:extLst>
        </c:ser>
        <c:ser>
          <c:idx val="2"/>
          <c:order val="2"/>
          <c:tx>
            <c:strRef>
              <c:f>PIVOTTABLES!$E$3:$E$4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PIVOTTABLES!$A$5:$B$23</c:f>
              <c:multiLvlStrCache>
                <c:ptCount val="15"/>
                <c:lvl>
                  <c:pt idx="0">
                    <c:v>Bookcases</c:v>
                  </c:pt>
                  <c:pt idx="1">
                    <c:v>Chairs</c:v>
                  </c:pt>
                  <c:pt idx="2">
                    <c:v>Furnishings</c:v>
                  </c:pt>
                  <c:pt idx="3">
                    <c:v>Tables</c:v>
                  </c:pt>
                  <c:pt idx="4">
                    <c:v>Appliances</c:v>
                  </c:pt>
                  <c:pt idx="5">
                    <c:v>Art</c:v>
                  </c:pt>
                  <c:pt idx="6">
                    <c:v>Binders</c:v>
                  </c:pt>
                  <c:pt idx="7">
                    <c:v>Envelopes</c:v>
                  </c:pt>
                  <c:pt idx="8">
                    <c:v>Fasteners</c:v>
                  </c:pt>
                  <c:pt idx="9">
                    <c:v>Labels</c:v>
                  </c:pt>
                  <c:pt idx="10">
                    <c:v>Paper</c:v>
                  </c:pt>
                  <c:pt idx="11">
                    <c:v>Storage</c:v>
                  </c:pt>
                  <c:pt idx="12">
                    <c:v>Accessories</c:v>
                  </c:pt>
                  <c:pt idx="13">
                    <c:v>Machines</c:v>
                  </c:pt>
                  <c:pt idx="14">
                    <c:v>Phones</c:v>
                  </c:pt>
                </c:lvl>
                <c:lvl>
                  <c:pt idx="0">
                    <c:v>Furniture</c:v>
                  </c:pt>
                  <c:pt idx="4">
                    <c:v>Office Supplies</c:v>
                  </c:pt>
                  <c:pt idx="12">
                    <c:v>Technology</c:v>
                  </c:pt>
                </c:lvl>
              </c:multiLvlStrCache>
            </c:multiLvlStrRef>
          </c:cat>
          <c:val>
            <c:numRef>
              <c:f>PIVOTTABLES!$E$5:$E$23</c:f>
              <c:numCache>
                <c:formatCode>General</c:formatCode>
                <c:ptCount val="15"/>
                <c:pt idx="0">
                  <c:v>261.95999999999998</c:v>
                </c:pt>
                <c:pt idx="1">
                  <c:v>731.94</c:v>
                </c:pt>
                <c:pt idx="2">
                  <c:v>293.24</c:v>
                </c:pt>
                <c:pt idx="3">
                  <c:v>1812.0520000000001</c:v>
                </c:pt>
                <c:pt idx="4">
                  <c:v>208.16</c:v>
                </c:pt>
                <c:pt idx="6">
                  <c:v>179.86200000000002</c:v>
                </c:pt>
                <c:pt idx="7">
                  <c:v>200.98400000000001</c:v>
                </c:pt>
                <c:pt idx="10">
                  <c:v>75.88</c:v>
                </c:pt>
                <c:pt idx="11">
                  <c:v>22.367999999999999</c:v>
                </c:pt>
                <c:pt idx="12">
                  <c:v>617.976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BA-4ED6-8751-799F2068BA52}"/>
            </c:ext>
          </c:extLst>
        </c:ser>
        <c:ser>
          <c:idx val="3"/>
          <c:order val="3"/>
          <c:tx>
            <c:strRef>
              <c:f>PIVOTTABLES!$F$3:$F$4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PIVOTTABLES!$A$5:$B$23</c:f>
              <c:multiLvlStrCache>
                <c:ptCount val="15"/>
                <c:lvl>
                  <c:pt idx="0">
                    <c:v>Bookcases</c:v>
                  </c:pt>
                  <c:pt idx="1">
                    <c:v>Chairs</c:v>
                  </c:pt>
                  <c:pt idx="2">
                    <c:v>Furnishings</c:v>
                  </c:pt>
                  <c:pt idx="3">
                    <c:v>Tables</c:v>
                  </c:pt>
                  <c:pt idx="4">
                    <c:v>Appliances</c:v>
                  </c:pt>
                  <c:pt idx="5">
                    <c:v>Art</c:v>
                  </c:pt>
                  <c:pt idx="6">
                    <c:v>Binders</c:v>
                  </c:pt>
                  <c:pt idx="7">
                    <c:v>Envelopes</c:v>
                  </c:pt>
                  <c:pt idx="8">
                    <c:v>Fasteners</c:v>
                  </c:pt>
                  <c:pt idx="9">
                    <c:v>Labels</c:v>
                  </c:pt>
                  <c:pt idx="10">
                    <c:v>Paper</c:v>
                  </c:pt>
                  <c:pt idx="11">
                    <c:v>Storage</c:v>
                  </c:pt>
                  <c:pt idx="12">
                    <c:v>Accessories</c:v>
                  </c:pt>
                  <c:pt idx="13">
                    <c:v>Machines</c:v>
                  </c:pt>
                  <c:pt idx="14">
                    <c:v>Phones</c:v>
                  </c:pt>
                </c:lvl>
                <c:lvl>
                  <c:pt idx="0">
                    <c:v>Furniture</c:v>
                  </c:pt>
                  <c:pt idx="4">
                    <c:v>Office Supplies</c:v>
                  </c:pt>
                  <c:pt idx="12">
                    <c:v>Technology</c:v>
                  </c:pt>
                </c:lvl>
              </c:multiLvlStrCache>
            </c:multiLvlStrRef>
          </c:cat>
          <c:val>
            <c:numRef>
              <c:f>PIVOTTABLES!$F$5:$F$23</c:f>
              <c:numCache>
                <c:formatCode>General</c:formatCode>
                <c:ptCount val="15"/>
                <c:pt idx="1">
                  <c:v>879.13599999999997</c:v>
                </c:pt>
                <c:pt idx="2">
                  <c:v>287.42</c:v>
                </c:pt>
                <c:pt idx="3">
                  <c:v>2712.4639999999999</c:v>
                </c:pt>
                <c:pt idx="4">
                  <c:v>117.5</c:v>
                </c:pt>
                <c:pt idx="5">
                  <c:v>1135.204</c:v>
                </c:pt>
                <c:pt idx="6">
                  <c:v>462.23</c:v>
                </c:pt>
                <c:pt idx="9">
                  <c:v>14.62</c:v>
                </c:pt>
                <c:pt idx="10">
                  <c:v>148.44</c:v>
                </c:pt>
                <c:pt idx="11">
                  <c:v>937.3119999999999</c:v>
                </c:pt>
                <c:pt idx="14">
                  <c:v>2431.3119999999999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BA-4ED6-8751-799F2068B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8457351"/>
        <c:axId val="2038459399"/>
      </c:barChart>
      <c:catAx>
        <c:axId val="2038457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459399"/>
        <c:crosses val="autoZero"/>
        <c:auto val="1"/>
        <c:lblAlgn val="ctr"/>
        <c:lblOffset val="100"/>
        <c:noMultiLvlLbl val="0"/>
      </c:catAx>
      <c:valAx>
        <c:axId val="2038459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457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[superstoreanalysis1.xlsx]PIVOTTABLES!PivotTable2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over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PIVOTTABLES!$M$3</c:f>
              <c:strCache>
                <c:ptCount val="1"/>
                <c:pt idx="0">
                  <c:v>Sum of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PIVOTTABLES!$K$4:$L$40</c:f>
              <c:multiLvlStrCache>
                <c:ptCount val="32"/>
                <c:lvl>
                  <c:pt idx="0">
                    <c:v>January</c:v>
                  </c:pt>
                  <c:pt idx="1">
                    <c:v>March</c:v>
                  </c:pt>
                  <c:pt idx="2">
                    <c:v>May</c:v>
                  </c:pt>
                  <c:pt idx="3">
                    <c:v>August</c:v>
                  </c:pt>
                  <c:pt idx="4">
                    <c:v>September</c:v>
                  </c:pt>
                  <c:pt idx="5">
                    <c:v>November</c:v>
                  </c:pt>
                  <c:pt idx="6">
                    <c:v>December</c:v>
                  </c:pt>
                  <c:pt idx="7">
                    <c:v>February</c:v>
                  </c:pt>
                  <c:pt idx="8">
                    <c:v>March</c:v>
                  </c:pt>
                  <c:pt idx="9">
                    <c:v>May</c:v>
                  </c:pt>
                  <c:pt idx="10">
                    <c:v>July</c:v>
                  </c:pt>
                  <c:pt idx="11">
                    <c:v>September</c:v>
                  </c:pt>
                  <c:pt idx="12">
                    <c:v>November</c:v>
                  </c:pt>
                  <c:pt idx="13">
                    <c:v>December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November</c:v>
                  </c:pt>
                  <c:pt idx="22">
                    <c:v>December</c:v>
                  </c:pt>
                  <c:pt idx="23">
                    <c:v>January</c:v>
                  </c:pt>
                  <c:pt idx="24">
                    <c:v>February</c:v>
                  </c:pt>
                  <c:pt idx="25">
                    <c:v>March</c:v>
                  </c:pt>
                  <c:pt idx="26">
                    <c:v>May</c:v>
                  </c:pt>
                  <c:pt idx="27">
                    <c:v>June</c:v>
                  </c:pt>
                  <c:pt idx="28">
                    <c:v>July</c:v>
                  </c:pt>
                  <c:pt idx="29">
                    <c:v>September</c:v>
                  </c:pt>
                  <c:pt idx="30">
                    <c:v>October</c:v>
                  </c:pt>
                  <c:pt idx="31">
                    <c:v>December</c:v>
                  </c:pt>
                </c:lvl>
                <c:lvl>
                  <c:pt idx="0">
                    <c:v>2015</c:v>
                  </c:pt>
                  <c:pt idx="7">
                    <c:v>2016</c:v>
                  </c:pt>
                  <c:pt idx="14">
                    <c:v>2017</c:v>
                  </c:pt>
                  <c:pt idx="23">
                    <c:v>2018</c:v>
                  </c:pt>
                </c:lvl>
              </c:multiLvlStrCache>
            </c:multiLvlStrRef>
          </c:cat>
          <c:val>
            <c:numRef>
              <c:f>PIVOTTABLES!$M$4:$M$40</c:f>
              <c:numCache>
                <c:formatCode>General</c:formatCode>
                <c:ptCount val="32"/>
                <c:pt idx="0">
                  <c:v>4177.2780000000002</c:v>
                </c:pt>
                <c:pt idx="1">
                  <c:v>221.35</c:v>
                </c:pt>
                <c:pt idx="2">
                  <c:v>2186.596</c:v>
                </c:pt>
                <c:pt idx="3">
                  <c:v>10539.896000000001</c:v>
                </c:pt>
                <c:pt idx="4">
                  <c:v>3714.3040000000001</c:v>
                </c:pt>
                <c:pt idx="5">
                  <c:v>665.88</c:v>
                </c:pt>
                <c:pt idx="6">
                  <c:v>36.29</c:v>
                </c:pt>
                <c:pt idx="7">
                  <c:v>2604.2259999999997</c:v>
                </c:pt>
                <c:pt idx="8">
                  <c:v>200.98400000000001</c:v>
                </c:pt>
                <c:pt idx="9">
                  <c:v>157.79400000000001</c:v>
                </c:pt>
                <c:pt idx="10">
                  <c:v>671.93</c:v>
                </c:pt>
                <c:pt idx="11">
                  <c:v>667.43000000000006</c:v>
                </c:pt>
                <c:pt idx="12">
                  <c:v>979.94550000000004</c:v>
                </c:pt>
                <c:pt idx="13">
                  <c:v>1668.9880000000001</c:v>
                </c:pt>
                <c:pt idx="14">
                  <c:v>103.19999999999999</c:v>
                </c:pt>
                <c:pt idx="15">
                  <c:v>753.82900000000006</c:v>
                </c:pt>
                <c:pt idx="16">
                  <c:v>3306.9540000000002</c:v>
                </c:pt>
                <c:pt idx="17">
                  <c:v>397.86400000000003</c:v>
                </c:pt>
                <c:pt idx="18">
                  <c:v>27.68</c:v>
                </c:pt>
                <c:pt idx="19">
                  <c:v>2282.3640000000005</c:v>
                </c:pt>
                <c:pt idx="20">
                  <c:v>79.800000000000011</c:v>
                </c:pt>
                <c:pt idx="21">
                  <c:v>1114.6300000000001</c:v>
                </c:pt>
                <c:pt idx="22">
                  <c:v>727.02</c:v>
                </c:pt>
                <c:pt idx="23">
                  <c:v>376.09999999999997</c:v>
                </c:pt>
                <c:pt idx="24">
                  <c:v>159.72999999999999</c:v>
                </c:pt>
                <c:pt idx="25">
                  <c:v>35.167999999999999</c:v>
                </c:pt>
                <c:pt idx="26">
                  <c:v>246.38</c:v>
                </c:pt>
                <c:pt idx="27">
                  <c:v>70.944000000000003</c:v>
                </c:pt>
                <c:pt idx="28">
                  <c:v>1735.8505</c:v>
                </c:pt>
                <c:pt idx="29">
                  <c:v>579.49399999999991</c:v>
                </c:pt>
                <c:pt idx="30">
                  <c:v>147.16800000000001</c:v>
                </c:pt>
                <c:pt idx="31">
                  <c:v>10.56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6-47AB-9F8E-789F2892AF30}"/>
            </c:ext>
          </c:extLst>
        </c:ser>
        <c:ser>
          <c:idx val="1"/>
          <c:order val="1"/>
          <c:tx>
            <c:strRef>
              <c:f>PIVOTTABLES!$N$3</c:f>
              <c:strCache>
                <c:ptCount val="1"/>
                <c:pt idx="0">
                  <c:v>Count of Order 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PIVOTTABLES!$K$4:$L$40</c:f>
              <c:multiLvlStrCache>
                <c:ptCount val="32"/>
                <c:lvl>
                  <c:pt idx="0">
                    <c:v>January</c:v>
                  </c:pt>
                  <c:pt idx="1">
                    <c:v>March</c:v>
                  </c:pt>
                  <c:pt idx="2">
                    <c:v>May</c:v>
                  </c:pt>
                  <c:pt idx="3">
                    <c:v>August</c:v>
                  </c:pt>
                  <c:pt idx="4">
                    <c:v>September</c:v>
                  </c:pt>
                  <c:pt idx="5">
                    <c:v>November</c:v>
                  </c:pt>
                  <c:pt idx="6">
                    <c:v>December</c:v>
                  </c:pt>
                  <c:pt idx="7">
                    <c:v>February</c:v>
                  </c:pt>
                  <c:pt idx="8">
                    <c:v>March</c:v>
                  </c:pt>
                  <c:pt idx="9">
                    <c:v>May</c:v>
                  </c:pt>
                  <c:pt idx="10">
                    <c:v>July</c:v>
                  </c:pt>
                  <c:pt idx="11">
                    <c:v>September</c:v>
                  </c:pt>
                  <c:pt idx="12">
                    <c:v>November</c:v>
                  </c:pt>
                  <c:pt idx="13">
                    <c:v>December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November</c:v>
                  </c:pt>
                  <c:pt idx="22">
                    <c:v>December</c:v>
                  </c:pt>
                  <c:pt idx="23">
                    <c:v>January</c:v>
                  </c:pt>
                  <c:pt idx="24">
                    <c:v>February</c:v>
                  </c:pt>
                  <c:pt idx="25">
                    <c:v>March</c:v>
                  </c:pt>
                  <c:pt idx="26">
                    <c:v>May</c:v>
                  </c:pt>
                  <c:pt idx="27">
                    <c:v>June</c:v>
                  </c:pt>
                  <c:pt idx="28">
                    <c:v>July</c:v>
                  </c:pt>
                  <c:pt idx="29">
                    <c:v>September</c:v>
                  </c:pt>
                  <c:pt idx="30">
                    <c:v>October</c:v>
                  </c:pt>
                  <c:pt idx="31">
                    <c:v>December</c:v>
                  </c:pt>
                </c:lvl>
                <c:lvl>
                  <c:pt idx="0">
                    <c:v>2015</c:v>
                  </c:pt>
                  <c:pt idx="7">
                    <c:v>2016</c:v>
                  </c:pt>
                  <c:pt idx="14">
                    <c:v>2017</c:v>
                  </c:pt>
                  <c:pt idx="23">
                    <c:v>2018</c:v>
                  </c:pt>
                </c:lvl>
              </c:multiLvlStrCache>
            </c:multiLvlStrRef>
          </c:cat>
          <c:val>
            <c:numRef>
              <c:f>PIVOTTABLES!$N$4:$N$40</c:f>
              <c:numCache>
                <c:formatCode>General</c:formatCode>
                <c:ptCount val="32"/>
                <c:pt idx="0">
                  <c:v>5</c:v>
                </c:pt>
                <c:pt idx="1">
                  <c:v>2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6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2</c:v>
                </c:pt>
                <c:pt idx="13">
                  <c:v>5</c:v>
                </c:pt>
                <c:pt idx="14">
                  <c:v>2</c:v>
                </c:pt>
                <c:pt idx="15">
                  <c:v>8</c:v>
                </c:pt>
                <c:pt idx="16">
                  <c:v>7</c:v>
                </c:pt>
                <c:pt idx="17">
                  <c:v>3</c:v>
                </c:pt>
                <c:pt idx="18">
                  <c:v>1</c:v>
                </c:pt>
                <c:pt idx="19">
                  <c:v>4</c:v>
                </c:pt>
                <c:pt idx="20">
                  <c:v>2</c:v>
                </c:pt>
                <c:pt idx="21">
                  <c:v>5</c:v>
                </c:pt>
                <c:pt idx="22">
                  <c:v>8</c:v>
                </c:pt>
                <c:pt idx="23">
                  <c:v>5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36-47AB-9F8E-789F2892A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6486792"/>
        <c:axId val="1986488840"/>
      </c:lineChart>
      <c:catAx>
        <c:axId val="1986486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488840"/>
        <c:crosses val="autoZero"/>
        <c:auto val="1"/>
        <c:lblAlgn val="ctr"/>
        <c:lblOffset val="100"/>
        <c:noMultiLvlLbl val="0"/>
      </c:catAx>
      <c:valAx>
        <c:axId val="198648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48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[superstoreanalysis1.xlsx]PIVOTTABLES!PivotTable3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Days to Ship by Ship Mode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PIVOTTABLES!$V$3</c:f>
              <c:strCache>
                <c:ptCount val="1"/>
                <c:pt idx="0">
                  <c:v>Average of Day_to_ship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PIVOTTABLES!$T$4:$U$20</c:f>
              <c:multiLvlStrCache>
                <c:ptCount val="12"/>
                <c:lvl>
                  <c:pt idx="0">
                    <c:v>First Class</c:v>
                  </c:pt>
                  <c:pt idx="1">
                    <c:v>Second Class</c:v>
                  </c:pt>
                  <c:pt idx="2">
                    <c:v>Standard Class</c:v>
                  </c:pt>
                  <c:pt idx="3">
                    <c:v>First Class</c:v>
                  </c:pt>
                  <c:pt idx="4">
                    <c:v>Second Class</c:v>
                  </c:pt>
                  <c:pt idx="5">
                    <c:v>Standard Class</c:v>
                  </c:pt>
                  <c:pt idx="6">
                    <c:v>First Class</c:v>
                  </c:pt>
                  <c:pt idx="7">
                    <c:v>Second Class</c:v>
                  </c:pt>
                  <c:pt idx="8">
                    <c:v>Standard Class</c:v>
                  </c:pt>
                  <c:pt idx="9">
                    <c:v>First Class</c:v>
                  </c:pt>
                  <c:pt idx="10">
                    <c:v>Second Class</c:v>
                  </c:pt>
                  <c:pt idx="11">
                    <c:v>Standard Class</c:v>
                  </c:pt>
                </c:lvl>
                <c:lvl>
                  <c:pt idx="0">
                    <c:v>Central</c:v>
                  </c:pt>
                  <c:pt idx="3">
                    <c:v>East</c:v>
                  </c:pt>
                  <c:pt idx="6">
                    <c:v>South</c:v>
                  </c:pt>
                  <c:pt idx="9">
                    <c:v>West</c:v>
                  </c:pt>
                </c:lvl>
              </c:multiLvlStrCache>
            </c:multiLvlStrRef>
          </c:cat>
          <c:val>
            <c:numRef>
              <c:f>PIVOTTABLES!$V$4:$V$20</c:f>
              <c:numCache>
                <c:formatCode>General</c:formatCode>
                <c:ptCount val="12"/>
                <c:pt idx="0">
                  <c:v>2</c:v>
                </c:pt>
                <c:pt idx="1">
                  <c:v>4.8</c:v>
                </c:pt>
                <c:pt idx="2">
                  <c:v>5.1538461538461542</c:v>
                </c:pt>
                <c:pt idx="3">
                  <c:v>2.6153846153846154</c:v>
                </c:pt>
                <c:pt idx="4">
                  <c:v>2</c:v>
                </c:pt>
                <c:pt idx="5">
                  <c:v>6.8</c:v>
                </c:pt>
                <c:pt idx="6">
                  <c:v>2.6666666666666665</c:v>
                </c:pt>
                <c:pt idx="7">
                  <c:v>3</c:v>
                </c:pt>
                <c:pt idx="8">
                  <c:v>5.3</c:v>
                </c:pt>
                <c:pt idx="9">
                  <c:v>1.6666666666666667</c:v>
                </c:pt>
                <c:pt idx="10">
                  <c:v>4.25</c:v>
                </c:pt>
                <c:pt idx="11">
                  <c:v>4.8695652173913047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58-40D7-994D-3534950C0C6C}"/>
            </c:ext>
          </c:extLst>
        </c:ser>
        <c:ser>
          <c:idx val="1"/>
          <c:order val="1"/>
          <c:tx>
            <c:strRef>
              <c:f>PIVOTTABLES!$W$3</c:f>
              <c:strCache>
                <c:ptCount val="1"/>
                <c:pt idx="0">
                  <c:v>Count of Order 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PIVOTTABLES!$T$4:$U$20</c:f>
              <c:multiLvlStrCache>
                <c:ptCount val="12"/>
                <c:lvl>
                  <c:pt idx="0">
                    <c:v>First Class</c:v>
                  </c:pt>
                  <c:pt idx="1">
                    <c:v>Second Class</c:v>
                  </c:pt>
                  <c:pt idx="2">
                    <c:v>Standard Class</c:v>
                  </c:pt>
                  <c:pt idx="3">
                    <c:v>First Class</c:v>
                  </c:pt>
                  <c:pt idx="4">
                    <c:v>Second Class</c:v>
                  </c:pt>
                  <c:pt idx="5">
                    <c:v>Standard Class</c:v>
                  </c:pt>
                  <c:pt idx="6">
                    <c:v>First Class</c:v>
                  </c:pt>
                  <c:pt idx="7">
                    <c:v>Second Class</c:v>
                  </c:pt>
                  <c:pt idx="8">
                    <c:v>Standard Class</c:v>
                  </c:pt>
                  <c:pt idx="9">
                    <c:v>First Class</c:v>
                  </c:pt>
                  <c:pt idx="10">
                    <c:v>Second Class</c:v>
                  </c:pt>
                  <c:pt idx="11">
                    <c:v>Standard Class</c:v>
                  </c:pt>
                </c:lvl>
                <c:lvl>
                  <c:pt idx="0">
                    <c:v>Central</c:v>
                  </c:pt>
                  <c:pt idx="3">
                    <c:v>East</c:v>
                  </c:pt>
                  <c:pt idx="6">
                    <c:v>South</c:v>
                  </c:pt>
                  <c:pt idx="9">
                    <c:v>West</c:v>
                  </c:pt>
                </c:lvl>
              </c:multiLvlStrCache>
            </c:multiLvlStrRef>
          </c:cat>
          <c:val>
            <c:numRef>
              <c:f>PIVOTTABLES!$W$4:$W$20</c:f>
              <c:numCache>
                <c:formatCode>General</c:formatCode>
                <c:ptCount val="12"/>
                <c:pt idx="0">
                  <c:v>7</c:v>
                </c:pt>
                <c:pt idx="1">
                  <c:v>15</c:v>
                </c:pt>
                <c:pt idx="2">
                  <c:v>26</c:v>
                </c:pt>
                <c:pt idx="3">
                  <c:v>13</c:v>
                </c:pt>
                <c:pt idx="4">
                  <c:v>2</c:v>
                </c:pt>
                <c:pt idx="5">
                  <c:v>10</c:v>
                </c:pt>
                <c:pt idx="6">
                  <c:v>3</c:v>
                </c:pt>
                <c:pt idx="7">
                  <c:v>2</c:v>
                </c:pt>
                <c:pt idx="8">
                  <c:v>10</c:v>
                </c:pt>
                <c:pt idx="9">
                  <c:v>3</c:v>
                </c:pt>
                <c:pt idx="10">
                  <c:v>4</c:v>
                </c:pt>
                <c:pt idx="1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58-40D7-994D-3534950C0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2924423"/>
        <c:axId val="1246756871"/>
      </c:barChart>
      <c:catAx>
        <c:axId val="212924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756871"/>
        <c:crosses val="autoZero"/>
        <c:auto val="1"/>
        <c:lblAlgn val="ctr"/>
        <c:lblOffset val="100"/>
        <c:noMultiLvlLbl val="0"/>
      </c:catAx>
      <c:valAx>
        <c:axId val="1246756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24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[superstoreanalysis1.xlsx]PIVOTTABLES!PivotTable4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PIVOTTABLES!$C$31</c:f>
              <c:strCache>
                <c:ptCount val="1"/>
                <c:pt idx="0">
                  <c:v>Sum of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FE-4025-9812-4219B9BE0C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FE-4025-9812-4219B9BE0C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1FE-4025-9812-4219B9BE0CB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1FE-4025-9812-4219B9BE0CB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1FE-4025-9812-4219B9BE0CB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1FE-4025-9812-4219B9BE0CB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1FE-4025-9812-4219B9BE0CB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1FE-4025-9812-4219B9BE0CB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1FE-4025-9812-4219B9BE0CB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1FE-4025-9812-4219B9BE0CB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1FE-4025-9812-4219B9BE0CB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1FE-4025-9812-4219B9BE0CB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1FE-4025-9812-4219B9BE0CB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1FE-4025-9812-4219B9BE0CB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1FE-4025-9812-4219B9BE0CB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1FE-4025-9812-4219B9BE0CB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1FE-4025-9812-4219B9BE0CB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1FE-4025-9812-4219B9BE0CB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A1FE-4025-9812-4219B9BE0CB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A1FE-4025-9812-4219B9BE0CB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A1FE-4025-9812-4219B9BE0CB5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A1FE-4025-9812-4219B9BE0CB5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A1FE-4025-9812-4219B9BE0CB5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A1FE-4025-9812-4219B9BE0CB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A1FE-4025-9812-4219B9BE0CB5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A1FE-4025-9812-4219B9BE0CB5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A1FE-4025-9812-4219B9BE0CB5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A1FE-4025-9812-4219B9BE0CB5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A1FE-4025-9812-4219B9BE0CB5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A1FE-4025-9812-4219B9BE0CB5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A1FE-4025-9812-4219B9BE0CB5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A1FE-4025-9812-4219B9BE0CB5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A1FE-4025-9812-4219B9BE0CB5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A1FE-4025-9812-4219B9BE0CB5}"/>
              </c:ext>
            </c:extLst>
          </c:dPt>
          <c:cat>
            <c:multiLvlStrRef>
              <c:f>PIVOTTABLES!$A$32:$B$69</c:f>
              <c:multiLvlStrCache>
                <c:ptCount val="34"/>
                <c:lvl>
                  <c:pt idx="0">
                    <c:v>Arizona</c:v>
                  </c:pt>
                  <c:pt idx="1">
                    <c:v>California</c:v>
                  </c:pt>
                  <c:pt idx="2">
                    <c:v>Colorado</c:v>
                  </c:pt>
                  <c:pt idx="3">
                    <c:v>Delaware</c:v>
                  </c:pt>
                  <c:pt idx="4">
                    <c:v>Florida</c:v>
                  </c:pt>
                  <c:pt idx="5">
                    <c:v>Illinois</c:v>
                  </c:pt>
                  <c:pt idx="6">
                    <c:v>Iowa</c:v>
                  </c:pt>
                  <c:pt idx="7">
                    <c:v>Kentucky</c:v>
                  </c:pt>
                  <c:pt idx="8">
                    <c:v>Michigan</c:v>
                  </c:pt>
                  <c:pt idx="9">
                    <c:v>Texas</c:v>
                  </c:pt>
                  <c:pt idx="10">
                    <c:v>Virginia</c:v>
                  </c:pt>
                  <c:pt idx="11">
                    <c:v>Washington</c:v>
                  </c:pt>
                  <c:pt idx="12">
                    <c:v>Wisconsin</c:v>
                  </c:pt>
                  <c:pt idx="13">
                    <c:v>Alabama</c:v>
                  </c:pt>
                  <c:pt idx="14">
                    <c:v>Arizona</c:v>
                  </c:pt>
                  <c:pt idx="15">
                    <c:v>California</c:v>
                  </c:pt>
                  <c:pt idx="16">
                    <c:v>Illinois</c:v>
                  </c:pt>
                  <c:pt idx="17">
                    <c:v>Michigan</c:v>
                  </c:pt>
                  <c:pt idx="18">
                    <c:v>Minnesota</c:v>
                  </c:pt>
                  <c:pt idx="19">
                    <c:v>Nebraska</c:v>
                  </c:pt>
                  <c:pt idx="20">
                    <c:v>New York</c:v>
                  </c:pt>
                  <c:pt idx="21">
                    <c:v>North Carolina</c:v>
                  </c:pt>
                  <c:pt idx="22">
                    <c:v>Ohio</c:v>
                  </c:pt>
                  <c:pt idx="23">
                    <c:v>Pennsylvania</c:v>
                  </c:pt>
                  <c:pt idx="24">
                    <c:v>Tennessee</c:v>
                  </c:pt>
                  <c:pt idx="25">
                    <c:v>Texas</c:v>
                  </c:pt>
                  <c:pt idx="26">
                    <c:v>Wisconsin</c:v>
                  </c:pt>
                  <c:pt idx="27">
                    <c:v>California</c:v>
                  </c:pt>
                  <c:pt idx="28">
                    <c:v>Florida</c:v>
                  </c:pt>
                  <c:pt idx="29">
                    <c:v>Minnesota</c:v>
                  </c:pt>
                  <c:pt idx="30">
                    <c:v>New Jersey</c:v>
                  </c:pt>
                  <c:pt idx="31">
                    <c:v>New York</c:v>
                  </c:pt>
                  <c:pt idx="32">
                    <c:v>Oregon</c:v>
                  </c:pt>
                  <c:pt idx="33">
                    <c:v>Texas</c:v>
                  </c:pt>
                </c:lvl>
                <c:lvl>
                  <c:pt idx="0">
                    <c:v>Consumer</c:v>
                  </c:pt>
                  <c:pt idx="13">
                    <c:v>Corporate</c:v>
                  </c:pt>
                  <c:pt idx="27">
                    <c:v>Home Office</c:v>
                  </c:pt>
                </c:lvl>
              </c:multiLvlStrCache>
            </c:multiLvlStrRef>
          </c:cat>
          <c:val>
            <c:numRef>
              <c:f>PIVOTTABLES!$C$32:$C$69</c:f>
              <c:numCache>
                <c:formatCode>General</c:formatCode>
                <c:ptCount val="34"/>
                <c:pt idx="0">
                  <c:v>246.38</c:v>
                </c:pt>
                <c:pt idx="1">
                  <c:v>5345.3159999999998</c:v>
                </c:pt>
                <c:pt idx="2">
                  <c:v>221.35</c:v>
                </c:pt>
                <c:pt idx="3">
                  <c:v>487.5</c:v>
                </c:pt>
                <c:pt idx="4">
                  <c:v>979.94550000000004</c:v>
                </c:pt>
                <c:pt idx="5">
                  <c:v>677.94899999999996</c:v>
                </c:pt>
                <c:pt idx="6">
                  <c:v>103.19999999999999</c:v>
                </c:pt>
                <c:pt idx="7">
                  <c:v>993.90000000000009</c:v>
                </c:pt>
                <c:pt idx="8">
                  <c:v>376.09999999999997</c:v>
                </c:pt>
                <c:pt idx="9">
                  <c:v>10539.896000000001</c:v>
                </c:pt>
                <c:pt idx="10">
                  <c:v>75.88</c:v>
                </c:pt>
                <c:pt idx="11">
                  <c:v>1680.7539999999999</c:v>
                </c:pt>
                <c:pt idx="12">
                  <c:v>665.88</c:v>
                </c:pt>
                <c:pt idx="13">
                  <c:v>224.9</c:v>
                </c:pt>
                <c:pt idx="14">
                  <c:v>1280.992</c:v>
                </c:pt>
                <c:pt idx="15">
                  <c:v>25.18</c:v>
                </c:pt>
                <c:pt idx="16">
                  <c:v>580.72800000000007</c:v>
                </c:pt>
                <c:pt idx="17">
                  <c:v>646.63000000000011</c:v>
                </c:pt>
                <c:pt idx="18">
                  <c:v>141.32</c:v>
                </c:pt>
                <c:pt idx="19">
                  <c:v>79.800000000000011</c:v>
                </c:pt>
                <c:pt idx="20">
                  <c:v>1045.21</c:v>
                </c:pt>
                <c:pt idx="21">
                  <c:v>200.98400000000001</c:v>
                </c:pt>
                <c:pt idx="22">
                  <c:v>1976.4260000000002</c:v>
                </c:pt>
                <c:pt idx="23">
                  <c:v>101.80199999999999</c:v>
                </c:pt>
                <c:pt idx="24">
                  <c:v>192.96200000000002</c:v>
                </c:pt>
                <c:pt idx="25">
                  <c:v>1347.4600000000003</c:v>
                </c:pt>
                <c:pt idx="26">
                  <c:v>2657.81</c:v>
                </c:pt>
                <c:pt idx="27">
                  <c:v>319.98400000000004</c:v>
                </c:pt>
                <c:pt idx="28">
                  <c:v>1735.8505</c:v>
                </c:pt>
                <c:pt idx="29">
                  <c:v>3719.71</c:v>
                </c:pt>
                <c:pt idx="30">
                  <c:v>46.26</c:v>
                </c:pt>
                <c:pt idx="31">
                  <c:v>1765.518</c:v>
                </c:pt>
                <c:pt idx="32">
                  <c:v>5.6820000000000004</c:v>
                </c:pt>
                <c:pt idx="33">
                  <c:v>158.36799999999999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A1FE-4025-9812-4219B9BE0CB5}"/>
            </c:ext>
          </c:extLst>
        </c:ser>
        <c:ser>
          <c:idx val="1"/>
          <c:order val="1"/>
          <c:tx>
            <c:strRef>
              <c:f>PIVOTTABLES!$D$31</c:f>
              <c:strCache>
                <c:ptCount val="1"/>
                <c:pt idx="0">
                  <c:v>Count of Customer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6-A1FE-4025-9812-4219B9BE0C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8-A1FE-4025-9812-4219B9BE0C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A-A1FE-4025-9812-4219B9BE0CB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C-A1FE-4025-9812-4219B9BE0CB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E-A1FE-4025-9812-4219B9BE0CB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0-A1FE-4025-9812-4219B9BE0CB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2-A1FE-4025-9812-4219B9BE0CB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4-A1FE-4025-9812-4219B9BE0CB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6-A1FE-4025-9812-4219B9BE0CB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8-A1FE-4025-9812-4219B9BE0CB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A-A1FE-4025-9812-4219B9BE0CB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C-A1FE-4025-9812-4219B9BE0CB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E-A1FE-4025-9812-4219B9BE0CB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0-A1FE-4025-9812-4219B9BE0CB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2-A1FE-4025-9812-4219B9BE0CB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4-A1FE-4025-9812-4219B9BE0CB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6-A1FE-4025-9812-4219B9BE0CB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8-A1FE-4025-9812-4219B9BE0CB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A-A1FE-4025-9812-4219B9BE0CB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C-A1FE-4025-9812-4219B9BE0CB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E-A1FE-4025-9812-4219B9BE0CB5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0-A1FE-4025-9812-4219B9BE0CB5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2-A1FE-4025-9812-4219B9BE0CB5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4-A1FE-4025-9812-4219B9BE0CB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6-A1FE-4025-9812-4219B9BE0CB5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8-A1FE-4025-9812-4219B9BE0CB5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A-A1FE-4025-9812-4219B9BE0CB5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C-A1FE-4025-9812-4219B9BE0CB5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E-A1FE-4025-9812-4219B9BE0CB5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0-A1FE-4025-9812-4219B9BE0CB5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2-A1FE-4025-9812-4219B9BE0CB5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4-A1FE-4025-9812-4219B9BE0CB5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6-A1FE-4025-9812-4219B9BE0CB5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8-A1FE-4025-9812-4219B9BE0CB5}"/>
              </c:ext>
            </c:extLst>
          </c:dPt>
          <c:cat>
            <c:multiLvlStrRef>
              <c:f>PIVOTTABLES!$A$32:$B$69</c:f>
              <c:multiLvlStrCache>
                <c:ptCount val="34"/>
                <c:lvl>
                  <c:pt idx="0">
                    <c:v>Arizona</c:v>
                  </c:pt>
                  <c:pt idx="1">
                    <c:v>California</c:v>
                  </c:pt>
                  <c:pt idx="2">
                    <c:v>Colorado</c:v>
                  </c:pt>
                  <c:pt idx="3">
                    <c:v>Delaware</c:v>
                  </c:pt>
                  <c:pt idx="4">
                    <c:v>Florida</c:v>
                  </c:pt>
                  <c:pt idx="5">
                    <c:v>Illinois</c:v>
                  </c:pt>
                  <c:pt idx="6">
                    <c:v>Iowa</c:v>
                  </c:pt>
                  <c:pt idx="7">
                    <c:v>Kentucky</c:v>
                  </c:pt>
                  <c:pt idx="8">
                    <c:v>Michigan</c:v>
                  </c:pt>
                  <c:pt idx="9">
                    <c:v>Texas</c:v>
                  </c:pt>
                  <c:pt idx="10">
                    <c:v>Virginia</c:v>
                  </c:pt>
                  <c:pt idx="11">
                    <c:v>Washington</c:v>
                  </c:pt>
                  <c:pt idx="12">
                    <c:v>Wisconsin</c:v>
                  </c:pt>
                  <c:pt idx="13">
                    <c:v>Alabama</c:v>
                  </c:pt>
                  <c:pt idx="14">
                    <c:v>Arizona</c:v>
                  </c:pt>
                  <c:pt idx="15">
                    <c:v>California</c:v>
                  </c:pt>
                  <c:pt idx="16">
                    <c:v>Illinois</c:v>
                  </c:pt>
                  <c:pt idx="17">
                    <c:v>Michigan</c:v>
                  </c:pt>
                  <c:pt idx="18">
                    <c:v>Minnesota</c:v>
                  </c:pt>
                  <c:pt idx="19">
                    <c:v>Nebraska</c:v>
                  </c:pt>
                  <c:pt idx="20">
                    <c:v>New York</c:v>
                  </c:pt>
                  <c:pt idx="21">
                    <c:v>North Carolina</c:v>
                  </c:pt>
                  <c:pt idx="22">
                    <c:v>Ohio</c:v>
                  </c:pt>
                  <c:pt idx="23">
                    <c:v>Pennsylvania</c:v>
                  </c:pt>
                  <c:pt idx="24">
                    <c:v>Tennessee</c:v>
                  </c:pt>
                  <c:pt idx="25">
                    <c:v>Texas</c:v>
                  </c:pt>
                  <c:pt idx="26">
                    <c:v>Wisconsin</c:v>
                  </c:pt>
                  <c:pt idx="27">
                    <c:v>California</c:v>
                  </c:pt>
                  <c:pt idx="28">
                    <c:v>Florida</c:v>
                  </c:pt>
                  <c:pt idx="29">
                    <c:v>Minnesota</c:v>
                  </c:pt>
                  <c:pt idx="30">
                    <c:v>New Jersey</c:v>
                  </c:pt>
                  <c:pt idx="31">
                    <c:v>New York</c:v>
                  </c:pt>
                  <c:pt idx="32">
                    <c:v>Oregon</c:v>
                  </c:pt>
                  <c:pt idx="33">
                    <c:v>Texas</c:v>
                  </c:pt>
                </c:lvl>
                <c:lvl>
                  <c:pt idx="0">
                    <c:v>Consumer</c:v>
                  </c:pt>
                  <c:pt idx="13">
                    <c:v>Corporate</c:v>
                  </c:pt>
                  <c:pt idx="27">
                    <c:v>Home Office</c:v>
                  </c:pt>
                </c:lvl>
              </c:multiLvlStrCache>
            </c:multiLvlStrRef>
          </c:cat>
          <c:val>
            <c:numRef>
              <c:f>PIVOTTABLES!$D$32:$D$69</c:f>
              <c:numCache>
                <c:formatCode>General</c:formatCode>
                <c:ptCount val="34"/>
                <c:pt idx="0">
                  <c:v>2</c:v>
                </c:pt>
                <c:pt idx="1">
                  <c:v>15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7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7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8</c:v>
                </c:pt>
                <c:pt idx="23">
                  <c:v>3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2</c:v>
                </c:pt>
                <c:pt idx="28">
                  <c:v>5</c:v>
                </c:pt>
                <c:pt idx="29">
                  <c:v>4</c:v>
                </c:pt>
                <c:pt idx="30">
                  <c:v>1</c:v>
                </c:pt>
                <c:pt idx="31">
                  <c:v>6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A1FE-4025-9812-4219B9BE0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19050</xdr:colOff>
      <xdr:row>1</xdr:row>
      <xdr:rowOff>152400</xdr:rowOff>
    </xdr:from>
    <xdr:to>
      <xdr:col>17</xdr:col>
      <xdr:colOff>19050</xdr:colOff>
      <xdr:row>15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ategory">
              <a:extLst>
                <a:ext uri="{FF2B5EF4-FFF2-40B4-BE49-F238E27FC236}">
                  <a16:creationId xmlns:a16="http://schemas.microsoft.com/office/drawing/2014/main" id="{E2BE7CA2-81FC-06FA-46FE-136E85D4EE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20550" y="3429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2</xdr:row>
      <xdr:rowOff>142875</xdr:rowOff>
    </xdr:from>
    <xdr:to>
      <xdr:col>8</xdr:col>
      <xdr:colOff>47625</xdr:colOff>
      <xdr:row>17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BCA908-2FE2-4846-948D-416DA86835C6}"/>
            </a:ext>
            <a:ext uri="{147F2762-F138-4A5C-976F-8EAC2B608ADB}">
              <a16:predDERef xmlns:a16="http://schemas.microsoft.com/office/drawing/2014/main" pred="{DDDB11A2-6554-40EF-0DB0-7EB266F28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3</xdr:row>
      <xdr:rowOff>0</xdr:rowOff>
    </xdr:from>
    <xdr:to>
      <xdr:col>16</xdr:col>
      <xdr:colOff>314325</xdr:colOff>
      <xdr:row>17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D33A11-7919-43EE-92A7-7EC2B2AEA4F5}"/>
            </a:ext>
            <a:ext uri="{147F2762-F138-4A5C-976F-8EAC2B608ADB}">
              <a16:predDERef xmlns:a16="http://schemas.microsoft.com/office/drawing/2014/main" pred="{16BCA908-2FE2-4846-948D-416DA8683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19</xdr:row>
      <xdr:rowOff>85725</xdr:rowOff>
    </xdr:from>
    <xdr:to>
      <xdr:col>8</xdr:col>
      <xdr:colOff>38100</xdr:colOff>
      <xdr:row>33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104619-9299-49E0-A8C3-FA8514FA42D2}"/>
            </a:ext>
            <a:ext uri="{147F2762-F138-4A5C-976F-8EAC2B608ADB}">
              <a16:predDERef xmlns:a16="http://schemas.microsoft.com/office/drawing/2014/main" pred="{5FD33A11-7919-43EE-92A7-7EC2B2AEA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16</xdr:col>
      <xdr:colOff>304800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1C761A-FC92-4BBB-ABD9-1EF430DD7284}"/>
            </a:ext>
            <a:ext uri="{147F2762-F138-4A5C-976F-8EAC2B608ADB}">
              <a16:predDERef xmlns:a16="http://schemas.microsoft.com/office/drawing/2014/main" pred="{26104619-9299-49E0-A8C3-FA8514FA4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37.228185879627" createdVersion="8" refreshedVersion="8" minRefreshableVersion="3" recordCount="118" xr:uid="{2353EA81-C0DE-4251-ABE3-49EB64E31F40}">
  <cacheSource type="worksheet">
    <worksheetSource ref="A1:V119" sheet="in"/>
  </cacheSource>
  <cacheFields count="22">
    <cacheField name="Row ID" numFmtId="0">
      <sharedItems containsSemiMixedTypes="0" containsString="0" containsNumber="1" containsInteger="1" minValue="1" maxValue="248"/>
    </cacheField>
    <cacheField name="Order ID" numFmtId="0">
      <sharedItems/>
    </cacheField>
    <cacheField name="Order Date" numFmtId="14">
      <sharedItems containsSemiMixedTypes="0" containsNonDate="0" containsDate="1" containsString="0" minDate="2015-01-03T00:00:00" maxDate="2018-12-12T00:00:00"/>
    </cacheField>
    <cacheField name="Ship Date" numFmtId="0">
      <sharedItems containsDate="1" containsMixedTypes="1" minDate="2015-05-08T00:00:00" maxDate="2018-12-12T00:00:00"/>
    </cacheField>
    <cacheField name="Ship Mode" numFmtId="0">
      <sharedItems count="3">
        <s v="Second Class"/>
        <s v="Standard Class"/>
        <s v="First Class"/>
      </sharedItems>
    </cacheField>
    <cacheField name="Customer ID" numFmtId="0">
      <sharedItems/>
    </cacheField>
    <cacheField name="Customer Name" numFmtId="0">
      <sharedItems/>
    </cacheField>
    <cacheField name="Segment" numFmtId="0">
      <sharedItems count="3">
        <s v="Consumer"/>
        <s v="Corporate"/>
        <s v="Home Office"/>
      </sharedItems>
    </cacheField>
    <cacheField name="Country" numFmtId="0">
      <sharedItems/>
    </cacheField>
    <cacheField name="City" numFmtId="0">
      <sharedItems/>
    </cacheField>
    <cacheField name="State" numFmtId="0">
      <sharedItems count="23">
        <s v="Kentucky"/>
        <s v="California"/>
        <s v="Florida"/>
        <s v="Washington"/>
        <s v="Wisconsin"/>
        <s v="Nebraska"/>
        <s v="Texas"/>
        <s v="Illinois"/>
        <s v="Minnesota"/>
        <s v="New York"/>
        <s v="Arizona"/>
        <s v="Virginia"/>
        <s v="Alabama"/>
        <s v="North Carolina"/>
        <s v="Oregon"/>
        <s v="Iowa"/>
        <s v="Tennessee"/>
        <s v="Delaware"/>
        <s v="Ohio"/>
        <s v="Pennsylvania"/>
        <s v="New Jersey"/>
        <s v="Colorado"/>
        <s v="Michigan"/>
      </sharedItems>
    </cacheField>
    <cacheField name="Postal Code" numFmtId="0">
      <sharedItems containsSemiMixedTypes="0" containsString="0" containsNumber="1" containsInteger="1" minValue="7090" maxValue="98115"/>
    </cacheField>
    <cacheField name="Region" numFmtId="0">
      <sharedItems count="4">
        <s v="South"/>
        <s v="West"/>
        <s v="Central"/>
        <s v="East"/>
      </sharedItems>
    </cacheField>
    <cacheField name="Product ID" numFmtId="0">
      <sharedItems/>
    </cacheField>
    <cacheField name="Category" numFmtId="0">
      <sharedItems count="3">
        <s v="Furniture"/>
        <s v="Office Supplies"/>
        <s v="Technology"/>
      </sharedItems>
    </cacheField>
    <cacheField name="Sub-Category" numFmtId="0">
      <sharedItems count="15">
        <s v="Bookcases"/>
        <s v="Chairs"/>
        <s v="Labels"/>
        <s v="Tables"/>
        <s v="Storage"/>
        <s v="Furnishings"/>
        <s v="Art"/>
        <s v="Phones"/>
        <s v="Binders"/>
        <s v="Appliances"/>
        <s v="Accessories"/>
        <s v="Fasteners"/>
        <s v="Paper"/>
        <s v="Envelopes"/>
        <s v="Machines"/>
      </sharedItems>
    </cacheField>
    <cacheField name="Product Name" numFmtId="0">
      <sharedItems/>
    </cacheField>
    <cacheField name="Sales" numFmtId="0">
      <sharedItems containsSemiMixedTypes="0" containsString="0" containsNumber="1" minValue="1.248" maxValue="8159.9520000000002"/>
    </cacheField>
    <cacheField name="Month" numFmtId="0">
      <sharedItems count="12">
        <s v="August"/>
        <s v="December"/>
        <s v="November"/>
        <s v="September"/>
        <s v="May"/>
        <s v="October"/>
        <s v="April"/>
        <s v="March"/>
        <s v="June"/>
        <s v="February"/>
        <s v="July"/>
        <s v="January"/>
      </sharedItems>
    </cacheField>
    <cacheField name="Year" numFmtId="0">
      <sharedItems containsSemiMixedTypes="0" containsString="0" containsNumber="1" containsInteger="1" minValue="2015" maxValue="2018" count="4">
        <n v="2017"/>
        <n v="2016"/>
        <n v="2015"/>
        <n v="2018"/>
      </sharedItems>
    </cacheField>
    <cacheField name="Sate-Region" numFmtId="0">
      <sharedItems/>
    </cacheField>
    <cacheField name="Day_to_ship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 pivotCacheId="179174883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n v="1"/>
    <s v="CA-2017-152156"/>
    <d v="2017-08-11T00:00:00"/>
    <d v="2017-11-11T00:00:00"/>
    <x v="0"/>
    <s v="CG-12520"/>
    <s v="Claire Gute"/>
    <x v="0"/>
    <s v="United States"/>
    <s v="Henderson"/>
    <x v="0"/>
    <n v="42420"/>
    <x v="0"/>
    <s v="FUR-BO-10001798"/>
    <x v="0"/>
    <x v="0"/>
    <s v="Bush Somerset Collection Bookcase"/>
    <n v="261.95999999999998"/>
    <x v="0"/>
    <x v="0"/>
    <s v="Kentucky - South"/>
    <n v="3"/>
  </r>
  <r>
    <n v="2"/>
    <s v="CA-2017-152156"/>
    <d v="2017-08-11T00:00:00"/>
    <d v="2017-11-11T00:00:00"/>
    <x v="0"/>
    <s v="CG-12520"/>
    <s v="Claire Gute"/>
    <x v="0"/>
    <s v="United States"/>
    <s v="Henderson"/>
    <x v="0"/>
    <n v="42420"/>
    <x v="0"/>
    <s v="FUR-CH-10000454"/>
    <x v="0"/>
    <x v="1"/>
    <s v="Hon Deluxe Fabric Upholstered Stacking Chairs, Rounded Back"/>
    <n v="731.94"/>
    <x v="0"/>
    <x v="0"/>
    <s v="Kentucky - South"/>
    <n v="3"/>
  </r>
  <r>
    <n v="3"/>
    <s v="CA-2017-138688"/>
    <d v="2017-12-06T00:00:00"/>
    <s v="16-06-2017"/>
    <x v="0"/>
    <s v="DV-13045"/>
    <s v="Darrin Van Huff"/>
    <x v="1"/>
    <s v="United States"/>
    <s v="Los Angeles"/>
    <x v="1"/>
    <n v="90036"/>
    <x v="1"/>
    <s v="OFF-LA-10000240"/>
    <x v="1"/>
    <x v="2"/>
    <s v="Self-Adhesive Address Labels for Typewriters by Universal"/>
    <n v="14.62"/>
    <x v="1"/>
    <x v="0"/>
    <s v="California - West"/>
    <n v="4"/>
  </r>
  <r>
    <n v="4"/>
    <s v="US-2016-108966"/>
    <d v="2016-11-10T00:00:00"/>
    <s v="18-10-2016"/>
    <x v="1"/>
    <s v="SO-20335"/>
    <s v="Sean O'Donnell"/>
    <x v="0"/>
    <s v="United States"/>
    <s v="Fort Lauderdale"/>
    <x v="2"/>
    <n v="33311"/>
    <x v="0"/>
    <s v="FUR-TA-10000577"/>
    <x v="0"/>
    <x v="3"/>
    <s v="Bretford CR4500 Series Slim Rectangular Table"/>
    <n v="957.57749999999999"/>
    <x v="2"/>
    <x v="1"/>
    <s v="Florida - South"/>
    <n v="7"/>
  </r>
  <r>
    <n v="5"/>
    <s v="US-2016-108966"/>
    <d v="2016-11-10T00:00:00"/>
    <s v="18-10-2016"/>
    <x v="1"/>
    <s v="SO-20335"/>
    <s v="Sean O'Donnell"/>
    <x v="0"/>
    <s v="United States"/>
    <s v="Fort Lauderdale"/>
    <x v="2"/>
    <n v="33311"/>
    <x v="0"/>
    <s v="OFF-ST-10000760"/>
    <x v="1"/>
    <x v="4"/>
    <s v="Eldon Fold 'N Roll Cart System"/>
    <n v="22.367999999999999"/>
    <x v="2"/>
    <x v="1"/>
    <s v="Florida - South"/>
    <n v="7"/>
  </r>
  <r>
    <n v="6"/>
    <s v="CA-2015-115812"/>
    <d v="2015-09-06T00:00:00"/>
    <s v="14-06-2015"/>
    <x v="1"/>
    <s v="BH-11710"/>
    <s v="Brosina Hoffman"/>
    <x v="0"/>
    <s v="United States"/>
    <s v="Los Angeles"/>
    <x v="1"/>
    <n v="90032"/>
    <x v="1"/>
    <s v="FUR-FU-10001487"/>
    <x v="0"/>
    <x v="5"/>
    <s v="Eldon Expressions Wood and Plastic Desk Accessories, Cherry Wood"/>
    <n v="48.86"/>
    <x v="3"/>
    <x v="2"/>
    <s v="California - West"/>
    <n v="5"/>
  </r>
  <r>
    <n v="7"/>
    <s v="CA-2015-115812"/>
    <d v="2015-09-06T00:00:00"/>
    <s v="14-06-2015"/>
    <x v="1"/>
    <s v="BH-11710"/>
    <s v="Brosina Hoffman"/>
    <x v="0"/>
    <s v="United States"/>
    <s v="Los Angeles"/>
    <x v="1"/>
    <n v="90032"/>
    <x v="1"/>
    <s v="OFF-AR-10002833"/>
    <x v="1"/>
    <x v="6"/>
    <s v="Newell 322"/>
    <n v="7.28"/>
    <x v="3"/>
    <x v="2"/>
    <s v="California - West"/>
    <n v="5"/>
  </r>
  <r>
    <n v="8"/>
    <s v="CA-2015-115812"/>
    <d v="2015-09-06T00:00:00"/>
    <s v="14-06-2015"/>
    <x v="1"/>
    <s v="BH-11710"/>
    <s v="Brosina Hoffman"/>
    <x v="0"/>
    <s v="United States"/>
    <s v="Los Angeles"/>
    <x v="1"/>
    <n v="90032"/>
    <x v="1"/>
    <s v="TEC-PH-10002275"/>
    <x v="2"/>
    <x v="7"/>
    <s v="Mitel 5320 IP Phone VoIP phone"/>
    <n v="907.15200000000004"/>
    <x v="3"/>
    <x v="2"/>
    <s v="California - West"/>
    <n v="5"/>
  </r>
  <r>
    <n v="9"/>
    <s v="CA-2015-115812"/>
    <d v="2015-09-06T00:00:00"/>
    <s v="14-06-2015"/>
    <x v="1"/>
    <s v="BH-11710"/>
    <s v="Brosina Hoffman"/>
    <x v="0"/>
    <s v="United States"/>
    <s v="Los Angeles"/>
    <x v="1"/>
    <n v="90032"/>
    <x v="1"/>
    <s v="OFF-BI-10003910"/>
    <x v="1"/>
    <x v="8"/>
    <s v="DXL Angle-View Binders with Locking Rings by Samsill"/>
    <n v="18.504000000000001"/>
    <x v="3"/>
    <x v="2"/>
    <s v="California - West"/>
    <n v="5"/>
  </r>
  <r>
    <n v="10"/>
    <s v="CA-2015-115812"/>
    <d v="2015-09-06T00:00:00"/>
    <s v="14-06-2015"/>
    <x v="1"/>
    <s v="BH-11710"/>
    <s v="Brosina Hoffman"/>
    <x v="0"/>
    <s v="United States"/>
    <s v="Los Angeles"/>
    <x v="1"/>
    <n v="90032"/>
    <x v="1"/>
    <s v="OFF-AP-10002892"/>
    <x v="1"/>
    <x v="9"/>
    <s v="Belkin F5C206VTEL 6 Outlet Surge"/>
    <n v="114.9"/>
    <x v="3"/>
    <x v="2"/>
    <s v="California - West"/>
    <n v="5"/>
  </r>
  <r>
    <n v="11"/>
    <s v="CA-2015-115812"/>
    <d v="2015-09-06T00:00:00"/>
    <s v="14-06-2015"/>
    <x v="1"/>
    <s v="BH-11710"/>
    <s v="Brosina Hoffman"/>
    <x v="0"/>
    <s v="United States"/>
    <s v="Los Angeles"/>
    <x v="1"/>
    <n v="90032"/>
    <x v="1"/>
    <s v="FUR-TA-10001539"/>
    <x v="0"/>
    <x v="3"/>
    <s v="Chromcraft Rectangular Conference Tables"/>
    <n v="1706.184"/>
    <x v="3"/>
    <x v="2"/>
    <s v="California - West"/>
    <n v="5"/>
  </r>
  <r>
    <n v="12"/>
    <s v="CA-2015-115812"/>
    <d v="2015-09-06T00:00:00"/>
    <s v="14-06-2015"/>
    <x v="1"/>
    <s v="BH-11710"/>
    <s v="Brosina Hoffman"/>
    <x v="0"/>
    <s v="United States"/>
    <s v="Los Angeles"/>
    <x v="1"/>
    <n v="90032"/>
    <x v="1"/>
    <s v="TEC-PH-10002033"/>
    <x v="2"/>
    <x v="7"/>
    <s v="Konftel 250 ConferenceÂ phoneÂ - Charcoal black"/>
    <n v="911.42399999999998"/>
    <x v="3"/>
    <x v="2"/>
    <s v="California - West"/>
    <n v="5"/>
  </r>
  <r>
    <n v="14"/>
    <s v="CA-2017-161389"/>
    <d v="2017-05-12T00:00:00"/>
    <d v="2017-10-12T00:00:00"/>
    <x v="1"/>
    <s v="IM-15070"/>
    <s v="Irene Maddox"/>
    <x v="0"/>
    <s v="United States"/>
    <s v="Seattle"/>
    <x v="3"/>
    <n v="98103"/>
    <x v="1"/>
    <s v="OFF-BI-10003656"/>
    <x v="1"/>
    <x v="8"/>
    <s v="Fellowes PB200 Plastic Comb Binding Machine"/>
    <n v="407.976"/>
    <x v="4"/>
    <x v="0"/>
    <s v="Washington - West"/>
    <n v="5"/>
  </r>
  <r>
    <n v="15"/>
    <s v="CA-2015-105893"/>
    <d v="2015-11-11T00:00:00"/>
    <s v="18-11-2015"/>
    <x v="1"/>
    <s v="PK-19075"/>
    <s v="Pete Kriz"/>
    <x v="0"/>
    <s v="United States"/>
    <s v="Madison"/>
    <x v="4"/>
    <n v="53711"/>
    <x v="2"/>
    <s v="OFF-ST-10004186"/>
    <x v="1"/>
    <x v="4"/>
    <s v="Stur-D-Stor Shelving, Vertical 5-Shelf: 72&quot;H x 36&quot;W x 18 1/2&quot;D"/>
    <n v="665.88"/>
    <x v="2"/>
    <x v="2"/>
    <s v="Wisconsin - Central"/>
    <n v="7"/>
  </r>
  <r>
    <n v="16"/>
    <s v="CA-2017-137330"/>
    <d v="2017-09-12T00:00:00"/>
    <s v="13-12-2017"/>
    <x v="1"/>
    <s v="KB-16585"/>
    <s v="Ken Black"/>
    <x v="1"/>
    <s v="United States"/>
    <s v="Fremont"/>
    <x v="5"/>
    <n v="68025"/>
    <x v="2"/>
    <s v="OFF-AR-10000246"/>
    <x v="1"/>
    <x v="6"/>
    <s v="Newell 318"/>
    <n v="19.46"/>
    <x v="3"/>
    <x v="0"/>
    <s v="Nebraska - Central"/>
    <n v="4"/>
  </r>
  <r>
    <n v="17"/>
    <s v="CA-2017-137330"/>
    <d v="2017-09-12T00:00:00"/>
    <s v="13-12-2017"/>
    <x v="1"/>
    <s v="KB-16585"/>
    <s v="Ken Black"/>
    <x v="1"/>
    <s v="United States"/>
    <s v="Fremont"/>
    <x v="5"/>
    <n v="68025"/>
    <x v="2"/>
    <s v="OFF-AP-10001492"/>
    <x v="1"/>
    <x v="9"/>
    <s v="Acco Six-Outlet Power Strip, 4' Cord Length"/>
    <n v="60.34"/>
    <x v="3"/>
    <x v="0"/>
    <s v="Nebraska - Central"/>
    <n v="4"/>
  </r>
  <r>
    <n v="18"/>
    <s v="CA-2017-117590"/>
    <d v="2017-08-12T00:00:00"/>
    <d v="2017-10-12T00:00:00"/>
    <x v="2"/>
    <s v="GH-14485"/>
    <s v="Gene Hale"/>
    <x v="1"/>
    <s v="United States"/>
    <s v="Richardson"/>
    <x v="6"/>
    <n v="75080"/>
    <x v="2"/>
    <s v="TEC-PH-10004977"/>
    <x v="2"/>
    <x v="7"/>
    <s v="GE 30524EE4"/>
    <n v="1097.5440000000001"/>
    <x v="0"/>
    <x v="0"/>
    <s v="Texas - Central"/>
    <n v="2"/>
  </r>
  <r>
    <n v="19"/>
    <s v="CA-2017-117590"/>
    <d v="2017-08-12T00:00:00"/>
    <d v="2017-10-12T00:00:00"/>
    <x v="2"/>
    <s v="GH-14485"/>
    <s v="Gene Hale"/>
    <x v="1"/>
    <s v="United States"/>
    <s v="Richardson"/>
    <x v="6"/>
    <n v="75080"/>
    <x v="2"/>
    <s v="FUR-FU-10003664"/>
    <x v="0"/>
    <x v="5"/>
    <s v="Electrix Architect's Clamp-On Swing Arm Lamp, Black"/>
    <n v="190.92"/>
    <x v="0"/>
    <x v="0"/>
    <s v="Texas - Central"/>
    <n v="2"/>
  </r>
  <r>
    <n v="20"/>
    <s v="CA-2018-120999"/>
    <d v="2018-10-09T00:00:00"/>
    <s v="15-09-2018"/>
    <x v="1"/>
    <s v="LC-16930"/>
    <s v="Linda Cazamias"/>
    <x v="1"/>
    <s v="United States"/>
    <s v="Naperville"/>
    <x v="7"/>
    <n v="60540"/>
    <x v="2"/>
    <s v="TEC-PH-10004093"/>
    <x v="2"/>
    <x v="7"/>
    <s v="Panasonic Kx-TS550"/>
    <n v="147.16800000000001"/>
    <x v="5"/>
    <x v="3"/>
    <s v="Illinois - Central"/>
    <n v="5"/>
  </r>
  <r>
    <n v="21"/>
    <s v="CA-2017-118255"/>
    <d v="2017-11-03T00:00:00"/>
    <s v="13-03-2017"/>
    <x v="2"/>
    <s v="ON-18715"/>
    <s v="Odella Nelson"/>
    <x v="1"/>
    <s v="United States"/>
    <s v="Eagan"/>
    <x v="8"/>
    <n v="55122"/>
    <x v="2"/>
    <s v="TEC-AC-10000171"/>
    <x v="2"/>
    <x v="10"/>
    <s v="Verbatim 25 GB 6x Blu-ray Single Layer Recordable Disc, 25/Pack"/>
    <n v="45.98"/>
    <x v="2"/>
    <x v="0"/>
    <s v="Minnesota - Central"/>
    <n v="2"/>
  </r>
  <r>
    <n v="22"/>
    <s v="CA-2017-118255"/>
    <d v="2017-11-03T00:00:00"/>
    <s v="13-03-2017"/>
    <x v="2"/>
    <s v="ON-18715"/>
    <s v="Odella Nelson"/>
    <x v="1"/>
    <s v="United States"/>
    <s v="Eagan"/>
    <x v="8"/>
    <n v="55122"/>
    <x v="2"/>
    <s v="OFF-BI-10003291"/>
    <x v="1"/>
    <x v="8"/>
    <s v="Wilson Jones Leather-Like Binders with DublLock Round Rings"/>
    <n v="17.46"/>
    <x v="2"/>
    <x v="0"/>
    <s v="Minnesota - Central"/>
    <n v="2"/>
  </r>
  <r>
    <n v="23"/>
    <s v="CA-2017-105816"/>
    <d v="2017-11-12T00:00:00"/>
    <s v="17-12-2017"/>
    <x v="1"/>
    <s v="JM-15265"/>
    <s v="Janet Molinari"/>
    <x v="1"/>
    <s v="United States"/>
    <s v="New York City"/>
    <x v="9"/>
    <n v="10024"/>
    <x v="3"/>
    <s v="OFF-FA-10000304"/>
    <x v="1"/>
    <x v="11"/>
    <s v="Advantus Push Pins"/>
    <n v="15.26"/>
    <x v="2"/>
    <x v="0"/>
    <s v="New York - East"/>
    <n v="6"/>
  </r>
  <r>
    <n v="24"/>
    <s v="CA-2017-105816"/>
    <d v="2017-11-12T00:00:00"/>
    <s v="17-12-2017"/>
    <x v="1"/>
    <s v="JM-15265"/>
    <s v="Janet Molinari"/>
    <x v="1"/>
    <s v="United States"/>
    <s v="New York City"/>
    <x v="9"/>
    <n v="10024"/>
    <x v="3"/>
    <s v="TEC-PH-10002447"/>
    <x v="2"/>
    <x v="7"/>
    <s v="AT&amp;T CL83451 4-Handset Telephone"/>
    <n v="1029.95"/>
    <x v="2"/>
    <x v="0"/>
    <s v="New York - East"/>
    <n v="6"/>
  </r>
  <r>
    <n v="25"/>
    <s v="CA-2015-106376"/>
    <d v="2015-05-12T00:00:00"/>
    <d v="2015-10-12T00:00:00"/>
    <x v="1"/>
    <s v="BS-11590"/>
    <s v="Brendan Sweed"/>
    <x v="1"/>
    <s v="United States"/>
    <s v="Gilbert"/>
    <x v="10"/>
    <n v="85234"/>
    <x v="1"/>
    <s v="OFF-AR-10002671"/>
    <x v="1"/>
    <x v="6"/>
    <s v="Hunt BOSTON Model 1606 High-Volume Electric Pencil Sharpener, Beige"/>
    <n v="1113.0239999999999"/>
    <x v="4"/>
    <x v="2"/>
    <s v="Arizona - West"/>
    <n v="5"/>
  </r>
  <r>
    <n v="26"/>
    <s v="CA-2015-106376"/>
    <d v="2015-05-12T00:00:00"/>
    <d v="2015-10-12T00:00:00"/>
    <x v="1"/>
    <s v="BS-11590"/>
    <s v="Brendan Sweed"/>
    <x v="1"/>
    <s v="United States"/>
    <s v="Gilbert"/>
    <x v="10"/>
    <n v="85234"/>
    <x v="1"/>
    <s v="TEC-PH-10002726"/>
    <x v="2"/>
    <x v="7"/>
    <s v="netTALK DUO VoIP Telephone Service"/>
    <n v="167.96799999999999"/>
    <x v="4"/>
    <x v="2"/>
    <s v="Arizona - West"/>
    <n v="5"/>
  </r>
  <r>
    <n v="27"/>
    <s v="CA-2017-119823"/>
    <d v="2017-04-06T00:00:00"/>
    <d v="2017-06-06T00:00:00"/>
    <x v="2"/>
    <s v="KD-16270"/>
    <s v="Karen Daniels"/>
    <x v="0"/>
    <s v="United States"/>
    <s v="Springfield"/>
    <x v="11"/>
    <n v="22153"/>
    <x v="0"/>
    <s v="OFF-PA-10000482"/>
    <x v="1"/>
    <x v="12"/>
    <s v="Snap-A-Way Black Print Carbonless Ruled Speed Letter, Triplicate"/>
    <n v="75.88"/>
    <x v="6"/>
    <x v="0"/>
    <s v="Virginia - South"/>
    <n v="2"/>
  </r>
  <r>
    <n v="28"/>
    <s v="US-2018-118038"/>
    <d v="2018-09-12T00:00:00"/>
    <d v="2018-11-12T00:00:00"/>
    <x v="2"/>
    <s v="KB-16600"/>
    <s v="Ken Brennan"/>
    <x v="1"/>
    <s v="United States"/>
    <s v="Houston"/>
    <x v="6"/>
    <n v="77041"/>
    <x v="2"/>
    <s v="OFF-BI-10004182"/>
    <x v="1"/>
    <x v="8"/>
    <s v="Economy Binders"/>
    <n v="1.248"/>
    <x v="3"/>
    <x v="3"/>
    <s v="Texas - Central"/>
    <n v="2"/>
  </r>
  <r>
    <n v="29"/>
    <s v="US-2018-118038"/>
    <d v="2018-09-12T00:00:00"/>
    <d v="2018-11-12T00:00:00"/>
    <x v="2"/>
    <s v="KB-16600"/>
    <s v="Ken Brennan"/>
    <x v="1"/>
    <s v="United States"/>
    <s v="Houston"/>
    <x v="6"/>
    <n v="77041"/>
    <x v="2"/>
    <s v="FUR-FU-10000260"/>
    <x v="0"/>
    <x v="5"/>
    <s v="6&quot; Cubicle Wall Clock, Black"/>
    <n v="9.7080000000000002"/>
    <x v="3"/>
    <x v="3"/>
    <s v="Texas - Central"/>
    <n v="2"/>
  </r>
  <r>
    <n v="30"/>
    <s v="US-2018-118038"/>
    <d v="2018-09-12T00:00:00"/>
    <d v="2018-11-12T00:00:00"/>
    <x v="2"/>
    <s v="KB-16600"/>
    <s v="Ken Brennan"/>
    <x v="1"/>
    <s v="United States"/>
    <s v="Houston"/>
    <x v="6"/>
    <n v="77041"/>
    <x v="2"/>
    <s v="OFF-ST-10000615"/>
    <x v="1"/>
    <x v="4"/>
    <s v="SimpliFile Personal File, Black Granite, 15w x 6-15/16d x 11-1/4h"/>
    <n v="27.24"/>
    <x v="3"/>
    <x v="3"/>
    <s v="Texas - Central"/>
    <n v="2"/>
  </r>
  <r>
    <n v="31"/>
    <s v="CA-2017-127208"/>
    <d v="2017-12-06T00:00:00"/>
    <s v="15-06-2017"/>
    <x v="2"/>
    <s v="SC-20770"/>
    <s v="Stewart Carmichael"/>
    <x v="1"/>
    <s v="United States"/>
    <s v="Decatur"/>
    <x v="12"/>
    <n v="35601"/>
    <x v="0"/>
    <s v="OFF-AP-10002118"/>
    <x v="1"/>
    <x v="9"/>
    <s v="1.7 Cubic Foot Compact &quot;Cube&quot; Office Refrigerators"/>
    <n v="208.16"/>
    <x v="1"/>
    <x v="0"/>
    <s v="Alabama - South"/>
    <n v="3"/>
  </r>
  <r>
    <n v="32"/>
    <s v="CA-2017-127208"/>
    <d v="2017-12-06T00:00:00"/>
    <s v="15-06-2017"/>
    <x v="2"/>
    <s v="SC-20770"/>
    <s v="Stewart Carmichael"/>
    <x v="1"/>
    <s v="United States"/>
    <s v="Decatur"/>
    <x v="12"/>
    <n v="35601"/>
    <x v="0"/>
    <s v="OFF-BI-10002309"/>
    <x v="1"/>
    <x v="8"/>
    <s v="Avery Heavy-Duty EZD  Binder With Locking Rings"/>
    <n v="16.739999999999998"/>
    <x v="1"/>
    <x v="0"/>
    <s v="Alabama - South"/>
    <n v="3"/>
  </r>
  <r>
    <n v="33"/>
    <s v="CA-2015-139451"/>
    <d v="2015-12-10T00:00:00"/>
    <s v="16-10-2015"/>
    <x v="1"/>
    <s v="DN-13690"/>
    <s v="Duane Noonan"/>
    <x v="0"/>
    <s v="United States"/>
    <s v="San Francisco"/>
    <x v="1"/>
    <n v="94122"/>
    <x v="1"/>
    <s v="OFF-AR-10002053"/>
    <x v="1"/>
    <x v="6"/>
    <s v="Premium Writing Pencils, Soft, #2 by Central Association for the Blind"/>
    <n v="14.9"/>
    <x v="1"/>
    <x v="2"/>
    <s v="California - West"/>
    <n v="4"/>
  </r>
  <r>
    <n v="34"/>
    <s v="CA-2015-139451"/>
    <d v="2015-12-10T00:00:00"/>
    <s v="16-10-2015"/>
    <x v="1"/>
    <s v="DN-13690"/>
    <s v="Duane Noonan"/>
    <x v="0"/>
    <s v="United States"/>
    <s v="San Francisco"/>
    <x v="1"/>
    <n v="94122"/>
    <x v="1"/>
    <s v="OFF-ST-10002370"/>
    <x v="1"/>
    <x v="4"/>
    <s v="Sortfiler Multipurpose Personal File Organizer, Black"/>
    <n v="21.39"/>
    <x v="1"/>
    <x v="2"/>
    <s v="California - West"/>
    <n v="4"/>
  </r>
  <r>
    <n v="35"/>
    <s v="CA-2016-149734"/>
    <d v="2016-03-09T00:00:00"/>
    <d v="2016-08-09T00:00:00"/>
    <x v="1"/>
    <s v="JC-16105"/>
    <s v="Julie Creighton"/>
    <x v="1"/>
    <s v="United States"/>
    <s v="Durham"/>
    <x v="13"/>
    <n v="27707"/>
    <x v="0"/>
    <s v="OFF-EN-10000927"/>
    <x v="1"/>
    <x v="13"/>
    <s v="Jet-Pak Recycled Peel 'N' Seal Padded Mailers"/>
    <n v="200.98400000000001"/>
    <x v="7"/>
    <x v="1"/>
    <s v="North Carolina - South"/>
    <n v="5"/>
  </r>
  <r>
    <n v="36"/>
    <s v="CA-2017-159695"/>
    <d v="2017-05-04T00:00:00"/>
    <d v="2017-10-04T00:00:00"/>
    <x v="0"/>
    <s v="GM-14455"/>
    <s v="Gary Mitchum"/>
    <x v="2"/>
    <s v="United States"/>
    <s v="Houston"/>
    <x v="6"/>
    <n v="77095"/>
    <x v="2"/>
    <s v="OFF-ST-10003442"/>
    <x v="1"/>
    <x v="4"/>
    <s v="Eldon Portable Mobile Manager"/>
    <n v="158.36799999999999"/>
    <x v="4"/>
    <x v="0"/>
    <s v="Texas - Central"/>
    <n v="5"/>
  </r>
  <r>
    <n v="37"/>
    <s v="US-2018-109484"/>
    <d v="2018-06-11T00:00:00"/>
    <d v="2018-12-11T00:00:00"/>
    <x v="1"/>
    <s v="RB-19705"/>
    <s v="Roger Barcio"/>
    <x v="2"/>
    <s v="United States"/>
    <s v="Portland"/>
    <x v="14"/>
    <n v="97206"/>
    <x v="1"/>
    <s v="OFF-BI-10004738"/>
    <x v="1"/>
    <x v="8"/>
    <s v="Flexible Leather- Look Classic Collection Ring Binder"/>
    <n v="5.6820000000000004"/>
    <x v="8"/>
    <x v="3"/>
    <s v="Oregon - West"/>
    <n v="6"/>
  </r>
  <r>
    <n v="38"/>
    <s v="CA-2018-161018"/>
    <d v="2018-09-11T00:00:00"/>
    <d v="2018-11-11T00:00:00"/>
    <x v="0"/>
    <s v="PN-18775"/>
    <s v="Parhena Norris"/>
    <x v="2"/>
    <s v="United States"/>
    <s v="New York City"/>
    <x v="9"/>
    <n v="10009"/>
    <x v="3"/>
    <s v="FUR-FU-10000629"/>
    <x v="0"/>
    <x v="5"/>
    <s v="9-3/4 Diameter Round Wall Clock"/>
    <n v="96.53"/>
    <x v="3"/>
    <x v="3"/>
    <s v="New York - East"/>
    <n v="2"/>
  </r>
  <r>
    <n v="39"/>
    <s v="CA-2017-149223"/>
    <d v="2017-06-09T00:00:00"/>
    <d v="2017-11-09T00:00:00"/>
    <x v="1"/>
    <s v="ER-13855"/>
    <s v="Elpida Rittenbach"/>
    <x v="1"/>
    <s v="United States"/>
    <s v="Saint Paul"/>
    <x v="8"/>
    <n v="55106"/>
    <x v="2"/>
    <s v="OFF-AP-10000358"/>
    <x v="1"/>
    <x v="9"/>
    <s v="Fellowes Basic Home/Office Series Surge Protectors"/>
    <n v="77.88"/>
    <x v="8"/>
    <x v="0"/>
    <s v="Minnesota - Central"/>
    <n v="5"/>
  </r>
  <r>
    <n v="40"/>
    <s v="CA-2017-128867"/>
    <d v="2017-03-11T00:00:00"/>
    <d v="2017-10-11T00:00:00"/>
    <x v="1"/>
    <s v="CL-12565"/>
    <s v="Clay Ludtke"/>
    <x v="0"/>
    <s v="United States"/>
    <s v="Urbandale"/>
    <x v="15"/>
    <n v="50322"/>
    <x v="2"/>
    <s v="OFF-AR-10000380"/>
    <x v="1"/>
    <x v="6"/>
    <s v="Hunt PowerHouse Electric Pencil Sharpener, Blue"/>
    <n v="75.959999999999994"/>
    <x v="7"/>
    <x v="0"/>
    <s v="Iowa - Central"/>
    <n v="7"/>
  </r>
  <r>
    <n v="41"/>
    <s v="CA-2017-128867"/>
    <d v="2017-03-11T00:00:00"/>
    <d v="2017-10-11T00:00:00"/>
    <x v="1"/>
    <s v="CL-12565"/>
    <s v="Clay Ludtke"/>
    <x v="0"/>
    <s v="United States"/>
    <s v="Urbandale"/>
    <x v="15"/>
    <n v="50322"/>
    <x v="2"/>
    <s v="OFF-BI-10003981"/>
    <x v="1"/>
    <x v="8"/>
    <s v="Avery Durable Plastic 1&quot; Binders"/>
    <n v="27.24"/>
    <x v="7"/>
    <x v="0"/>
    <s v="Iowa - Central"/>
    <n v="7"/>
  </r>
  <r>
    <n v="42"/>
    <s v="CA-2016-110457"/>
    <d v="2016-02-03T00:00:00"/>
    <d v="2016-06-03T00:00:00"/>
    <x v="1"/>
    <s v="DK-13090"/>
    <s v="Dave Kipp"/>
    <x v="0"/>
    <s v="United States"/>
    <s v="Seattle"/>
    <x v="3"/>
    <n v="98103"/>
    <x v="1"/>
    <s v="FUR-TA-10001768"/>
    <x v="0"/>
    <x v="3"/>
    <s v="Hon Racetrack Conference Tables"/>
    <n v="787.53"/>
    <x v="9"/>
    <x v="1"/>
    <s v="Washington - West"/>
    <n v="4"/>
  </r>
  <r>
    <n v="43"/>
    <s v="US-2016-136476"/>
    <d v="2016-05-04T00:00:00"/>
    <d v="2016-10-04T00:00:00"/>
    <x v="1"/>
    <s v="GG-14650"/>
    <s v="Greg Guthrie"/>
    <x v="1"/>
    <s v="United States"/>
    <s v="Bristol"/>
    <x v="16"/>
    <n v="37620"/>
    <x v="0"/>
    <s v="OFF-BI-10003650"/>
    <x v="1"/>
    <x v="8"/>
    <s v="GBC DocuBind 300 Electric Binding Machine"/>
    <n v="157.79400000000001"/>
    <x v="4"/>
    <x v="1"/>
    <s v="Tennessee - South"/>
    <n v="5"/>
  </r>
  <r>
    <n v="44"/>
    <s v="CA-2017-103730"/>
    <d v="2017-12-06T00:00:00"/>
    <s v="15-06-2017"/>
    <x v="2"/>
    <s v="SC-20725"/>
    <s v="Steven Cartwright"/>
    <x v="0"/>
    <s v="United States"/>
    <s v="Wilmington"/>
    <x v="17"/>
    <n v="19805"/>
    <x v="3"/>
    <s v="FUR-FU-10002157"/>
    <x v="0"/>
    <x v="5"/>
    <s v="Artistic Insta-Plaque"/>
    <n v="47.04"/>
    <x v="1"/>
    <x v="0"/>
    <s v="Delaware - East"/>
    <n v="3"/>
  </r>
  <r>
    <n v="45"/>
    <s v="CA-2017-103730"/>
    <d v="2017-12-06T00:00:00"/>
    <s v="15-06-2017"/>
    <x v="2"/>
    <s v="SC-20725"/>
    <s v="Steven Cartwright"/>
    <x v="0"/>
    <s v="United States"/>
    <s v="Wilmington"/>
    <x v="17"/>
    <n v="19805"/>
    <x v="3"/>
    <s v="OFF-BI-10003910"/>
    <x v="1"/>
    <x v="8"/>
    <s v="DXL Angle-View Binders with Locking Rings by Samsill"/>
    <n v="30.84"/>
    <x v="1"/>
    <x v="0"/>
    <s v="Delaware - East"/>
    <n v="3"/>
  </r>
  <r>
    <n v="46"/>
    <s v="CA-2017-103730"/>
    <d v="2017-12-06T00:00:00"/>
    <s v="15-06-2017"/>
    <x v="2"/>
    <s v="SC-20725"/>
    <s v="Steven Cartwright"/>
    <x v="0"/>
    <s v="United States"/>
    <s v="Wilmington"/>
    <x v="17"/>
    <n v="19805"/>
    <x v="3"/>
    <s v="OFF-ST-10000777"/>
    <x v="1"/>
    <x v="4"/>
    <s v="Companion Letter/Legal File, Black"/>
    <n v="226.56"/>
    <x v="1"/>
    <x v="0"/>
    <s v="Delaware - East"/>
    <n v="3"/>
  </r>
  <r>
    <n v="47"/>
    <s v="CA-2017-103730"/>
    <d v="2017-12-06T00:00:00"/>
    <s v="15-06-2017"/>
    <x v="2"/>
    <s v="SC-20725"/>
    <s v="Steven Cartwright"/>
    <x v="0"/>
    <s v="United States"/>
    <s v="Wilmington"/>
    <x v="17"/>
    <n v="19805"/>
    <x v="3"/>
    <s v="OFF-EN-10002500"/>
    <x v="1"/>
    <x v="13"/>
    <s v="Globe Weis Peel &amp; Seel First Class Envelopes"/>
    <n v="115.02"/>
    <x v="1"/>
    <x v="0"/>
    <s v="Delaware - East"/>
    <n v="3"/>
  </r>
  <r>
    <n v="48"/>
    <s v="CA-2017-103730"/>
    <d v="2017-12-06T00:00:00"/>
    <s v="15-06-2017"/>
    <x v="2"/>
    <s v="SC-20725"/>
    <s v="Steven Cartwright"/>
    <x v="0"/>
    <s v="United States"/>
    <s v="Wilmington"/>
    <x v="17"/>
    <n v="19805"/>
    <x v="3"/>
    <s v="TEC-PH-10003875"/>
    <x v="2"/>
    <x v="7"/>
    <s v="KLD Oscar II Style Snap-on Ultra Thin Side Flip Synthetic Leather Cover Case for HTC One HTC M7"/>
    <n v="68.040000000000006"/>
    <x v="1"/>
    <x v="0"/>
    <s v="Delaware - East"/>
    <n v="3"/>
  </r>
  <r>
    <n v="49"/>
    <s v="US-2018-107272"/>
    <d v="2018-05-11T00:00:00"/>
    <d v="2018-12-11T00:00:00"/>
    <x v="1"/>
    <s v="TS-21610"/>
    <s v="Troy Staebel"/>
    <x v="0"/>
    <s v="United States"/>
    <s v="Phoenix"/>
    <x v="10"/>
    <n v="85023"/>
    <x v="1"/>
    <s v="OFF-BI-10003274"/>
    <x v="1"/>
    <x v="8"/>
    <s v="Avery Durable Slant Ring Binders, No Labels"/>
    <n v="2.3879999999999999"/>
    <x v="4"/>
    <x v="3"/>
    <s v="Arizona - West"/>
    <n v="7"/>
  </r>
  <r>
    <n v="50"/>
    <s v="US-2018-107272"/>
    <d v="2018-05-11T00:00:00"/>
    <d v="2018-12-11T00:00:00"/>
    <x v="1"/>
    <s v="TS-21610"/>
    <s v="Troy Staebel"/>
    <x v="0"/>
    <s v="United States"/>
    <s v="Phoenix"/>
    <x v="10"/>
    <n v="85023"/>
    <x v="1"/>
    <s v="OFF-ST-10002974"/>
    <x v="1"/>
    <x v="4"/>
    <s v="Trav-L-File Heavy-Duty Shuttle II, Black"/>
    <n v="243.99199999999999"/>
    <x v="4"/>
    <x v="3"/>
    <s v="Arizona - West"/>
    <n v="7"/>
  </r>
  <r>
    <n v="51"/>
    <s v="US-2017-125969"/>
    <d v="2017-06-11T00:00:00"/>
    <d v="2017-10-11T00:00:00"/>
    <x v="0"/>
    <s v="LS-16975"/>
    <s v="Lindsay Shagiari"/>
    <x v="2"/>
    <s v="United States"/>
    <s v="Los Angeles"/>
    <x v="1"/>
    <n v="90004"/>
    <x v="1"/>
    <s v="FUR-CH-10001146"/>
    <x v="0"/>
    <x v="1"/>
    <s v="Global Task Chair, Black"/>
    <n v="81.424000000000007"/>
    <x v="8"/>
    <x v="0"/>
    <s v="California - West"/>
    <n v="4"/>
  </r>
  <r>
    <n v="52"/>
    <s v="US-2017-125969"/>
    <d v="2017-06-11T00:00:00"/>
    <d v="2017-10-11T00:00:00"/>
    <x v="0"/>
    <s v="LS-16975"/>
    <s v="Lindsay Shagiari"/>
    <x v="2"/>
    <s v="United States"/>
    <s v="Los Angeles"/>
    <x v="1"/>
    <n v="90004"/>
    <x v="1"/>
    <s v="FUR-FU-10003773"/>
    <x v="0"/>
    <x v="5"/>
    <s v="Eldon Cleatmat Plus Chair Mats for High Pile Carpets"/>
    <n v="238.56"/>
    <x v="8"/>
    <x v="0"/>
    <s v="California - West"/>
    <n v="4"/>
  </r>
  <r>
    <n v="53"/>
    <s v="US-2018-164147"/>
    <d v="2018-02-02T00:00:00"/>
    <d v="2018-05-02T00:00:00"/>
    <x v="2"/>
    <s v="DW-13585"/>
    <s v="Dorothy Wardle"/>
    <x v="1"/>
    <s v="United States"/>
    <s v="Columbus"/>
    <x v="18"/>
    <n v="43229"/>
    <x v="3"/>
    <s v="TEC-PH-10002293"/>
    <x v="2"/>
    <x v="7"/>
    <s v="Anker 36W 4-Port USB Wall Charger Travel Power Adapter for iPhone 5s 5c 5"/>
    <n v="59.97"/>
    <x v="9"/>
    <x v="3"/>
    <s v="Ohio - East"/>
    <n v="3"/>
  </r>
  <r>
    <n v="54"/>
    <s v="US-2018-164147"/>
    <d v="2018-02-02T00:00:00"/>
    <d v="2018-05-02T00:00:00"/>
    <x v="2"/>
    <s v="DW-13585"/>
    <s v="Dorothy Wardle"/>
    <x v="1"/>
    <s v="United States"/>
    <s v="Columbus"/>
    <x v="18"/>
    <n v="43229"/>
    <x v="3"/>
    <s v="OFF-PA-10002377"/>
    <x v="1"/>
    <x v="12"/>
    <s v="Xerox 1916"/>
    <n v="78.304000000000002"/>
    <x v="9"/>
    <x v="3"/>
    <s v="Ohio - East"/>
    <n v="3"/>
  </r>
  <r>
    <n v="55"/>
    <s v="US-2018-164147"/>
    <d v="2018-02-02T00:00:00"/>
    <d v="2018-05-02T00:00:00"/>
    <x v="2"/>
    <s v="DW-13585"/>
    <s v="Dorothy Wardle"/>
    <x v="1"/>
    <s v="United States"/>
    <s v="Columbus"/>
    <x v="18"/>
    <n v="43229"/>
    <x v="3"/>
    <s v="OFF-FA-10002780"/>
    <x v="1"/>
    <x v="11"/>
    <s v="Staples"/>
    <n v="21.456"/>
    <x v="9"/>
    <x v="3"/>
    <s v="Ohio - East"/>
    <n v="3"/>
  </r>
  <r>
    <n v="56"/>
    <s v="CA-2017-110366"/>
    <d v="2017-05-09T00:00:00"/>
    <d v="2017-07-09T00:00:00"/>
    <x v="0"/>
    <s v="JD-15895"/>
    <s v="Jonathan Doherty"/>
    <x v="1"/>
    <s v="United States"/>
    <s v="Philadelphia"/>
    <x v="19"/>
    <n v="19140"/>
    <x v="3"/>
    <s v="FUR-FU-10004848"/>
    <x v="0"/>
    <x v="5"/>
    <s v="Howard Miller 13-3/4&quot; Diameter Brushed Chrome Round Wall Clock"/>
    <n v="82.8"/>
    <x v="4"/>
    <x v="0"/>
    <s v="Pennsylvania - East"/>
    <n v="2"/>
  </r>
  <r>
    <n v="57"/>
    <s v="CA-2016-110744"/>
    <d v="2016-07-09T00:00:00"/>
    <d v="2016-12-09T00:00:00"/>
    <x v="1"/>
    <s v="HA-14920"/>
    <s v="Helen Andreada"/>
    <x v="0"/>
    <s v="United States"/>
    <s v="Pasadena"/>
    <x v="1"/>
    <n v="91104"/>
    <x v="1"/>
    <s v="OFF-ST-10003656"/>
    <x v="1"/>
    <x v="4"/>
    <s v="Safco Industrial Wire Shelving"/>
    <n v="671.93"/>
    <x v="10"/>
    <x v="1"/>
    <s v="California - West"/>
    <n v="5"/>
  </r>
  <r>
    <n v="58"/>
    <s v="CA-2017-114489"/>
    <d v="2017-05-12T00:00:00"/>
    <d v="2017-09-12T00:00:00"/>
    <x v="1"/>
    <s v="JE-16165"/>
    <s v="Justin Ellison"/>
    <x v="1"/>
    <s v="United States"/>
    <s v="Franklin"/>
    <x v="4"/>
    <n v="53132"/>
    <x v="2"/>
    <s v="TEC-PH-10000215"/>
    <x v="2"/>
    <x v="7"/>
    <s v="Plantronics CordlessÂ Phone HeadsetÂ with In-line Volume - M214C"/>
    <n v="384.45"/>
    <x v="4"/>
    <x v="0"/>
    <s v="Wisconsin - Central"/>
    <n v="4"/>
  </r>
  <r>
    <n v="59"/>
    <s v="CA-2017-114489"/>
    <d v="2017-05-12T00:00:00"/>
    <d v="2017-09-12T00:00:00"/>
    <x v="1"/>
    <s v="JE-16165"/>
    <s v="Justin Ellison"/>
    <x v="1"/>
    <s v="United States"/>
    <s v="Franklin"/>
    <x v="4"/>
    <n v="53132"/>
    <x v="2"/>
    <s v="TEC-PH-10001448"/>
    <x v="2"/>
    <x v="7"/>
    <s v="Anker Astro 15000mAh USB Portable Charger"/>
    <n v="149.97"/>
    <x v="4"/>
    <x v="0"/>
    <s v="Wisconsin - Central"/>
    <n v="4"/>
  </r>
  <r>
    <n v="60"/>
    <s v="CA-2017-114489"/>
    <d v="2017-05-12T00:00:00"/>
    <d v="2017-09-12T00:00:00"/>
    <x v="1"/>
    <s v="JE-16165"/>
    <s v="Justin Ellison"/>
    <x v="1"/>
    <s v="United States"/>
    <s v="Franklin"/>
    <x v="4"/>
    <n v="53132"/>
    <x v="2"/>
    <s v="FUR-CH-10000454"/>
    <x v="0"/>
    <x v="1"/>
    <s v="Hon Deluxe Fabric Upholstered Stacking Chairs, Rounded Back"/>
    <n v="1951.84"/>
    <x v="4"/>
    <x v="0"/>
    <s v="Wisconsin - Central"/>
    <n v="4"/>
  </r>
  <r>
    <n v="61"/>
    <s v="CA-2017-114489"/>
    <d v="2017-05-12T00:00:00"/>
    <d v="2017-09-12T00:00:00"/>
    <x v="1"/>
    <s v="JE-16165"/>
    <s v="Justin Ellison"/>
    <x v="1"/>
    <s v="United States"/>
    <s v="Franklin"/>
    <x v="4"/>
    <n v="53132"/>
    <x v="2"/>
    <s v="OFF-BI-10002735"/>
    <x v="1"/>
    <x v="8"/>
    <s v="GBC Prestige Therm-A-Bind Covers"/>
    <n v="171.55"/>
    <x v="4"/>
    <x v="0"/>
    <s v="Wisconsin - Central"/>
    <n v="4"/>
  </r>
  <r>
    <n v="62"/>
    <s v="CA-2015-104269"/>
    <d v="2015-01-03T00:00:00"/>
    <d v="2015-06-03T00:00:00"/>
    <x v="0"/>
    <s v="DB-13060"/>
    <s v="Dave Brooks"/>
    <x v="0"/>
    <s v="United States"/>
    <s v="Seattle"/>
    <x v="3"/>
    <n v="98115"/>
    <x v="1"/>
    <s v="FUR-CH-10004063"/>
    <x v="0"/>
    <x v="1"/>
    <s v="Global Deluxe High-Back Manager's Chair"/>
    <n v="457.56799999999998"/>
    <x v="11"/>
    <x v="2"/>
    <s v="Washington - West"/>
    <n v="5"/>
  </r>
  <r>
    <n v="63"/>
    <s v="CA-2017-162733"/>
    <d v="2017-11-05T00:00:00"/>
    <d v="2017-12-05T00:00:00"/>
    <x v="2"/>
    <s v="TT-21070"/>
    <s v="Ted Trevino"/>
    <x v="0"/>
    <s v="United States"/>
    <s v="Los Angeles"/>
    <x v="1"/>
    <n v="90045"/>
    <x v="1"/>
    <s v="OFF-PA-10002751"/>
    <x v="1"/>
    <x v="12"/>
    <s v="Xerox 1920"/>
    <n v="5.98"/>
    <x v="2"/>
    <x v="0"/>
    <s v="California - West"/>
    <n v="1"/>
  </r>
  <r>
    <n v="64"/>
    <s v="CA-2017-113817"/>
    <d v="2017-07-11T00:00:00"/>
    <d v="2017-11-11T00:00:00"/>
    <x v="1"/>
    <s v="MJ-17740"/>
    <s v="Max Jones"/>
    <x v="0"/>
    <s v="United States"/>
    <s v="Seattle"/>
    <x v="3"/>
    <n v="98115"/>
    <x v="1"/>
    <s v="OFF-BI-10004002"/>
    <x v="1"/>
    <x v="8"/>
    <s v="Wilson Jones International Size A4 Ring Binders"/>
    <n v="27.68"/>
    <x v="10"/>
    <x v="0"/>
    <s v="Washington - West"/>
    <n v="4"/>
  </r>
  <r>
    <n v="65"/>
    <s v="CA-2015-139892"/>
    <d v="2015-08-09T00:00:00"/>
    <d v="2015-12-09T00:00:00"/>
    <x v="1"/>
    <s v="BM-11140"/>
    <s v="Becky Martin"/>
    <x v="0"/>
    <s v="United States"/>
    <s v="San Antonio"/>
    <x v="6"/>
    <n v="78207"/>
    <x v="2"/>
    <s v="OFF-AR-10004441"/>
    <x v="1"/>
    <x v="6"/>
    <s v="BIC Brite Liner Highlighters"/>
    <n v="9.9359999999999999"/>
    <x v="0"/>
    <x v="2"/>
    <s v="Texas - Central"/>
    <n v="4"/>
  </r>
  <r>
    <n v="166"/>
    <s v="CA-2015-139892"/>
    <d v="2015-08-09T00:00:00"/>
    <d v="2015-12-09T00:00:00"/>
    <x v="1"/>
    <s v="BM-11140"/>
    <s v="Becky Martin"/>
    <x v="0"/>
    <s v="United States"/>
    <s v="San Antonio"/>
    <x v="6"/>
    <n v="78207"/>
    <x v="2"/>
    <s v="TEC-MA-10000822"/>
    <x v="2"/>
    <x v="14"/>
    <s v="Lexmark MX611dhe Monochrome Laser Printer"/>
    <n v="8159.9520000000002"/>
    <x v="0"/>
    <x v="2"/>
    <s v="Texas - Central"/>
    <n v="4"/>
  </r>
  <r>
    <n v="167"/>
    <s v="CA-2015-139892"/>
    <d v="2015-08-09T00:00:00"/>
    <d v="2015-12-09T00:00:00"/>
    <x v="1"/>
    <s v="BM-11140"/>
    <s v="Becky Martin"/>
    <x v="0"/>
    <s v="United States"/>
    <s v="San Antonio"/>
    <x v="6"/>
    <n v="78207"/>
    <x v="2"/>
    <s v="OFF-ST-10000991"/>
    <x v="1"/>
    <x v="4"/>
    <s v="Space Solutions HD Industrial Steel Shelving."/>
    <n v="275.928"/>
    <x v="0"/>
    <x v="2"/>
    <s v="Texas - Central"/>
    <n v="4"/>
  </r>
  <r>
    <n v="168"/>
    <s v="CA-2015-139892"/>
    <d v="2015-08-09T00:00:00"/>
    <d v="2015-12-09T00:00:00"/>
    <x v="1"/>
    <s v="BM-11140"/>
    <s v="Becky Martin"/>
    <x v="0"/>
    <s v="United States"/>
    <s v="San Antonio"/>
    <x v="6"/>
    <n v="78207"/>
    <x v="2"/>
    <s v="FUR-CH-10004287"/>
    <x v="0"/>
    <x v="1"/>
    <s v="SAFCO Arco Folding Chair"/>
    <n v="1740.06"/>
    <x v="0"/>
    <x v="2"/>
    <s v="Texas - Central"/>
    <n v="4"/>
  </r>
  <r>
    <n v="169"/>
    <s v="CA-2015-139892"/>
    <d v="2015-08-09T00:00:00"/>
    <d v="2015-12-09T00:00:00"/>
    <x v="1"/>
    <s v="BM-11140"/>
    <s v="Becky Martin"/>
    <x v="0"/>
    <s v="United States"/>
    <s v="San Antonio"/>
    <x v="6"/>
    <n v="78207"/>
    <x v="2"/>
    <s v="OFF-AR-10002656"/>
    <x v="1"/>
    <x v="6"/>
    <s v="Sanford Liquid Accent Highlighters"/>
    <n v="32.064"/>
    <x v="0"/>
    <x v="2"/>
    <s v="Texas - Central"/>
    <n v="4"/>
  </r>
  <r>
    <n v="170"/>
    <s v="CA-2015-139892"/>
    <d v="2015-08-09T00:00:00"/>
    <d v="2015-12-09T00:00:00"/>
    <x v="1"/>
    <s v="BM-11140"/>
    <s v="Becky Martin"/>
    <x v="0"/>
    <s v="United States"/>
    <s v="San Antonio"/>
    <x v="6"/>
    <n v="78207"/>
    <x v="2"/>
    <s v="OFF-AP-10002518"/>
    <x v="1"/>
    <x v="9"/>
    <s v="Kensington 7 Outlet MasterPiece Power Center"/>
    <n v="177.98"/>
    <x v="0"/>
    <x v="2"/>
    <s v="Texas - Central"/>
    <n v="4"/>
  </r>
  <r>
    <n v="171"/>
    <s v="CA-2015-139892"/>
    <d v="2015-08-09T00:00:00"/>
    <d v="2015-12-09T00:00:00"/>
    <x v="1"/>
    <s v="BM-11140"/>
    <s v="Becky Martin"/>
    <x v="0"/>
    <s v="United States"/>
    <s v="San Antonio"/>
    <x v="6"/>
    <n v="78207"/>
    <x v="2"/>
    <s v="TEC-PH-10003931"/>
    <x v="2"/>
    <x v="7"/>
    <s v="JBL Micro Wireless Portable Bluetooth Speaker"/>
    <n v="143.976"/>
    <x v="0"/>
    <x v="2"/>
    <s v="Texas - Central"/>
    <n v="4"/>
  </r>
  <r>
    <n v="172"/>
    <s v="CA-2015-118962"/>
    <d v="2015-05-08T00:00:00"/>
    <d v="2015-09-08T00:00:00"/>
    <x v="1"/>
    <s v="CS-12130"/>
    <s v="Chad Sievert"/>
    <x v="0"/>
    <s v="United States"/>
    <s v="Los Angeles"/>
    <x v="1"/>
    <n v="90004"/>
    <x v="1"/>
    <s v="OFF-PA-10000659"/>
    <x v="1"/>
    <x v="12"/>
    <s v="Adams Phone Message Book, Professional, 400 Message Capacity, 5 3/6â€ x 11â€"/>
    <n v="20.94"/>
    <x v="4"/>
    <x v="2"/>
    <s v="California - West"/>
    <n v="4"/>
  </r>
  <r>
    <n v="173"/>
    <s v="CA-2015-118962"/>
    <d v="2015-05-08T00:00:00"/>
    <d v="2015-09-08T00:00:00"/>
    <x v="1"/>
    <s v="CS-12130"/>
    <s v="Chad Sievert"/>
    <x v="0"/>
    <s v="United States"/>
    <s v="Los Angeles"/>
    <x v="1"/>
    <n v="90004"/>
    <x v="1"/>
    <s v="OFF-PA-10001144"/>
    <x v="1"/>
    <x v="12"/>
    <s v="Xerox 1913"/>
    <n v="110.96"/>
    <x v="4"/>
    <x v="2"/>
    <s v="California - West"/>
    <n v="4"/>
  </r>
  <r>
    <n v="174"/>
    <s v="CA-2015-118962"/>
    <d v="2015-05-08T00:00:00"/>
    <d v="2015-09-08T00:00:00"/>
    <x v="1"/>
    <s v="CS-12130"/>
    <s v="Chad Sievert"/>
    <x v="0"/>
    <s v="United States"/>
    <s v="Los Angeles"/>
    <x v="1"/>
    <n v="90004"/>
    <x v="1"/>
    <s v="FUR-CH-10003817"/>
    <x v="0"/>
    <x v="1"/>
    <s v="Global Value Steno Chair, Gray"/>
    <n v="340.14400000000001"/>
    <x v="4"/>
    <x v="2"/>
    <s v="California - West"/>
    <n v="4"/>
  </r>
  <r>
    <n v="181"/>
    <s v="CA-2015-166191"/>
    <d v="2015-05-12T00:00:00"/>
    <d v="2015-09-12T00:00:00"/>
    <x v="0"/>
    <s v="DK-13150"/>
    <s v="David Kendrick"/>
    <x v="1"/>
    <s v="United States"/>
    <s v="Decatur"/>
    <x v="7"/>
    <n v="62521"/>
    <x v="2"/>
    <s v="OFF-ST-10003455"/>
    <x v="1"/>
    <x v="4"/>
    <s v="Tenex File Box, Personal Filing Tote with Lid, Black"/>
    <n v="24.815999999999999"/>
    <x v="4"/>
    <x v="2"/>
    <s v="Illinois - Central"/>
    <n v="4"/>
  </r>
  <r>
    <n v="182"/>
    <s v="CA-2015-166191"/>
    <d v="2015-05-12T00:00:00"/>
    <d v="2015-09-12T00:00:00"/>
    <x v="0"/>
    <s v="DK-13150"/>
    <s v="David Kendrick"/>
    <x v="1"/>
    <s v="United States"/>
    <s v="Decatur"/>
    <x v="7"/>
    <n v="62521"/>
    <x v="2"/>
    <s v="TEC-AC-10004659"/>
    <x v="2"/>
    <x v="10"/>
    <s v="ImationÂ Secure+ Hardware Encrypted USB 2.0Â Flash Drive; 16GB"/>
    <n v="408.74400000000003"/>
    <x v="4"/>
    <x v="2"/>
    <s v="Illinois - Central"/>
    <n v="4"/>
  </r>
  <r>
    <n v="190"/>
    <s v="CA-2016-102281"/>
    <d v="2016-12-10T00:00:00"/>
    <s v="14-10-2016"/>
    <x v="2"/>
    <s v="MP-17470"/>
    <s v="Mark Packer"/>
    <x v="2"/>
    <s v="United States"/>
    <s v="New York City"/>
    <x v="9"/>
    <n v="10035"/>
    <x v="3"/>
    <s v="FUR-BO-10002613"/>
    <x v="0"/>
    <x v="0"/>
    <s v="Atlantic Metals Mobile 4-Shelf Bookcases, Custom Colors"/>
    <n v="899.13599999999997"/>
    <x v="1"/>
    <x v="1"/>
    <s v="New York - East"/>
    <n v="2"/>
  </r>
  <r>
    <n v="191"/>
    <s v="CA-2016-102281"/>
    <d v="2016-12-10T00:00:00"/>
    <s v="14-10-2016"/>
    <x v="2"/>
    <s v="MP-17470"/>
    <s v="Mark Packer"/>
    <x v="2"/>
    <s v="United States"/>
    <s v="New York City"/>
    <x v="9"/>
    <n v="10035"/>
    <x v="3"/>
    <s v="TEC-PH-10001552"/>
    <x v="2"/>
    <x v="7"/>
    <s v="I Need's 3d Hello Kitty Hybrid Silicone Case Cover for HTC One X 4g with 3d Hello Kitty Stylus Pen Green/pink"/>
    <n v="71.760000000000005"/>
    <x v="1"/>
    <x v="1"/>
    <s v="New York - East"/>
    <n v="2"/>
  </r>
  <r>
    <n v="192"/>
    <s v="CA-2016-102281"/>
    <d v="2016-12-10T00:00:00"/>
    <s v="14-10-2016"/>
    <x v="2"/>
    <s v="MP-17470"/>
    <s v="Mark Packer"/>
    <x v="2"/>
    <s v="United States"/>
    <s v="New York City"/>
    <x v="9"/>
    <n v="10035"/>
    <x v="3"/>
    <s v="OFF-PA-10000061"/>
    <x v="1"/>
    <x v="12"/>
    <s v="Xerox 205"/>
    <n v="51.84"/>
    <x v="1"/>
    <x v="1"/>
    <s v="New York - East"/>
    <n v="2"/>
  </r>
  <r>
    <n v="193"/>
    <s v="CA-2016-102281"/>
    <d v="2016-12-10T00:00:00"/>
    <s v="14-10-2016"/>
    <x v="2"/>
    <s v="MP-17470"/>
    <s v="Mark Packer"/>
    <x v="2"/>
    <s v="United States"/>
    <s v="New York City"/>
    <x v="9"/>
    <n v="10035"/>
    <x v="3"/>
    <s v="FUR-BO-10002545"/>
    <x v="0"/>
    <x v="0"/>
    <s v="Atlantic Metals Mobile 3-Shelf Bookcases, Custom Colors"/>
    <n v="626.35199999999998"/>
    <x v="1"/>
    <x v="1"/>
    <s v="New York - East"/>
    <n v="2"/>
  </r>
  <r>
    <n v="194"/>
    <s v="CA-2016-102281"/>
    <d v="2016-12-10T00:00:00"/>
    <s v="14-10-2016"/>
    <x v="2"/>
    <s v="MP-17470"/>
    <s v="Mark Packer"/>
    <x v="2"/>
    <s v="United States"/>
    <s v="New York City"/>
    <x v="9"/>
    <n v="10035"/>
    <x v="3"/>
    <s v="OFF-AR-10003514"/>
    <x v="1"/>
    <x v="6"/>
    <s v="4009 Highlighters by Sanford"/>
    <n v="19.899999999999999"/>
    <x v="1"/>
    <x v="1"/>
    <s v="New York - East"/>
    <n v="2"/>
  </r>
  <r>
    <n v="198"/>
    <s v="CA-2018-107720"/>
    <d v="2018-06-11T00:00:00"/>
    <s v="13-11-2018"/>
    <x v="1"/>
    <s v="VM-21685"/>
    <s v="Valerie Mitchum"/>
    <x v="2"/>
    <s v="United States"/>
    <s v="Westfield"/>
    <x v="20"/>
    <n v="7090"/>
    <x v="3"/>
    <s v="OFF-ST-10001414"/>
    <x v="1"/>
    <x v="4"/>
    <s v="Decoflex Hanging Personal Folder File"/>
    <n v="46.26"/>
    <x v="8"/>
    <x v="3"/>
    <s v="New Jersey - East"/>
    <n v="7"/>
  </r>
  <r>
    <n v="199"/>
    <s v="US-2018-124303"/>
    <d v="2018-06-07T00:00:00"/>
    <s v="13-07-2018"/>
    <x v="1"/>
    <s v="FH-14365"/>
    <s v="Fred Hopkins"/>
    <x v="1"/>
    <s v="United States"/>
    <s v="Philadelphia"/>
    <x v="19"/>
    <n v="19120"/>
    <x v="3"/>
    <s v="OFF-BI-10000343"/>
    <x v="1"/>
    <x v="8"/>
    <s v="Pressboard Covers with Storage Hooks, 9 1/2&quot; x 11&quot;, Light Blue"/>
    <n v="2.9460000000000002"/>
    <x v="8"/>
    <x v="3"/>
    <s v="Pennsylvania - East"/>
    <n v="7"/>
  </r>
  <r>
    <n v="200"/>
    <s v="US-2018-124303"/>
    <d v="2018-06-07T00:00:00"/>
    <s v="13-07-2018"/>
    <x v="1"/>
    <s v="FH-14365"/>
    <s v="Fred Hopkins"/>
    <x v="1"/>
    <s v="United States"/>
    <s v="Philadelphia"/>
    <x v="19"/>
    <n v="19120"/>
    <x v="3"/>
    <s v="OFF-PA-10002749"/>
    <x v="1"/>
    <x v="12"/>
    <s v="Wirebound Message Books, 5-1/2 x 4 Forms, 2 or 4 Forms per Page"/>
    <n v="16.056000000000001"/>
    <x v="8"/>
    <x v="3"/>
    <s v="Pennsylvania - East"/>
    <n v="7"/>
  </r>
  <r>
    <n v="202"/>
    <s v="CA-2015-133690"/>
    <d v="2015-03-08T00:00:00"/>
    <d v="2015-05-08T00:00:00"/>
    <x v="2"/>
    <s v="BS-11755"/>
    <s v="Bruce Stewart"/>
    <x v="0"/>
    <s v="United States"/>
    <s v="Denver"/>
    <x v="21"/>
    <n v="80219"/>
    <x v="1"/>
    <s v="FUR-TA-10004289"/>
    <x v="0"/>
    <x v="3"/>
    <s v="BoxOffice By Design Rectangular and Half-Moon Meeting Room Tables"/>
    <n v="218.75"/>
    <x v="7"/>
    <x v="2"/>
    <s v="Colorado - West"/>
    <n v="2"/>
  </r>
  <r>
    <n v="203"/>
    <s v="CA-2015-133690"/>
    <d v="2015-03-08T00:00:00"/>
    <d v="2015-05-08T00:00:00"/>
    <x v="2"/>
    <s v="BS-11755"/>
    <s v="Bruce Stewart"/>
    <x v="0"/>
    <s v="United States"/>
    <s v="Denver"/>
    <x v="21"/>
    <n v="80219"/>
    <x v="1"/>
    <s v="OFF-AP-10003622"/>
    <x v="1"/>
    <x v="9"/>
    <s v="Bravo II Megaboss 12-Amp Hard Body Upright, Replacement Belts, 2 Belts per Pack"/>
    <n v="2.6"/>
    <x v="7"/>
    <x v="2"/>
    <s v="Colorado - West"/>
    <n v="2"/>
  </r>
  <r>
    <n v="205"/>
    <s v="CA-2018-126382"/>
    <d v="2018-03-06T00:00:00"/>
    <d v="2018-07-06T00:00:00"/>
    <x v="1"/>
    <s v="HK-14890"/>
    <s v="Heather Kirkland"/>
    <x v="1"/>
    <s v="United States"/>
    <s v="Franklin"/>
    <x v="16"/>
    <n v="37064"/>
    <x v="0"/>
    <s v="FUR-FU-10002960"/>
    <x v="0"/>
    <x v="5"/>
    <s v="Eldon 200 Class Desk Accessories, Burgundy"/>
    <n v="35.167999999999999"/>
    <x v="7"/>
    <x v="3"/>
    <s v="Tennessee - South"/>
    <n v="4"/>
  </r>
  <r>
    <n v="206"/>
    <s v="CA-2018-108329"/>
    <d v="2018-09-12T00:00:00"/>
    <s v="14-12-2018"/>
    <x v="1"/>
    <s v="LE-16810"/>
    <s v="Laurel Elliston"/>
    <x v="0"/>
    <s v="United States"/>
    <s v="Whittier"/>
    <x v="1"/>
    <n v="90604"/>
    <x v="1"/>
    <s v="TEC-PH-10001918"/>
    <x v="2"/>
    <x v="7"/>
    <s v="Nortel Business Series Terminal T7208 Digital phone"/>
    <n v="444.76799999999997"/>
    <x v="3"/>
    <x v="3"/>
    <s v="California - West"/>
    <n v="5"/>
  </r>
  <r>
    <n v="207"/>
    <s v="CA-2018-135860"/>
    <d v="2018-01-12T00:00:00"/>
    <d v="2018-07-12T00:00:00"/>
    <x v="1"/>
    <s v="JH-15985"/>
    <s v="Joseph Holt"/>
    <x v="0"/>
    <s v="United States"/>
    <s v="Saginaw"/>
    <x v="22"/>
    <n v="48601"/>
    <x v="2"/>
    <s v="OFF-ST-10000642"/>
    <x v="1"/>
    <x v="4"/>
    <s v="Tennsco Lockers, Gray"/>
    <n v="83.92"/>
    <x v="11"/>
    <x v="3"/>
    <s v="Michigan - Central"/>
    <n v="6"/>
  </r>
  <r>
    <n v="208"/>
    <s v="CA-2018-135860"/>
    <d v="2018-01-12T00:00:00"/>
    <d v="2018-07-12T00:00:00"/>
    <x v="1"/>
    <s v="JH-15985"/>
    <s v="Joseph Holt"/>
    <x v="0"/>
    <s v="United States"/>
    <s v="Saginaw"/>
    <x v="22"/>
    <n v="48601"/>
    <x v="2"/>
    <s v="TEC-PH-10001700"/>
    <x v="2"/>
    <x v="7"/>
    <s v="Panasonic KX-TG6844B Expandable Digital Cordless Telephone"/>
    <n v="131.97999999999999"/>
    <x v="11"/>
    <x v="3"/>
    <s v="Michigan - Central"/>
    <n v="6"/>
  </r>
  <r>
    <n v="209"/>
    <s v="CA-2018-135860"/>
    <d v="2018-01-12T00:00:00"/>
    <d v="2018-07-12T00:00:00"/>
    <x v="1"/>
    <s v="JH-15985"/>
    <s v="Joseph Holt"/>
    <x v="0"/>
    <s v="United States"/>
    <s v="Saginaw"/>
    <x v="22"/>
    <n v="48601"/>
    <x v="2"/>
    <s v="OFF-BI-10003274"/>
    <x v="1"/>
    <x v="8"/>
    <s v="Avery Durable Slant Ring Binders, No Labels"/>
    <n v="15.92"/>
    <x v="11"/>
    <x v="3"/>
    <s v="Michigan - Central"/>
    <n v="6"/>
  </r>
  <r>
    <n v="210"/>
    <s v="CA-2018-135860"/>
    <d v="2018-01-12T00:00:00"/>
    <d v="2018-07-12T00:00:00"/>
    <x v="1"/>
    <s v="JH-15985"/>
    <s v="Joseph Holt"/>
    <x v="0"/>
    <s v="United States"/>
    <s v="Saginaw"/>
    <x v="22"/>
    <n v="48601"/>
    <x v="2"/>
    <s v="OFF-FA-10000134"/>
    <x v="1"/>
    <x v="11"/>
    <s v="Advantus Push Pins, Aluminum Head"/>
    <n v="52.29"/>
    <x v="11"/>
    <x v="3"/>
    <s v="Michigan - Central"/>
    <n v="6"/>
  </r>
  <r>
    <n v="211"/>
    <s v="CA-2018-135860"/>
    <d v="2018-01-12T00:00:00"/>
    <d v="2018-07-12T00:00:00"/>
    <x v="1"/>
    <s v="JH-15985"/>
    <s v="Joseph Holt"/>
    <x v="0"/>
    <s v="United States"/>
    <s v="Saginaw"/>
    <x v="22"/>
    <n v="48601"/>
    <x v="2"/>
    <s v="OFF-ST-10001522"/>
    <x v="1"/>
    <x v="4"/>
    <s v="Gould Plastics 18-Pocket Panel Bin, 34w x 5-1/4d x 20-1/2h"/>
    <n v="91.99"/>
    <x v="11"/>
    <x v="3"/>
    <s v="Michigan - Central"/>
    <n v="6"/>
  </r>
  <r>
    <n v="212"/>
    <s v="CA-2016-101007"/>
    <d v="2016-09-02T00:00:00"/>
    <s v="13-02-2016"/>
    <x v="0"/>
    <s v="MS-17980"/>
    <s v="Michael Stewart"/>
    <x v="1"/>
    <s v="United States"/>
    <s v="Dallas"/>
    <x v="6"/>
    <n v="75220"/>
    <x v="2"/>
    <s v="TEC-AC-10001266"/>
    <x v="2"/>
    <x v="10"/>
    <s v="Memorex Micro Travel Drive 8 GB"/>
    <n v="20.8"/>
    <x v="3"/>
    <x v="1"/>
    <s v="Texas - Central"/>
    <n v="4"/>
  </r>
  <r>
    <n v="213"/>
    <s v="CA-2016-146262"/>
    <d v="2016-02-01T00:00:00"/>
    <d v="2016-09-01T00:00:00"/>
    <x v="1"/>
    <s v="VW-21775"/>
    <s v="Victoria Wilson"/>
    <x v="1"/>
    <s v="United States"/>
    <s v="Medina"/>
    <x v="18"/>
    <n v="44256"/>
    <x v="3"/>
    <s v="OFF-LA-10004544"/>
    <x v="1"/>
    <x v="2"/>
    <s v="Avery 505"/>
    <n v="23.68"/>
    <x v="9"/>
    <x v="1"/>
    <s v="Ohio - East"/>
    <n v="7"/>
  </r>
  <r>
    <n v="214"/>
    <s v="CA-2016-146262"/>
    <d v="2016-02-01T00:00:00"/>
    <d v="2016-09-01T00:00:00"/>
    <x v="1"/>
    <s v="VW-21775"/>
    <s v="Victoria Wilson"/>
    <x v="1"/>
    <s v="United States"/>
    <s v="Medina"/>
    <x v="18"/>
    <n v="44256"/>
    <x v="3"/>
    <s v="FUR-BO-10004695"/>
    <x v="0"/>
    <x v="0"/>
    <s v="O'Sullivan 2-Door Barrister Bookcase in Odessa Pine"/>
    <n v="452.45"/>
    <x v="9"/>
    <x v="1"/>
    <s v="Ohio - East"/>
    <n v="7"/>
  </r>
  <r>
    <n v="215"/>
    <s v="CA-2016-146262"/>
    <d v="2016-02-01T00:00:00"/>
    <d v="2016-09-01T00:00:00"/>
    <x v="1"/>
    <s v="VW-21775"/>
    <s v="Victoria Wilson"/>
    <x v="1"/>
    <s v="United States"/>
    <s v="Medina"/>
    <x v="18"/>
    <n v="44256"/>
    <x v="3"/>
    <s v="TEC-PH-10002844"/>
    <x v="2"/>
    <x v="7"/>
    <s v="Speck Products Candyshell Flip Case"/>
    <n v="62.981999999999999"/>
    <x v="9"/>
    <x v="1"/>
    <s v="Ohio - East"/>
    <n v="7"/>
  </r>
  <r>
    <n v="216"/>
    <s v="CA-2016-146262"/>
    <d v="2016-02-01T00:00:00"/>
    <d v="2016-09-01T00:00:00"/>
    <x v="1"/>
    <s v="VW-21775"/>
    <s v="Victoria Wilson"/>
    <x v="1"/>
    <s v="United States"/>
    <s v="Medina"/>
    <x v="18"/>
    <n v="44256"/>
    <x v="3"/>
    <s v="TEC-MA-10000864"/>
    <x v="2"/>
    <x v="14"/>
    <s v="Cisco 9971 IP Video Phone Charcoal"/>
    <n v="1188"/>
    <x v="9"/>
    <x v="1"/>
    <s v="Ohio - East"/>
    <n v="7"/>
  </r>
  <r>
    <n v="217"/>
    <s v="CA-2016-146262"/>
    <d v="2016-02-01T00:00:00"/>
    <d v="2016-09-01T00:00:00"/>
    <x v="1"/>
    <s v="VW-21775"/>
    <s v="Victoria Wilson"/>
    <x v="1"/>
    <s v="United States"/>
    <s v="Medina"/>
    <x v="18"/>
    <n v="44256"/>
    <x v="3"/>
    <s v="TEC-AC-10000109"/>
    <x v="2"/>
    <x v="10"/>
    <s v="Sony Micro Vault Click 16 GB USB 2.0 Flash Drive"/>
    <n v="89.584000000000003"/>
    <x v="9"/>
    <x v="1"/>
    <s v="Ohio - East"/>
    <n v="7"/>
  </r>
  <r>
    <n v="226"/>
    <s v="CA-2016-163055"/>
    <d v="2016-09-08T00:00:00"/>
    <s v="16-08-2016"/>
    <x v="1"/>
    <s v="DS-13180"/>
    <s v="David Smith"/>
    <x v="1"/>
    <s v="United States"/>
    <s v="Detroit"/>
    <x v="22"/>
    <n v="48227"/>
    <x v="2"/>
    <s v="OFF-AR-10001026"/>
    <x v="1"/>
    <x v="6"/>
    <s v="Sanford Uni-Blazer View Highlighters, Chisel Tip, Yellow"/>
    <n v="2.2000000000000002"/>
    <x v="3"/>
    <x v="1"/>
    <s v="Michigan - Central"/>
    <n v="7"/>
  </r>
  <r>
    <n v="227"/>
    <s v="CA-2016-163055"/>
    <d v="2016-09-08T00:00:00"/>
    <s v="16-08-2016"/>
    <x v="1"/>
    <s v="DS-13180"/>
    <s v="David Smith"/>
    <x v="1"/>
    <s v="United States"/>
    <s v="Detroit"/>
    <x v="22"/>
    <n v="48227"/>
    <x v="2"/>
    <s v="FUR-TA-10003748"/>
    <x v="0"/>
    <x v="3"/>
    <s v="Bevis 36 x 72 Conference Tables"/>
    <n v="622.45000000000005"/>
    <x v="3"/>
    <x v="1"/>
    <s v="Michigan - Central"/>
    <n v="7"/>
  </r>
  <r>
    <n v="228"/>
    <s v="CA-2016-163055"/>
    <d v="2016-09-08T00:00:00"/>
    <s v="16-08-2016"/>
    <x v="1"/>
    <s v="DS-13180"/>
    <s v="David Smith"/>
    <x v="1"/>
    <s v="United States"/>
    <s v="Detroit"/>
    <x v="22"/>
    <n v="48227"/>
    <x v="2"/>
    <s v="OFF-ST-10002485"/>
    <x v="1"/>
    <x v="4"/>
    <s v="Rogers Deluxe File Chest"/>
    <n v="21.98"/>
    <x v="3"/>
    <x v="1"/>
    <s v="Michigan - Central"/>
    <n v="7"/>
  </r>
  <r>
    <n v="232"/>
    <s v="US-2018-100930"/>
    <d v="2018-07-04T00:00:00"/>
    <d v="2018-12-04T00:00:00"/>
    <x v="1"/>
    <s v="CS-12400"/>
    <s v="Christopher Schild"/>
    <x v="2"/>
    <s v="United States"/>
    <s v="Tampa"/>
    <x v="2"/>
    <n v="33614"/>
    <x v="0"/>
    <s v="FUR-TA-10001705"/>
    <x v="0"/>
    <x v="3"/>
    <s v="Bush Advantage Collection Round Conference Table"/>
    <n v="233.86"/>
    <x v="10"/>
    <x v="3"/>
    <s v="Florida - South"/>
    <n v="5"/>
  </r>
  <r>
    <n v="233"/>
    <s v="US-2018-100930"/>
    <d v="2018-07-04T00:00:00"/>
    <d v="2018-12-04T00:00:00"/>
    <x v="1"/>
    <s v="CS-12400"/>
    <s v="Christopher Schild"/>
    <x v="2"/>
    <s v="United States"/>
    <s v="Tampa"/>
    <x v="2"/>
    <n v="33614"/>
    <x v="0"/>
    <s v="FUR-TA-10003473"/>
    <x v="0"/>
    <x v="3"/>
    <s v="Bretford Rectangular Conference Table Tops"/>
    <n v="620.61450000000002"/>
    <x v="10"/>
    <x v="3"/>
    <s v="Florida - South"/>
    <n v="5"/>
  </r>
  <r>
    <n v="234"/>
    <s v="US-2018-100930"/>
    <d v="2018-07-04T00:00:00"/>
    <d v="2018-12-04T00:00:00"/>
    <x v="1"/>
    <s v="CS-12400"/>
    <s v="Christopher Schild"/>
    <x v="2"/>
    <s v="United States"/>
    <s v="Tampa"/>
    <x v="2"/>
    <n v="33614"/>
    <x v="0"/>
    <s v="OFF-BI-10001679"/>
    <x v="1"/>
    <x v="8"/>
    <s v="GBC Instant Index System for Binding Systems"/>
    <n v="5.3280000000000003"/>
    <x v="10"/>
    <x v="3"/>
    <s v="Florida - South"/>
    <n v="5"/>
  </r>
  <r>
    <n v="235"/>
    <s v="US-2018-100930"/>
    <d v="2018-07-04T00:00:00"/>
    <d v="2018-12-04T00:00:00"/>
    <x v="1"/>
    <s v="CS-12400"/>
    <s v="Christopher Schild"/>
    <x v="2"/>
    <s v="United States"/>
    <s v="Tampa"/>
    <x v="2"/>
    <n v="33614"/>
    <x v="0"/>
    <s v="FUR-FU-10004017"/>
    <x v="0"/>
    <x v="5"/>
    <s v="Tenex Contemporary Contur Chairmats for Low and Medium Pile Carpet, Computer, 39&quot; x 49&quot;"/>
    <n v="258.072"/>
    <x v="10"/>
    <x v="3"/>
    <s v="Florida - South"/>
    <n v="5"/>
  </r>
  <r>
    <n v="236"/>
    <s v="US-2018-100930"/>
    <d v="2018-07-04T00:00:00"/>
    <d v="2018-12-04T00:00:00"/>
    <x v="1"/>
    <s v="CS-12400"/>
    <s v="Christopher Schild"/>
    <x v="2"/>
    <s v="United States"/>
    <s v="Tampa"/>
    <x v="2"/>
    <n v="33614"/>
    <x v="0"/>
    <s v="TEC-AC-10003832"/>
    <x v="2"/>
    <x v="10"/>
    <s v="LogitechÂ P710e Mobile Speakerphone"/>
    <n v="617.976"/>
    <x v="10"/>
    <x v="3"/>
    <s v="Florida - South"/>
    <n v="5"/>
  </r>
  <r>
    <n v="237"/>
    <s v="CA-2018-160514"/>
    <d v="2018-12-11T00:00:00"/>
    <s v="16-11-2018"/>
    <x v="1"/>
    <s v="DB-13120"/>
    <s v="David Bremer"/>
    <x v="1"/>
    <s v="United States"/>
    <s v="Santa Clara"/>
    <x v="1"/>
    <n v="95051"/>
    <x v="1"/>
    <s v="OFF-PA-10002479"/>
    <x v="1"/>
    <x v="12"/>
    <s v="Xerox 4200 Series MultiUse Premium Copy Paper (20Lb. and 84 Bright)"/>
    <n v="10.56"/>
    <x v="1"/>
    <x v="3"/>
    <s v="California - West"/>
    <n v="4"/>
  </r>
  <r>
    <n v="238"/>
    <s v="CA-2017-157749"/>
    <d v="2017-04-06T00:00:00"/>
    <d v="2017-09-06T00:00:00"/>
    <x v="0"/>
    <s v="KL-16645"/>
    <s v="Ken Lonsdale"/>
    <x v="0"/>
    <s v="United States"/>
    <s v="Chicago"/>
    <x v="7"/>
    <n v="60610"/>
    <x v="2"/>
    <s v="OFF-PA-10003349"/>
    <x v="1"/>
    <x v="12"/>
    <s v="Xerox 1957"/>
    <n v="25.92"/>
    <x v="6"/>
    <x v="0"/>
    <s v="Illinois - Central"/>
    <n v="5"/>
  </r>
  <r>
    <n v="239"/>
    <s v="CA-2017-157749"/>
    <d v="2017-04-06T00:00:00"/>
    <d v="2017-09-06T00:00:00"/>
    <x v="0"/>
    <s v="KL-16645"/>
    <s v="Ken Lonsdale"/>
    <x v="0"/>
    <s v="United States"/>
    <s v="Chicago"/>
    <x v="7"/>
    <n v="60610"/>
    <x v="2"/>
    <s v="FUR-FU-10000576"/>
    <x v="0"/>
    <x v="5"/>
    <s v="Luxo Professional Fluorescent Magnifier Lamp with Clamp-Mount Base"/>
    <n v="419.68"/>
    <x v="6"/>
    <x v="0"/>
    <s v="Illinois - Central"/>
    <n v="5"/>
  </r>
  <r>
    <n v="240"/>
    <s v="CA-2017-157749"/>
    <d v="2017-04-06T00:00:00"/>
    <d v="2017-09-06T00:00:00"/>
    <x v="0"/>
    <s v="KL-16645"/>
    <s v="Ken Lonsdale"/>
    <x v="0"/>
    <s v="United States"/>
    <s v="Chicago"/>
    <x v="7"/>
    <n v="60610"/>
    <x v="2"/>
    <s v="FUR-FU-10004351"/>
    <x v="0"/>
    <x v="5"/>
    <s v="Staple-based wall hangings"/>
    <n v="11.688000000000001"/>
    <x v="6"/>
    <x v="0"/>
    <s v="Illinois - Central"/>
    <n v="5"/>
  </r>
  <r>
    <n v="241"/>
    <s v="CA-2017-157749"/>
    <d v="2017-04-06T00:00:00"/>
    <d v="2017-09-06T00:00:00"/>
    <x v="0"/>
    <s v="KL-16645"/>
    <s v="Ken Lonsdale"/>
    <x v="0"/>
    <s v="United States"/>
    <s v="Chicago"/>
    <x v="7"/>
    <n v="60610"/>
    <x v="2"/>
    <s v="TEC-PH-10000011"/>
    <x v="2"/>
    <x v="7"/>
    <s v="PureGear Roll-On Screen Protector"/>
    <n v="31.984000000000002"/>
    <x v="6"/>
    <x v="0"/>
    <s v="Illinois - Central"/>
    <n v="5"/>
  </r>
  <r>
    <n v="242"/>
    <s v="CA-2017-157749"/>
    <d v="2017-04-06T00:00:00"/>
    <d v="2017-09-06T00:00:00"/>
    <x v="0"/>
    <s v="KL-16645"/>
    <s v="Ken Lonsdale"/>
    <x v="0"/>
    <s v="United States"/>
    <s v="Chicago"/>
    <x v="7"/>
    <n v="60610"/>
    <x v="2"/>
    <s v="FUR-TA-10002607"/>
    <x v="0"/>
    <x v="3"/>
    <s v="KI Conference Tables"/>
    <n v="177.22499999999999"/>
    <x v="6"/>
    <x v="0"/>
    <s v="Illinois - Central"/>
    <n v="5"/>
  </r>
  <r>
    <n v="243"/>
    <s v="CA-2017-157749"/>
    <d v="2017-04-06T00:00:00"/>
    <d v="2017-09-06T00:00:00"/>
    <x v="0"/>
    <s v="KL-16645"/>
    <s v="Ken Lonsdale"/>
    <x v="0"/>
    <s v="United States"/>
    <s v="Chicago"/>
    <x v="7"/>
    <n v="60610"/>
    <x v="2"/>
    <s v="FUR-FU-10002505"/>
    <x v="0"/>
    <x v="5"/>
    <s v="Eldon 100 Class Desk Accessories"/>
    <n v="4.0439999999999996"/>
    <x v="6"/>
    <x v="0"/>
    <s v="Illinois - Central"/>
    <n v="5"/>
  </r>
  <r>
    <n v="244"/>
    <s v="CA-2017-157749"/>
    <d v="2017-04-06T00:00:00"/>
    <d v="2017-09-06T00:00:00"/>
    <x v="0"/>
    <s v="KL-16645"/>
    <s v="Ken Lonsdale"/>
    <x v="0"/>
    <s v="United States"/>
    <s v="Chicago"/>
    <x v="7"/>
    <n v="60610"/>
    <x v="2"/>
    <s v="OFF-AR-10004685"/>
    <x v="1"/>
    <x v="6"/>
    <s v="Binney &amp; Smith Crayola Metallic Colored Pencils, 8-Color Set"/>
    <n v="7.4080000000000004"/>
    <x v="6"/>
    <x v="0"/>
    <s v="Illinois - Central"/>
    <n v="5"/>
  </r>
  <r>
    <n v="245"/>
    <s v="CA-2015-131926"/>
    <d v="2015-01-06T00:00:00"/>
    <d v="2015-06-06T00:00:00"/>
    <x v="0"/>
    <s v="DW-13480"/>
    <s v="Dianna Wilson"/>
    <x v="2"/>
    <s v="United States"/>
    <s v="Lakeville"/>
    <x v="8"/>
    <n v="55044"/>
    <x v="2"/>
    <s v="FUR-CH-10004063"/>
    <x v="0"/>
    <x v="1"/>
    <s v="Global Deluxe High-Back Manager's Chair"/>
    <n v="2001.86"/>
    <x v="11"/>
    <x v="2"/>
    <s v="Minnesota - Central"/>
    <n v="5"/>
  </r>
  <r>
    <n v="246"/>
    <s v="CA-2015-131926"/>
    <d v="2015-01-06T00:00:00"/>
    <d v="2015-06-06T00:00:00"/>
    <x v="0"/>
    <s v="DW-13480"/>
    <s v="Dianna Wilson"/>
    <x v="2"/>
    <s v="United States"/>
    <s v="Lakeville"/>
    <x v="8"/>
    <n v="55044"/>
    <x v="2"/>
    <s v="OFF-ST-10002276"/>
    <x v="1"/>
    <x v="4"/>
    <s v="Safco Steel Mobile File Cart"/>
    <n v="166.72"/>
    <x v="11"/>
    <x v="2"/>
    <s v="Minnesota - Central"/>
    <n v="5"/>
  </r>
  <r>
    <n v="247"/>
    <s v="CA-2015-131926"/>
    <d v="2015-01-06T00:00:00"/>
    <d v="2015-06-06T00:00:00"/>
    <x v="0"/>
    <s v="DW-13480"/>
    <s v="Dianna Wilson"/>
    <x v="2"/>
    <s v="United States"/>
    <s v="Lakeville"/>
    <x v="8"/>
    <n v="55044"/>
    <x v="2"/>
    <s v="OFF-PA-10004082"/>
    <x v="1"/>
    <x v="12"/>
    <s v="Adams Telephone Message Book w/Frequently-Called Numbers Space, 400 Messages per Book"/>
    <n v="47.88"/>
    <x v="11"/>
    <x v="2"/>
    <s v="Minnesota - Central"/>
    <n v="5"/>
  </r>
  <r>
    <n v="248"/>
    <s v="CA-2015-131926"/>
    <d v="2015-01-06T00:00:00"/>
    <d v="2015-06-06T00:00:00"/>
    <x v="0"/>
    <s v="DW-13480"/>
    <s v="Dianna Wilson"/>
    <x v="2"/>
    <s v="United States"/>
    <s v="Lakeville"/>
    <x v="8"/>
    <n v="55044"/>
    <x v="2"/>
    <s v="OFF-AP-10002945"/>
    <x v="1"/>
    <x v="9"/>
    <s v="Honeywell Enviracaire Portable HEPA Air Cleaner for 17' x 22' Room"/>
    <n v="1503.25"/>
    <x v="11"/>
    <x v="2"/>
    <s v="Minnesota - Central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8FEE43-8E1F-498C-9E7A-F147B1F86DB8}" name="PivotTable1" cacheId="191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G23" firstHeaderRow="1" firstDataRow="2" firstDataCol="2" rowPageCount="1" colPageCount="1"/>
  <pivotFields count="22">
    <pivotField compact="0" outline="0" showAll="0"/>
    <pivotField compact="0" outline="0" showAll="0"/>
    <pivotField compact="0" numFmtId="14" outline="0" showAll="0"/>
    <pivotField compact="0" outline="0" showAll="0"/>
    <pivotField axis="axisPage"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5">
        <item x="2"/>
        <item x="3"/>
        <item x="0"/>
        <item x="1"/>
        <item t="default"/>
      </items>
    </pivotField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axis="axisRow" compact="0" outline="0" showAll="0">
      <items count="16">
        <item x="10"/>
        <item x="9"/>
        <item x="6"/>
        <item x="8"/>
        <item x="0"/>
        <item x="1"/>
        <item x="13"/>
        <item x="11"/>
        <item x="5"/>
        <item x="2"/>
        <item x="14"/>
        <item x="12"/>
        <item x="7"/>
        <item x="4"/>
        <item x="3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14"/>
    <field x="15"/>
  </rowFields>
  <rowItems count="19">
    <i>
      <x/>
      <x v="4"/>
    </i>
    <i r="1">
      <x v="5"/>
    </i>
    <i r="1">
      <x v="8"/>
    </i>
    <i r="1">
      <x v="14"/>
    </i>
    <i t="default">
      <x/>
    </i>
    <i>
      <x v="1"/>
      <x v="1"/>
    </i>
    <i r="1">
      <x v="2"/>
    </i>
    <i r="1">
      <x v="3"/>
    </i>
    <i r="1">
      <x v="6"/>
    </i>
    <i r="1">
      <x v="7"/>
    </i>
    <i r="1">
      <x v="9"/>
    </i>
    <i r="1">
      <x v="11"/>
    </i>
    <i r="1">
      <x v="13"/>
    </i>
    <i t="default">
      <x v="1"/>
    </i>
    <i>
      <x v="2"/>
      <x/>
    </i>
    <i r="1">
      <x v="10"/>
    </i>
    <i r="1">
      <x v="12"/>
    </i>
    <i t="default">
      <x v="2"/>
    </i>
    <i t="grand">
      <x/>
    </i>
  </rowItems>
  <colFields count="1">
    <field x="12"/>
  </colFields>
  <colItems count="5">
    <i>
      <x/>
    </i>
    <i>
      <x v="1"/>
    </i>
    <i>
      <x v="2"/>
    </i>
    <i>
      <x v="3"/>
    </i>
    <i t="grand">
      <x/>
    </i>
  </colItems>
  <pageFields count="1">
    <pageField fld="4" hier="-1"/>
  </pageFields>
  <dataFields count="1">
    <dataField name="Sum of Sales" fld="17" baseField="0" baseItem="0"/>
  </dataFields>
  <chartFormats count="16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BA9D8C-81A2-44E0-87BA-1D116F9E62F3}" name="PivotTable4" cacheId="191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1:D69" firstHeaderRow="0" firstDataRow="1" firstDataCol="2" rowPageCount="1" colPageCount="1"/>
  <pivotFields count="22"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axis="axisRow" compact="0" outline="0" showAll="0">
      <items count="24">
        <item x="12"/>
        <item x="10"/>
        <item x="1"/>
        <item x="21"/>
        <item x="17"/>
        <item x="2"/>
        <item x="7"/>
        <item x="15"/>
        <item x="0"/>
        <item x="22"/>
        <item x="8"/>
        <item x="5"/>
        <item x="20"/>
        <item x="9"/>
        <item x="13"/>
        <item x="18"/>
        <item x="14"/>
        <item x="19"/>
        <item x="16"/>
        <item x="6"/>
        <item x="11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axis="axisPage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7"/>
    <field x="10"/>
  </rowFields>
  <rowItems count="38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9"/>
    </i>
    <i r="1">
      <x v="20"/>
    </i>
    <i r="1">
      <x v="21"/>
    </i>
    <i r="1">
      <x v="22"/>
    </i>
    <i t="default">
      <x/>
    </i>
    <i>
      <x v="1"/>
      <x/>
    </i>
    <i r="1">
      <x v="1"/>
    </i>
    <i r="1">
      <x v="2"/>
    </i>
    <i r="1">
      <x v="6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7"/>
    </i>
    <i r="1">
      <x v="18"/>
    </i>
    <i r="1">
      <x v="19"/>
    </i>
    <i r="1">
      <x v="22"/>
    </i>
    <i t="default">
      <x v="1"/>
    </i>
    <i>
      <x v="2"/>
      <x v="2"/>
    </i>
    <i r="1">
      <x v="5"/>
    </i>
    <i r="1">
      <x v="10"/>
    </i>
    <i r="1">
      <x v="12"/>
    </i>
    <i r="1">
      <x v="13"/>
    </i>
    <i r="1">
      <x v="16"/>
    </i>
    <i r="1">
      <x v="19"/>
    </i>
    <i t="default"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14" hier="-1"/>
  </pageFields>
  <dataFields count="2">
    <dataField name="Sum of Sales" fld="17" baseField="0" baseItem="0"/>
    <dataField name="Count of Customer ID" fld="5" subtotal="count" baseField="0" baseItem="0"/>
  </dataFields>
  <chartFormats count="280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0" count="1" selected="0">
            <x v="1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0" count="1" selected="0">
            <x v="2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0" count="1" selected="0">
            <x v="3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0" count="1" selected="0">
            <x v="4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0" count="1" selected="0">
            <x v="5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0" count="1" selected="0">
            <x v="6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0" count="1" selected="0">
            <x v="7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0" count="1" selected="0">
            <x v="8"/>
          </reference>
        </references>
      </pivotArea>
    </chartFormat>
    <chartFormat chart="1" format="1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0" count="1" selected="0">
            <x v="9"/>
          </reference>
        </references>
      </pivotArea>
    </chartFormat>
    <chartFormat chart="1" format="12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0" count="1" selected="0">
            <x v="19"/>
          </reference>
        </references>
      </pivotArea>
    </chartFormat>
    <chartFormat chart="1" format="13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0" count="1" selected="0">
            <x v="20"/>
          </reference>
        </references>
      </pivotArea>
    </chartFormat>
    <chartFormat chart="1" format="14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0" count="1" selected="0">
            <x v="21"/>
          </reference>
        </references>
      </pivotArea>
    </chartFormat>
    <chartFormat chart="1" format="15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0" count="1" selected="0">
            <x v="22"/>
          </reference>
        </references>
      </pivotArea>
    </chartFormat>
    <chartFormat chart="1" format="16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0" count="1" selected="0">
            <x v="0"/>
          </reference>
        </references>
      </pivotArea>
    </chartFormat>
    <chartFormat chart="1" format="17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0" count="1" selected="0">
            <x v="1"/>
          </reference>
        </references>
      </pivotArea>
    </chartFormat>
    <chartFormat chart="1" format="18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0" count="1" selected="0">
            <x v="2"/>
          </reference>
        </references>
      </pivotArea>
    </chartFormat>
    <chartFormat chart="1" format="19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0" count="1" selected="0">
            <x v="6"/>
          </reference>
        </references>
      </pivotArea>
    </chartFormat>
    <chartFormat chart="1" format="20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0" count="1" selected="0">
            <x v="9"/>
          </reference>
        </references>
      </pivotArea>
    </chartFormat>
    <chartFormat chart="1" format="2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0" count="1" selected="0">
            <x v="10"/>
          </reference>
        </references>
      </pivotArea>
    </chartFormat>
    <chartFormat chart="1" format="22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0" count="1" selected="0">
            <x v="11"/>
          </reference>
        </references>
      </pivotArea>
    </chartFormat>
    <chartFormat chart="1" format="23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0" count="1" selected="0">
            <x v="13"/>
          </reference>
        </references>
      </pivotArea>
    </chartFormat>
    <chartFormat chart="1" format="24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0" count="1" selected="0">
            <x v="14"/>
          </reference>
        </references>
      </pivotArea>
    </chartFormat>
    <chartFormat chart="1" format="25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0" count="1" selected="0">
            <x v="15"/>
          </reference>
        </references>
      </pivotArea>
    </chartFormat>
    <chartFormat chart="1" format="26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0" count="1" selected="0">
            <x v="17"/>
          </reference>
        </references>
      </pivotArea>
    </chartFormat>
    <chartFormat chart="1" format="27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0" count="1" selected="0">
            <x v="18"/>
          </reference>
        </references>
      </pivotArea>
    </chartFormat>
    <chartFormat chart="1" format="28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0" count="1" selected="0">
            <x v="19"/>
          </reference>
        </references>
      </pivotArea>
    </chartFormat>
    <chartFormat chart="1" format="29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0" count="1" selected="0">
            <x v="22"/>
          </reference>
        </references>
      </pivotArea>
    </chartFormat>
    <chartFormat chart="1" format="30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0" count="1" selected="0">
            <x v="2"/>
          </reference>
        </references>
      </pivotArea>
    </chartFormat>
    <chartFormat chart="1" format="3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0" count="1" selected="0">
            <x v="5"/>
          </reference>
        </references>
      </pivotArea>
    </chartFormat>
    <chartFormat chart="1" format="32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0" count="1" selected="0">
            <x v="10"/>
          </reference>
        </references>
      </pivotArea>
    </chartFormat>
    <chartFormat chart="1" format="33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0" count="1" selected="0">
            <x v="12"/>
          </reference>
        </references>
      </pivotArea>
    </chartFormat>
    <chartFormat chart="1" format="34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0" count="1" selected="0">
            <x v="13"/>
          </reference>
        </references>
      </pivotArea>
    </chartFormat>
    <chartFormat chart="1" format="35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0" count="1" selected="0">
            <x v="16"/>
          </reference>
        </references>
      </pivotArea>
    </chartFormat>
    <chartFormat chart="1" format="36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0" count="1" selected="0">
            <x v="19"/>
          </reference>
        </references>
      </pivotArea>
    </chartFormat>
    <chartFormat chart="1" format="3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8">
      <pivotArea type="data" outline="0" fieldPosition="0">
        <references count="3">
          <reference field="4294967294" count="1" selected="0">
            <x v="1"/>
          </reference>
          <reference field="7" count="1" selected="0">
            <x v="0"/>
          </reference>
          <reference field="10" count="1" selected="0">
            <x v="1"/>
          </reference>
        </references>
      </pivotArea>
    </chartFormat>
    <chartFormat chart="1" format="39">
      <pivotArea type="data" outline="0" fieldPosition="0">
        <references count="3">
          <reference field="4294967294" count="1" selected="0">
            <x v="1"/>
          </reference>
          <reference field="7" count="1" selected="0">
            <x v="0"/>
          </reference>
          <reference field="10" count="1" selected="0">
            <x v="2"/>
          </reference>
        </references>
      </pivotArea>
    </chartFormat>
    <chartFormat chart="1" format="40">
      <pivotArea type="data" outline="0" fieldPosition="0">
        <references count="3">
          <reference field="4294967294" count="1" selected="0">
            <x v="1"/>
          </reference>
          <reference field="7" count="1" selected="0">
            <x v="0"/>
          </reference>
          <reference field="10" count="1" selected="0">
            <x v="3"/>
          </reference>
        </references>
      </pivotArea>
    </chartFormat>
    <chartFormat chart="1" format="41">
      <pivotArea type="data" outline="0" fieldPosition="0">
        <references count="3">
          <reference field="4294967294" count="1" selected="0">
            <x v="1"/>
          </reference>
          <reference field="7" count="1" selected="0">
            <x v="0"/>
          </reference>
          <reference field="10" count="1" selected="0">
            <x v="4"/>
          </reference>
        </references>
      </pivotArea>
    </chartFormat>
    <chartFormat chart="1" format="42">
      <pivotArea type="data" outline="0" fieldPosition="0">
        <references count="3">
          <reference field="4294967294" count="1" selected="0">
            <x v="1"/>
          </reference>
          <reference field="7" count="1" selected="0">
            <x v="0"/>
          </reference>
          <reference field="10" count="1" selected="0">
            <x v="5"/>
          </reference>
        </references>
      </pivotArea>
    </chartFormat>
    <chartFormat chart="1" format="43">
      <pivotArea type="data" outline="0" fieldPosition="0">
        <references count="3">
          <reference field="4294967294" count="1" selected="0">
            <x v="1"/>
          </reference>
          <reference field="7" count="1" selected="0">
            <x v="0"/>
          </reference>
          <reference field="10" count="1" selected="0">
            <x v="6"/>
          </reference>
        </references>
      </pivotArea>
    </chartFormat>
    <chartFormat chart="1" format="44">
      <pivotArea type="data" outline="0" fieldPosition="0">
        <references count="3">
          <reference field="4294967294" count="1" selected="0">
            <x v="1"/>
          </reference>
          <reference field="7" count="1" selected="0">
            <x v="0"/>
          </reference>
          <reference field="10" count="1" selected="0">
            <x v="7"/>
          </reference>
        </references>
      </pivotArea>
    </chartFormat>
    <chartFormat chart="1" format="45">
      <pivotArea type="data" outline="0" fieldPosition="0">
        <references count="3">
          <reference field="4294967294" count="1" selected="0">
            <x v="1"/>
          </reference>
          <reference field="7" count="1" selected="0">
            <x v="0"/>
          </reference>
          <reference field="10" count="1" selected="0">
            <x v="8"/>
          </reference>
        </references>
      </pivotArea>
    </chartFormat>
    <chartFormat chart="1" format="46">
      <pivotArea type="data" outline="0" fieldPosition="0">
        <references count="3">
          <reference field="4294967294" count="1" selected="0">
            <x v="1"/>
          </reference>
          <reference field="7" count="1" selected="0">
            <x v="0"/>
          </reference>
          <reference field="10" count="1" selected="0">
            <x v="9"/>
          </reference>
        </references>
      </pivotArea>
    </chartFormat>
    <chartFormat chart="1" format="47">
      <pivotArea type="data" outline="0" fieldPosition="0">
        <references count="3">
          <reference field="4294967294" count="1" selected="0">
            <x v="1"/>
          </reference>
          <reference field="7" count="1" selected="0">
            <x v="0"/>
          </reference>
          <reference field="10" count="1" selected="0">
            <x v="19"/>
          </reference>
        </references>
      </pivotArea>
    </chartFormat>
    <chartFormat chart="1" format="48">
      <pivotArea type="data" outline="0" fieldPosition="0">
        <references count="3">
          <reference field="4294967294" count="1" selected="0">
            <x v="1"/>
          </reference>
          <reference field="7" count="1" selected="0">
            <x v="0"/>
          </reference>
          <reference field="10" count="1" selected="0">
            <x v="20"/>
          </reference>
        </references>
      </pivotArea>
    </chartFormat>
    <chartFormat chart="1" format="49">
      <pivotArea type="data" outline="0" fieldPosition="0">
        <references count="3">
          <reference field="4294967294" count="1" selected="0">
            <x v="1"/>
          </reference>
          <reference field="7" count="1" selected="0">
            <x v="0"/>
          </reference>
          <reference field="10" count="1" selected="0">
            <x v="21"/>
          </reference>
        </references>
      </pivotArea>
    </chartFormat>
    <chartFormat chart="1" format="50">
      <pivotArea type="data" outline="0" fieldPosition="0">
        <references count="3">
          <reference field="4294967294" count="1" selected="0">
            <x v="1"/>
          </reference>
          <reference field="7" count="1" selected="0">
            <x v="0"/>
          </reference>
          <reference field="10" count="1" selected="0">
            <x v="22"/>
          </reference>
        </references>
      </pivotArea>
    </chartFormat>
    <chartFormat chart="1" format="51">
      <pivotArea type="data" outline="0" fieldPosition="0">
        <references count="3">
          <reference field="4294967294" count="1" selected="0">
            <x v="1"/>
          </reference>
          <reference field="7" count="1" selected="0">
            <x v="1"/>
          </reference>
          <reference field="10" count="1" selected="0">
            <x v="0"/>
          </reference>
        </references>
      </pivotArea>
    </chartFormat>
    <chartFormat chart="1" format="52">
      <pivotArea type="data" outline="0" fieldPosition="0">
        <references count="3">
          <reference field="4294967294" count="1" selected="0">
            <x v="1"/>
          </reference>
          <reference field="7" count="1" selected="0">
            <x v="1"/>
          </reference>
          <reference field="10" count="1" selected="0">
            <x v="1"/>
          </reference>
        </references>
      </pivotArea>
    </chartFormat>
    <chartFormat chart="1" format="53">
      <pivotArea type="data" outline="0" fieldPosition="0">
        <references count="3">
          <reference field="4294967294" count="1" selected="0">
            <x v="1"/>
          </reference>
          <reference field="7" count="1" selected="0">
            <x v="1"/>
          </reference>
          <reference field="10" count="1" selected="0">
            <x v="2"/>
          </reference>
        </references>
      </pivotArea>
    </chartFormat>
    <chartFormat chart="1" format="54">
      <pivotArea type="data" outline="0" fieldPosition="0">
        <references count="3">
          <reference field="4294967294" count="1" selected="0">
            <x v="1"/>
          </reference>
          <reference field="7" count="1" selected="0">
            <x v="1"/>
          </reference>
          <reference field="10" count="1" selected="0">
            <x v="6"/>
          </reference>
        </references>
      </pivotArea>
    </chartFormat>
    <chartFormat chart="1" format="55">
      <pivotArea type="data" outline="0" fieldPosition="0">
        <references count="3">
          <reference field="4294967294" count="1" selected="0">
            <x v="1"/>
          </reference>
          <reference field="7" count="1" selected="0">
            <x v="1"/>
          </reference>
          <reference field="10" count="1" selected="0">
            <x v="9"/>
          </reference>
        </references>
      </pivotArea>
    </chartFormat>
    <chartFormat chart="1" format="56">
      <pivotArea type="data" outline="0" fieldPosition="0">
        <references count="3">
          <reference field="4294967294" count="1" selected="0">
            <x v="1"/>
          </reference>
          <reference field="7" count="1" selected="0">
            <x v="1"/>
          </reference>
          <reference field="10" count="1" selected="0">
            <x v="10"/>
          </reference>
        </references>
      </pivotArea>
    </chartFormat>
    <chartFormat chart="1" format="57">
      <pivotArea type="data" outline="0" fieldPosition="0">
        <references count="3">
          <reference field="4294967294" count="1" selected="0">
            <x v="1"/>
          </reference>
          <reference field="7" count="1" selected="0">
            <x v="1"/>
          </reference>
          <reference field="10" count="1" selected="0">
            <x v="11"/>
          </reference>
        </references>
      </pivotArea>
    </chartFormat>
    <chartFormat chart="1" format="58">
      <pivotArea type="data" outline="0" fieldPosition="0">
        <references count="3">
          <reference field="4294967294" count="1" selected="0">
            <x v="1"/>
          </reference>
          <reference field="7" count="1" selected="0">
            <x v="1"/>
          </reference>
          <reference field="10" count="1" selected="0">
            <x v="13"/>
          </reference>
        </references>
      </pivotArea>
    </chartFormat>
    <chartFormat chart="1" format="59">
      <pivotArea type="data" outline="0" fieldPosition="0">
        <references count="3">
          <reference field="4294967294" count="1" selected="0">
            <x v="1"/>
          </reference>
          <reference field="7" count="1" selected="0">
            <x v="1"/>
          </reference>
          <reference field="10" count="1" selected="0">
            <x v="14"/>
          </reference>
        </references>
      </pivotArea>
    </chartFormat>
    <chartFormat chart="1" format="60">
      <pivotArea type="data" outline="0" fieldPosition="0">
        <references count="3">
          <reference field="4294967294" count="1" selected="0">
            <x v="1"/>
          </reference>
          <reference field="7" count="1" selected="0">
            <x v="1"/>
          </reference>
          <reference field="10" count="1" selected="0">
            <x v="15"/>
          </reference>
        </references>
      </pivotArea>
    </chartFormat>
    <chartFormat chart="1" format="61">
      <pivotArea type="data" outline="0" fieldPosition="0">
        <references count="3">
          <reference field="4294967294" count="1" selected="0">
            <x v="1"/>
          </reference>
          <reference field="7" count="1" selected="0">
            <x v="1"/>
          </reference>
          <reference field="10" count="1" selected="0">
            <x v="17"/>
          </reference>
        </references>
      </pivotArea>
    </chartFormat>
    <chartFormat chart="1" format="62">
      <pivotArea type="data" outline="0" fieldPosition="0">
        <references count="3">
          <reference field="4294967294" count="1" selected="0">
            <x v="1"/>
          </reference>
          <reference field="7" count="1" selected="0">
            <x v="1"/>
          </reference>
          <reference field="10" count="1" selected="0">
            <x v="18"/>
          </reference>
        </references>
      </pivotArea>
    </chartFormat>
    <chartFormat chart="1" format="63">
      <pivotArea type="data" outline="0" fieldPosition="0">
        <references count="3">
          <reference field="4294967294" count="1" selected="0">
            <x v="1"/>
          </reference>
          <reference field="7" count="1" selected="0">
            <x v="1"/>
          </reference>
          <reference field="10" count="1" selected="0">
            <x v="19"/>
          </reference>
        </references>
      </pivotArea>
    </chartFormat>
    <chartFormat chart="1" format="64">
      <pivotArea type="data" outline="0" fieldPosition="0">
        <references count="3">
          <reference field="4294967294" count="1" selected="0">
            <x v="1"/>
          </reference>
          <reference field="7" count="1" selected="0">
            <x v="1"/>
          </reference>
          <reference field="10" count="1" selected="0">
            <x v="22"/>
          </reference>
        </references>
      </pivotArea>
    </chartFormat>
    <chartFormat chart="1" format="65">
      <pivotArea type="data" outline="0" fieldPosition="0">
        <references count="3">
          <reference field="4294967294" count="1" selected="0">
            <x v="1"/>
          </reference>
          <reference field="7" count="1" selected="0">
            <x v="2"/>
          </reference>
          <reference field="10" count="1" selected="0">
            <x v="2"/>
          </reference>
        </references>
      </pivotArea>
    </chartFormat>
    <chartFormat chart="1" format="66">
      <pivotArea type="data" outline="0" fieldPosition="0">
        <references count="3">
          <reference field="4294967294" count="1" selected="0">
            <x v="1"/>
          </reference>
          <reference field="7" count="1" selected="0">
            <x v="2"/>
          </reference>
          <reference field="10" count="1" selected="0">
            <x v="5"/>
          </reference>
        </references>
      </pivotArea>
    </chartFormat>
    <chartFormat chart="1" format="67">
      <pivotArea type="data" outline="0" fieldPosition="0">
        <references count="3">
          <reference field="4294967294" count="1" selected="0">
            <x v="1"/>
          </reference>
          <reference field="7" count="1" selected="0">
            <x v="2"/>
          </reference>
          <reference field="10" count="1" selected="0">
            <x v="10"/>
          </reference>
        </references>
      </pivotArea>
    </chartFormat>
    <chartFormat chart="1" format="68">
      <pivotArea type="data" outline="0" fieldPosition="0">
        <references count="3">
          <reference field="4294967294" count="1" selected="0">
            <x v="1"/>
          </reference>
          <reference field="7" count="1" selected="0">
            <x v="2"/>
          </reference>
          <reference field="10" count="1" selected="0">
            <x v="12"/>
          </reference>
        </references>
      </pivotArea>
    </chartFormat>
    <chartFormat chart="1" format="69">
      <pivotArea type="data" outline="0" fieldPosition="0">
        <references count="3">
          <reference field="4294967294" count="1" selected="0">
            <x v="1"/>
          </reference>
          <reference field="7" count="1" selected="0">
            <x v="2"/>
          </reference>
          <reference field="10" count="1" selected="0">
            <x v="13"/>
          </reference>
        </references>
      </pivotArea>
    </chartFormat>
    <chartFormat chart="1" format="70">
      <pivotArea type="data" outline="0" fieldPosition="0">
        <references count="3">
          <reference field="4294967294" count="1" selected="0">
            <x v="1"/>
          </reference>
          <reference field="7" count="1" selected="0">
            <x v="2"/>
          </reference>
          <reference field="10" count="1" selected="0">
            <x v="16"/>
          </reference>
        </references>
      </pivotArea>
    </chartFormat>
    <chartFormat chart="1" format="71">
      <pivotArea type="data" outline="0" fieldPosition="0">
        <references count="3">
          <reference field="4294967294" count="1" selected="0">
            <x v="1"/>
          </reference>
          <reference field="7" count="1" selected="0">
            <x v="2"/>
          </reference>
          <reference field="10" count="1" selected="0">
            <x v="19"/>
          </reference>
        </references>
      </pivotArea>
    </chartFormat>
    <chartFormat chart="2" format="7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3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0" count="1" selected="0">
            <x v="1"/>
          </reference>
        </references>
      </pivotArea>
    </chartFormat>
    <chartFormat chart="2" format="74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0" count="1" selected="0">
            <x v="2"/>
          </reference>
        </references>
      </pivotArea>
    </chartFormat>
    <chartFormat chart="2" format="75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0" count="1" selected="0">
            <x v="3"/>
          </reference>
        </references>
      </pivotArea>
    </chartFormat>
    <chartFormat chart="2" format="76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0" count="1" selected="0">
            <x v="4"/>
          </reference>
        </references>
      </pivotArea>
    </chartFormat>
    <chartFormat chart="2" format="77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0" count="1" selected="0">
            <x v="5"/>
          </reference>
        </references>
      </pivotArea>
    </chartFormat>
    <chartFormat chart="2" format="78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0" count="1" selected="0">
            <x v="6"/>
          </reference>
        </references>
      </pivotArea>
    </chartFormat>
    <chartFormat chart="2" format="79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0" count="1" selected="0">
            <x v="7"/>
          </reference>
        </references>
      </pivotArea>
    </chartFormat>
    <chartFormat chart="2" format="80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0" count="1" selected="0">
            <x v="8"/>
          </reference>
        </references>
      </pivotArea>
    </chartFormat>
    <chartFormat chart="2" format="8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0" count="1" selected="0">
            <x v="9"/>
          </reference>
        </references>
      </pivotArea>
    </chartFormat>
    <chartFormat chart="2" format="82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0" count="1" selected="0">
            <x v="19"/>
          </reference>
        </references>
      </pivotArea>
    </chartFormat>
    <chartFormat chart="2" format="83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0" count="1" selected="0">
            <x v="20"/>
          </reference>
        </references>
      </pivotArea>
    </chartFormat>
    <chartFormat chart="2" format="84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0" count="1" selected="0">
            <x v="21"/>
          </reference>
        </references>
      </pivotArea>
    </chartFormat>
    <chartFormat chart="2" format="85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0" count="1" selected="0">
            <x v="22"/>
          </reference>
        </references>
      </pivotArea>
    </chartFormat>
    <chartFormat chart="2" format="86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0" count="1" selected="0">
            <x v="0"/>
          </reference>
        </references>
      </pivotArea>
    </chartFormat>
    <chartFormat chart="2" format="87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0" count="1" selected="0">
            <x v="1"/>
          </reference>
        </references>
      </pivotArea>
    </chartFormat>
    <chartFormat chart="2" format="88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0" count="1" selected="0">
            <x v="2"/>
          </reference>
        </references>
      </pivotArea>
    </chartFormat>
    <chartFormat chart="2" format="89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0" count="1" selected="0">
            <x v="6"/>
          </reference>
        </references>
      </pivotArea>
    </chartFormat>
    <chartFormat chart="2" format="90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0" count="1" selected="0">
            <x v="9"/>
          </reference>
        </references>
      </pivotArea>
    </chartFormat>
    <chartFormat chart="2" format="9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0" count="1" selected="0">
            <x v="10"/>
          </reference>
        </references>
      </pivotArea>
    </chartFormat>
    <chartFormat chart="2" format="92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0" count="1" selected="0">
            <x v="11"/>
          </reference>
        </references>
      </pivotArea>
    </chartFormat>
    <chartFormat chart="2" format="93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0" count="1" selected="0">
            <x v="13"/>
          </reference>
        </references>
      </pivotArea>
    </chartFormat>
    <chartFormat chart="2" format="94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0" count="1" selected="0">
            <x v="14"/>
          </reference>
        </references>
      </pivotArea>
    </chartFormat>
    <chartFormat chart="2" format="95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0" count="1" selected="0">
            <x v="15"/>
          </reference>
        </references>
      </pivotArea>
    </chartFormat>
    <chartFormat chart="2" format="96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0" count="1" selected="0">
            <x v="17"/>
          </reference>
        </references>
      </pivotArea>
    </chartFormat>
    <chartFormat chart="2" format="97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0" count="1" selected="0">
            <x v="18"/>
          </reference>
        </references>
      </pivotArea>
    </chartFormat>
    <chartFormat chart="2" format="98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0" count="1" selected="0">
            <x v="19"/>
          </reference>
        </references>
      </pivotArea>
    </chartFormat>
    <chartFormat chart="2" format="99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0" count="1" selected="0">
            <x v="22"/>
          </reference>
        </references>
      </pivotArea>
    </chartFormat>
    <chartFormat chart="2" format="100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0" count="1" selected="0">
            <x v="2"/>
          </reference>
        </references>
      </pivotArea>
    </chartFormat>
    <chartFormat chart="2" format="10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0" count="1" selected="0">
            <x v="5"/>
          </reference>
        </references>
      </pivotArea>
    </chartFormat>
    <chartFormat chart="2" format="102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0" count="1" selected="0">
            <x v="10"/>
          </reference>
        </references>
      </pivotArea>
    </chartFormat>
    <chartFormat chart="2" format="103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0" count="1" selected="0">
            <x v="12"/>
          </reference>
        </references>
      </pivotArea>
    </chartFormat>
    <chartFormat chart="2" format="104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0" count="1" selected="0">
            <x v="13"/>
          </reference>
        </references>
      </pivotArea>
    </chartFormat>
    <chartFormat chart="2" format="105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0" count="1" selected="0">
            <x v="16"/>
          </reference>
        </references>
      </pivotArea>
    </chartFormat>
    <chartFormat chart="2" format="106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0" count="1" selected="0">
            <x v="19"/>
          </reference>
        </references>
      </pivotArea>
    </chartFormat>
    <chartFormat chart="2" format="10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8">
      <pivotArea type="data" outline="0" fieldPosition="0">
        <references count="3">
          <reference field="4294967294" count="1" selected="0">
            <x v="1"/>
          </reference>
          <reference field="7" count="1" selected="0">
            <x v="0"/>
          </reference>
          <reference field="10" count="1" selected="0">
            <x v="1"/>
          </reference>
        </references>
      </pivotArea>
    </chartFormat>
    <chartFormat chart="2" format="109">
      <pivotArea type="data" outline="0" fieldPosition="0">
        <references count="3">
          <reference field="4294967294" count="1" selected="0">
            <x v="1"/>
          </reference>
          <reference field="7" count="1" selected="0">
            <x v="0"/>
          </reference>
          <reference field="10" count="1" selected="0">
            <x v="2"/>
          </reference>
        </references>
      </pivotArea>
    </chartFormat>
    <chartFormat chart="2" format="110">
      <pivotArea type="data" outline="0" fieldPosition="0">
        <references count="3">
          <reference field="4294967294" count="1" selected="0">
            <x v="1"/>
          </reference>
          <reference field="7" count="1" selected="0">
            <x v="0"/>
          </reference>
          <reference field="10" count="1" selected="0">
            <x v="3"/>
          </reference>
        </references>
      </pivotArea>
    </chartFormat>
    <chartFormat chart="2" format="111">
      <pivotArea type="data" outline="0" fieldPosition="0">
        <references count="3">
          <reference field="4294967294" count="1" selected="0">
            <x v="1"/>
          </reference>
          <reference field="7" count="1" selected="0">
            <x v="0"/>
          </reference>
          <reference field="10" count="1" selected="0">
            <x v="4"/>
          </reference>
        </references>
      </pivotArea>
    </chartFormat>
    <chartFormat chart="2" format="112">
      <pivotArea type="data" outline="0" fieldPosition="0">
        <references count="3">
          <reference field="4294967294" count="1" selected="0">
            <x v="1"/>
          </reference>
          <reference field="7" count="1" selected="0">
            <x v="0"/>
          </reference>
          <reference field="10" count="1" selected="0">
            <x v="5"/>
          </reference>
        </references>
      </pivotArea>
    </chartFormat>
    <chartFormat chart="2" format="113">
      <pivotArea type="data" outline="0" fieldPosition="0">
        <references count="3">
          <reference field="4294967294" count="1" selected="0">
            <x v="1"/>
          </reference>
          <reference field="7" count="1" selected="0">
            <x v="0"/>
          </reference>
          <reference field="10" count="1" selected="0">
            <x v="6"/>
          </reference>
        </references>
      </pivotArea>
    </chartFormat>
    <chartFormat chart="2" format="114">
      <pivotArea type="data" outline="0" fieldPosition="0">
        <references count="3">
          <reference field="4294967294" count="1" selected="0">
            <x v="1"/>
          </reference>
          <reference field="7" count="1" selected="0">
            <x v="0"/>
          </reference>
          <reference field="10" count="1" selected="0">
            <x v="7"/>
          </reference>
        </references>
      </pivotArea>
    </chartFormat>
    <chartFormat chart="2" format="115">
      <pivotArea type="data" outline="0" fieldPosition="0">
        <references count="3">
          <reference field="4294967294" count="1" selected="0">
            <x v="1"/>
          </reference>
          <reference field="7" count="1" selected="0">
            <x v="0"/>
          </reference>
          <reference field="10" count="1" selected="0">
            <x v="8"/>
          </reference>
        </references>
      </pivotArea>
    </chartFormat>
    <chartFormat chart="2" format="116">
      <pivotArea type="data" outline="0" fieldPosition="0">
        <references count="3">
          <reference field="4294967294" count="1" selected="0">
            <x v="1"/>
          </reference>
          <reference field="7" count="1" selected="0">
            <x v="0"/>
          </reference>
          <reference field="10" count="1" selected="0">
            <x v="9"/>
          </reference>
        </references>
      </pivotArea>
    </chartFormat>
    <chartFormat chart="2" format="117">
      <pivotArea type="data" outline="0" fieldPosition="0">
        <references count="3">
          <reference field="4294967294" count="1" selected="0">
            <x v="1"/>
          </reference>
          <reference field="7" count="1" selected="0">
            <x v="0"/>
          </reference>
          <reference field="10" count="1" selected="0">
            <x v="19"/>
          </reference>
        </references>
      </pivotArea>
    </chartFormat>
    <chartFormat chart="2" format="118">
      <pivotArea type="data" outline="0" fieldPosition="0">
        <references count="3">
          <reference field="4294967294" count="1" selected="0">
            <x v="1"/>
          </reference>
          <reference field="7" count="1" selected="0">
            <x v="0"/>
          </reference>
          <reference field="10" count="1" selected="0">
            <x v="20"/>
          </reference>
        </references>
      </pivotArea>
    </chartFormat>
    <chartFormat chart="2" format="119">
      <pivotArea type="data" outline="0" fieldPosition="0">
        <references count="3">
          <reference field="4294967294" count="1" selected="0">
            <x v="1"/>
          </reference>
          <reference field="7" count="1" selected="0">
            <x v="0"/>
          </reference>
          <reference field="10" count="1" selected="0">
            <x v="21"/>
          </reference>
        </references>
      </pivotArea>
    </chartFormat>
    <chartFormat chart="2" format="120">
      <pivotArea type="data" outline="0" fieldPosition="0">
        <references count="3">
          <reference field="4294967294" count="1" selected="0">
            <x v="1"/>
          </reference>
          <reference field="7" count="1" selected="0">
            <x v="0"/>
          </reference>
          <reference field="10" count="1" selected="0">
            <x v="22"/>
          </reference>
        </references>
      </pivotArea>
    </chartFormat>
    <chartFormat chart="2" format="121">
      <pivotArea type="data" outline="0" fieldPosition="0">
        <references count="3">
          <reference field="4294967294" count="1" selected="0">
            <x v="1"/>
          </reference>
          <reference field="7" count="1" selected="0">
            <x v="1"/>
          </reference>
          <reference field="10" count="1" selected="0">
            <x v="0"/>
          </reference>
        </references>
      </pivotArea>
    </chartFormat>
    <chartFormat chart="2" format="122">
      <pivotArea type="data" outline="0" fieldPosition="0">
        <references count="3">
          <reference field="4294967294" count="1" selected="0">
            <x v="1"/>
          </reference>
          <reference field="7" count="1" selected="0">
            <x v="1"/>
          </reference>
          <reference field="10" count="1" selected="0">
            <x v="1"/>
          </reference>
        </references>
      </pivotArea>
    </chartFormat>
    <chartFormat chart="2" format="123">
      <pivotArea type="data" outline="0" fieldPosition="0">
        <references count="3">
          <reference field="4294967294" count="1" selected="0">
            <x v="1"/>
          </reference>
          <reference field="7" count="1" selected="0">
            <x v="1"/>
          </reference>
          <reference field="10" count="1" selected="0">
            <x v="2"/>
          </reference>
        </references>
      </pivotArea>
    </chartFormat>
    <chartFormat chart="2" format="124">
      <pivotArea type="data" outline="0" fieldPosition="0">
        <references count="3">
          <reference field="4294967294" count="1" selected="0">
            <x v="1"/>
          </reference>
          <reference field="7" count="1" selected="0">
            <x v="1"/>
          </reference>
          <reference field="10" count="1" selected="0">
            <x v="6"/>
          </reference>
        </references>
      </pivotArea>
    </chartFormat>
    <chartFormat chart="2" format="125">
      <pivotArea type="data" outline="0" fieldPosition="0">
        <references count="3">
          <reference field="4294967294" count="1" selected="0">
            <x v="1"/>
          </reference>
          <reference field="7" count="1" selected="0">
            <x v="1"/>
          </reference>
          <reference field="10" count="1" selected="0">
            <x v="9"/>
          </reference>
        </references>
      </pivotArea>
    </chartFormat>
    <chartFormat chart="2" format="126">
      <pivotArea type="data" outline="0" fieldPosition="0">
        <references count="3">
          <reference field="4294967294" count="1" selected="0">
            <x v="1"/>
          </reference>
          <reference field="7" count="1" selected="0">
            <x v="1"/>
          </reference>
          <reference field="10" count="1" selected="0">
            <x v="10"/>
          </reference>
        </references>
      </pivotArea>
    </chartFormat>
    <chartFormat chart="2" format="127">
      <pivotArea type="data" outline="0" fieldPosition="0">
        <references count="3">
          <reference field="4294967294" count="1" selected="0">
            <x v="1"/>
          </reference>
          <reference field="7" count="1" selected="0">
            <x v="1"/>
          </reference>
          <reference field="10" count="1" selected="0">
            <x v="11"/>
          </reference>
        </references>
      </pivotArea>
    </chartFormat>
    <chartFormat chart="2" format="128">
      <pivotArea type="data" outline="0" fieldPosition="0">
        <references count="3">
          <reference field="4294967294" count="1" selected="0">
            <x v="1"/>
          </reference>
          <reference field="7" count="1" selected="0">
            <x v="1"/>
          </reference>
          <reference field="10" count="1" selected="0">
            <x v="13"/>
          </reference>
        </references>
      </pivotArea>
    </chartFormat>
    <chartFormat chart="2" format="129">
      <pivotArea type="data" outline="0" fieldPosition="0">
        <references count="3">
          <reference field="4294967294" count="1" selected="0">
            <x v="1"/>
          </reference>
          <reference field="7" count="1" selected="0">
            <x v="1"/>
          </reference>
          <reference field="10" count="1" selected="0">
            <x v="14"/>
          </reference>
        </references>
      </pivotArea>
    </chartFormat>
    <chartFormat chart="2" format="130">
      <pivotArea type="data" outline="0" fieldPosition="0">
        <references count="3">
          <reference field="4294967294" count="1" selected="0">
            <x v="1"/>
          </reference>
          <reference field="7" count="1" selected="0">
            <x v="1"/>
          </reference>
          <reference field="10" count="1" selected="0">
            <x v="15"/>
          </reference>
        </references>
      </pivotArea>
    </chartFormat>
    <chartFormat chart="2" format="131">
      <pivotArea type="data" outline="0" fieldPosition="0">
        <references count="3">
          <reference field="4294967294" count="1" selected="0">
            <x v="1"/>
          </reference>
          <reference field="7" count="1" selected="0">
            <x v="1"/>
          </reference>
          <reference field="10" count="1" selected="0">
            <x v="17"/>
          </reference>
        </references>
      </pivotArea>
    </chartFormat>
    <chartFormat chart="2" format="132">
      <pivotArea type="data" outline="0" fieldPosition="0">
        <references count="3">
          <reference field="4294967294" count="1" selected="0">
            <x v="1"/>
          </reference>
          <reference field="7" count="1" selected="0">
            <x v="1"/>
          </reference>
          <reference field="10" count="1" selected="0">
            <x v="18"/>
          </reference>
        </references>
      </pivotArea>
    </chartFormat>
    <chartFormat chart="2" format="133">
      <pivotArea type="data" outline="0" fieldPosition="0">
        <references count="3">
          <reference field="4294967294" count="1" selected="0">
            <x v="1"/>
          </reference>
          <reference field="7" count="1" selected="0">
            <x v="1"/>
          </reference>
          <reference field="10" count="1" selected="0">
            <x v="19"/>
          </reference>
        </references>
      </pivotArea>
    </chartFormat>
    <chartFormat chart="2" format="134">
      <pivotArea type="data" outline="0" fieldPosition="0">
        <references count="3">
          <reference field="4294967294" count="1" selected="0">
            <x v="1"/>
          </reference>
          <reference field="7" count="1" selected="0">
            <x v="1"/>
          </reference>
          <reference field="10" count="1" selected="0">
            <x v="22"/>
          </reference>
        </references>
      </pivotArea>
    </chartFormat>
    <chartFormat chart="2" format="135">
      <pivotArea type="data" outline="0" fieldPosition="0">
        <references count="3">
          <reference field="4294967294" count="1" selected="0">
            <x v="1"/>
          </reference>
          <reference field="7" count="1" selected="0">
            <x v="2"/>
          </reference>
          <reference field="10" count="1" selected="0">
            <x v="2"/>
          </reference>
        </references>
      </pivotArea>
    </chartFormat>
    <chartFormat chart="2" format="136">
      <pivotArea type="data" outline="0" fieldPosition="0">
        <references count="3">
          <reference field="4294967294" count="1" selected="0">
            <x v="1"/>
          </reference>
          <reference field="7" count="1" selected="0">
            <x v="2"/>
          </reference>
          <reference field="10" count="1" selected="0">
            <x v="5"/>
          </reference>
        </references>
      </pivotArea>
    </chartFormat>
    <chartFormat chart="2" format="137">
      <pivotArea type="data" outline="0" fieldPosition="0">
        <references count="3">
          <reference field="4294967294" count="1" selected="0">
            <x v="1"/>
          </reference>
          <reference field="7" count="1" selected="0">
            <x v="2"/>
          </reference>
          <reference field="10" count="1" selected="0">
            <x v="10"/>
          </reference>
        </references>
      </pivotArea>
    </chartFormat>
    <chartFormat chart="2" format="138">
      <pivotArea type="data" outline="0" fieldPosition="0">
        <references count="3">
          <reference field="4294967294" count="1" selected="0">
            <x v="1"/>
          </reference>
          <reference field="7" count="1" selected="0">
            <x v="2"/>
          </reference>
          <reference field="10" count="1" selected="0">
            <x v="12"/>
          </reference>
        </references>
      </pivotArea>
    </chartFormat>
    <chartFormat chart="2" format="139">
      <pivotArea type="data" outline="0" fieldPosition="0">
        <references count="3">
          <reference field="4294967294" count="1" selected="0">
            <x v="1"/>
          </reference>
          <reference field="7" count="1" selected="0">
            <x v="2"/>
          </reference>
          <reference field="10" count="1" selected="0">
            <x v="13"/>
          </reference>
        </references>
      </pivotArea>
    </chartFormat>
    <chartFormat chart="2" format="140">
      <pivotArea type="data" outline="0" fieldPosition="0">
        <references count="3">
          <reference field="4294967294" count="1" selected="0">
            <x v="1"/>
          </reference>
          <reference field="7" count="1" selected="0">
            <x v="2"/>
          </reference>
          <reference field="10" count="1" selected="0">
            <x v="16"/>
          </reference>
        </references>
      </pivotArea>
    </chartFormat>
    <chartFormat chart="2" format="141">
      <pivotArea type="data" outline="0" fieldPosition="0">
        <references count="3">
          <reference field="4294967294" count="1" selected="0">
            <x v="1"/>
          </reference>
          <reference field="7" count="1" selected="0">
            <x v="2"/>
          </reference>
          <reference field="10" count="1" selected="0">
            <x v="19"/>
          </reference>
        </references>
      </pivotArea>
    </chartFormat>
    <chartFormat chart="3" format="1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43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0" count="1" selected="0">
            <x v="1"/>
          </reference>
        </references>
      </pivotArea>
    </chartFormat>
    <chartFormat chart="3" format="144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0" count="1" selected="0">
            <x v="2"/>
          </reference>
        </references>
      </pivotArea>
    </chartFormat>
    <chartFormat chart="3" format="145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0" count="1" selected="0">
            <x v="3"/>
          </reference>
        </references>
      </pivotArea>
    </chartFormat>
    <chartFormat chart="3" format="146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0" count="1" selected="0">
            <x v="4"/>
          </reference>
        </references>
      </pivotArea>
    </chartFormat>
    <chartFormat chart="3" format="147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0" count="1" selected="0">
            <x v="5"/>
          </reference>
        </references>
      </pivotArea>
    </chartFormat>
    <chartFormat chart="3" format="148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0" count="1" selected="0">
            <x v="6"/>
          </reference>
        </references>
      </pivotArea>
    </chartFormat>
    <chartFormat chart="3" format="149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0" count="1" selected="0">
            <x v="7"/>
          </reference>
        </references>
      </pivotArea>
    </chartFormat>
    <chartFormat chart="3" format="150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0" count="1" selected="0">
            <x v="8"/>
          </reference>
        </references>
      </pivotArea>
    </chartFormat>
    <chartFormat chart="3" format="15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0" count="1" selected="0">
            <x v="9"/>
          </reference>
        </references>
      </pivotArea>
    </chartFormat>
    <chartFormat chart="3" format="152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0" count="1" selected="0">
            <x v="19"/>
          </reference>
        </references>
      </pivotArea>
    </chartFormat>
    <chartFormat chart="3" format="153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0" count="1" selected="0">
            <x v="20"/>
          </reference>
        </references>
      </pivotArea>
    </chartFormat>
    <chartFormat chart="3" format="154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0" count="1" selected="0">
            <x v="21"/>
          </reference>
        </references>
      </pivotArea>
    </chartFormat>
    <chartFormat chart="3" format="155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0" count="1" selected="0">
            <x v="22"/>
          </reference>
        </references>
      </pivotArea>
    </chartFormat>
    <chartFormat chart="3" format="156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0" count="1" selected="0">
            <x v="0"/>
          </reference>
        </references>
      </pivotArea>
    </chartFormat>
    <chartFormat chart="3" format="157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0" count="1" selected="0">
            <x v="1"/>
          </reference>
        </references>
      </pivotArea>
    </chartFormat>
    <chartFormat chart="3" format="158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0" count="1" selected="0">
            <x v="2"/>
          </reference>
        </references>
      </pivotArea>
    </chartFormat>
    <chartFormat chart="3" format="159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0" count="1" selected="0">
            <x v="6"/>
          </reference>
        </references>
      </pivotArea>
    </chartFormat>
    <chartFormat chart="3" format="160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0" count="1" selected="0">
            <x v="9"/>
          </reference>
        </references>
      </pivotArea>
    </chartFormat>
    <chartFormat chart="3" format="16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0" count="1" selected="0">
            <x v="10"/>
          </reference>
        </references>
      </pivotArea>
    </chartFormat>
    <chartFormat chart="3" format="162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0" count="1" selected="0">
            <x v="11"/>
          </reference>
        </references>
      </pivotArea>
    </chartFormat>
    <chartFormat chart="3" format="163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0" count="1" selected="0">
            <x v="13"/>
          </reference>
        </references>
      </pivotArea>
    </chartFormat>
    <chartFormat chart="3" format="164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0" count="1" selected="0">
            <x v="14"/>
          </reference>
        </references>
      </pivotArea>
    </chartFormat>
    <chartFormat chart="3" format="165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0" count="1" selected="0">
            <x v="15"/>
          </reference>
        </references>
      </pivotArea>
    </chartFormat>
    <chartFormat chart="3" format="166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0" count="1" selected="0">
            <x v="17"/>
          </reference>
        </references>
      </pivotArea>
    </chartFormat>
    <chartFormat chart="3" format="167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0" count="1" selected="0">
            <x v="18"/>
          </reference>
        </references>
      </pivotArea>
    </chartFormat>
    <chartFormat chart="3" format="168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0" count="1" selected="0">
            <x v="19"/>
          </reference>
        </references>
      </pivotArea>
    </chartFormat>
    <chartFormat chart="3" format="169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0" count="1" selected="0">
            <x v="22"/>
          </reference>
        </references>
      </pivotArea>
    </chartFormat>
    <chartFormat chart="3" format="170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0" count="1" selected="0">
            <x v="2"/>
          </reference>
        </references>
      </pivotArea>
    </chartFormat>
    <chartFormat chart="3" format="17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0" count="1" selected="0">
            <x v="5"/>
          </reference>
        </references>
      </pivotArea>
    </chartFormat>
    <chartFormat chart="3" format="172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0" count="1" selected="0">
            <x v="10"/>
          </reference>
        </references>
      </pivotArea>
    </chartFormat>
    <chartFormat chart="3" format="173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0" count="1" selected="0">
            <x v="12"/>
          </reference>
        </references>
      </pivotArea>
    </chartFormat>
    <chartFormat chart="3" format="174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0" count="1" selected="0">
            <x v="13"/>
          </reference>
        </references>
      </pivotArea>
    </chartFormat>
    <chartFormat chart="3" format="175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0" count="1" selected="0">
            <x v="16"/>
          </reference>
        </references>
      </pivotArea>
    </chartFormat>
    <chartFormat chart="3" format="176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0" count="1" selected="0">
            <x v="19"/>
          </reference>
        </references>
      </pivotArea>
    </chartFormat>
    <chartFormat chart="3" format="17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78">
      <pivotArea type="data" outline="0" fieldPosition="0">
        <references count="3">
          <reference field="4294967294" count="1" selected="0">
            <x v="1"/>
          </reference>
          <reference field="7" count="1" selected="0">
            <x v="0"/>
          </reference>
          <reference field="10" count="1" selected="0">
            <x v="1"/>
          </reference>
        </references>
      </pivotArea>
    </chartFormat>
    <chartFormat chart="3" format="179">
      <pivotArea type="data" outline="0" fieldPosition="0">
        <references count="3">
          <reference field="4294967294" count="1" selected="0">
            <x v="1"/>
          </reference>
          <reference field="7" count="1" selected="0">
            <x v="0"/>
          </reference>
          <reference field="10" count="1" selected="0">
            <x v="2"/>
          </reference>
        </references>
      </pivotArea>
    </chartFormat>
    <chartFormat chart="3" format="180">
      <pivotArea type="data" outline="0" fieldPosition="0">
        <references count="3">
          <reference field="4294967294" count="1" selected="0">
            <x v="1"/>
          </reference>
          <reference field="7" count="1" selected="0">
            <x v="0"/>
          </reference>
          <reference field="10" count="1" selected="0">
            <x v="3"/>
          </reference>
        </references>
      </pivotArea>
    </chartFormat>
    <chartFormat chart="3" format="181">
      <pivotArea type="data" outline="0" fieldPosition="0">
        <references count="3">
          <reference field="4294967294" count="1" selected="0">
            <x v="1"/>
          </reference>
          <reference field="7" count="1" selected="0">
            <x v="0"/>
          </reference>
          <reference field="10" count="1" selected="0">
            <x v="4"/>
          </reference>
        </references>
      </pivotArea>
    </chartFormat>
    <chartFormat chart="3" format="182">
      <pivotArea type="data" outline="0" fieldPosition="0">
        <references count="3">
          <reference field="4294967294" count="1" selected="0">
            <x v="1"/>
          </reference>
          <reference field="7" count="1" selected="0">
            <x v="0"/>
          </reference>
          <reference field="10" count="1" selected="0">
            <x v="5"/>
          </reference>
        </references>
      </pivotArea>
    </chartFormat>
    <chartFormat chart="3" format="183">
      <pivotArea type="data" outline="0" fieldPosition="0">
        <references count="3">
          <reference field="4294967294" count="1" selected="0">
            <x v="1"/>
          </reference>
          <reference field="7" count="1" selected="0">
            <x v="0"/>
          </reference>
          <reference field="10" count="1" selected="0">
            <x v="6"/>
          </reference>
        </references>
      </pivotArea>
    </chartFormat>
    <chartFormat chart="3" format="184">
      <pivotArea type="data" outline="0" fieldPosition="0">
        <references count="3">
          <reference field="4294967294" count="1" selected="0">
            <x v="1"/>
          </reference>
          <reference field="7" count="1" selected="0">
            <x v="0"/>
          </reference>
          <reference field="10" count="1" selected="0">
            <x v="7"/>
          </reference>
        </references>
      </pivotArea>
    </chartFormat>
    <chartFormat chart="3" format="185">
      <pivotArea type="data" outline="0" fieldPosition="0">
        <references count="3">
          <reference field="4294967294" count="1" selected="0">
            <x v="1"/>
          </reference>
          <reference field="7" count="1" selected="0">
            <x v="0"/>
          </reference>
          <reference field="10" count="1" selected="0">
            <x v="8"/>
          </reference>
        </references>
      </pivotArea>
    </chartFormat>
    <chartFormat chart="3" format="186">
      <pivotArea type="data" outline="0" fieldPosition="0">
        <references count="3">
          <reference field="4294967294" count="1" selected="0">
            <x v="1"/>
          </reference>
          <reference field="7" count="1" selected="0">
            <x v="0"/>
          </reference>
          <reference field="10" count="1" selected="0">
            <x v="9"/>
          </reference>
        </references>
      </pivotArea>
    </chartFormat>
    <chartFormat chart="3" format="187">
      <pivotArea type="data" outline="0" fieldPosition="0">
        <references count="3">
          <reference field="4294967294" count="1" selected="0">
            <x v="1"/>
          </reference>
          <reference field="7" count="1" selected="0">
            <x v="0"/>
          </reference>
          <reference field="10" count="1" selected="0">
            <x v="19"/>
          </reference>
        </references>
      </pivotArea>
    </chartFormat>
    <chartFormat chart="3" format="188">
      <pivotArea type="data" outline="0" fieldPosition="0">
        <references count="3">
          <reference field="4294967294" count="1" selected="0">
            <x v="1"/>
          </reference>
          <reference field="7" count="1" selected="0">
            <x v="0"/>
          </reference>
          <reference field="10" count="1" selected="0">
            <x v="20"/>
          </reference>
        </references>
      </pivotArea>
    </chartFormat>
    <chartFormat chart="3" format="189">
      <pivotArea type="data" outline="0" fieldPosition="0">
        <references count="3">
          <reference field="4294967294" count="1" selected="0">
            <x v="1"/>
          </reference>
          <reference field="7" count="1" selected="0">
            <x v="0"/>
          </reference>
          <reference field="10" count="1" selected="0">
            <x v="21"/>
          </reference>
        </references>
      </pivotArea>
    </chartFormat>
    <chartFormat chart="3" format="190">
      <pivotArea type="data" outline="0" fieldPosition="0">
        <references count="3">
          <reference field="4294967294" count="1" selected="0">
            <x v="1"/>
          </reference>
          <reference field="7" count="1" selected="0">
            <x v="0"/>
          </reference>
          <reference field="10" count="1" selected="0">
            <x v="22"/>
          </reference>
        </references>
      </pivotArea>
    </chartFormat>
    <chartFormat chart="3" format="191">
      <pivotArea type="data" outline="0" fieldPosition="0">
        <references count="3">
          <reference field="4294967294" count="1" selected="0">
            <x v="1"/>
          </reference>
          <reference field="7" count="1" selected="0">
            <x v="1"/>
          </reference>
          <reference field="10" count="1" selected="0">
            <x v="0"/>
          </reference>
        </references>
      </pivotArea>
    </chartFormat>
    <chartFormat chart="3" format="192">
      <pivotArea type="data" outline="0" fieldPosition="0">
        <references count="3">
          <reference field="4294967294" count="1" selected="0">
            <x v="1"/>
          </reference>
          <reference field="7" count="1" selected="0">
            <x v="1"/>
          </reference>
          <reference field="10" count="1" selected="0">
            <x v="1"/>
          </reference>
        </references>
      </pivotArea>
    </chartFormat>
    <chartFormat chart="3" format="193">
      <pivotArea type="data" outline="0" fieldPosition="0">
        <references count="3">
          <reference field="4294967294" count="1" selected="0">
            <x v="1"/>
          </reference>
          <reference field="7" count="1" selected="0">
            <x v="1"/>
          </reference>
          <reference field="10" count="1" selected="0">
            <x v="2"/>
          </reference>
        </references>
      </pivotArea>
    </chartFormat>
    <chartFormat chart="3" format="194">
      <pivotArea type="data" outline="0" fieldPosition="0">
        <references count="3">
          <reference field="4294967294" count="1" selected="0">
            <x v="1"/>
          </reference>
          <reference field="7" count="1" selected="0">
            <x v="1"/>
          </reference>
          <reference field="10" count="1" selected="0">
            <x v="6"/>
          </reference>
        </references>
      </pivotArea>
    </chartFormat>
    <chartFormat chart="3" format="195">
      <pivotArea type="data" outline="0" fieldPosition="0">
        <references count="3">
          <reference field="4294967294" count="1" selected="0">
            <x v="1"/>
          </reference>
          <reference field="7" count="1" selected="0">
            <x v="1"/>
          </reference>
          <reference field="10" count="1" selected="0">
            <x v="9"/>
          </reference>
        </references>
      </pivotArea>
    </chartFormat>
    <chartFormat chart="3" format="196">
      <pivotArea type="data" outline="0" fieldPosition="0">
        <references count="3">
          <reference field="4294967294" count="1" selected="0">
            <x v="1"/>
          </reference>
          <reference field="7" count="1" selected="0">
            <x v="1"/>
          </reference>
          <reference field="10" count="1" selected="0">
            <x v="10"/>
          </reference>
        </references>
      </pivotArea>
    </chartFormat>
    <chartFormat chart="3" format="197">
      <pivotArea type="data" outline="0" fieldPosition="0">
        <references count="3">
          <reference field="4294967294" count="1" selected="0">
            <x v="1"/>
          </reference>
          <reference field="7" count="1" selected="0">
            <x v="1"/>
          </reference>
          <reference field="10" count="1" selected="0">
            <x v="11"/>
          </reference>
        </references>
      </pivotArea>
    </chartFormat>
    <chartFormat chart="3" format="198">
      <pivotArea type="data" outline="0" fieldPosition="0">
        <references count="3">
          <reference field="4294967294" count="1" selected="0">
            <x v="1"/>
          </reference>
          <reference field="7" count="1" selected="0">
            <x v="1"/>
          </reference>
          <reference field="10" count="1" selected="0">
            <x v="13"/>
          </reference>
        </references>
      </pivotArea>
    </chartFormat>
    <chartFormat chart="3" format="199">
      <pivotArea type="data" outline="0" fieldPosition="0">
        <references count="3">
          <reference field="4294967294" count="1" selected="0">
            <x v="1"/>
          </reference>
          <reference field="7" count="1" selected="0">
            <x v="1"/>
          </reference>
          <reference field="10" count="1" selected="0">
            <x v="14"/>
          </reference>
        </references>
      </pivotArea>
    </chartFormat>
    <chartFormat chart="3" format="200">
      <pivotArea type="data" outline="0" fieldPosition="0">
        <references count="3">
          <reference field="4294967294" count="1" selected="0">
            <x v="1"/>
          </reference>
          <reference field="7" count="1" selected="0">
            <x v="1"/>
          </reference>
          <reference field="10" count="1" selected="0">
            <x v="15"/>
          </reference>
        </references>
      </pivotArea>
    </chartFormat>
    <chartFormat chart="3" format="201">
      <pivotArea type="data" outline="0" fieldPosition="0">
        <references count="3">
          <reference field="4294967294" count="1" selected="0">
            <x v="1"/>
          </reference>
          <reference field="7" count="1" selected="0">
            <x v="1"/>
          </reference>
          <reference field="10" count="1" selected="0">
            <x v="17"/>
          </reference>
        </references>
      </pivotArea>
    </chartFormat>
    <chartFormat chart="3" format="202">
      <pivotArea type="data" outline="0" fieldPosition="0">
        <references count="3">
          <reference field="4294967294" count="1" selected="0">
            <x v="1"/>
          </reference>
          <reference field="7" count="1" selected="0">
            <x v="1"/>
          </reference>
          <reference field="10" count="1" selected="0">
            <x v="18"/>
          </reference>
        </references>
      </pivotArea>
    </chartFormat>
    <chartFormat chart="3" format="203">
      <pivotArea type="data" outline="0" fieldPosition="0">
        <references count="3">
          <reference field="4294967294" count="1" selected="0">
            <x v="1"/>
          </reference>
          <reference field="7" count="1" selected="0">
            <x v="1"/>
          </reference>
          <reference field="10" count="1" selected="0">
            <x v="19"/>
          </reference>
        </references>
      </pivotArea>
    </chartFormat>
    <chartFormat chart="3" format="204">
      <pivotArea type="data" outline="0" fieldPosition="0">
        <references count="3">
          <reference field="4294967294" count="1" selected="0">
            <x v="1"/>
          </reference>
          <reference field="7" count="1" selected="0">
            <x v="1"/>
          </reference>
          <reference field="10" count="1" selected="0">
            <x v="22"/>
          </reference>
        </references>
      </pivotArea>
    </chartFormat>
    <chartFormat chart="3" format="205">
      <pivotArea type="data" outline="0" fieldPosition="0">
        <references count="3">
          <reference field="4294967294" count="1" selected="0">
            <x v="1"/>
          </reference>
          <reference field="7" count="1" selected="0">
            <x v="2"/>
          </reference>
          <reference field="10" count="1" selected="0">
            <x v="2"/>
          </reference>
        </references>
      </pivotArea>
    </chartFormat>
    <chartFormat chart="3" format="206">
      <pivotArea type="data" outline="0" fieldPosition="0">
        <references count="3">
          <reference field="4294967294" count="1" selected="0">
            <x v="1"/>
          </reference>
          <reference field="7" count="1" selected="0">
            <x v="2"/>
          </reference>
          <reference field="10" count="1" selected="0">
            <x v="5"/>
          </reference>
        </references>
      </pivotArea>
    </chartFormat>
    <chartFormat chart="3" format="207">
      <pivotArea type="data" outline="0" fieldPosition="0">
        <references count="3">
          <reference field="4294967294" count="1" selected="0">
            <x v="1"/>
          </reference>
          <reference field="7" count="1" selected="0">
            <x v="2"/>
          </reference>
          <reference field="10" count="1" selected="0">
            <x v="10"/>
          </reference>
        </references>
      </pivotArea>
    </chartFormat>
    <chartFormat chart="3" format="208">
      <pivotArea type="data" outline="0" fieldPosition="0">
        <references count="3">
          <reference field="4294967294" count="1" selected="0">
            <x v="1"/>
          </reference>
          <reference field="7" count="1" selected="0">
            <x v="2"/>
          </reference>
          <reference field="10" count="1" selected="0">
            <x v="12"/>
          </reference>
        </references>
      </pivotArea>
    </chartFormat>
    <chartFormat chart="3" format="209">
      <pivotArea type="data" outline="0" fieldPosition="0">
        <references count="3">
          <reference field="4294967294" count="1" selected="0">
            <x v="1"/>
          </reference>
          <reference field="7" count="1" selected="0">
            <x v="2"/>
          </reference>
          <reference field="10" count="1" selected="0">
            <x v="13"/>
          </reference>
        </references>
      </pivotArea>
    </chartFormat>
    <chartFormat chart="3" format="210">
      <pivotArea type="data" outline="0" fieldPosition="0">
        <references count="3">
          <reference field="4294967294" count="1" selected="0">
            <x v="1"/>
          </reference>
          <reference field="7" count="1" selected="0">
            <x v="2"/>
          </reference>
          <reference field="10" count="1" selected="0">
            <x v="16"/>
          </reference>
        </references>
      </pivotArea>
    </chartFormat>
    <chartFormat chart="3" format="211">
      <pivotArea type="data" outline="0" fieldPosition="0">
        <references count="3">
          <reference field="4294967294" count="1" selected="0">
            <x v="1"/>
          </reference>
          <reference field="7" count="1" selected="0">
            <x v="2"/>
          </reference>
          <reference field="10" count="1" selected="0">
            <x v="19"/>
          </reference>
        </references>
      </pivotArea>
    </chartFormat>
    <chartFormat chart="4" format="2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13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0" count="1" selected="0">
            <x v="1"/>
          </reference>
        </references>
      </pivotArea>
    </chartFormat>
    <chartFormat chart="4" format="214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0" count="1" selected="0">
            <x v="2"/>
          </reference>
        </references>
      </pivotArea>
    </chartFormat>
    <chartFormat chart="4" format="215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0" count="1" selected="0">
            <x v="3"/>
          </reference>
        </references>
      </pivotArea>
    </chartFormat>
    <chartFormat chart="4" format="216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0" count="1" selected="0">
            <x v="4"/>
          </reference>
        </references>
      </pivotArea>
    </chartFormat>
    <chartFormat chart="4" format="217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0" count="1" selected="0">
            <x v="5"/>
          </reference>
        </references>
      </pivotArea>
    </chartFormat>
    <chartFormat chart="4" format="218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0" count="1" selected="0">
            <x v="6"/>
          </reference>
        </references>
      </pivotArea>
    </chartFormat>
    <chartFormat chart="4" format="219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0" count="1" selected="0">
            <x v="7"/>
          </reference>
        </references>
      </pivotArea>
    </chartFormat>
    <chartFormat chart="4" format="220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0" count="1" selected="0">
            <x v="8"/>
          </reference>
        </references>
      </pivotArea>
    </chartFormat>
    <chartFormat chart="4" format="22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0" count="1" selected="0">
            <x v="9"/>
          </reference>
        </references>
      </pivotArea>
    </chartFormat>
    <chartFormat chart="4" format="222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0" count="1" selected="0">
            <x v="19"/>
          </reference>
        </references>
      </pivotArea>
    </chartFormat>
    <chartFormat chart="4" format="223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0" count="1" selected="0">
            <x v="20"/>
          </reference>
        </references>
      </pivotArea>
    </chartFormat>
    <chartFormat chart="4" format="224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0" count="1" selected="0">
            <x v="21"/>
          </reference>
        </references>
      </pivotArea>
    </chartFormat>
    <chartFormat chart="4" format="225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0" count="1" selected="0">
            <x v="22"/>
          </reference>
        </references>
      </pivotArea>
    </chartFormat>
    <chartFormat chart="4" format="226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0" count="1" selected="0">
            <x v="0"/>
          </reference>
        </references>
      </pivotArea>
    </chartFormat>
    <chartFormat chart="4" format="227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0" count="1" selected="0">
            <x v="1"/>
          </reference>
        </references>
      </pivotArea>
    </chartFormat>
    <chartFormat chart="4" format="228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0" count="1" selected="0">
            <x v="2"/>
          </reference>
        </references>
      </pivotArea>
    </chartFormat>
    <chartFormat chart="4" format="229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0" count="1" selected="0">
            <x v="6"/>
          </reference>
        </references>
      </pivotArea>
    </chartFormat>
    <chartFormat chart="4" format="230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0" count="1" selected="0">
            <x v="9"/>
          </reference>
        </references>
      </pivotArea>
    </chartFormat>
    <chartFormat chart="4" format="23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0" count="1" selected="0">
            <x v="10"/>
          </reference>
        </references>
      </pivotArea>
    </chartFormat>
    <chartFormat chart="4" format="232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0" count="1" selected="0">
            <x v="11"/>
          </reference>
        </references>
      </pivotArea>
    </chartFormat>
    <chartFormat chart="4" format="233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0" count="1" selected="0">
            <x v="13"/>
          </reference>
        </references>
      </pivotArea>
    </chartFormat>
    <chartFormat chart="4" format="234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0" count="1" selected="0">
            <x v="14"/>
          </reference>
        </references>
      </pivotArea>
    </chartFormat>
    <chartFormat chart="4" format="235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0" count="1" selected="0">
            <x v="15"/>
          </reference>
        </references>
      </pivotArea>
    </chartFormat>
    <chartFormat chart="4" format="236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0" count="1" selected="0">
            <x v="17"/>
          </reference>
        </references>
      </pivotArea>
    </chartFormat>
    <chartFormat chart="4" format="237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0" count="1" selected="0">
            <x v="18"/>
          </reference>
        </references>
      </pivotArea>
    </chartFormat>
    <chartFormat chart="4" format="238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0" count="1" selected="0">
            <x v="19"/>
          </reference>
        </references>
      </pivotArea>
    </chartFormat>
    <chartFormat chart="4" format="239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0" count="1" selected="0">
            <x v="22"/>
          </reference>
        </references>
      </pivotArea>
    </chartFormat>
    <chartFormat chart="4" format="240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0" count="1" selected="0">
            <x v="2"/>
          </reference>
        </references>
      </pivotArea>
    </chartFormat>
    <chartFormat chart="4" format="24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0" count="1" selected="0">
            <x v="5"/>
          </reference>
        </references>
      </pivotArea>
    </chartFormat>
    <chartFormat chart="4" format="242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0" count="1" selected="0">
            <x v="10"/>
          </reference>
        </references>
      </pivotArea>
    </chartFormat>
    <chartFormat chart="4" format="243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0" count="1" selected="0">
            <x v="12"/>
          </reference>
        </references>
      </pivotArea>
    </chartFormat>
    <chartFormat chart="4" format="244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0" count="1" selected="0">
            <x v="13"/>
          </reference>
        </references>
      </pivotArea>
    </chartFormat>
    <chartFormat chart="4" format="245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0" count="1" selected="0">
            <x v="16"/>
          </reference>
        </references>
      </pivotArea>
    </chartFormat>
    <chartFormat chart="4" format="246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0" count="1" selected="0">
            <x v="19"/>
          </reference>
        </references>
      </pivotArea>
    </chartFormat>
    <chartFormat chart="4" format="24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48">
      <pivotArea type="data" outline="0" fieldPosition="0">
        <references count="3">
          <reference field="4294967294" count="1" selected="0">
            <x v="1"/>
          </reference>
          <reference field="7" count="1" selected="0">
            <x v="0"/>
          </reference>
          <reference field="10" count="1" selected="0">
            <x v="1"/>
          </reference>
        </references>
      </pivotArea>
    </chartFormat>
    <chartFormat chart="4" format="249">
      <pivotArea type="data" outline="0" fieldPosition="0">
        <references count="3">
          <reference field="4294967294" count="1" selected="0">
            <x v="1"/>
          </reference>
          <reference field="7" count="1" selected="0">
            <x v="0"/>
          </reference>
          <reference field="10" count="1" selected="0">
            <x v="2"/>
          </reference>
        </references>
      </pivotArea>
    </chartFormat>
    <chartFormat chart="4" format="250">
      <pivotArea type="data" outline="0" fieldPosition="0">
        <references count="3">
          <reference field="4294967294" count="1" selected="0">
            <x v="1"/>
          </reference>
          <reference field="7" count="1" selected="0">
            <x v="0"/>
          </reference>
          <reference field="10" count="1" selected="0">
            <x v="3"/>
          </reference>
        </references>
      </pivotArea>
    </chartFormat>
    <chartFormat chart="4" format="251">
      <pivotArea type="data" outline="0" fieldPosition="0">
        <references count="3">
          <reference field="4294967294" count="1" selected="0">
            <x v="1"/>
          </reference>
          <reference field="7" count="1" selected="0">
            <x v="0"/>
          </reference>
          <reference field="10" count="1" selected="0">
            <x v="4"/>
          </reference>
        </references>
      </pivotArea>
    </chartFormat>
    <chartFormat chart="4" format="252">
      <pivotArea type="data" outline="0" fieldPosition="0">
        <references count="3">
          <reference field="4294967294" count="1" selected="0">
            <x v="1"/>
          </reference>
          <reference field="7" count="1" selected="0">
            <x v="0"/>
          </reference>
          <reference field="10" count="1" selected="0">
            <x v="5"/>
          </reference>
        </references>
      </pivotArea>
    </chartFormat>
    <chartFormat chart="4" format="253">
      <pivotArea type="data" outline="0" fieldPosition="0">
        <references count="3">
          <reference field="4294967294" count="1" selected="0">
            <x v="1"/>
          </reference>
          <reference field="7" count="1" selected="0">
            <x v="0"/>
          </reference>
          <reference field="10" count="1" selected="0">
            <x v="6"/>
          </reference>
        </references>
      </pivotArea>
    </chartFormat>
    <chartFormat chart="4" format="254">
      <pivotArea type="data" outline="0" fieldPosition="0">
        <references count="3">
          <reference field="4294967294" count="1" selected="0">
            <x v="1"/>
          </reference>
          <reference field="7" count="1" selected="0">
            <x v="0"/>
          </reference>
          <reference field="10" count="1" selected="0">
            <x v="7"/>
          </reference>
        </references>
      </pivotArea>
    </chartFormat>
    <chartFormat chart="4" format="255">
      <pivotArea type="data" outline="0" fieldPosition="0">
        <references count="3">
          <reference field="4294967294" count="1" selected="0">
            <x v="1"/>
          </reference>
          <reference field="7" count="1" selected="0">
            <x v="0"/>
          </reference>
          <reference field="10" count="1" selected="0">
            <x v="8"/>
          </reference>
        </references>
      </pivotArea>
    </chartFormat>
    <chartFormat chart="4" format="256">
      <pivotArea type="data" outline="0" fieldPosition="0">
        <references count="3">
          <reference field="4294967294" count="1" selected="0">
            <x v="1"/>
          </reference>
          <reference field="7" count="1" selected="0">
            <x v="0"/>
          </reference>
          <reference field="10" count="1" selected="0">
            <x v="9"/>
          </reference>
        </references>
      </pivotArea>
    </chartFormat>
    <chartFormat chart="4" format="257">
      <pivotArea type="data" outline="0" fieldPosition="0">
        <references count="3">
          <reference field="4294967294" count="1" selected="0">
            <x v="1"/>
          </reference>
          <reference field="7" count="1" selected="0">
            <x v="0"/>
          </reference>
          <reference field="10" count="1" selected="0">
            <x v="19"/>
          </reference>
        </references>
      </pivotArea>
    </chartFormat>
    <chartFormat chart="4" format="258">
      <pivotArea type="data" outline="0" fieldPosition="0">
        <references count="3">
          <reference field="4294967294" count="1" selected="0">
            <x v="1"/>
          </reference>
          <reference field="7" count="1" selected="0">
            <x v="0"/>
          </reference>
          <reference field="10" count="1" selected="0">
            <x v="20"/>
          </reference>
        </references>
      </pivotArea>
    </chartFormat>
    <chartFormat chart="4" format="259">
      <pivotArea type="data" outline="0" fieldPosition="0">
        <references count="3">
          <reference field="4294967294" count="1" selected="0">
            <x v="1"/>
          </reference>
          <reference field="7" count="1" selected="0">
            <x v="0"/>
          </reference>
          <reference field="10" count="1" selected="0">
            <x v="21"/>
          </reference>
        </references>
      </pivotArea>
    </chartFormat>
    <chartFormat chart="4" format="260">
      <pivotArea type="data" outline="0" fieldPosition="0">
        <references count="3">
          <reference field="4294967294" count="1" selected="0">
            <x v="1"/>
          </reference>
          <reference field="7" count="1" selected="0">
            <x v="0"/>
          </reference>
          <reference field="10" count="1" selected="0">
            <x v="22"/>
          </reference>
        </references>
      </pivotArea>
    </chartFormat>
    <chartFormat chart="4" format="261">
      <pivotArea type="data" outline="0" fieldPosition="0">
        <references count="3">
          <reference field="4294967294" count="1" selected="0">
            <x v="1"/>
          </reference>
          <reference field="7" count="1" selected="0">
            <x v="1"/>
          </reference>
          <reference field="10" count="1" selected="0">
            <x v="0"/>
          </reference>
        </references>
      </pivotArea>
    </chartFormat>
    <chartFormat chart="4" format="262">
      <pivotArea type="data" outline="0" fieldPosition="0">
        <references count="3">
          <reference field="4294967294" count="1" selected="0">
            <x v="1"/>
          </reference>
          <reference field="7" count="1" selected="0">
            <x v="1"/>
          </reference>
          <reference field="10" count="1" selected="0">
            <x v="1"/>
          </reference>
        </references>
      </pivotArea>
    </chartFormat>
    <chartFormat chart="4" format="263">
      <pivotArea type="data" outline="0" fieldPosition="0">
        <references count="3">
          <reference field="4294967294" count="1" selected="0">
            <x v="1"/>
          </reference>
          <reference field="7" count="1" selected="0">
            <x v="1"/>
          </reference>
          <reference field="10" count="1" selected="0">
            <x v="2"/>
          </reference>
        </references>
      </pivotArea>
    </chartFormat>
    <chartFormat chart="4" format="264">
      <pivotArea type="data" outline="0" fieldPosition="0">
        <references count="3">
          <reference field="4294967294" count="1" selected="0">
            <x v="1"/>
          </reference>
          <reference field="7" count="1" selected="0">
            <x v="1"/>
          </reference>
          <reference field="10" count="1" selected="0">
            <x v="6"/>
          </reference>
        </references>
      </pivotArea>
    </chartFormat>
    <chartFormat chart="4" format="265">
      <pivotArea type="data" outline="0" fieldPosition="0">
        <references count="3">
          <reference field="4294967294" count="1" selected="0">
            <x v="1"/>
          </reference>
          <reference field="7" count="1" selected="0">
            <x v="1"/>
          </reference>
          <reference field="10" count="1" selected="0">
            <x v="9"/>
          </reference>
        </references>
      </pivotArea>
    </chartFormat>
    <chartFormat chart="4" format="266">
      <pivotArea type="data" outline="0" fieldPosition="0">
        <references count="3">
          <reference field="4294967294" count="1" selected="0">
            <x v="1"/>
          </reference>
          <reference field="7" count="1" selected="0">
            <x v="1"/>
          </reference>
          <reference field="10" count="1" selected="0">
            <x v="10"/>
          </reference>
        </references>
      </pivotArea>
    </chartFormat>
    <chartFormat chart="4" format="267">
      <pivotArea type="data" outline="0" fieldPosition="0">
        <references count="3">
          <reference field="4294967294" count="1" selected="0">
            <x v="1"/>
          </reference>
          <reference field="7" count="1" selected="0">
            <x v="1"/>
          </reference>
          <reference field="10" count="1" selected="0">
            <x v="11"/>
          </reference>
        </references>
      </pivotArea>
    </chartFormat>
    <chartFormat chart="4" format="268">
      <pivotArea type="data" outline="0" fieldPosition="0">
        <references count="3">
          <reference field="4294967294" count="1" selected="0">
            <x v="1"/>
          </reference>
          <reference field="7" count="1" selected="0">
            <x v="1"/>
          </reference>
          <reference field="10" count="1" selected="0">
            <x v="13"/>
          </reference>
        </references>
      </pivotArea>
    </chartFormat>
    <chartFormat chart="4" format="269">
      <pivotArea type="data" outline="0" fieldPosition="0">
        <references count="3">
          <reference field="4294967294" count="1" selected="0">
            <x v="1"/>
          </reference>
          <reference field="7" count="1" selected="0">
            <x v="1"/>
          </reference>
          <reference field="10" count="1" selected="0">
            <x v="14"/>
          </reference>
        </references>
      </pivotArea>
    </chartFormat>
    <chartFormat chart="4" format="270">
      <pivotArea type="data" outline="0" fieldPosition="0">
        <references count="3">
          <reference field="4294967294" count="1" selected="0">
            <x v="1"/>
          </reference>
          <reference field="7" count="1" selected="0">
            <x v="1"/>
          </reference>
          <reference field="10" count="1" selected="0">
            <x v="15"/>
          </reference>
        </references>
      </pivotArea>
    </chartFormat>
    <chartFormat chart="4" format="271">
      <pivotArea type="data" outline="0" fieldPosition="0">
        <references count="3">
          <reference field="4294967294" count="1" selected="0">
            <x v="1"/>
          </reference>
          <reference field="7" count="1" selected="0">
            <x v="1"/>
          </reference>
          <reference field="10" count="1" selected="0">
            <x v="17"/>
          </reference>
        </references>
      </pivotArea>
    </chartFormat>
    <chartFormat chart="4" format="272">
      <pivotArea type="data" outline="0" fieldPosition="0">
        <references count="3">
          <reference field="4294967294" count="1" selected="0">
            <x v="1"/>
          </reference>
          <reference field="7" count="1" selected="0">
            <x v="1"/>
          </reference>
          <reference field="10" count="1" selected="0">
            <x v="18"/>
          </reference>
        </references>
      </pivotArea>
    </chartFormat>
    <chartFormat chart="4" format="273">
      <pivotArea type="data" outline="0" fieldPosition="0">
        <references count="3">
          <reference field="4294967294" count="1" selected="0">
            <x v="1"/>
          </reference>
          <reference field="7" count="1" selected="0">
            <x v="1"/>
          </reference>
          <reference field="10" count="1" selected="0">
            <x v="19"/>
          </reference>
        </references>
      </pivotArea>
    </chartFormat>
    <chartFormat chart="4" format="274">
      <pivotArea type="data" outline="0" fieldPosition="0">
        <references count="3">
          <reference field="4294967294" count="1" selected="0">
            <x v="1"/>
          </reference>
          <reference field="7" count="1" selected="0">
            <x v="1"/>
          </reference>
          <reference field="10" count="1" selected="0">
            <x v="22"/>
          </reference>
        </references>
      </pivotArea>
    </chartFormat>
    <chartFormat chart="4" format="275">
      <pivotArea type="data" outline="0" fieldPosition="0">
        <references count="3">
          <reference field="4294967294" count="1" selected="0">
            <x v="1"/>
          </reference>
          <reference field="7" count="1" selected="0">
            <x v="2"/>
          </reference>
          <reference field="10" count="1" selected="0">
            <x v="2"/>
          </reference>
        </references>
      </pivotArea>
    </chartFormat>
    <chartFormat chart="4" format="276">
      <pivotArea type="data" outline="0" fieldPosition="0">
        <references count="3">
          <reference field="4294967294" count="1" selected="0">
            <x v="1"/>
          </reference>
          <reference field="7" count="1" selected="0">
            <x v="2"/>
          </reference>
          <reference field="10" count="1" selected="0">
            <x v="5"/>
          </reference>
        </references>
      </pivotArea>
    </chartFormat>
    <chartFormat chart="4" format="277">
      <pivotArea type="data" outline="0" fieldPosition="0">
        <references count="3">
          <reference field="4294967294" count="1" selected="0">
            <x v="1"/>
          </reference>
          <reference field="7" count="1" selected="0">
            <x v="2"/>
          </reference>
          <reference field="10" count="1" selected="0">
            <x v="10"/>
          </reference>
        </references>
      </pivotArea>
    </chartFormat>
    <chartFormat chart="4" format="278">
      <pivotArea type="data" outline="0" fieldPosition="0">
        <references count="3">
          <reference field="4294967294" count="1" selected="0">
            <x v="1"/>
          </reference>
          <reference field="7" count="1" selected="0">
            <x v="2"/>
          </reference>
          <reference field="10" count="1" selected="0">
            <x v="12"/>
          </reference>
        </references>
      </pivotArea>
    </chartFormat>
    <chartFormat chart="4" format="279">
      <pivotArea type="data" outline="0" fieldPosition="0">
        <references count="3">
          <reference field="4294967294" count="1" selected="0">
            <x v="1"/>
          </reference>
          <reference field="7" count="1" selected="0">
            <x v="2"/>
          </reference>
          <reference field="10" count="1" selected="0">
            <x v="13"/>
          </reference>
        </references>
      </pivotArea>
    </chartFormat>
    <chartFormat chart="4" format="280">
      <pivotArea type="data" outline="0" fieldPosition="0">
        <references count="3">
          <reference field="4294967294" count="1" selected="0">
            <x v="1"/>
          </reference>
          <reference field="7" count="1" selected="0">
            <x v="2"/>
          </reference>
          <reference field="10" count="1" selected="0">
            <x v="16"/>
          </reference>
        </references>
      </pivotArea>
    </chartFormat>
    <chartFormat chart="4" format="281">
      <pivotArea type="data" outline="0" fieldPosition="0">
        <references count="3">
          <reference field="4294967294" count="1" selected="0">
            <x v="1"/>
          </reference>
          <reference field="7" count="1" selected="0">
            <x v="2"/>
          </reference>
          <reference field="10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77EB3F-652C-4810-8720-7BEB948702EC}" name="PivotTable3" cacheId="191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T3:W20" firstHeaderRow="0" firstDataRow="1" firstDataCol="2"/>
  <pivotFields count="22">
    <pivotField compact="0" outline="0" showAll="0"/>
    <pivotField dataField="1" compact="0" outline="0" showAll="0"/>
    <pivotField compact="0" numFmtId="14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2"/>
        <item x="3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2">
    <field x="12"/>
    <field x="4"/>
  </rowFields>
  <rowItems count="17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r="1">
      <x v="2"/>
    </i>
    <i t="default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Day_to_ship" fld="21" subtotal="average" baseField="0" baseItem="0"/>
    <dataField name="Count of Order ID" fld="1" subtotal="count" baseField="0" baseItem="0"/>
  </dataFields>
  <chartFormats count="8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5C0908-5266-45AC-9C29-2656B92D3AE8}" name="PivotTable2" cacheId="191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K3:N40" firstHeaderRow="0" firstDataRow="1" firstDataCol="2"/>
  <pivotFields count="22">
    <pivotField compact="0" outline="0" showAll="0"/>
    <pivotField dataField="1"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dataField="1" compact="0" outline="0" showAll="0"/>
    <pivotField axis="axisRow" compact="0" outline="0" showAll="0">
      <items count="13">
        <item x="11"/>
        <item x="9"/>
        <item x="7"/>
        <item x="6"/>
        <item x="4"/>
        <item x="8"/>
        <item x="10"/>
        <item x="0"/>
        <item x="3"/>
        <item x="5"/>
        <item x="2"/>
        <item x="1"/>
        <item t="default"/>
      </items>
    </pivotField>
    <pivotField axis="axisRow" compact="0" outline="0" showAll="0">
      <items count="5">
        <item x="2"/>
        <item x="1"/>
        <item x="0"/>
        <item x="3"/>
        <item t="default"/>
      </items>
    </pivotField>
    <pivotField compact="0" outline="0" showAll="0"/>
    <pivotField compact="0" outline="0" showAll="0"/>
  </pivotFields>
  <rowFields count="2">
    <field x="19"/>
    <field x="18"/>
  </rowFields>
  <rowItems count="37">
    <i>
      <x/>
      <x/>
    </i>
    <i r="1">
      <x v="2"/>
    </i>
    <i r="1">
      <x v="4"/>
    </i>
    <i r="1">
      <x v="7"/>
    </i>
    <i r="1">
      <x v="8"/>
    </i>
    <i r="1">
      <x v="10"/>
    </i>
    <i r="1">
      <x v="11"/>
    </i>
    <i t="default">
      <x/>
    </i>
    <i>
      <x v="1"/>
      <x v="1"/>
    </i>
    <i r="1">
      <x v="2"/>
    </i>
    <i r="1">
      <x v="4"/>
    </i>
    <i r="1">
      <x v="6"/>
    </i>
    <i r="1">
      <x v="8"/>
    </i>
    <i r="1">
      <x v="10"/>
    </i>
    <i r="1">
      <x v="11"/>
    </i>
    <i t="default">
      <x v="1"/>
    </i>
    <i>
      <x v="2"/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t="default">
      <x v="2"/>
    </i>
    <i>
      <x v="3"/>
      <x/>
    </i>
    <i r="1">
      <x v="1"/>
    </i>
    <i r="1">
      <x v="2"/>
    </i>
    <i r="1">
      <x v="4"/>
    </i>
    <i r="1">
      <x v="5"/>
    </i>
    <i r="1">
      <x v="6"/>
    </i>
    <i r="1">
      <x v="8"/>
    </i>
    <i r="1">
      <x v="9"/>
    </i>
    <i r="1">
      <x v="11"/>
    </i>
    <i t="default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17" baseField="0" baseItem="0"/>
    <dataField name="Count of Order ID" fld="1" subtotal="count" baseField="0" baseItem="0"/>
  </dataFields>
  <chartFormats count="8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ategory" xr10:uid="{CB689AC1-D0C8-4B95-AC5D-EE8DD64810E3}" sourceName="Category">
  <pivotTables>
    <pivotTable tabId="2" name="PivotTable2"/>
  </pivotTables>
  <data>
    <tabular pivotCacheId="1791748832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y" xr10:uid="{E8FB532D-3920-4CF5-9F98-C1854246C3B5}" cache="Slicer_Category" caption="Category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8293-1F56-40AD-B68D-9F92373A753A}">
  <dimension ref="A1:W69"/>
  <sheetViews>
    <sheetView workbookViewId="0">
      <selection activeCell="I9" sqref="I9"/>
    </sheetView>
  </sheetViews>
  <sheetFormatPr defaultRowHeight="15"/>
  <cols>
    <col min="1" max="1" width="12.140625" bestFit="1" customWidth="1"/>
    <col min="2" max="2" width="14" bestFit="1" customWidth="1"/>
    <col min="3" max="3" width="12.42578125" bestFit="1" customWidth="1"/>
    <col min="4" max="4" width="20.5703125" bestFit="1" customWidth="1"/>
    <col min="5" max="6" width="9.28515625" bestFit="1" customWidth="1"/>
    <col min="7" max="7" width="11.7109375" bestFit="1" customWidth="1"/>
    <col min="11" max="11" width="11.7109375" bestFit="1" customWidth="1"/>
    <col min="12" max="12" width="10.7109375" bestFit="1" customWidth="1"/>
    <col min="13" max="13" width="12.42578125" bestFit="1" customWidth="1"/>
    <col min="14" max="14" width="17" bestFit="1" customWidth="1"/>
    <col min="20" max="20" width="11.7109375" bestFit="1" customWidth="1"/>
    <col min="21" max="21" width="14" bestFit="1" customWidth="1"/>
    <col min="22" max="22" width="22.85546875" bestFit="1" customWidth="1"/>
    <col min="23" max="23" width="17" bestFit="1" customWidth="1"/>
  </cols>
  <sheetData>
    <row r="1" spans="1:23">
      <c r="A1" s="4" t="s">
        <v>0</v>
      </c>
      <c r="B1" t="s">
        <v>1</v>
      </c>
      <c r="C1" s="5" t="s">
        <v>2</v>
      </c>
      <c r="D1" s="5"/>
      <c r="E1" s="5"/>
      <c r="F1" s="5"/>
      <c r="G1" s="5"/>
      <c r="K1" s="6" t="s">
        <v>3</v>
      </c>
      <c r="L1" s="6"/>
      <c r="M1" s="6"/>
      <c r="N1" s="6"/>
      <c r="T1" s="6" t="s">
        <v>4</v>
      </c>
      <c r="U1" s="6"/>
      <c r="V1" s="6"/>
      <c r="W1" s="6"/>
    </row>
    <row r="3" spans="1:23">
      <c r="A3" s="4" t="s">
        <v>5</v>
      </c>
      <c r="C3" s="4" t="s">
        <v>6</v>
      </c>
      <c r="K3" s="4" t="s">
        <v>7</v>
      </c>
      <c r="L3" s="4" t="s">
        <v>8</v>
      </c>
      <c r="M3" t="s">
        <v>5</v>
      </c>
      <c r="N3" t="s">
        <v>9</v>
      </c>
      <c r="T3" s="4" t="s">
        <v>6</v>
      </c>
      <c r="U3" s="4" t="s">
        <v>0</v>
      </c>
      <c r="V3" t="s">
        <v>10</v>
      </c>
      <c r="W3" t="s">
        <v>9</v>
      </c>
    </row>
    <row r="4" spans="1:23">
      <c r="A4" s="4" t="s">
        <v>11</v>
      </c>
      <c r="B4" s="4" t="s">
        <v>12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  <c r="K4">
        <v>2015</v>
      </c>
      <c r="L4" t="s">
        <v>18</v>
      </c>
      <c r="M4" s="7">
        <v>4177.2780000000002</v>
      </c>
      <c r="N4" s="7">
        <v>5</v>
      </c>
      <c r="T4" t="s">
        <v>13</v>
      </c>
      <c r="U4" t="s">
        <v>19</v>
      </c>
      <c r="V4" s="7">
        <v>2</v>
      </c>
      <c r="W4" s="7">
        <v>7</v>
      </c>
    </row>
    <row r="5" spans="1:23">
      <c r="A5" t="s">
        <v>20</v>
      </c>
      <c r="B5" t="s">
        <v>21</v>
      </c>
      <c r="C5" s="7"/>
      <c r="D5" s="7">
        <v>1977.9379999999999</v>
      </c>
      <c r="E5" s="7">
        <v>261.95999999999998</v>
      </c>
      <c r="F5" s="7"/>
      <c r="G5" s="7">
        <v>2239.8979999999997</v>
      </c>
      <c r="L5" t="s">
        <v>22</v>
      </c>
      <c r="M5" s="7">
        <v>221.35</v>
      </c>
      <c r="N5" s="7">
        <v>2</v>
      </c>
      <c r="U5" t="s">
        <v>23</v>
      </c>
      <c r="V5" s="7">
        <v>4.8</v>
      </c>
      <c r="W5" s="7">
        <v>15</v>
      </c>
    </row>
    <row r="6" spans="1:23">
      <c r="B6" t="s">
        <v>24</v>
      </c>
      <c r="C6" s="7">
        <v>5693.7599999999993</v>
      </c>
      <c r="D6" s="7"/>
      <c r="E6" s="7">
        <v>731.94</v>
      </c>
      <c r="F6" s="7">
        <v>879.13599999999997</v>
      </c>
      <c r="G6" s="7">
        <v>7304.8359999999993</v>
      </c>
      <c r="L6" t="s">
        <v>25</v>
      </c>
      <c r="M6" s="7">
        <v>2186.596</v>
      </c>
      <c r="N6" s="7">
        <v>7</v>
      </c>
      <c r="U6" t="s">
        <v>26</v>
      </c>
      <c r="V6" s="7">
        <v>5.1538461538461542</v>
      </c>
      <c r="W6" s="7">
        <v>26</v>
      </c>
    </row>
    <row r="7" spans="1:23">
      <c r="B7" t="s">
        <v>27</v>
      </c>
      <c r="C7" s="7">
        <v>636.04</v>
      </c>
      <c r="D7" s="7">
        <v>226.37</v>
      </c>
      <c r="E7" s="7">
        <v>293.24</v>
      </c>
      <c r="F7" s="7">
        <v>287.42</v>
      </c>
      <c r="G7" s="7">
        <v>1443.0700000000002</v>
      </c>
      <c r="L7" t="s">
        <v>28</v>
      </c>
      <c r="M7" s="7">
        <v>10539.896000000001</v>
      </c>
      <c r="N7" s="7">
        <v>7</v>
      </c>
      <c r="T7" t="s">
        <v>29</v>
      </c>
      <c r="V7" s="7">
        <v>4.583333333333333</v>
      </c>
      <c r="W7" s="7">
        <v>48</v>
      </c>
    </row>
    <row r="8" spans="1:23">
      <c r="B8" t="s">
        <v>30</v>
      </c>
      <c r="C8" s="7">
        <v>799.67500000000007</v>
      </c>
      <c r="D8" s="7"/>
      <c r="E8" s="7">
        <v>1812.0520000000001</v>
      </c>
      <c r="F8" s="7">
        <v>2712.4639999999999</v>
      </c>
      <c r="G8" s="7">
        <v>5324.1910000000007</v>
      </c>
      <c r="L8" t="s">
        <v>31</v>
      </c>
      <c r="M8" s="7">
        <v>3714.3040000000001</v>
      </c>
      <c r="N8" s="7">
        <v>7</v>
      </c>
      <c r="T8" t="s">
        <v>14</v>
      </c>
      <c r="U8" t="s">
        <v>19</v>
      </c>
      <c r="V8" s="7">
        <v>2.6153846153846154</v>
      </c>
      <c r="W8" s="7">
        <v>13</v>
      </c>
    </row>
    <row r="9" spans="1:23">
      <c r="A9" t="s">
        <v>32</v>
      </c>
      <c r="C9" s="7">
        <v>7129.4749999999995</v>
      </c>
      <c r="D9" s="7">
        <v>2204.308</v>
      </c>
      <c r="E9" s="7">
        <v>3099.192</v>
      </c>
      <c r="F9" s="7">
        <v>3879.02</v>
      </c>
      <c r="G9" s="7">
        <v>16311.994999999999</v>
      </c>
      <c r="L9" t="s">
        <v>33</v>
      </c>
      <c r="M9" s="7">
        <v>665.88</v>
      </c>
      <c r="N9" s="7">
        <v>1</v>
      </c>
      <c r="U9" t="s">
        <v>23</v>
      </c>
      <c r="V9" s="7">
        <v>2</v>
      </c>
      <c r="W9" s="7">
        <v>2</v>
      </c>
    </row>
    <row r="10" spans="1:23">
      <c r="A10" t="s">
        <v>34</v>
      </c>
      <c r="B10" t="s">
        <v>35</v>
      </c>
      <c r="C10" s="7">
        <v>1819.45</v>
      </c>
      <c r="D10" s="7"/>
      <c r="E10" s="7">
        <v>208.16</v>
      </c>
      <c r="F10" s="7">
        <v>117.5</v>
      </c>
      <c r="G10" s="7">
        <v>2145.11</v>
      </c>
      <c r="L10" t="s">
        <v>36</v>
      </c>
      <c r="M10" s="7">
        <v>36.29</v>
      </c>
      <c r="N10" s="7">
        <v>2</v>
      </c>
      <c r="U10" t="s">
        <v>26</v>
      </c>
      <c r="V10" s="7">
        <v>6.8</v>
      </c>
      <c r="W10" s="7">
        <v>10</v>
      </c>
    </row>
    <row r="11" spans="1:23">
      <c r="B11" t="s">
        <v>37</v>
      </c>
      <c r="C11" s="7">
        <v>147.02799999999996</v>
      </c>
      <c r="D11" s="7">
        <v>19.899999999999999</v>
      </c>
      <c r="E11" s="7"/>
      <c r="F11" s="7">
        <v>1135.204</v>
      </c>
      <c r="G11" s="7">
        <v>1302.1319999999998</v>
      </c>
      <c r="K11" t="s">
        <v>38</v>
      </c>
      <c r="M11" s="7">
        <v>21541.594000000001</v>
      </c>
      <c r="N11" s="7">
        <v>31</v>
      </c>
      <c r="T11" t="s">
        <v>39</v>
      </c>
      <c r="V11" s="7">
        <v>4.24</v>
      </c>
      <c r="W11" s="7">
        <v>25</v>
      </c>
    </row>
    <row r="12" spans="1:23">
      <c r="B12" t="s">
        <v>40</v>
      </c>
      <c r="C12" s="7">
        <v>233.41800000000001</v>
      </c>
      <c r="D12" s="7">
        <v>33.786000000000001</v>
      </c>
      <c r="E12" s="7">
        <v>179.86200000000002</v>
      </c>
      <c r="F12" s="7">
        <v>462.23</v>
      </c>
      <c r="G12" s="7">
        <v>909.29600000000005</v>
      </c>
      <c r="K12">
        <v>2016</v>
      </c>
      <c r="L12" t="s">
        <v>41</v>
      </c>
      <c r="M12" s="7">
        <v>2604.2259999999997</v>
      </c>
      <c r="N12" s="7">
        <v>6</v>
      </c>
      <c r="T12" t="s">
        <v>15</v>
      </c>
      <c r="U12" t="s">
        <v>19</v>
      </c>
      <c r="V12" s="7">
        <v>2.6666666666666665</v>
      </c>
      <c r="W12" s="7">
        <v>3</v>
      </c>
    </row>
    <row r="13" spans="1:23">
      <c r="B13" t="s">
        <v>42</v>
      </c>
      <c r="C13" s="7"/>
      <c r="D13" s="7">
        <v>115.02</v>
      </c>
      <c r="E13" s="7">
        <v>200.98400000000001</v>
      </c>
      <c r="F13" s="7"/>
      <c r="G13" s="7">
        <v>316.00400000000002</v>
      </c>
      <c r="L13" t="s">
        <v>22</v>
      </c>
      <c r="M13" s="7">
        <v>200.98400000000001</v>
      </c>
      <c r="N13" s="7">
        <v>1</v>
      </c>
      <c r="U13" t="s">
        <v>23</v>
      </c>
      <c r="V13" s="7">
        <v>3</v>
      </c>
      <c r="W13" s="7">
        <v>2</v>
      </c>
    </row>
    <row r="14" spans="1:23">
      <c r="B14" t="s">
        <v>43</v>
      </c>
      <c r="C14" s="7">
        <v>52.29</v>
      </c>
      <c r="D14" s="7">
        <v>36.716000000000001</v>
      </c>
      <c r="E14" s="7"/>
      <c r="F14" s="7"/>
      <c r="G14" s="7">
        <v>89.006</v>
      </c>
      <c r="L14" t="s">
        <v>25</v>
      </c>
      <c r="M14" s="7">
        <v>157.79400000000001</v>
      </c>
      <c r="N14" s="7">
        <v>1</v>
      </c>
      <c r="U14" t="s">
        <v>26</v>
      </c>
      <c r="V14" s="7">
        <v>5.3</v>
      </c>
      <c r="W14" s="7">
        <v>10</v>
      </c>
    </row>
    <row r="15" spans="1:23">
      <c r="B15" t="s">
        <v>44</v>
      </c>
      <c r="C15" s="7"/>
      <c r="D15" s="7">
        <v>23.68</v>
      </c>
      <c r="E15" s="7"/>
      <c r="F15" s="7">
        <v>14.62</v>
      </c>
      <c r="G15" s="7">
        <v>38.299999999999997</v>
      </c>
      <c r="L15" t="s">
        <v>45</v>
      </c>
      <c r="M15" s="7">
        <v>671.93</v>
      </c>
      <c r="N15" s="7">
        <v>1</v>
      </c>
      <c r="T15" t="s">
        <v>46</v>
      </c>
      <c r="V15" s="7">
        <v>4.4666666666666668</v>
      </c>
      <c r="W15" s="7">
        <v>15</v>
      </c>
    </row>
    <row r="16" spans="1:23">
      <c r="B16" t="s">
        <v>47</v>
      </c>
      <c r="C16" s="7">
        <v>73.800000000000011</v>
      </c>
      <c r="D16" s="7">
        <v>146.20000000000002</v>
      </c>
      <c r="E16" s="7">
        <v>75.88</v>
      </c>
      <c r="F16" s="7">
        <v>148.44</v>
      </c>
      <c r="G16" s="7">
        <v>444.32</v>
      </c>
      <c r="L16" t="s">
        <v>31</v>
      </c>
      <c r="M16" s="7">
        <v>667.43000000000006</v>
      </c>
      <c r="N16" s="7">
        <v>4</v>
      </c>
      <c r="T16" t="s">
        <v>16</v>
      </c>
      <c r="U16" t="s">
        <v>19</v>
      </c>
      <c r="V16" s="7">
        <v>1.6666666666666667</v>
      </c>
      <c r="W16" s="7">
        <v>3</v>
      </c>
    </row>
    <row r="17" spans="1:23">
      <c r="B17" t="s">
        <v>48</v>
      </c>
      <c r="C17" s="7">
        <v>1516.8420000000003</v>
      </c>
      <c r="D17" s="7">
        <v>272.82</v>
      </c>
      <c r="E17" s="7">
        <v>22.367999999999999</v>
      </c>
      <c r="F17" s="7">
        <v>937.3119999999999</v>
      </c>
      <c r="G17" s="7">
        <v>2749.3420000000001</v>
      </c>
      <c r="L17" t="s">
        <v>33</v>
      </c>
      <c r="M17" s="7">
        <v>979.94550000000004</v>
      </c>
      <c r="N17" s="7">
        <v>2</v>
      </c>
      <c r="U17" t="s">
        <v>23</v>
      </c>
      <c r="V17" s="7">
        <v>4.25</v>
      </c>
      <c r="W17" s="7">
        <v>4</v>
      </c>
    </row>
    <row r="18" spans="1:23">
      <c r="A18" t="s">
        <v>49</v>
      </c>
      <c r="C18" s="7">
        <v>3842.8280000000004</v>
      </c>
      <c r="D18" s="7">
        <v>648.12200000000007</v>
      </c>
      <c r="E18" s="7">
        <v>687.25400000000013</v>
      </c>
      <c r="F18" s="7">
        <v>2815.3059999999996</v>
      </c>
      <c r="G18" s="7">
        <v>7993.51</v>
      </c>
      <c r="L18" t="s">
        <v>36</v>
      </c>
      <c r="M18" s="7">
        <v>1668.9880000000001</v>
      </c>
      <c r="N18" s="7">
        <v>5</v>
      </c>
      <c r="U18" t="s">
        <v>26</v>
      </c>
      <c r="V18" s="7">
        <v>4.8695652173913047</v>
      </c>
      <c r="W18" s="7">
        <v>23</v>
      </c>
    </row>
    <row r="19" spans="1:23">
      <c r="A19" t="s">
        <v>50</v>
      </c>
      <c r="B19" t="s">
        <v>51</v>
      </c>
      <c r="C19" s="7">
        <v>475.52400000000006</v>
      </c>
      <c r="D19" s="7">
        <v>89.584000000000003</v>
      </c>
      <c r="E19" s="7">
        <v>617.976</v>
      </c>
      <c r="F19" s="7"/>
      <c r="G19" s="7">
        <v>1183.0840000000001</v>
      </c>
      <c r="K19" t="s">
        <v>52</v>
      </c>
      <c r="M19" s="7">
        <v>6951.2974999999997</v>
      </c>
      <c r="N19" s="7">
        <v>20</v>
      </c>
      <c r="T19" t="s">
        <v>53</v>
      </c>
      <c r="V19" s="7">
        <v>4.4666666666666668</v>
      </c>
      <c r="W19" s="7">
        <v>30</v>
      </c>
    </row>
    <row r="20" spans="1:23">
      <c r="B20" t="s">
        <v>54</v>
      </c>
      <c r="C20" s="7">
        <v>8159.9520000000002</v>
      </c>
      <c r="D20" s="7">
        <v>1188</v>
      </c>
      <c r="E20" s="7"/>
      <c r="F20" s="7"/>
      <c r="G20" s="7">
        <v>9347.9520000000011</v>
      </c>
      <c r="K20">
        <v>2017</v>
      </c>
      <c r="L20" t="s">
        <v>22</v>
      </c>
      <c r="M20" s="7">
        <v>103.19999999999999</v>
      </c>
      <c r="N20" s="7">
        <v>2</v>
      </c>
      <c r="T20" t="s">
        <v>17</v>
      </c>
      <c r="V20" s="7">
        <v>4.4661016949152543</v>
      </c>
      <c r="W20" s="7">
        <v>118</v>
      </c>
    </row>
    <row r="21" spans="1:23">
      <c r="B21" t="s">
        <v>55</v>
      </c>
      <c r="C21" s="7">
        <v>2087.0720000000001</v>
      </c>
      <c r="D21" s="7">
        <v>1292.702</v>
      </c>
      <c r="E21" s="7"/>
      <c r="F21" s="7">
        <v>2431.3119999999999</v>
      </c>
      <c r="G21" s="7">
        <v>5811.0860000000002</v>
      </c>
      <c r="L21" t="s">
        <v>56</v>
      </c>
      <c r="M21" s="7">
        <v>753.82900000000006</v>
      </c>
      <c r="N21" s="7">
        <v>8</v>
      </c>
    </row>
    <row r="22" spans="1:23">
      <c r="A22" t="s">
        <v>57</v>
      </c>
      <c r="C22" s="7">
        <v>10722.548000000001</v>
      </c>
      <c r="D22" s="7">
        <v>2570.2860000000001</v>
      </c>
      <c r="E22" s="7">
        <v>617.976</v>
      </c>
      <c r="F22" s="7">
        <v>2431.3119999999999</v>
      </c>
      <c r="G22" s="7">
        <v>16342.122000000003</v>
      </c>
      <c r="L22" t="s">
        <v>25</v>
      </c>
      <c r="M22" s="7">
        <v>3306.9540000000002</v>
      </c>
      <c r="N22" s="7">
        <v>7</v>
      </c>
    </row>
    <row r="23" spans="1:23">
      <c r="A23" t="s">
        <v>17</v>
      </c>
      <c r="C23" s="7">
        <v>21694.850999999999</v>
      </c>
      <c r="D23" s="7">
        <v>5422.7159999999994</v>
      </c>
      <c r="E23" s="7">
        <v>4404.4219999999996</v>
      </c>
      <c r="F23" s="7">
        <v>9125.637999999999</v>
      </c>
      <c r="G23" s="7">
        <v>40647.627</v>
      </c>
      <c r="L23" t="s">
        <v>58</v>
      </c>
      <c r="M23" s="7">
        <v>397.86400000000003</v>
      </c>
      <c r="N23" s="7">
        <v>3</v>
      </c>
    </row>
    <row r="24" spans="1:23">
      <c r="L24" t="s">
        <v>45</v>
      </c>
      <c r="M24" s="7">
        <v>27.68</v>
      </c>
      <c r="N24" s="7">
        <v>1</v>
      </c>
    </row>
    <row r="25" spans="1:23">
      <c r="L25" t="s">
        <v>28</v>
      </c>
      <c r="M25" s="7">
        <v>2282.3640000000005</v>
      </c>
      <c r="N25" s="7">
        <v>4</v>
      </c>
    </row>
    <row r="26" spans="1:23">
      <c r="L26" t="s">
        <v>31</v>
      </c>
      <c r="M26" s="7">
        <v>79.800000000000011</v>
      </c>
      <c r="N26" s="7">
        <v>2</v>
      </c>
    </row>
    <row r="27" spans="1:23">
      <c r="L27" t="s">
        <v>33</v>
      </c>
      <c r="M27" s="7">
        <v>1114.6300000000001</v>
      </c>
      <c r="N27" s="7">
        <v>5</v>
      </c>
    </row>
    <row r="28" spans="1:23">
      <c r="A28" s="6" t="s">
        <v>59</v>
      </c>
      <c r="B28" s="6"/>
      <c r="C28" s="6"/>
      <c r="D28" s="6"/>
      <c r="L28" t="s">
        <v>36</v>
      </c>
      <c r="M28" s="7">
        <v>727.02</v>
      </c>
      <c r="N28" s="7">
        <v>8</v>
      </c>
    </row>
    <row r="29" spans="1:23">
      <c r="A29" s="4" t="s">
        <v>11</v>
      </c>
      <c r="B29" t="s">
        <v>1</v>
      </c>
      <c r="K29" t="s">
        <v>60</v>
      </c>
      <c r="M29" s="7">
        <v>8793.3410000000022</v>
      </c>
      <c r="N29" s="7">
        <v>40</v>
      </c>
    </row>
    <row r="30" spans="1:23">
      <c r="K30">
        <v>2018</v>
      </c>
      <c r="L30" t="s">
        <v>18</v>
      </c>
      <c r="M30" s="7">
        <v>376.09999999999997</v>
      </c>
      <c r="N30" s="7">
        <v>5</v>
      </c>
    </row>
    <row r="31" spans="1:23">
      <c r="A31" s="4" t="s">
        <v>61</v>
      </c>
      <c r="B31" s="4" t="s">
        <v>62</v>
      </c>
      <c r="C31" t="s">
        <v>5</v>
      </c>
      <c r="D31" t="s">
        <v>63</v>
      </c>
      <c r="L31" t="s">
        <v>41</v>
      </c>
      <c r="M31" s="7">
        <v>159.72999999999999</v>
      </c>
      <c r="N31" s="7">
        <v>3</v>
      </c>
    </row>
    <row r="32" spans="1:23">
      <c r="A32" t="s">
        <v>64</v>
      </c>
      <c r="B32" t="s">
        <v>65</v>
      </c>
      <c r="C32" s="7">
        <v>246.38</v>
      </c>
      <c r="D32" s="7">
        <v>2</v>
      </c>
      <c r="L32" t="s">
        <v>22</v>
      </c>
      <c r="M32" s="7">
        <v>35.167999999999999</v>
      </c>
      <c r="N32" s="7">
        <v>1</v>
      </c>
    </row>
    <row r="33" spans="1:14">
      <c r="B33" t="s">
        <v>66</v>
      </c>
      <c r="C33" s="7">
        <v>5345.3159999999998</v>
      </c>
      <c r="D33" s="7">
        <v>15</v>
      </c>
      <c r="L33" t="s">
        <v>25</v>
      </c>
      <c r="M33" s="7">
        <v>246.38</v>
      </c>
      <c r="N33" s="7">
        <v>2</v>
      </c>
    </row>
    <row r="34" spans="1:14">
      <c r="B34" t="s">
        <v>67</v>
      </c>
      <c r="C34" s="7">
        <v>221.35</v>
      </c>
      <c r="D34" s="7">
        <v>2</v>
      </c>
      <c r="L34" t="s">
        <v>58</v>
      </c>
      <c r="M34" s="7">
        <v>70.944000000000003</v>
      </c>
      <c r="N34" s="7">
        <v>4</v>
      </c>
    </row>
    <row r="35" spans="1:14">
      <c r="B35" t="s">
        <v>68</v>
      </c>
      <c r="C35" s="7">
        <v>487.5</v>
      </c>
      <c r="D35" s="7">
        <v>5</v>
      </c>
      <c r="L35" t="s">
        <v>45</v>
      </c>
      <c r="M35" s="7">
        <v>1735.8505</v>
      </c>
      <c r="N35" s="7">
        <v>5</v>
      </c>
    </row>
    <row r="36" spans="1:14">
      <c r="B36" t="s">
        <v>69</v>
      </c>
      <c r="C36" s="7">
        <v>979.94550000000004</v>
      </c>
      <c r="D36" s="7">
        <v>2</v>
      </c>
      <c r="L36" t="s">
        <v>31</v>
      </c>
      <c r="M36" s="7">
        <v>579.49399999999991</v>
      </c>
      <c r="N36" s="7">
        <v>5</v>
      </c>
    </row>
    <row r="37" spans="1:14">
      <c r="B37" t="s">
        <v>70</v>
      </c>
      <c r="C37" s="7">
        <v>677.94899999999996</v>
      </c>
      <c r="D37" s="7">
        <v>7</v>
      </c>
      <c r="L37" t="s">
        <v>71</v>
      </c>
      <c r="M37" s="7">
        <v>147.16800000000001</v>
      </c>
      <c r="N37" s="7">
        <v>1</v>
      </c>
    </row>
    <row r="38" spans="1:14">
      <c r="B38" t="s">
        <v>72</v>
      </c>
      <c r="C38" s="7">
        <v>103.19999999999999</v>
      </c>
      <c r="D38" s="7">
        <v>2</v>
      </c>
      <c r="L38" t="s">
        <v>36</v>
      </c>
      <c r="M38" s="7">
        <v>10.56</v>
      </c>
      <c r="N38" s="7">
        <v>1</v>
      </c>
    </row>
    <row r="39" spans="1:14">
      <c r="B39" t="s">
        <v>73</v>
      </c>
      <c r="C39" s="7">
        <v>993.90000000000009</v>
      </c>
      <c r="D39" s="7">
        <v>2</v>
      </c>
      <c r="K39" t="s">
        <v>74</v>
      </c>
      <c r="M39" s="7">
        <v>3361.3945000000003</v>
      </c>
      <c r="N39" s="7">
        <v>27</v>
      </c>
    </row>
    <row r="40" spans="1:14">
      <c r="B40" t="s">
        <v>75</v>
      </c>
      <c r="C40" s="7">
        <v>376.09999999999997</v>
      </c>
      <c r="D40" s="7">
        <v>5</v>
      </c>
      <c r="K40" t="s">
        <v>17</v>
      </c>
      <c r="M40" s="7">
        <v>40647.626999999979</v>
      </c>
      <c r="N40" s="7">
        <v>118</v>
      </c>
    </row>
    <row r="41" spans="1:14">
      <c r="B41" t="s">
        <v>76</v>
      </c>
      <c r="C41" s="7">
        <v>10539.896000000001</v>
      </c>
      <c r="D41" s="7">
        <v>7</v>
      </c>
    </row>
    <row r="42" spans="1:14">
      <c r="B42" t="s">
        <v>77</v>
      </c>
      <c r="C42" s="7">
        <v>75.88</v>
      </c>
      <c r="D42" s="7">
        <v>1</v>
      </c>
    </row>
    <row r="43" spans="1:14">
      <c r="B43" t="s">
        <v>78</v>
      </c>
      <c r="C43" s="7">
        <v>1680.7539999999999</v>
      </c>
      <c r="D43" s="7">
        <v>4</v>
      </c>
    </row>
    <row r="44" spans="1:14">
      <c r="B44" t="s">
        <v>79</v>
      </c>
      <c r="C44" s="7">
        <v>665.88</v>
      </c>
      <c r="D44" s="7">
        <v>1</v>
      </c>
    </row>
    <row r="45" spans="1:14">
      <c r="A45" t="s">
        <v>80</v>
      </c>
      <c r="C45" s="7">
        <v>22394.050500000001</v>
      </c>
      <c r="D45" s="7">
        <v>55</v>
      </c>
    </row>
    <row r="46" spans="1:14">
      <c r="A46" t="s">
        <v>81</v>
      </c>
      <c r="B46" t="s">
        <v>82</v>
      </c>
      <c r="C46" s="7">
        <v>224.9</v>
      </c>
      <c r="D46" s="7">
        <v>2</v>
      </c>
    </row>
    <row r="47" spans="1:14">
      <c r="B47" t="s">
        <v>65</v>
      </c>
      <c r="C47" s="7">
        <v>1280.992</v>
      </c>
      <c r="D47" s="7">
        <v>2</v>
      </c>
    </row>
    <row r="48" spans="1:14">
      <c r="B48" t="s">
        <v>66</v>
      </c>
      <c r="C48" s="7">
        <v>25.18</v>
      </c>
      <c r="D48" s="7">
        <v>2</v>
      </c>
    </row>
    <row r="49" spans="1:4">
      <c r="B49" t="s">
        <v>70</v>
      </c>
      <c r="C49" s="7">
        <v>580.72800000000007</v>
      </c>
      <c r="D49" s="7">
        <v>3</v>
      </c>
    </row>
    <row r="50" spans="1:4">
      <c r="B50" t="s">
        <v>75</v>
      </c>
      <c r="C50" s="7">
        <v>646.63000000000011</v>
      </c>
      <c r="D50" s="7">
        <v>3</v>
      </c>
    </row>
    <row r="51" spans="1:4">
      <c r="B51" t="s">
        <v>83</v>
      </c>
      <c r="C51" s="7">
        <v>141.32</v>
      </c>
      <c r="D51" s="7">
        <v>3</v>
      </c>
    </row>
    <row r="52" spans="1:4">
      <c r="B52" t="s">
        <v>84</v>
      </c>
      <c r="C52" s="7">
        <v>79.800000000000011</v>
      </c>
      <c r="D52" s="7">
        <v>2</v>
      </c>
    </row>
    <row r="53" spans="1:4">
      <c r="B53" t="s">
        <v>85</v>
      </c>
      <c r="C53" s="7">
        <v>1045.21</v>
      </c>
      <c r="D53" s="7">
        <v>2</v>
      </c>
    </row>
    <row r="54" spans="1:4">
      <c r="B54" t="s">
        <v>86</v>
      </c>
      <c r="C54" s="7">
        <v>200.98400000000001</v>
      </c>
      <c r="D54" s="7">
        <v>1</v>
      </c>
    </row>
    <row r="55" spans="1:4">
      <c r="B55" t="s">
        <v>87</v>
      </c>
      <c r="C55" s="7">
        <v>1976.4260000000002</v>
      </c>
      <c r="D55" s="7">
        <v>8</v>
      </c>
    </row>
    <row r="56" spans="1:4">
      <c r="B56" t="s">
        <v>88</v>
      </c>
      <c r="C56" s="7">
        <v>101.80199999999999</v>
      </c>
      <c r="D56" s="7">
        <v>3</v>
      </c>
    </row>
    <row r="57" spans="1:4">
      <c r="B57" t="s">
        <v>89</v>
      </c>
      <c r="C57" s="7">
        <v>192.96200000000002</v>
      </c>
      <c r="D57" s="7">
        <v>2</v>
      </c>
    </row>
    <row r="58" spans="1:4">
      <c r="B58" t="s">
        <v>76</v>
      </c>
      <c r="C58" s="7">
        <v>1347.4600000000003</v>
      </c>
      <c r="D58" s="7">
        <v>6</v>
      </c>
    </row>
    <row r="59" spans="1:4">
      <c r="B59" t="s">
        <v>79</v>
      </c>
      <c r="C59" s="7">
        <v>2657.81</v>
      </c>
      <c r="D59" s="7">
        <v>4</v>
      </c>
    </row>
    <row r="60" spans="1:4">
      <c r="A60" t="s">
        <v>90</v>
      </c>
      <c r="C60" s="7">
        <v>10502.203999999998</v>
      </c>
      <c r="D60" s="7">
        <v>43</v>
      </c>
    </row>
    <row r="61" spans="1:4">
      <c r="A61" t="s">
        <v>91</v>
      </c>
      <c r="B61" t="s">
        <v>66</v>
      </c>
      <c r="C61" s="7">
        <v>319.98400000000004</v>
      </c>
      <c r="D61" s="7">
        <v>2</v>
      </c>
    </row>
    <row r="62" spans="1:4">
      <c r="B62" t="s">
        <v>69</v>
      </c>
      <c r="C62" s="7">
        <v>1735.8505</v>
      </c>
      <c r="D62" s="7">
        <v>5</v>
      </c>
    </row>
    <row r="63" spans="1:4">
      <c r="B63" t="s">
        <v>83</v>
      </c>
      <c r="C63" s="7">
        <v>3719.71</v>
      </c>
      <c r="D63" s="7">
        <v>4</v>
      </c>
    </row>
    <row r="64" spans="1:4">
      <c r="B64" t="s">
        <v>92</v>
      </c>
      <c r="C64" s="7">
        <v>46.26</v>
      </c>
      <c r="D64" s="7">
        <v>1</v>
      </c>
    </row>
    <row r="65" spans="1:4">
      <c r="B65" t="s">
        <v>85</v>
      </c>
      <c r="C65" s="7">
        <v>1765.518</v>
      </c>
      <c r="D65" s="7">
        <v>6</v>
      </c>
    </row>
    <row r="66" spans="1:4">
      <c r="B66" t="s">
        <v>93</v>
      </c>
      <c r="C66" s="7">
        <v>5.6820000000000004</v>
      </c>
      <c r="D66" s="7">
        <v>1</v>
      </c>
    </row>
    <row r="67" spans="1:4">
      <c r="B67" t="s">
        <v>76</v>
      </c>
      <c r="C67" s="7">
        <v>158.36799999999999</v>
      </c>
      <c r="D67" s="7">
        <v>1</v>
      </c>
    </row>
    <row r="68" spans="1:4">
      <c r="A68" t="s">
        <v>94</v>
      </c>
      <c r="C68" s="7">
        <v>7751.3725000000013</v>
      </c>
      <c r="D68" s="7">
        <v>20</v>
      </c>
    </row>
    <row r="69" spans="1:4">
      <c r="A69" t="s">
        <v>17</v>
      </c>
      <c r="C69" s="7">
        <v>40647.627000000015</v>
      </c>
      <c r="D69" s="7">
        <v>118</v>
      </c>
    </row>
  </sheetData>
  <mergeCells count="4">
    <mergeCell ref="C1:G1"/>
    <mergeCell ref="K1:N1"/>
    <mergeCell ref="T1:W1"/>
    <mergeCell ref="A28:D28"/>
  </mergeCells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ACEDC-02AB-4780-A5F2-86133F62E5C9}">
  <dimension ref="A1:Z119"/>
  <sheetViews>
    <sheetView tabSelected="1" topLeftCell="A100" workbookViewId="0">
      <selection activeCell="A63" sqref="A63:A119"/>
    </sheetView>
  </sheetViews>
  <sheetFormatPr defaultRowHeight="15"/>
  <cols>
    <col min="3" max="4" width="11.42578125" bestFit="1" customWidth="1"/>
    <col min="6" max="6" width="12" bestFit="1" customWidth="1"/>
    <col min="20" max="20" width="5.42578125" bestFit="1" customWidth="1"/>
    <col min="21" max="21" width="20.85546875" bestFit="1" customWidth="1"/>
    <col min="25" max="25" width="23.140625" bestFit="1" customWidth="1"/>
  </cols>
  <sheetData>
    <row r="1" spans="1:26">
      <c r="A1" t="s">
        <v>95</v>
      </c>
      <c r="B1" t="s">
        <v>96</v>
      </c>
      <c r="C1" t="s">
        <v>97</v>
      </c>
      <c r="D1" t="s">
        <v>98</v>
      </c>
      <c r="E1" t="s">
        <v>0</v>
      </c>
      <c r="F1" t="s">
        <v>99</v>
      </c>
      <c r="G1" t="s">
        <v>100</v>
      </c>
      <c r="H1" t="s">
        <v>61</v>
      </c>
      <c r="I1" t="s">
        <v>101</v>
      </c>
      <c r="J1" t="s">
        <v>102</v>
      </c>
      <c r="K1" t="s">
        <v>62</v>
      </c>
      <c r="L1" t="s">
        <v>103</v>
      </c>
      <c r="M1" t="s">
        <v>6</v>
      </c>
      <c r="N1" t="s">
        <v>104</v>
      </c>
      <c r="O1" t="s">
        <v>11</v>
      </c>
      <c r="P1" t="s">
        <v>12</v>
      </c>
      <c r="Q1" t="s">
        <v>105</v>
      </c>
      <c r="R1" t="s">
        <v>106</v>
      </c>
      <c r="S1" t="s">
        <v>8</v>
      </c>
      <c r="T1" t="s">
        <v>7</v>
      </c>
      <c r="U1" t="s">
        <v>107</v>
      </c>
      <c r="V1" t="s">
        <v>108</v>
      </c>
    </row>
    <row r="2" spans="1:26">
      <c r="A2">
        <v>1</v>
      </c>
      <c r="B2" t="s">
        <v>109</v>
      </c>
      <c r="C2" s="1">
        <v>42958</v>
      </c>
      <c r="D2" s="1">
        <v>43050</v>
      </c>
      <c r="E2" t="s">
        <v>23</v>
      </c>
      <c r="F2" t="s">
        <v>110</v>
      </c>
      <c r="G2" t="s">
        <v>111</v>
      </c>
      <c r="H2" t="s">
        <v>64</v>
      </c>
      <c r="I2" t="s">
        <v>112</v>
      </c>
      <c r="J2" t="s">
        <v>113</v>
      </c>
      <c r="K2" t="s">
        <v>73</v>
      </c>
      <c r="L2">
        <v>42420</v>
      </c>
      <c r="M2" t="s">
        <v>15</v>
      </c>
      <c r="N2" t="s">
        <v>114</v>
      </c>
      <c r="O2" t="s">
        <v>20</v>
      </c>
      <c r="P2" t="s">
        <v>21</v>
      </c>
      <c r="Q2" t="s">
        <v>115</v>
      </c>
      <c r="R2">
        <v>261.95999999999998</v>
      </c>
      <c r="S2" t="str">
        <f>TEXT(C2,"mmmm")</f>
        <v>August</v>
      </c>
      <c r="T2">
        <f>YEAR(C2)</f>
        <v>2017</v>
      </c>
      <c r="U2" t="str">
        <f>K2&amp;" - "&amp;M2</f>
        <v>Kentucky - South</v>
      </c>
      <c r="V2">
        <v>3</v>
      </c>
    </row>
    <row r="3" spans="1:26">
      <c r="A3">
        <v>2</v>
      </c>
      <c r="B3" t="s">
        <v>109</v>
      </c>
      <c r="C3" s="1">
        <v>42958</v>
      </c>
      <c r="D3" s="1">
        <v>43050</v>
      </c>
      <c r="E3" t="s">
        <v>23</v>
      </c>
      <c r="F3" t="s">
        <v>110</v>
      </c>
      <c r="G3" t="s">
        <v>111</v>
      </c>
      <c r="H3" t="s">
        <v>64</v>
      </c>
      <c r="I3" t="s">
        <v>112</v>
      </c>
      <c r="J3" t="s">
        <v>113</v>
      </c>
      <c r="K3" t="s">
        <v>73</v>
      </c>
      <c r="L3">
        <v>42420</v>
      </c>
      <c r="M3" t="s">
        <v>15</v>
      </c>
      <c r="N3" t="s">
        <v>116</v>
      </c>
      <c r="O3" t="s">
        <v>20</v>
      </c>
      <c r="P3" t="s">
        <v>24</v>
      </c>
      <c r="Q3" t="s">
        <v>117</v>
      </c>
      <c r="R3">
        <v>731.94</v>
      </c>
      <c r="S3" t="str">
        <f t="shared" ref="S3:S66" si="0">TEXT(C3,"mmmm")</f>
        <v>August</v>
      </c>
      <c r="T3">
        <f t="shared" ref="T3:T66" si="1">YEAR(C3)</f>
        <v>2017</v>
      </c>
      <c r="U3" t="str">
        <f t="shared" ref="U3:U66" si="2">K3&amp;" - "&amp;M3</f>
        <v>Kentucky - South</v>
      </c>
      <c r="V3">
        <v>3</v>
      </c>
    </row>
    <row r="4" spans="1:26">
      <c r="A4">
        <v>3</v>
      </c>
      <c r="B4" t="s">
        <v>118</v>
      </c>
      <c r="C4" s="1">
        <v>43075</v>
      </c>
      <c r="D4" t="s">
        <v>119</v>
      </c>
      <c r="E4" t="s">
        <v>23</v>
      </c>
      <c r="F4" t="s">
        <v>120</v>
      </c>
      <c r="G4" t="s">
        <v>121</v>
      </c>
      <c r="H4" t="s">
        <v>81</v>
      </c>
      <c r="I4" t="s">
        <v>112</v>
      </c>
      <c r="J4" t="s">
        <v>122</v>
      </c>
      <c r="K4" t="s">
        <v>66</v>
      </c>
      <c r="L4">
        <v>90036</v>
      </c>
      <c r="M4" t="s">
        <v>16</v>
      </c>
      <c r="N4" t="s">
        <v>123</v>
      </c>
      <c r="O4" t="s">
        <v>34</v>
      </c>
      <c r="P4" t="s">
        <v>44</v>
      </c>
      <c r="Q4" t="s">
        <v>124</v>
      </c>
      <c r="R4">
        <v>14.62</v>
      </c>
      <c r="S4" t="str">
        <f t="shared" si="0"/>
        <v>December</v>
      </c>
      <c r="T4">
        <f t="shared" si="1"/>
        <v>2017</v>
      </c>
      <c r="U4" t="str">
        <f t="shared" si="2"/>
        <v>California - West</v>
      </c>
      <c r="V4">
        <v>4</v>
      </c>
    </row>
    <row r="5" spans="1:26">
      <c r="A5">
        <v>4</v>
      </c>
      <c r="B5" t="s">
        <v>125</v>
      </c>
      <c r="C5" s="1">
        <v>42684</v>
      </c>
      <c r="D5" t="s">
        <v>126</v>
      </c>
      <c r="E5" t="s">
        <v>26</v>
      </c>
      <c r="F5" t="s">
        <v>127</v>
      </c>
      <c r="G5" t="s">
        <v>128</v>
      </c>
      <c r="H5" t="s">
        <v>64</v>
      </c>
      <c r="I5" t="s">
        <v>112</v>
      </c>
      <c r="J5" t="s">
        <v>129</v>
      </c>
      <c r="K5" t="s">
        <v>69</v>
      </c>
      <c r="L5">
        <v>33311</v>
      </c>
      <c r="M5" t="s">
        <v>15</v>
      </c>
      <c r="N5" t="s">
        <v>130</v>
      </c>
      <c r="O5" t="s">
        <v>20</v>
      </c>
      <c r="P5" t="s">
        <v>30</v>
      </c>
      <c r="Q5" t="s">
        <v>131</v>
      </c>
      <c r="R5">
        <v>957.57749999999999</v>
      </c>
      <c r="S5" t="str">
        <f t="shared" si="0"/>
        <v>November</v>
      </c>
      <c r="T5">
        <f t="shared" si="1"/>
        <v>2016</v>
      </c>
      <c r="U5" t="str">
        <f t="shared" si="2"/>
        <v>Florida - South</v>
      </c>
      <c r="V5">
        <v>7</v>
      </c>
    </row>
    <row r="6" spans="1:26">
      <c r="A6">
        <v>5</v>
      </c>
      <c r="B6" t="s">
        <v>125</v>
      </c>
      <c r="C6" s="1">
        <v>42684</v>
      </c>
      <c r="D6" t="s">
        <v>126</v>
      </c>
      <c r="E6" t="s">
        <v>26</v>
      </c>
      <c r="F6" t="s">
        <v>127</v>
      </c>
      <c r="G6" t="s">
        <v>128</v>
      </c>
      <c r="H6" t="s">
        <v>64</v>
      </c>
      <c r="I6" t="s">
        <v>112</v>
      </c>
      <c r="J6" t="s">
        <v>129</v>
      </c>
      <c r="K6" t="s">
        <v>69</v>
      </c>
      <c r="L6">
        <v>33311</v>
      </c>
      <c r="M6" t="s">
        <v>15</v>
      </c>
      <c r="N6" t="s">
        <v>132</v>
      </c>
      <c r="O6" t="s">
        <v>34</v>
      </c>
      <c r="P6" t="s">
        <v>48</v>
      </c>
      <c r="Q6" t="s">
        <v>133</v>
      </c>
      <c r="R6">
        <v>22.367999999999999</v>
      </c>
      <c r="S6" t="str">
        <f t="shared" si="0"/>
        <v>November</v>
      </c>
      <c r="T6">
        <f t="shared" si="1"/>
        <v>2016</v>
      </c>
      <c r="U6" t="str">
        <f t="shared" si="2"/>
        <v>Florida - South</v>
      </c>
      <c r="V6">
        <v>7</v>
      </c>
    </row>
    <row r="7" spans="1:26">
      <c r="A7">
        <v>6</v>
      </c>
      <c r="B7" t="s">
        <v>134</v>
      </c>
      <c r="C7" s="1">
        <v>42253</v>
      </c>
      <c r="D7" t="s">
        <v>135</v>
      </c>
      <c r="E7" t="s">
        <v>26</v>
      </c>
      <c r="F7" t="s">
        <v>136</v>
      </c>
      <c r="G7" t="s">
        <v>137</v>
      </c>
      <c r="H7" t="s">
        <v>64</v>
      </c>
      <c r="I7" t="s">
        <v>112</v>
      </c>
      <c r="J7" t="s">
        <v>122</v>
      </c>
      <c r="K7" t="s">
        <v>66</v>
      </c>
      <c r="L7">
        <v>90032</v>
      </c>
      <c r="M7" t="s">
        <v>16</v>
      </c>
      <c r="N7" t="s">
        <v>138</v>
      </c>
      <c r="O7" t="s">
        <v>20</v>
      </c>
      <c r="P7" t="s">
        <v>27</v>
      </c>
      <c r="Q7" t="s">
        <v>139</v>
      </c>
      <c r="R7">
        <v>48.86</v>
      </c>
      <c r="S7" t="str">
        <f t="shared" si="0"/>
        <v>September</v>
      </c>
      <c r="T7">
        <f t="shared" si="1"/>
        <v>2015</v>
      </c>
      <c r="U7" t="str">
        <f t="shared" si="2"/>
        <v>California - West</v>
      </c>
      <c r="V7">
        <v>5</v>
      </c>
    </row>
    <row r="8" spans="1:26">
      <c r="A8">
        <v>7</v>
      </c>
      <c r="B8" t="s">
        <v>134</v>
      </c>
      <c r="C8" s="1">
        <v>42253</v>
      </c>
      <c r="D8" t="s">
        <v>135</v>
      </c>
      <c r="E8" t="s">
        <v>26</v>
      </c>
      <c r="F8" t="s">
        <v>136</v>
      </c>
      <c r="G8" t="s">
        <v>137</v>
      </c>
      <c r="H8" t="s">
        <v>64</v>
      </c>
      <c r="I8" t="s">
        <v>112</v>
      </c>
      <c r="J8" t="s">
        <v>122</v>
      </c>
      <c r="K8" t="s">
        <v>66</v>
      </c>
      <c r="L8">
        <v>90032</v>
      </c>
      <c r="M8" t="s">
        <v>16</v>
      </c>
      <c r="N8" t="s">
        <v>140</v>
      </c>
      <c r="O8" t="s">
        <v>34</v>
      </c>
      <c r="P8" t="s">
        <v>37</v>
      </c>
      <c r="Q8" t="s">
        <v>141</v>
      </c>
      <c r="R8">
        <v>7.28</v>
      </c>
      <c r="S8" t="str">
        <f t="shared" si="0"/>
        <v>September</v>
      </c>
      <c r="T8">
        <f t="shared" si="1"/>
        <v>2015</v>
      </c>
      <c r="U8" t="str">
        <f t="shared" si="2"/>
        <v>California - West</v>
      </c>
      <c r="V8">
        <v>5</v>
      </c>
    </row>
    <row r="9" spans="1:26">
      <c r="A9">
        <v>8</v>
      </c>
      <c r="B9" t="s">
        <v>134</v>
      </c>
      <c r="C9" s="1">
        <v>42253</v>
      </c>
      <c r="D9" t="s">
        <v>135</v>
      </c>
      <c r="E9" t="s">
        <v>26</v>
      </c>
      <c r="F9" t="s">
        <v>136</v>
      </c>
      <c r="G9" t="s">
        <v>137</v>
      </c>
      <c r="H9" t="s">
        <v>64</v>
      </c>
      <c r="I9" t="s">
        <v>112</v>
      </c>
      <c r="J9" t="s">
        <v>122</v>
      </c>
      <c r="K9" t="s">
        <v>66</v>
      </c>
      <c r="L9">
        <v>90032</v>
      </c>
      <c r="M9" t="s">
        <v>16</v>
      </c>
      <c r="N9" t="s">
        <v>142</v>
      </c>
      <c r="O9" t="s">
        <v>50</v>
      </c>
      <c r="P9" t="s">
        <v>55</v>
      </c>
      <c r="Q9" t="s">
        <v>143</v>
      </c>
      <c r="R9">
        <v>907.15200000000004</v>
      </c>
      <c r="S9" t="str">
        <f t="shared" si="0"/>
        <v>September</v>
      </c>
      <c r="T9">
        <f t="shared" si="1"/>
        <v>2015</v>
      </c>
      <c r="U9" t="str">
        <f t="shared" si="2"/>
        <v>California - West</v>
      </c>
      <c r="V9">
        <v>5</v>
      </c>
    </row>
    <row r="10" spans="1:26">
      <c r="A10">
        <v>9</v>
      </c>
      <c r="B10" t="s">
        <v>134</v>
      </c>
      <c r="C10" s="1">
        <v>42253</v>
      </c>
      <c r="D10" t="s">
        <v>135</v>
      </c>
      <c r="E10" t="s">
        <v>26</v>
      </c>
      <c r="F10" t="s">
        <v>136</v>
      </c>
      <c r="G10" t="s">
        <v>137</v>
      </c>
      <c r="H10" t="s">
        <v>64</v>
      </c>
      <c r="I10" t="s">
        <v>112</v>
      </c>
      <c r="J10" t="s">
        <v>122</v>
      </c>
      <c r="K10" t="s">
        <v>66</v>
      </c>
      <c r="L10">
        <v>90032</v>
      </c>
      <c r="M10" t="s">
        <v>16</v>
      </c>
      <c r="N10" t="s">
        <v>144</v>
      </c>
      <c r="O10" t="s">
        <v>34</v>
      </c>
      <c r="P10" t="s">
        <v>40</v>
      </c>
      <c r="Q10" t="s">
        <v>145</v>
      </c>
      <c r="R10">
        <v>18.504000000000001</v>
      </c>
      <c r="S10" t="str">
        <f t="shared" si="0"/>
        <v>September</v>
      </c>
      <c r="T10">
        <f t="shared" si="1"/>
        <v>2015</v>
      </c>
      <c r="U10" t="str">
        <f t="shared" si="2"/>
        <v>California - West</v>
      </c>
      <c r="V10">
        <v>5</v>
      </c>
    </row>
    <row r="11" spans="1:26">
      <c r="A11">
        <v>10</v>
      </c>
      <c r="B11" t="s">
        <v>134</v>
      </c>
      <c r="C11" s="1">
        <v>42253</v>
      </c>
      <c r="D11" t="s">
        <v>135</v>
      </c>
      <c r="E11" t="s">
        <v>26</v>
      </c>
      <c r="F11" t="s">
        <v>136</v>
      </c>
      <c r="G11" t="s">
        <v>137</v>
      </c>
      <c r="H11" t="s">
        <v>64</v>
      </c>
      <c r="I11" t="s">
        <v>112</v>
      </c>
      <c r="J11" t="s">
        <v>122</v>
      </c>
      <c r="K11" t="s">
        <v>66</v>
      </c>
      <c r="L11">
        <v>90032</v>
      </c>
      <c r="M11" t="s">
        <v>16</v>
      </c>
      <c r="N11" t="s">
        <v>146</v>
      </c>
      <c r="O11" t="s">
        <v>34</v>
      </c>
      <c r="P11" t="s">
        <v>35</v>
      </c>
      <c r="Q11" t="s">
        <v>147</v>
      </c>
      <c r="R11">
        <v>114.9</v>
      </c>
      <c r="S11" t="str">
        <f t="shared" si="0"/>
        <v>September</v>
      </c>
      <c r="T11">
        <f t="shared" si="1"/>
        <v>2015</v>
      </c>
      <c r="U11" t="str">
        <f t="shared" si="2"/>
        <v>California - West</v>
      </c>
      <c r="V11">
        <v>5</v>
      </c>
    </row>
    <row r="12" spans="1:26">
      <c r="A12">
        <v>11</v>
      </c>
      <c r="B12" t="s">
        <v>134</v>
      </c>
      <c r="C12" s="1">
        <v>42253</v>
      </c>
      <c r="D12" t="s">
        <v>135</v>
      </c>
      <c r="E12" t="s">
        <v>26</v>
      </c>
      <c r="F12" t="s">
        <v>136</v>
      </c>
      <c r="G12" t="s">
        <v>137</v>
      </c>
      <c r="H12" t="s">
        <v>64</v>
      </c>
      <c r="I12" t="s">
        <v>112</v>
      </c>
      <c r="J12" t="s">
        <v>122</v>
      </c>
      <c r="K12" t="s">
        <v>66</v>
      </c>
      <c r="L12">
        <v>90032</v>
      </c>
      <c r="M12" t="s">
        <v>16</v>
      </c>
      <c r="N12" t="s">
        <v>148</v>
      </c>
      <c r="O12" t="s">
        <v>20</v>
      </c>
      <c r="P12" t="s">
        <v>30</v>
      </c>
      <c r="Q12" t="s">
        <v>149</v>
      </c>
      <c r="R12">
        <v>1706.184</v>
      </c>
      <c r="S12" t="str">
        <f t="shared" si="0"/>
        <v>September</v>
      </c>
      <c r="T12">
        <f t="shared" si="1"/>
        <v>2015</v>
      </c>
      <c r="U12" t="str">
        <f t="shared" si="2"/>
        <v>California - West</v>
      </c>
      <c r="V12">
        <v>5</v>
      </c>
    </row>
    <row r="13" spans="1:26">
      <c r="A13">
        <v>12</v>
      </c>
      <c r="B13" t="s">
        <v>134</v>
      </c>
      <c r="C13" s="1">
        <v>42253</v>
      </c>
      <c r="D13" t="s">
        <v>135</v>
      </c>
      <c r="E13" t="s">
        <v>26</v>
      </c>
      <c r="F13" t="s">
        <v>136</v>
      </c>
      <c r="G13" t="s">
        <v>137</v>
      </c>
      <c r="H13" t="s">
        <v>64</v>
      </c>
      <c r="I13" t="s">
        <v>112</v>
      </c>
      <c r="J13" t="s">
        <v>122</v>
      </c>
      <c r="K13" t="s">
        <v>66</v>
      </c>
      <c r="L13">
        <v>90032</v>
      </c>
      <c r="M13" t="s">
        <v>16</v>
      </c>
      <c r="N13" t="s">
        <v>150</v>
      </c>
      <c r="O13" t="s">
        <v>50</v>
      </c>
      <c r="P13" t="s">
        <v>55</v>
      </c>
      <c r="Q13" t="s">
        <v>151</v>
      </c>
      <c r="R13">
        <v>911.42399999999998</v>
      </c>
      <c r="S13" t="str">
        <f t="shared" si="0"/>
        <v>September</v>
      </c>
      <c r="T13">
        <f t="shared" si="1"/>
        <v>2015</v>
      </c>
      <c r="U13" t="str">
        <f t="shared" si="2"/>
        <v>California - West</v>
      </c>
      <c r="V13">
        <v>5</v>
      </c>
    </row>
    <row r="14" spans="1:26">
      <c r="A14">
        <v>14</v>
      </c>
      <c r="B14" t="s">
        <v>152</v>
      </c>
      <c r="C14" s="1">
        <v>42867</v>
      </c>
      <c r="D14" s="1">
        <v>43020</v>
      </c>
      <c r="E14" t="s">
        <v>26</v>
      </c>
      <c r="F14" t="s">
        <v>153</v>
      </c>
      <c r="G14" t="s">
        <v>154</v>
      </c>
      <c r="H14" t="s">
        <v>64</v>
      </c>
      <c r="I14" t="s">
        <v>112</v>
      </c>
      <c r="J14" t="s">
        <v>155</v>
      </c>
      <c r="K14" t="s">
        <v>78</v>
      </c>
      <c r="L14">
        <v>98103</v>
      </c>
      <c r="M14" t="s">
        <v>16</v>
      </c>
      <c r="N14" t="s">
        <v>156</v>
      </c>
      <c r="O14" t="s">
        <v>34</v>
      </c>
      <c r="P14" t="s">
        <v>40</v>
      </c>
      <c r="Q14" t="s">
        <v>157</v>
      </c>
      <c r="R14">
        <v>407.976</v>
      </c>
      <c r="S14" t="str">
        <f t="shared" si="0"/>
        <v>May</v>
      </c>
      <c r="T14">
        <f t="shared" si="1"/>
        <v>2017</v>
      </c>
      <c r="U14" t="str">
        <f t="shared" si="2"/>
        <v>Washington - West</v>
      </c>
      <c r="V14">
        <v>5</v>
      </c>
      <c r="Y14" t="s">
        <v>158</v>
      </c>
      <c r="Z14">
        <f>SUM(R2:R119)</f>
        <v>40647.626999999993</v>
      </c>
    </row>
    <row r="15" spans="1:26">
      <c r="A15">
        <v>15</v>
      </c>
      <c r="B15" t="s">
        <v>159</v>
      </c>
      <c r="C15" s="1">
        <v>42319</v>
      </c>
      <c r="D15" t="s">
        <v>160</v>
      </c>
      <c r="E15" t="s">
        <v>26</v>
      </c>
      <c r="F15" t="s">
        <v>161</v>
      </c>
      <c r="G15" t="s">
        <v>162</v>
      </c>
      <c r="H15" t="s">
        <v>64</v>
      </c>
      <c r="I15" t="s">
        <v>112</v>
      </c>
      <c r="J15" t="s">
        <v>163</v>
      </c>
      <c r="K15" t="s">
        <v>79</v>
      </c>
      <c r="L15">
        <v>53711</v>
      </c>
      <c r="M15" t="s">
        <v>13</v>
      </c>
      <c r="N15" t="s">
        <v>164</v>
      </c>
      <c r="O15" t="s">
        <v>34</v>
      </c>
      <c r="P15" t="s">
        <v>48</v>
      </c>
      <c r="Q15" t="s">
        <v>165</v>
      </c>
      <c r="R15">
        <v>665.88</v>
      </c>
      <c r="S15" t="str">
        <f t="shared" si="0"/>
        <v>November</v>
      </c>
      <c r="T15">
        <f t="shared" si="1"/>
        <v>2015</v>
      </c>
      <c r="U15" t="str">
        <f t="shared" si="2"/>
        <v>Wisconsin - Central</v>
      </c>
      <c r="V15">
        <v>7</v>
      </c>
      <c r="Y15" s="3" t="s">
        <v>166</v>
      </c>
      <c r="Z15">
        <f>AVERAGE(R2:R119)</f>
        <v>344.47141525423723</v>
      </c>
    </row>
    <row r="16" spans="1:26">
      <c r="A16">
        <v>16</v>
      </c>
      <c r="B16" t="s">
        <v>167</v>
      </c>
      <c r="C16" s="1">
        <v>42990</v>
      </c>
      <c r="D16" t="s">
        <v>168</v>
      </c>
      <c r="E16" t="s">
        <v>26</v>
      </c>
      <c r="F16" t="s">
        <v>169</v>
      </c>
      <c r="G16" t="s">
        <v>170</v>
      </c>
      <c r="H16" t="s">
        <v>81</v>
      </c>
      <c r="I16" t="s">
        <v>112</v>
      </c>
      <c r="J16" t="s">
        <v>171</v>
      </c>
      <c r="K16" t="s">
        <v>84</v>
      </c>
      <c r="L16">
        <v>68025</v>
      </c>
      <c r="M16" t="s">
        <v>13</v>
      </c>
      <c r="N16" t="s">
        <v>172</v>
      </c>
      <c r="O16" t="s">
        <v>34</v>
      </c>
      <c r="P16" t="s">
        <v>37</v>
      </c>
      <c r="Q16" t="s">
        <v>173</v>
      </c>
      <c r="R16">
        <v>19.46</v>
      </c>
      <c r="S16" t="str">
        <f t="shared" si="0"/>
        <v>September</v>
      </c>
      <c r="T16">
        <f t="shared" si="1"/>
        <v>2017</v>
      </c>
      <c r="U16" t="str">
        <f t="shared" si="2"/>
        <v>Nebraska - Central</v>
      </c>
      <c r="V16">
        <v>4</v>
      </c>
      <c r="Y16" s="2" t="s">
        <v>174</v>
      </c>
      <c r="Z16">
        <f>MAX(V2:V119)</f>
        <v>7</v>
      </c>
    </row>
    <row r="17" spans="1:26">
      <c r="A17">
        <v>17</v>
      </c>
      <c r="B17" t="s">
        <v>167</v>
      </c>
      <c r="C17" s="1">
        <v>42990</v>
      </c>
      <c r="D17" t="s">
        <v>168</v>
      </c>
      <c r="E17" t="s">
        <v>26</v>
      </c>
      <c r="F17" t="s">
        <v>169</v>
      </c>
      <c r="G17" t="s">
        <v>170</v>
      </c>
      <c r="H17" t="s">
        <v>81</v>
      </c>
      <c r="I17" t="s">
        <v>112</v>
      </c>
      <c r="J17" t="s">
        <v>171</v>
      </c>
      <c r="K17" t="s">
        <v>84</v>
      </c>
      <c r="L17">
        <v>68025</v>
      </c>
      <c r="M17" t="s">
        <v>13</v>
      </c>
      <c r="N17" t="s">
        <v>175</v>
      </c>
      <c r="O17" t="s">
        <v>34</v>
      </c>
      <c r="P17" t="s">
        <v>35</v>
      </c>
      <c r="Q17" t="s">
        <v>176</v>
      </c>
      <c r="R17">
        <v>60.34</v>
      </c>
      <c r="S17" t="str">
        <f t="shared" si="0"/>
        <v>September</v>
      </c>
      <c r="T17">
        <f t="shared" si="1"/>
        <v>2017</v>
      </c>
      <c r="U17" t="str">
        <f t="shared" si="2"/>
        <v>Nebraska - Central</v>
      </c>
      <c r="V17">
        <v>4</v>
      </c>
      <c r="Y17" s="2" t="s">
        <v>177</v>
      </c>
      <c r="Z17">
        <f>COUNTA(_xlfn.UNIQUE(F2:F119))</f>
        <v>51</v>
      </c>
    </row>
    <row r="18" spans="1:26">
      <c r="A18">
        <v>18</v>
      </c>
      <c r="B18" t="s">
        <v>178</v>
      </c>
      <c r="C18" s="1">
        <v>42959</v>
      </c>
      <c r="D18" s="1">
        <v>43020</v>
      </c>
      <c r="E18" t="s">
        <v>19</v>
      </c>
      <c r="F18" t="s">
        <v>179</v>
      </c>
      <c r="G18" t="s">
        <v>180</v>
      </c>
      <c r="H18" t="s">
        <v>81</v>
      </c>
      <c r="I18" t="s">
        <v>112</v>
      </c>
      <c r="J18" t="s">
        <v>181</v>
      </c>
      <c r="K18" t="s">
        <v>76</v>
      </c>
      <c r="L18">
        <v>75080</v>
      </c>
      <c r="M18" t="s">
        <v>13</v>
      </c>
      <c r="N18" t="s">
        <v>182</v>
      </c>
      <c r="O18" t="s">
        <v>50</v>
      </c>
      <c r="P18" t="s">
        <v>55</v>
      </c>
      <c r="Q18" t="s">
        <v>183</v>
      </c>
      <c r="R18">
        <v>1097.5440000000001</v>
      </c>
      <c r="S18" t="str">
        <f t="shared" si="0"/>
        <v>August</v>
      </c>
      <c r="T18">
        <f t="shared" si="1"/>
        <v>2017</v>
      </c>
      <c r="U18" t="str">
        <f t="shared" si="2"/>
        <v>Texas - Central</v>
      </c>
      <c r="V18">
        <v>2</v>
      </c>
    </row>
    <row r="19" spans="1:26">
      <c r="A19">
        <v>19</v>
      </c>
      <c r="B19" t="s">
        <v>178</v>
      </c>
      <c r="C19" s="1">
        <v>42959</v>
      </c>
      <c r="D19" s="1">
        <v>43020</v>
      </c>
      <c r="E19" t="s">
        <v>19</v>
      </c>
      <c r="F19" t="s">
        <v>179</v>
      </c>
      <c r="G19" t="s">
        <v>180</v>
      </c>
      <c r="H19" t="s">
        <v>81</v>
      </c>
      <c r="I19" t="s">
        <v>112</v>
      </c>
      <c r="J19" t="s">
        <v>181</v>
      </c>
      <c r="K19" t="s">
        <v>76</v>
      </c>
      <c r="L19">
        <v>75080</v>
      </c>
      <c r="M19" t="s">
        <v>13</v>
      </c>
      <c r="N19" t="s">
        <v>184</v>
      </c>
      <c r="O19" t="s">
        <v>20</v>
      </c>
      <c r="P19" t="s">
        <v>27</v>
      </c>
      <c r="Q19" t="s">
        <v>185</v>
      </c>
      <c r="R19">
        <v>190.92</v>
      </c>
      <c r="S19" t="str">
        <f t="shared" si="0"/>
        <v>August</v>
      </c>
      <c r="T19">
        <f t="shared" si="1"/>
        <v>2017</v>
      </c>
      <c r="U19" t="str">
        <f t="shared" si="2"/>
        <v>Texas - Central</v>
      </c>
      <c r="V19">
        <v>2</v>
      </c>
    </row>
    <row r="20" spans="1:26">
      <c r="A20">
        <v>20</v>
      </c>
      <c r="B20" t="s">
        <v>186</v>
      </c>
      <c r="C20" s="1">
        <v>43382</v>
      </c>
      <c r="D20" t="s">
        <v>187</v>
      </c>
      <c r="E20" t="s">
        <v>26</v>
      </c>
      <c r="F20" t="s">
        <v>188</v>
      </c>
      <c r="G20" t="s">
        <v>189</v>
      </c>
      <c r="H20" t="s">
        <v>81</v>
      </c>
      <c r="I20" t="s">
        <v>112</v>
      </c>
      <c r="J20" t="s">
        <v>190</v>
      </c>
      <c r="K20" t="s">
        <v>70</v>
      </c>
      <c r="L20">
        <v>60540</v>
      </c>
      <c r="M20" t="s">
        <v>13</v>
      </c>
      <c r="N20" t="s">
        <v>191</v>
      </c>
      <c r="O20" t="s">
        <v>50</v>
      </c>
      <c r="P20" t="s">
        <v>55</v>
      </c>
      <c r="Q20" t="s">
        <v>192</v>
      </c>
      <c r="R20">
        <v>147.16800000000001</v>
      </c>
      <c r="S20" t="str">
        <f t="shared" si="0"/>
        <v>October</v>
      </c>
      <c r="T20">
        <f t="shared" si="1"/>
        <v>2018</v>
      </c>
      <c r="U20" t="str">
        <f t="shared" si="2"/>
        <v>Illinois - Central</v>
      </c>
      <c r="V20">
        <v>5</v>
      </c>
    </row>
    <row r="21" spans="1:26">
      <c r="A21">
        <v>21</v>
      </c>
      <c r="B21" t="s">
        <v>193</v>
      </c>
      <c r="C21" s="1">
        <v>43042</v>
      </c>
      <c r="D21" t="s">
        <v>194</v>
      </c>
      <c r="E21" t="s">
        <v>19</v>
      </c>
      <c r="F21" t="s">
        <v>195</v>
      </c>
      <c r="G21" t="s">
        <v>196</v>
      </c>
      <c r="H21" t="s">
        <v>81</v>
      </c>
      <c r="I21" t="s">
        <v>112</v>
      </c>
      <c r="J21" t="s">
        <v>197</v>
      </c>
      <c r="K21" t="s">
        <v>83</v>
      </c>
      <c r="L21">
        <v>55122</v>
      </c>
      <c r="M21" t="s">
        <v>13</v>
      </c>
      <c r="N21" t="s">
        <v>198</v>
      </c>
      <c r="O21" t="s">
        <v>50</v>
      </c>
      <c r="P21" t="s">
        <v>51</v>
      </c>
      <c r="Q21" t="s">
        <v>199</v>
      </c>
      <c r="R21">
        <v>45.98</v>
      </c>
      <c r="S21" t="str">
        <f t="shared" si="0"/>
        <v>November</v>
      </c>
      <c r="T21">
        <f t="shared" si="1"/>
        <v>2017</v>
      </c>
      <c r="U21" t="str">
        <f t="shared" si="2"/>
        <v>Minnesota - Central</v>
      </c>
      <c r="V21">
        <v>2</v>
      </c>
    </row>
    <row r="22" spans="1:26">
      <c r="A22">
        <v>22</v>
      </c>
      <c r="B22" t="s">
        <v>193</v>
      </c>
      <c r="C22" s="1">
        <v>43042</v>
      </c>
      <c r="D22" t="s">
        <v>194</v>
      </c>
      <c r="E22" t="s">
        <v>19</v>
      </c>
      <c r="F22" t="s">
        <v>195</v>
      </c>
      <c r="G22" t="s">
        <v>196</v>
      </c>
      <c r="H22" t="s">
        <v>81</v>
      </c>
      <c r="I22" t="s">
        <v>112</v>
      </c>
      <c r="J22" t="s">
        <v>197</v>
      </c>
      <c r="K22" t="s">
        <v>83</v>
      </c>
      <c r="L22">
        <v>55122</v>
      </c>
      <c r="M22" t="s">
        <v>13</v>
      </c>
      <c r="N22" t="s">
        <v>200</v>
      </c>
      <c r="O22" t="s">
        <v>34</v>
      </c>
      <c r="P22" t="s">
        <v>40</v>
      </c>
      <c r="Q22" t="s">
        <v>201</v>
      </c>
      <c r="R22">
        <v>17.46</v>
      </c>
      <c r="S22" t="str">
        <f t="shared" si="0"/>
        <v>November</v>
      </c>
      <c r="T22">
        <f t="shared" si="1"/>
        <v>2017</v>
      </c>
      <c r="U22" t="str">
        <f t="shared" si="2"/>
        <v>Minnesota - Central</v>
      </c>
      <c r="V22">
        <v>2</v>
      </c>
    </row>
    <row r="23" spans="1:26">
      <c r="A23">
        <v>23</v>
      </c>
      <c r="B23" t="s">
        <v>202</v>
      </c>
      <c r="C23" s="1">
        <v>43051</v>
      </c>
      <c r="D23" t="s">
        <v>203</v>
      </c>
      <c r="E23" t="s">
        <v>26</v>
      </c>
      <c r="F23" t="s">
        <v>204</v>
      </c>
      <c r="G23" t="s">
        <v>205</v>
      </c>
      <c r="H23" t="s">
        <v>81</v>
      </c>
      <c r="I23" t="s">
        <v>112</v>
      </c>
      <c r="J23" t="s">
        <v>206</v>
      </c>
      <c r="K23" t="s">
        <v>85</v>
      </c>
      <c r="L23">
        <v>10024</v>
      </c>
      <c r="M23" t="s">
        <v>14</v>
      </c>
      <c r="N23" t="s">
        <v>207</v>
      </c>
      <c r="O23" t="s">
        <v>34</v>
      </c>
      <c r="P23" t="s">
        <v>43</v>
      </c>
      <c r="Q23" t="s">
        <v>208</v>
      </c>
      <c r="R23">
        <v>15.26</v>
      </c>
      <c r="S23" t="str">
        <f t="shared" si="0"/>
        <v>November</v>
      </c>
      <c r="T23">
        <f t="shared" si="1"/>
        <v>2017</v>
      </c>
      <c r="U23" t="str">
        <f t="shared" si="2"/>
        <v>New York - East</v>
      </c>
      <c r="V23">
        <v>6</v>
      </c>
    </row>
    <row r="24" spans="1:26">
      <c r="A24">
        <v>24</v>
      </c>
      <c r="B24" t="s">
        <v>202</v>
      </c>
      <c r="C24" s="1">
        <v>43051</v>
      </c>
      <c r="D24" t="s">
        <v>203</v>
      </c>
      <c r="E24" t="s">
        <v>26</v>
      </c>
      <c r="F24" t="s">
        <v>204</v>
      </c>
      <c r="G24" t="s">
        <v>205</v>
      </c>
      <c r="H24" t="s">
        <v>81</v>
      </c>
      <c r="I24" t="s">
        <v>112</v>
      </c>
      <c r="J24" t="s">
        <v>206</v>
      </c>
      <c r="K24" t="s">
        <v>85</v>
      </c>
      <c r="L24">
        <v>10024</v>
      </c>
      <c r="M24" t="s">
        <v>14</v>
      </c>
      <c r="N24" t="s">
        <v>209</v>
      </c>
      <c r="O24" t="s">
        <v>50</v>
      </c>
      <c r="P24" t="s">
        <v>55</v>
      </c>
      <c r="Q24" t="s">
        <v>210</v>
      </c>
      <c r="R24">
        <v>1029.95</v>
      </c>
      <c r="S24" t="str">
        <f t="shared" si="0"/>
        <v>November</v>
      </c>
      <c r="T24">
        <f t="shared" si="1"/>
        <v>2017</v>
      </c>
      <c r="U24" t="str">
        <f t="shared" si="2"/>
        <v>New York - East</v>
      </c>
      <c r="V24">
        <v>6</v>
      </c>
    </row>
    <row r="25" spans="1:26">
      <c r="A25">
        <v>25</v>
      </c>
      <c r="B25" t="s">
        <v>211</v>
      </c>
      <c r="C25" s="1">
        <v>42136</v>
      </c>
      <c r="D25" s="1">
        <v>42289</v>
      </c>
      <c r="E25" t="s">
        <v>26</v>
      </c>
      <c r="F25" t="s">
        <v>212</v>
      </c>
      <c r="G25" t="s">
        <v>213</v>
      </c>
      <c r="H25" t="s">
        <v>81</v>
      </c>
      <c r="I25" t="s">
        <v>112</v>
      </c>
      <c r="J25" t="s">
        <v>214</v>
      </c>
      <c r="K25" t="s">
        <v>65</v>
      </c>
      <c r="L25">
        <v>85234</v>
      </c>
      <c r="M25" t="s">
        <v>16</v>
      </c>
      <c r="N25" t="s">
        <v>215</v>
      </c>
      <c r="O25" t="s">
        <v>34</v>
      </c>
      <c r="P25" t="s">
        <v>37</v>
      </c>
      <c r="Q25" t="s">
        <v>216</v>
      </c>
      <c r="R25">
        <v>1113.0239999999999</v>
      </c>
      <c r="S25" t="str">
        <f t="shared" si="0"/>
        <v>May</v>
      </c>
      <c r="T25">
        <f t="shared" si="1"/>
        <v>2015</v>
      </c>
      <c r="U25" t="str">
        <f t="shared" si="2"/>
        <v>Arizona - West</v>
      </c>
      <c r="V25">
        <v>5</v>
      </c>
    </row>
    <row r="26" spans="1:26">
      <c r="A26">
        <v>26</v>
      </c>
      <c r="B26" t="s">
        <v>211</v>
      </c>
      <c r="C26" s="1">
        <v>42136</v>
      </c>
      <c r="D26" s="1">
        <v>42289</v>
      </c>
      <c r="E26" t="s">
        <v>26</v>
      </c>
      <c r="F26" t="s">
        <v>212</v>
      </c>
      <c r="G26" t="s">
        <v>213</v>
      </c>
      <c r="H26" t="s">
        <v>81</v>
      </c>
      <c r="I26" t="s">
        <v>112</v>
      </c>
      <c r="J26" t="s">
        <v>214</v>
      </c>
      <c r="K26" t="s">
        <v>65</v>
      </c>
      <c r="L26">
        <v>85234</v>
      </c>
      <c r="M26" t="s">
        <v>16</v>
      </c>
      <c r="N26" t="s">
        <v>217</v>
      </c>
      <c r="O26" t="s">
        <v>50</v>
      </c>
      <c r="P26" t="s">
        <v>55</v>
      </c>
      <c r="Q26" t="s">
        <v>218</v>
      </c>
      <c r="R26">
        <v>167.96799999999999</v>
      </c>
      <c r="S26" t="str">
        <f t="shared" si="0"/>
        <v>May</v>
      </c>
      <c r="T26">
        <f t="shared" si="1"/>
        <v>2015</v>
      </c>
      <c r="U26" t="str">
        <f t="shared" si="2"/>
        <v>Arizona - West</v>
      </c>
      <c r="V26">
        <v>5</v>
      </c>
    </row>
    <row r="27" spans="1:26">
      <c r="A27">
        <v>27</v>
      </c>
      <c r="B27" t="s">
        <v>219</v>
      </c>
      <c r="C27" s="1">
        <v>42831</v>
      </c>
      <c r="D27" s="1">
        <v>42892</v>
      </c>
      <c r="E27" t="s">
        <v>19</v>
      </c>
      <c r="F27" t="s">
        <v>220</v>
      </c>
      <c r="G27" t="s">
        <v>221</v>
      </c>
      <c r="H27" t="s">
        <v>64</v>
      </c>
      <c r="I27" t="s">
        <v>112</v>
      </c>
      <c r="J27" t="s">
        <v>222</v>
      </c>
      <c r="K27" t="s">
        <v>77</v>
      </c>
      <c r="L27">
        <v>22153</v>
      </c>
      <c r="M27" t="s">
        <v>15</v>
      </c>
      <c r="N27" t="s">
        <v>223</v>
      </c>
      <c r="O27" t="s">
        <v>34</v>
      </c>
      <c r="P27" t="s">
        <v>47</v>
      </c>
      <c r="Q27" t="s">
        <v>224</v>
      </c>
      <c r="R27">
        <v>75.88</v>
      </c>
      <c r="S27" t="str">
        <f t="shared" si="0"/>
        <v>April</v>
      </c>
      <c r="T27">
        <f t="shared" si="1"/>
        <v>2017</v>
      </c>
      <c r="U27" t="str">
        <f t="shared" si="2"/>
        <v>Virginia - South</v>
      </c>
      <c r="V27">
        <v>2</v>
      </c>
    </row>
    <row r="28" spans="1:26">
      <c r="A28">
        <v>28</v>
      </c>
      <c r="B28" t="s">
        <v>225</v>
      </c>
      <c r="C28" s="1">
        <v>43355</v>
      </c>
      <c r="D28" s="1">
        <v>43416</v>
      </c>
      <c r="E28" t="s">
        <v>19</v>
      </c>
      <c r="F28" t="s">
        <v>226</v>
      </c>
      <c r="G28" t="s">
        <v>227</v>
      </c>
      <c r="H28" t="s">
        <v>81</v>
      </c>
      <c r="I28" t="s">
        <v>112</v>
      </c>
      <c r="J28" t="s">
        <v>228</v>
      </c>
      <c r="K28" t="s">
        <v>76</v>
      </c>
      <c r="L28">
        <v>77041</v>
      </c>
      <c r="M28" t="s">
        <v>13</v>
      </c>
      <c r="N28" t="s">
        <v>229</v>
      </c>
      <c r="O28" t="s">
        <v>34</v>
      </c>
      <c r="P28" t="s">
        <v>40</v>
      </c>
      <c r="Q28" t="s">
        <v>230</v>
      </c>
      <c r="R28">
        <v>1.248</v>
      </c>
      <c r="S28" t="str">
        <f t="shared" si="0"/>
        <v>September</v>
      </c>
      <c r="T28">
        <f t="shared" si="1"/>
        <v>2018</v>
      </c>
      <c r="U28" t="str">
        <f t="shared" si="2"/>
        <v>Texas - Central</v>
      </c>
      <c r="V28">
        <v>2</v>
      </c>
    </row>
    <row r="29" spans="1:26">
      <c r="A29">
        <v>29</v>
      </c>
      <c r="B29" t="s">
        <v>225</v>
      </c>
      <c r="C29" s="1">
        <v>43355</v>
      </c>
      <c r="D29" s="1">
        <v>43416</v>
      </c>
      <c r="E29" t="s">
        <v>19</v>
      </c>
      <c r="F29" t="s">
        <v>226</v>
      </c>
      <c r="G29" t="s">
        <v>227</v>
      </c>
      <c r="H29" t="s">
        <v>81</v>
      </c>
      <c r="I29" t="s">
        <v>112</v>
      </c>
      <c r="J29" t="s">
        <v>228</v>
      </c>
      <c r="K29" t="s">
        <v>76</v>
      </c>
      <c r="L29">
        <v>77041</v>
      </c>
      <c r="M29" t="s">
        <v>13</v>
      </c>
      <c r="N29" t="s">
        <v>231</v>
      </c>
      <c r="O29" t="s">
        <v>20</v>
      </c>
      <c r="P29" t="s">
        <v>27</v>
      </c>
      <c r="Q29" t="s">
        <v>232</v>
      </c>
      <c r="R29">
        <v>9.7080000000000002</v>
      </c>
      <c r="S29" t="str">
        <f t="shared" si="0"/>
        <v>September</v>
      </c>
      <c r="T29">
        <f t="shared" si="1"/>
        <v>2018</v>
      </c>
      <c r="U29" t="str">
        <f t="shared" si="2"/>
        <v>Texas - Central</v>
      </c>
      <c r="V29">
        <v>2</v>
      </c>
    </row>
    <row r="30" spans="1:26">
      <c r="A30">
        <v>30</v>
      </c>
      <c r="B30" t="s">
        <v>225</v>
      </c>
      <c r="C30" s="1">
        <v>43355</v>
      </c>
      <c r="D30" s="1">
        <v>43416</v>
      </c>
      <c r="E30" t="s">
        <v>19</v>
      </c>
      <c r="F30" t="s">
        <v>226</v>
      </c>
      <c r="G30" t="s">
        <v>227</v>
      </c>
      <c r="H30" t="s">
        <v>81</v>
      </c>
      <c r="I30" t="s">
        <v>112</v>
      </c>
      <c r="J30" t="s">
        <v>228</v>
      </c>
      <c r="K30" t="s">
        <v>76</v>
      </c>
      <c r="L30">
        <v>77041</v>
      </c>
      <c r="M30" t="s">
        <v>13</v>
      </c>
      <c r="N30" t="s">
        <v>233</v>
      </c>
      <c r="O30" t="s">
        <v>34</v>
      </c>
      <c r="P30" t="s">
        <v>48</v>
      </c>
      <c r="Q30" t="s">
        <v>234</v>
      </c>
      <c r="R30">
        <v>27.24</v>
      </c>
      <c r="S30" t="str">
        <f t="shared" si="0"/>
        <v>September</v>
      </c>
      <c r="T30">
        <f t="shared" si="1"/>
        <v>2018</v>
      </c>
      <c r="U30" t="str">
        <f t="shared" si="2"/>
        <v>Texas - Central</v>
      </c>
      <c r="V30">
        <v>2</v>
      </c>
    </row>
    <row r="31" spans="1:26">
      <c r="A31">
        <v>31</v>
      </c>
      <c r="B31" t="s">
        <v>235</v>
      </c>
      <c r="C31" s="1">
        <v>43075</v>
      </c>
      <c r="D31" t="s">
        <v>236</v>
      </c>
      <c r="E31" t="s">
        <v>19</v>
      </c>
      <c r="F31" t="s">
        <v>237</v>
      </c>
      <c r="G31" t="s">
        <v>238</v>
      </c>
      <c r="H31" t="s">
        <v>81</v>
      </c>
      <c r="I31" t="s">
        <v>112</v>
      </c>
      <c r="J31" t="s">
        <v>239</v>
      </c>
      <c r="K31" t="s">
        <v>82</v>
      </c>
      <c r="L31">
        <v>35601</v>
      </c>
      <c r="M31" t="s">
        <v>15</v>
      </c>
      <c r="N31" t="s">
        <v>240</v>
      </c>
      <c r="O31" t="s">
        <v>34</v>
      </c>
      <c r="P31" t="s">
        <v>35</v>
      </c>
      <c r="Q31" t="s">
        <v>241</v>
      </c>
      <c r="R31">
        <v>208.16</v>
      </c>
      <c r="S31" t="str">
        <f t="shared" si="0"/>
        <v>December</v>
      </c>
      <c r="T31">
        <f t="shared" si="1"/>
        <v>2017</v>
      </c>
      <c r="U31" t="str">
        <f t="shared" si="2"/>
        <v>Alabama - South</v>
      </c>
      <c r="V31">
        <v>3</v>
      </c>
    </row>
    <row r="32" spans="1:26">
      <c r="A32">
        <v>32</v>
      </c>
      <c r="B32" t="s">
        <v>235</v>
      </c>
      <c r="C32" s="1">
        <v>43075</v>
      </c>
      <c r="D32" t="s">
        <v>236</v>
      </c>
      <c r="E32" t="s">
        <v>19</v>
      </c>
      <c r="F32" t="s">
        <v>237</v>
      </c>
      <c r="G32" t="s">
        <v>238</v>
      </c>
      <c r="H32" t="s">
        <v>81</v>
      </c>
      <c r="I32" t="s">
        <v>112</v>
      </c>
      <c r="J32" t="s">
        <v>239</v>
      </c>
      <c r="K32" t="s">
        <v>82</v>
      </c>
      <c r="L32">
        <v>35601</v>
      </c>
      <c r="M32" t="s">
        <v>15</v>
      </c>
      <c r="N32" t="s">
        <v>242</v>
      </c>
      <c r="O32" t="s">
        <v>34</v>
      </c>
      <c r="P32" t="s">
        <v>40</v>
      </c>
      <c r="Q32" t="s">
        <v>243</v>
      </c>
      <c r="R32">
        <v>16.739999999999998</v>
      </c>
      <c r="S32" t="str">
        <f t="shared" si="0"/>
        <v>December</v>
      </c>
      <c r="T32">
        <f t="shared" si="1"/>
        <v>2017</v>
      </c>
      <c r="U32" t="str">
        <f t="shared" si="2"/>
        <v>Alabama - South</v>
      </c>
      <c r="V32">
        <v>3</v>
      </c>
    </row>
    <row r="33" spans="1:22">
      <c r="A33">
        <v>33</v>
      </c>
      <c r="B33" t="s">
        <v>244</v>
      </c>
      <c r="C33" s="1">
        <v>42348</v>
      </c>
      <c r="D33" t="s">
        <v>245</v>
      </c>
      <c r="E33" t="s">
        <v>26</v>
      </c>
      <c r="F33" t="s">
        <v>246</v>
      </c>
      <c r="G33" t="s">
        <v>247</v>
      </c>
      <c r="H33" t="s">
        <v>64</v>
      </c>
      <c r="I33" t="s">
        <v>112</v>
      </c>
      <c r="J33" t="s">
        <v>248</v>
      </c>
      <c r="K33" t="s">
        <v>66</v>
      </c>
      <c r="L33">
        <v>94122</v>
      </c>
      <c r="M33" t="s">
        <v>16</v>
      </c>
      <c r="N33" t="s">
        <v>249</v>
      </c>
      <c r="O33" t="s">
        <v>34</v>
      </c>
      <c r="P33" t="s">
        <v>37</v>
      </c>
      <c r="Q33" t="s">
        <v>250</v>
      </c>
      <c r="R33">
        <v>14.9</v>
      </c>
      <c r="S33" t="str">
        <f t="shared" si="0"/>
        <v>December</v>
      </c>
      <c r="T33">
        <f t="shared" si="1"/>
        <v>2015</v>
      </c>
      <c r="U33" t="str">
        <f t="shared" si="2"/>
        <v>California - West</v>
      </c>
      <c r="V33">
        <v>4</v>
      </c>
    </row>
    <row r="34" spans="1:22">
      <c r="A34">
        <v>34</v>
      </c>
      <c r="B34" t="s">
        <v>244</v>
      </c>
      <c r="C34" s="1">
        <v>42348</v>
      </c>
      <c r="D34" t="s">
        <v>245</v>
      </c>
      <c r="E34" t="s">
        <v>26</v>
      </c>
      <c r="F34" t="s">
        <v>246</v>
      </c>
      <c r="G34" t="s">
        <v>247</v>
      </c>
      <c r="H34" t="s">
        <v>64</v>
      </c>
      <c r="I34" t="s">
        <v>112</v>
      </c>
      <c r="J34" t="s">
        <v>248</v>
      </c>
      <c r="K34" t="s">
        <v>66</v>
      </c>
      <c r="L34">
        <v>94122</v>
      </c>
      <c r="M34" t="s">
        <v>16</v>
      </c>
      <c r="N34" t="s">
        <v>251</v>
      </c>
      <c r="O34" t="s">
        <v>34</v>
      </c>
      <c r="P34" t="s">
        <v>48</v>
      </c>
      <c r="Q34" t="s">
        <v>252</v>
      </c>
      <c r="R34">
        <v>21.39</v>
      </c>
      <c r="S34" t="str">
        <f t="shared" si="0"/>
        <v>December</v>
      </c>
      <c r="T34">
        <f t="shared" si="1"/>
        <v>2015</v>
      </c>
      <c r="U34" t="str">
        <f t="shared" si="2"/>
        <v>California - West</v>
      </c>
      <c r="V34">
        <v>4</v>
      </c>
    </row>
    <row r="35" spans="1:22">
      <c r="A35">
        <v>35</v>
      </c>
      <c r="B35" t="s">
        <v>253</v>
      </c>
      <c r="C35" s="1">
        <v>42438</v>
      </c>
      <c r="D35" s="1">
        <v>42591</v>
      </c>
      <c r="E35" t="s">
        <v>26</v>
      </c>
      <c r="F35" t="s">
        <v>254</v>
      </c>
      <c r="G35" t="s">
        <v>255</v>
      </c>
      <c r="H35" t="s">
        <v>81</v>
      </c>
      <c r="I35" t="s">
        <v>112</v>
      </c>
      <c r="J35" t="s">
        <v>256</v>
      </c>
      <c r="K35" t="s">
        <v>86</v>
      </c>
      <c r="L35">
        <v>27707</v>
      </c>
      <c r="M35" t="s">
        <v>15</v>
      </c>
      <c r="N35" t="s">
        <v>257</v>
      </c>
      <c r="O35" t="s">
        <v>34</v>
      </c>
      <c r="P35" t="s">
        <v>42</v>
      </c>
      <c r="Q35" t="s">
        <v>258</v>
      </c>
      <c r="R35">
        <v>200.98400000000001</v>
      </c>
      <c r="S35" t="str">
        <f t="shared" si="0"/>
        <v>March</v>
      </c>
      <c r="T35">
        <f t="shared" si="1"/>
        <v>2016</v>
      </c>
      <c r="U35" t="str">
        <f t="shared" si="2"/>
        <v>North Carolina - South</v>
      </c>
      <c r="V35">
        <v>5</v>
      </c>
    </row>
    <row r="36" spans="1:22">
      <c r="A36">
        <v>36</v>
      </c>
      <c r="B36" t="s">
        <v>259</v>
      </c>
      <c r="C36" s="1">
        <v>42859</v>
      </c>
      <c r="D36" s="1">
        <v>43012</v>
      </c>
      <c r="E36" t="s">
        <v>23</v>
      </c>
      <c r="F36" t="s">
        <v>260</v>
      </c>
      <c r="G36" t="s">
        <v>261</v>
      </c>
      <c r="H36" t="s">
        <v>91</v>
      </c>
      <c r="I36" t="s">
        <v>112</v>
      </c>
      <c r="J36" t="s">
        <v>228</v>
      </c>
      <c r="K36" t="s">
        <v>76</v>
      </c>
      <c r="L36">
        <v>77095</v>
      </c>
      <c r="M36" t="s">
        <v>13</v>
      </c>
      <c r="N36" t="s">
        <v>262</v>
      </c>
      <c r="O36" t="s">
        <v>34</v>
      </c>
      <c r="P36" t="s">
        <v>48</v>
      </c>
      <c r="Q36" t="s">
        <v>263</v>
      </c>
      <c r="R36">
        <v>158.36799999999999</v>
      </c>
      <c r="S36" t="str">
        <f t="shared" si="0"/>
        <v>May</v>
      </c>
      <c r="T36">
        <f t="shared" si="1"/>
        <v>2017</v>
      </c>
      <c r="U36" t="str">
        <f t="shared" si="2"/>
        <v>Texas - Central</v>
      </c>
      <c r="V36">
        <v>5</v>
      </c>
    </row>
    <row r="37" spans="1:22">
      <c r="A37">
        <v>37</v>
      </c>
      <c r="B37" t="s">
        <v>264</v>
      </c>
      <c r="C37" s="1">
        <v>43262</v>
      </c>
      <c r="D37" s="1">
        <v>43445</v>
      </c>
      <c r="E37" t="s">
        <v>26</v>
      </c>
      <c r="F37" t="s">
        <v>265</v>
      </c>
      <c r="G37" t="s">
        <v>266</v>
      </c>
      <c r="H37" t="s">
        <v>91</v>
      </c>
      <c r="I37" t="s">
        <v>112</v>
      </c>
      <c r="J37" t="s">
        <v>267</v>
      </c>
      <c r="K37" t="s">
        <v>93</v>
      </c>
      <c r="L37">
        <v>97206</v>
      </c>
      <c r="M37" t="s">
        <v>16</v>
      </c>
      <c r="N37" t="s">
        <v>268</v>
      </c>
      <c r="O37" t="s">
        <v>34</v>
      </c>
      <c r="P37" t="s">
        <v>40</v>
      </c>
      <c r="Q37" t="s">
        <v>269</v>
      </c>
      <c r="R37">
        <v>5.6820000000000004</v>
      </c>
      <c r="S37" t="str">
        <f t="shared" si="0"/>
        <v>June</v>
      </c>
      <c r="T37">
        <f t="shared" si="1"/>
        <v>2018</v>
      </c>
      <c r="U37" t="str">
        <f t="shared" si="2"/>
        <v>Oregon - West</v>
      </c>
      <c r="V37">
        <v>6</v>
      </c>
    </row>
    <row r="38" spans="1:22">
      <c r="A38">
        <v>38</v>
      </c>
      <c r="B38" t="s">
        <v>270</v>
      </c>
      <c r="C38" s="1">
        <v>43354</v>
      </c>
      <c r="D38" s="1">
        <v>43415</v>
      </c>
      <c r="E38" t="s">
        <v>23</v>
      </c>
      <c r="F38" t="s">
        <v>271</v>
      </c>
      <c r="G38" t="s">
        <v>272</v>
      </c>
      <c r="H38" t="s">
        <v>91</v>
      </c>
      <c r="I38" t="s">
        <v>112</v>
      </c>
      <c r="J38" t="s">
        <v>206</v>
      </c>
      <c r="K38" t="s">
        <v>85</v>
      </c>
      <c r="L38">
        <v>10009</v>
      </c>
      <c r="M38" t="s">
        <v>14</v>
      </c>
      <c r="N38" t="s">
        <v>273</v>
      </c>
      <c r="O38" t="s">
        <v>20</v>
      </c>
      <c r="P38" t="s">
        <v>27</v>
      </c>
      <c r="Q38" t="s">
        <v>274</v>
      </c>
      <c r="R38">
        <v>96.53</v>
      </c>
      <c r="S38" t="str">
        <f t="shared" si="0"/>
        <v>September</v>
      </c>
      <c r="T38">
        <f t="shared" si="1"/>
        <v>2018</v>
      </c>
      <c r="U38" t="str">
        <f t="shared" si="2"/>
        <v>New York - East</v>
      </c>
      <c r="V38">
        <v>2</v>
      </c>
    </row>
    <row r="39" spans="1:22">
      <c r="A39">
        <v>39</v>
      </c>
      <c r="B39" t="s">
        <v>275</v>
      </c>
      <c r="C39" s="1">
        <v>42895</v>
      </c>
      <c r="D39" s="1">
        <v>43048</v>
      </c>
      <c r="E39" t="s">
        <v>26</v>
      </c>
      <c r="F39" t="s">
        <v>276</v>
      </c>
      <c r="G39" t="s">
        <v>277</v>
      </c>
      <c r="H39" t="s">
        <v>81</v>
      </c>
      <c r="I39" t="s">
        <v>112</v>
      </c>
      <c r="J39" t="s">
        <v>278</v>
      </c>
      <c r="K39" t="s">
        <v>83</v>
      </c>
      <c r="L39">
        <v>55106</v>
      </c>
      <c r="M39" t="s">
        <v>13</v>
      </c>
      <c r="N39" t="s">
        <v>279</v>
      </c>
      <c r="O39" t="s">
        <v>34</v>
      </c>
      <c r="P39" t="s">
        <v>35</v>
      </c>
      <c r="Q39" t="s">
        <v>280</v>
      </c>
      <c r="R39">
        <v>77.88</v>
      </c>
      <c r="S39" t="str">
        <f t="shared" si="0"/>
        <v>June</v>
      </c>
      <c r="T39">
        <f t="shared" si="1"/>
        <v>2017</v>
      </c>
      <c r="U39" t="str">
        <f t="shared" si="2"/>
        <v>Minnesota - Central</v>
      </c>
      <c r="V39">
        <v>5</v>
      </c>
    </row>
    <row r="40" spans="1:22">
      <c r="A40">
        <v>40</v>
      </c>
      <c r="B40" t="s">
        <v>281</v>
      </c>
      <c r="C40" s="1">
        <v>42805</v>
      </c>
      <c r="D40" s="1">
        <v>43019</v>
      </c>
      <c r="E40" t="s">
        <v>26</v>
      </c>
      <c r="F40" t="s">
        <v>282</v>
      </c>
      <c r="G40" t="s">
        <v>283</v>
      </c>
      <c r="H40" t="s">
        <v>64</v>
      </c>
      <c r="I40" t="s">
        <v>112</v>
      </c>
      <c r="J40" t="s">
        <v>284</v>
      </c>
      <c r="K40" t="s">
        <v>72</v>
      </c>
      <c r="L40">
        <v>50322</v>
      </c>
      <c r="M40" t="s">
        <v>13</v>
      </c>
      <c r="N40" t="s">
        <v>285</v>
      </c>
      <c r="O40" t="s">
        <v>34</v>
      </c>
      <c r="P40" t="s">
        <v>37</v>
      </c>
      <c r="Q40" t="s">
        <v>286</v>
      </c>
      <c r="R40">
        <v>75.959999999999994</v>
      </c>
      <c r="S40" t="str">
        <f t="shared" si="0"/>
        <v>March</v>
      </c>
      <c r="T40">
        <f t="shared" si="1"/>
        <v>2017</v>
      </c>
      <c r="U40" t="str">
        <f t="shared" si="2"/>
        <v>Iowa - Central</v>
      </c>
      <c r="V40">
        <v>7</v>
      </c>
    </row>
    <row r="41" spans="1:22">
      <c r="A41">
        <v>41</v>
      </c>
      <c r="B41" t="s">
        <v>281</v>
      </c>
      <c r="C41" s="1">
        <v>42805</v>
      </c>
      <c r="D41" s="1">
        <v>43019</v>
      </c>
      <c r="E41" t="s">
        <v>26</v>
      </c>
      <c r="F41" t="s">
        <v>282</v>
      </c>
      <c r="G41" t="s">
        <v>283</v>
      </c>
      <c r="H41" t="s">
        <v>64</v>
      </c>
      <c r="I41" t="s">
        <v>112</v>
      </c>
      <c r="J41" t="s">
        <v>284</v>
      </c>
      <c r="K41" t="s">
        <v>72</v>
      </c>
      <c r="L41">
        <v>50322</v>
      </c>
      <c r="M41" t="s">
        <v>13</v>
      </c>
      <c r="N41" t="s">
        <v>287</v>
      </c>
      <c r="O41" t="s">
        <v>34</v>
      </c>
      <c r="P41" t="s">
        <v>40</v>
      </c>
      <c r="Q41" t="s">
        <v>288</v>
      </c>
      <c r="R41">
        <v>27.24</v>
      </c>
      <c r="S41" t="str">
        <f t="shared" si="0"/>
        <v>March</v>
      </c>
      <c r="T41">
        <f t="shared" si="1"/>
        <v>2017</v>
      </c>
      <c r="U41" t="str">
        <f t="shared" si="2"/>
        <v>Iowa - Central</v>
      </c>
      <c r="V41">
        <v>7</v>
      </c>
    </row>
    <row r="42" spans="1:22">
      <c r="A42">
        <v>42</v>
      </c>
      <c r="B42" t="s">
        <v>289</v>
      </c>
      <c r="C42" s="1">
        <v>42403</v>
      </c>
      <c r="D42" s="1">
        <v>42524</v>
      </c>
      <c r="E42" t="s">
        <v>26</v>
      </c>
      <c r="F42" t="s">
        <v>290</v>
      </c>
      <c r="G42" t="s">
        <v>291</v>
      </c>
      <c r="H42" t="s">
        <v>64</v>
      </c>
      <c r="I42" t="s">
        <v>112</v>
      </c>
      <c r="J42" t="s">
        <v>155</v>
      </c>
      <c r="K42" t="s">
        <v>78</v>
      </c>
      <c r="L42">
        <v>98103</v>
      </c>
      <c r="M42" t="s">
        <v>16</v>
      </c>
      <c r="N42" t="s">
        <v>292</v>
      </c>
      <c r="O42" t="s">
        <v>20</v>
      </c>
      <c r="P42" t="s">
        <v>30</v>
      </c>
      <c r="Q42" t="s">
        <v>293</v>
      </c>
      <c r="R42">
        <v>787.53</v>
      </c>
      <c r="S42" t="str">
        <f t="shared" si="0"/>
        <v>February</v>
      </c>
      <c r="T42">
        <f t="shared" si="1"/>
        <v>2016</v>
      </c>
      <c r="U42" t="str">
        <f t="shared" si="2"/>
        <v>Washington - West</v>
      </c>
      <c r="V42">
        <v>4</v>
      </c>
    </row>
    <row r="43" spans="1:22">
      <c r="A43">
        <v>43</v>
      </c>
      <c r="B43" t="s">
        <v>294</v>
      </c>
      <c r="C43" s="1">
        <v>42494</v>
      </c>
      <c r="D43" s="1">
        <v>42647</v>
      </c>
      <c r="E43" t="s">
        <v>26</v>
      </c>
      <c r="F43" t="s">
        <v>295</v>
      </c>
      <c r="G43" t="s">
        <v>296</v>
      </c>
      <c r="H43" t="s">
        <v>81</v>
      </c>
      <c r="I43" t="s">
        <v>112</v>
      </c>
      <c r="J43" t="s">
        <v>297</v>
      </c>
      <c r="K43" t="s">
        <v>89</v>
      </c>
      <c r="L43">
        <v>37620</v>
      </c>
      <c r="M43" t="s">
        <v>15</v>
      </c>
      <c r="N43" t="s">
        <v>298</v>
      </c>
      <c r="O43" t="s">
        <v>34</v>
      </c>
      <c r="P43" t="s">
        <v>40</v>
      </c>
      <c r="Q43" t="s">
        <v>299</v>
      </c>
      <c r="R43">
        <v>157.79400000000001</v>
      </c>
      <c r="S43" t="str">
        <f t="shared" si="0"/>
        <v>May</v>
      </c>
      <c r="T43">
        <f t="shared" si="1"/>
        <v>2016</v>
      </c>
      <c r="U43" t="str">
        <f t="shared" si="2"/>
        <v>Tennessee - South</v>
      </c>
      <c r="V43">
        <v>5</v>
      </c>
    </row>
    <row r="44" spans="1:22">
      <c r="A44">
        <v>44</v>
      </c>
      <c r="B44" t="s">
        <v>300</v>
      </c>
      <c r="C44" s="1">
        <v>43075</v>
      </c>
      <c r="D44" t="s">
        <v>236</v>
      </c>
      <c r="E44" t="s">
        <v>19</v>
      </c>
      <c r="F44" t="s">
        <v>301</v>
      </c>
      <c r="G44" t="s">
        <v>302</v>
      </c>
      <c r="H44" t="s">
        <v>64</v>
      </c>
      <c r="I44" t="s">
        <v>112</v>
      </c>
      <c r="J44" t="s">
        <v>303</v>
      </c>
      <c r="K44" t="s">
        <v>68</v>
      </c>
      <c r="L44">
        <v>19805</v>
      </c>
      <c r="M44" t="s">
        <v>14</v>
      </c>
      <c r="N44" t="s">
        <v>304</v>
      </c>
      <c r="O44" t="s">
        <v>20</v>
      </c>
      <c r="P44" t="s">
        <v>27</v>
      </c>
      <c r="Q44" t="s">
        <v>305</v>
      </c>
      <c r="R44">
        <v>47.04</v>
      </c>
      <c r="S44" t="str">
        <f t="shared" si="0"/>
        <v>December</v>
      </c>
      <c r="T44">
        <f t="shared" si="1"/>
        <v>2017</v>
      </c>
      <c r="U44" t="str">
        <f t="shared" si="2"/>
        <v>Delaware - East</v>
      </c>
      <c r="V44">
        <v>3</v>
      </c>
    </row>
    <row r="45" spans="1:22">
      <c r="A45">
        <v>45</v>
      </c>
      <c r="B45" t="s">
        <v>300</v>
      </c>
      <c r="C45" s="1">
        <v>43075</v>
      </c>
      <c r="D45" t="s">
        <v>236</v>
      </c>
      <c r="E45" t="s">
        <v>19</v>
      </c>
      <c r="F45" t="s">
        <v>301</v>
      </c>
      <c r="G45" t="s">
        <v>302</v>
      </c>
      <c r="H45" t="s">
        <v>64</v>
      </c>
      <c r="I45" t="s">
        <v>112</v>
      </c>
      <c r="J45" t="s">
        <v>303</v>
      </c>
      <c r="K45" t="s">
        <v>68</v>
      </c>
      <c r="L45">
        <v>19805</v>
      </c>
      <c r="M45" t="s">
        <v>14</v>
      </c>
      <c r="N45" t="s">
        <v>144</v>
      </c>
      <c r="O45" t="s">
        <v>34</v>
      </c>
      <c r="P45" t="s">
        <v>40</v>
      </c>
      <c r="Q45" t="s">
        <v>145</v>
      </c>
      <c r="R45">
        <v>30.84</v>
      </c>
      <c r="S45" t="str">
        <f t="shared" si="0"/>
        <v>December</v>
      </c>
      <c r="T45">
        <f t="shared" si="1"/>
        <v>2017</v>
      </c>
      <c r="U45" t="str">
        <f t="shared" si="2"/>
        <v>Delaware - East</v>
      </c>
      <c r="V45">
        <v>3</v>
      </c>
    </row>
    <row r="46" spans="1:22">
      <c r="A46">
        <v>46</v>
      </c>
      <c r="B46" t="s">
        <v>300</v>
      </c>
      <c r="C46" s="1">
        <v>43075</v>
      </c>
      <c r="D46" t="s">
        <v>236</v>
      </c>
      <c r="E46" t="s">
        <v>19</v>
      </c>
      <c r="F46" t="s">
        <v>301</v>
      </c>
      <c r="G46" t="s">
        <v>302</v>
      </c>
      <c r="H46" t="s">
        <v>64</v>
      </c>
      <c r="I46" t="s">
        <v>112</v>
      </c>
      <c r="J46" t="s">
        <v>303</v>
      </c>
      <c r="K46" t="s">
        <v>68</v>
      </c>
      <c r="L46">
        <v>19805</v>
      </c>
      <c r="M46" t="s">
        <v>14</v>
      </c>
      <c r="N46" t="s">
        <v>306</v>
      </c>
      <c r="O46" t="s">
        <v>34</v>
      </c>
      <c r="P46" t="s">
        <v>48</v>
      </c>
      <c r="Q46" t="s">
        <v>307</v>
      </c>
      <c r="R46">
        <v>226.56</v>
      </c>
      <c r="S46" t="str">
        <f t="shared" si="0"/>
        <v>December</v>
      </c>
      <c r="T46">
        <f t="shared" si="1"/>
        <v>2017</v>
      </c>
      <c r="U46" t="str">
        <f t="shared" si="2"/>
        <v>Delaware - East</v>
      </c>
      <c r="V46">
        <v>3</v>
      </c>
    </row>
    <row r="47" spans="1:22">
      <c r="A47">
        <v>47</v>
      </c>
      <c r="B47" t="s">
        <v>300</v>
      </c>
      <c r="C47" s="1">
        <v>43075</v>
      </c>
      <c r="D47" t="s">
        <v>236</v>
      </c>
      <c r="E47" t="s">
        <v>19</v>
      </c>
      <c r="F47" t="s">
        <v>301</v>
      </c>
      <c r="G47" t="s">
        <v>302</v>
      </c>
      <c r="H47" t="s">
        <v>64</v>
      </c>
      <c r="I47" t="s">
        <v>112</v>
      </c>
      <c r="J47" t="s">
        <v>303</v>
      </c>
      <c r="K47" t="s">
        <v>68</v>
      </c>
      <c r="L47">
        <v>19805</v>
      </c>
      <c r="M47" t="s">
        <v>14</v>
      </c>
      <c r="N47" t="s">
        <v>308</v>
      </c>
      <c r="O47" t="s">
        <v>34</v>
      </c>
      <c r="P47" t="s">
        <v>42</v>
      </c>
      <c r="Q47" t="s">
        <v>309</v>
      </c>
      <c r="R47">
        <v>115.02</v>
      </c>
      <c r="S47" t="str">
        <f t="shared" si="0"/>
        <v>December</v>
      </c>
      <c r="T47">
        <f t="shared" si="1"/>
        <v>2017</v>
      </c>
      <c r="U47" t="str">
        <f t="shared" si="2"/>
        <v>Delaware - East</v>
      </c>
      <c r="V47">
        <v>3</v>
      </c>
    </row>
    <row r="48" spans="1:22">
      <c r="A48">
        <v>48</v>
      </c>
      <c r="B48" t="s">
        <v>300</v>
      </c>
      <c r="C48" s="1">
        <v>43075</v>
      </c>
      <c r="D48" t="s">
        <v>236</v>
      </c>
      <c r="E48" t="s">
        <v>19</v>
      </c>
      <c r="F48" t="s">
        <v>301</v>
      </c>
      <c r="G48" t="s">
        <v>302</v>
      </c>
      <c r="H48" t="s">
        <v>64</v>
      </c>
      <c r="I48" t="s">
        <v>112</v>
      </c>
      <c r="J48" t="s">
        <v>303</v>
      </c>
      <c r="K48" t="s">
        <v>68</v>
      </c>
      <c r="L48">
        <v>19805</v>
      </c>
      <c r="M48" t="s">
        <v>14</v>
      </c>
      <c r="N48" t="s">
        <v>310</v>
      </c>
      <c r="O48" t="s">
        <v>50</v>
      </c>
      <c r="P48" t="s">
        <v>55</v>
      </c>
      <c r="Q48" t="s">
        <v>311</v>
      </c>
      <c r="R48">
        <v>68.040000000000006</v>
      </c>
      <c r="S48" t="str">
        <f t="shared" si="0"/>
        <v>December</v>
      </c>
      <c r="T48">
        <f t="shared" si="1"/>
        <v>2017</v>
      </c>
      <c r="U48" t="str">
        <f t="shared" si="2"/>
        <v>Delaware - East</v>
      </c>
      <c r="V48">
        <v>3</v>
      </c>
    </row>
    <row r="49" spans="1:22">
      <c r="A49">
        <v>49</v>
      </c>
      <c r="B49" t="s">
        <v>312</v>
      </c>
      <c r="C49" s="1">
        <v>43231</v>
      </c>
      <c r="D49" s="1">
        <v>43445</v>
      </c>
      <c r="E49" t="s">
        <v>26</v>
      </c>
      <c r="F49" t="s">
        <v>313</v>
      </c>
      <c r="G49" t="s">
        <v>314</v>
      </c>
      <c r="H49" t="s">
        <v>64</v>
      </c>
      <c r="I49" t="s">
        <v>112</v>
      </c>
      <c r="J49" t="s">
        <v>315</v>
      </c>
      <c r="K49" t="s">
        <v>65</v>
      </c>
      <c r="L49">
        <v>85023</v>
      </c>
      <c r="M49" t="s">
        <v>16</v>
      </c>
      <c r="N49" t="s">
        <v>316</v>
      </c>
      <c r="O49" t="s">
        <v>34</v>
      </c>
      <c r="P49" t="s">
        <v>40</v>
      </c>
      <c r="Q49" t="s">
        <v>317</v>
      </c>
      <c r="R49">
        <v>2.3879999999999999</v>
      </c>
      <c r="S49" t="str">
        <f t="shared" si="0"/>
        <v>May</v>
      </c>
      <c r="T49">
        <f t="shared" si="1"/>
        <v>2018</v>
      </c>
      <c r="U49" t="str">
        <f t="shared" si="2"/>
        <v>Arizona - West</v>
      </c>
      <c r="V49">
        <v>7</v>
      </c>
    </row>
    <row r="50" spans="1:22">
      <c r="A50">
        <v>50</v>
      </c>
      <c r="B50" t="s">
        <v>312</v>
      </c>
      <c r="C50" s="1">
        <v>43231</v>
      </c>
      <c r="D50" s="1">
        <v>43445</v>
      </c>
      <c r="E50" t="s">
        <v>26</v>
      </c>
      <c r="F50" t="s">
        <v>313</v>
      </c>
      <c r="G50" t="s">
        <v>314</v>
      </c>
      <c r="H50" t="s">
        <v>64</v>
      </c>
      <c r="I50" t="s">
        <v>112</v>
      </c>
      <c r="J50" t="s">
        <v>315</v>
      </c>
      <c r="K50" t="s">
        <v>65</v>
      </c>
      <c r="L50">
        <v>85023</v>
      </c>
      <c r="M50" t="s">
        <v>16</v>
      </c>
      <c r="N50" t="s">
        <v>318</v>
      </c>
      <c r="O50" t="s">
        <v>34</v>
      </c>
      <c r="P50" t="s">
        <v>48</v>
      </c>
      <c r="Q50" t="s">
        <v>319</v>
      </c>
      <c r="R50">
        <v>243.99199999999999</v>
      </c>
      <c r="S50" t="str">
        <f t="shared" si="0"/>
        <v>May</v>
      </c>
      <c r="T50">
        <f t="shared" si="1"/>
        <v>2018</v>
      </c>
      <c r="U50" t="str">
        <f t="shared" si="2"/>
        <v>Arizona - West</v>
      </c>
      <c r="V50">
        <v>7</v>
      </c>
    </row>
    <row r="51" spans="1:22">
      <c r="A51">
        <v>51</v>
      </c>
      <c r="B51" t="s">
        <v>320</v>
      </c>
      <c r="C51" s="1">
        <v>42897</v>
      </c>
      <c r="D51" s="1">
        <v>43019</v>
      </c>
      <c r="E51" t="s">
        <v>23</v>
      </c>
      <c r="F51" t="s">
        <v>321</v>
      </c>
      <c r="G51" t="s">
        <v>322</v>
      </c>
      <c r="H51" t="s">
        <v>91</v>
      </c>
      <c r="I51" t="s">
        <v>112</v>
      </c>
      <c r="J51" t="s">
        <v>122</v>
      </c>
      <c r="K51" t="s">
        <v>66</v>
      </c>
      <c r="L51">
        <v>90004</v>
      </c>
      <c r="M51" t="s">
        <v>16</v>
      </c>
      <c r="N51" t="s">
        <v>323</v>
      </c>
      <c r="O51" t="s">
        <v>20</v>
      </c>
      <c r="P51" t="s">
        <v>24</v>
      </c>
      <c r="Q51" t="s">
        <v>324</v>
      </c>
      <c r="R51">
        <v>81.424000000000007</v>
      </c>
      <c r="S51" t="str">
        <f t="shared" si="0"/>
        <v>June</v>
      </c>
      <c r="T51">
        <f t="shared" si="1"/>
        <v>2017</v>
      </c>
      <c r="U51" t="str">
        <f t="shared" si="2"/>
        <v>California - West</v>
      </c>
      <c r="V51">
        <v>4</v>
      </c>
    </row>
    <row r="52" spans="1:22">
      <c r="A52">
        <v>52</v>
      </c>
      <c r="B52" t="s">
        <v>320</v>
      </c>
      <c r="C52" s="1">
        <v>42897</v>
      </c>
      <c r="D52" s="1">
        <v>43019</v>
      </c>
      <c r="E52" t="s">
        <v>23</v>
      </c>
      <c r="F52" t="s">
        <v>321</v>
      </c>
      <c r="G52" t="s">
        <v>322</v>
      </c>
      <c r="H52" t="s">
        <v>91</v>
      </c>
      <c r="I52" t="s">
        <v>112</v>
      </c>
      <c r="J52" t="s">
        <v>122</v>
      </c>
      <c r="K52" t="s">
        <v>66</v>
      </c>
      <c r="L52">
        <v>90004</v>
      </c>
      <c r="M52" t="s">
        <v>16</v>
      </c>
      <c r="N52" t="s">
        <v>325</v>
      </c>
      <c r="O52" t="s">
        <v>20</v>
      </c>
      <c r="P52" t="s">
        <v>27</v>
      </c>
      <c r="Q52" t="s">
        <v>326</v>
      </c>
      <c r="R52">
        <v>238.56</v>
      </c>
      <c r="S52" t="str">
        <f t="shared" si="0"/>
        <v>June</v>
      </c>
      <c r="T52">
        <f t="shared" si="1"/>
        <v>2017</v>
      </c>
      <c r="U52" t="str">
        <f t="shared" si="2"/>
        <v>California - West</v>
      </c>
      <c r="V52">
        <v>4</v>
      </c>
    </row>
    <row r="53" spans="1:22">
      <c r="A53">
        <v>53</v>
      </c>
      <c r="B53" t="s">
        <v>327</v>
      </c>
      <c r="C53" s="1">
        <v>43133</v>
      </c>
      <c r="D53" s="1">
        <v>43222</v>
      </c>
      <c r="E53" t="s">
        <v>19</v>
      </c>
      <c r="F53" t="s">
        <v>328</v>
      </c>
      <c r="G53" t="s">
        <v>329</v>
      </c>
      <c r="H53" t="s">
        <v>81</v>
      </c>
      <c r="I53" t="s">
        <v>112</v>
      </c>
      <c r="J53" t="s">
        <v>330</v>
      </c>
      <c r="K53" t="s">
        <v>87</v>
      </c>
      <c r="L53">
        <v>43229</v>
      </c>
      <c r="M53" t="s">
        <v>14</v>
      </c>
      <c r="N53" t="s">
        <v>331</v>
      </c>
      <c r="O53" t="s">
        <v>50</v>
      </c>
      <c r="P53" t="s">
        <v>55</v>
      </c>
      <c r="Q53" t="s">
        <v>332</v>
      </c>
      <c r="R53">
        <v>59.97</v>
      </c>
      <c r="S53" t="str">
        <f t="shared" si="0"/>
        <v>February</v>
      </c>
      <c r="T53">
        <f t="shared" si="1"/>
        <v>2018</v>
      </c>
      <c r="U53" t="str">
        <f t="shared" si="2"/>
        <v>Ohio - East</v>
      </c>
      <c r="V53">
        <v>3</v>
      </c>
    </row>
    <row r="54" spans="1:22">
      <c r="A54">
        <v>54</v>
      </c>
      <c r="B54" t="s">
        <v>327</v>
      </c>
      <c r="C54" s="1">
        <v>43133</v>
      </c>
      <c r="D54" s="1">
        <v>43222</v>
      </c>
      <c r="E54" t="s">
        <v>19</v>
      </c>
      <c r="F54" t="s">
        <v>328</v>
      </c>
      <c r="G54" t="s">
        <v>329</v>
      </c>
      <c r="H54" t="s">
        <v>81</v>
      </c>
      <c r="I54" t="s">
        <v>112</v>
      </c>
      <c r="J54" t="s">
        <v>330</v>
      </c>
      <c r="K54" t="s">
        <v>87</v>
      </c>
      <c r="L54">
        <v>43229</v>
      </c>
      <c r="M54" t="s">
        <v>14</v>
      </c>
      <c r="N54" t="s">
        <v>333</v>
      </c>
      <c r="O54" t="s">
        <v>34</v>
      </c>
      <c r="P54" t="s">
        <v>47</v>
      </c>
      <c r="Q54" t="s">
        <v>334</v>
      </c>
      <c r="R54">
        <v>78.304000000000002</v>
      </c>
      <c r="S54" t="str">
        <f t="shared" si="0"/>
        <v>February</v>
      </c>
      <c r="T54">
        <f t="shared" si="1"/>
        <v>2018</v>
      </c>
      <c r="U54" t="str">
        <f t="shared" si="2"/>
        <v>Ohio - East</v>
      </c>
      <c r="V54">
        <v>3</v>
      </c>
    </row>
    <row r="55" spans="1:22">
      <c r="A55">
        <v>55</v>
      </c>
      <c r="B55" t="s">
        <v>327</v>
      </c>
      <c r="C55" s="1">
        <v>43133</v>
      </c>
      <c r="D55" s="1">
        <v>43222</v>
      </c>
      <c r="E55" t="s">
        <v>19</v>
      </c>
      <c r="F55" t="s">
        <v>328</v>
      </c>
      <c r="G55" t="s">
        <v>329</v>
      </c>
      <c r="H55" t="s">
        <v>81</v>
      </c>
      <c r="I55" t="s">
        <v>112</v>
      </c>
      <c r="J55" t="s">
        <v>330</v>
      </c>
      <c r="K55" t="s">
        <v>87</v>
      </c>
      <c r="L55">
        <v>43229</v>
      </c>
      <c r="M55" t="s">
        <v>14</v>
      </c>
      <c r="N55" t="s">
        <v>335</v>
      </c>
      <c r="O55" t="s">
        <v>34</v>
      </c>
      <c r="P55" t="s">
        <v>43</v>
      </c>
      <c r="Q55" t="s">
        <v>336</v>
      </c>
      <c r="R55">
        <v>21.456</v>
      </c>
      <c r="S55" t="str">
        <f t="shared" si="0"/>
        <v>February</v>
      </c>
      <c r="T55">
        <f t="shared" si="1"/>
        <v>2018</v>
      </c>
      <c r="U55" t="str">
        <f t="shared" si="2"/>
        <v>Ohio - East</v>
      </c>
      <c r="V55">
        <v>3</v>
      </c>
    </row>
    <row r="56" spans="1:22">
      <c r="A56">
        <v>56</v>
      </c>
      <c r="B56" t="s">
        <v>337</v>
      </c>
      <c r="C56" s="1">
        <v>42864</v>
      </c>
      <c r="D56" s="1">
        <v>42925</v>
      </c>
      <c r="E56" t="s">
        <v>23</v>
      </c>
      <c r="F56" t="s">
        <v>338</v>
      </c>
      <c r="G56" t="s">
        <v>339</v>
      </c>
      <c r="H56" t="s">
        <v>81</v>
      </c>
      <c r="I56" t="s">
        <v>112</v>
      </c>
      <c r="J56" t="s">
        <v>340</v>
      </c>
      <c r="K56" t="s">
        <v>88</v>
      </c>
      <c r="L56">
        <v>19140</v>
      </c>
      <c r="M56" t="s">
        <v>14</v>
      </c>
      <c r="N56" t="s">
        <v>341</v>
      </c>
      <c r="O56" t="s">
        <v>20</v>
      </c>
      <c r="P56" t="s">
        <v>27</v>
      </c>
      <c r="Q56" t="s">
        <v>342</v>
      </c>
      <c r="R56">
        <v>82.8</v>
      </c>
      <c r="S56" t="str">
        <f t="shared" si="0"/>
        <v>May</v>
      </c>
      <c r="T56">
        <f t="shared" si="1"/>
        <v>2017</v>
      </c>
      <c r="U56" t="str">
        <f t="shared" si="2"/>
        <v>Pennsylvania - East</v>
      </c>
      <c r="V56">
        <v>2</v>
      </c>
    </row>
    <row r="57" spans="1:22">
      <c r="A57">
        <v>57</v>
      </c>
      <c r="B57" t="s">
        <v>343</v>
      </c>
      <c r="C57" s="1">
        <v>42560</v>
      </c>
      <c r="D57" s="1">
        <v>42713</v>
      </c>
      <c r="E57" t="s">
        <v>26</v>
      </c>
      <c r="F57" t="s">
        <v>344</v>
      </c>
      <c r="G57" t="s">
        <v>345</v>
      </c>
      <c r="H57" t="s">
        <v>64</v>
      </c>
      <c r="I57" t="s">
        <v>112</v>
      </c>
      <c r="J57" t="s">
        <v>346</v>
      </c>
      <c r="K57" t="s">
        <v>66</v>
      </c>
      <c r="L57">
        <v>91104</v>
      </c>
      <c r="M57" t="s">
        <v>16</v>
      </c>
      <c r="N57" t="s">
        <v>347</v>
      </c>
      <c r="O57" t="s">
        <v>34</v>
      </c>
      <c r="P57" t="s">
        <v>48</v>
      </c>
      <c r="Q57" t="s">
        <v>348</v>
      </c>
      <c r="R57">
        <v>671.93</v>
      </c>
      <c r="S57" t="str">
        <f t="shared" si="0"/>
        <v>July</v>
      </c>
      <c r="T57">
        <f t="shared" si="1"/>
        <v>2016</v>
      </c>
      <c r="U57" t="str">
        <f t="shared" si="2"/>
        <v>California - West</v>
      </c>
      <c r="V57">
        <v>5</v>
      </c>
    </row>
    <row r="58" spans="1:22">
      <c r="A58">
        <v>58</v>
      </c>
      <c r="B58" t="s">
        <v>349</v>
      </c>
      <c r="C58" s="1">
        <v>42867</v>
      </c>
      <c r="D58" s="1">
        <v>42990</v>
      </c>
      <c r="E58" t="s">
        <v>26</v>
      </c>
      <c r="F58" t="s">
        <v>350</v>
      </c>
      <c r="G58" t="s">
        <v>351</v>
      </c>
      <c r="H58" t="s">
        <v>81</v>
      </c>
      <c r="I58" t="s">
        <v>112</v>
      </c>
      <c r="J58" t="s">
        <v>352</v>
      </c>
      <c r="K58" t="s">
        <v>79</v>
      </c>
      <c r="L58">
        <v>53132</v>
      </c>
      <c r="M58" t="s">
        <v>13</v>
      </c>
      <c r="N58" t="s">
        <v>353</v>
      </c>
      <c r="O58" t="s">
        <v>50</v>
      </c>
      <c r="P58" t="s">
        <v>55</v>
      </c>
      <c r="Q58" t="s">
        <v>354</v>
      </c>
      <c r="R58">
        <v>384.45</v>
      </c>
      <c r="S58" t="str">
        <f t="shared" si="0"/>
        <v>May</v>
      </c>
      <c r="T58">
        <f t="shared" si="1"/>
        <v>2017</v>
      </c>
      <c r="U58" t="str">
        <f t="shared" si="2"/>
        <v>Wisconsin - Central</v>
      </c>
      <c r="V58">
        <v>4</v>
      </c>
    </row>
    <row r="59" spans="1:22">
      <c r="A59">
        <v>59</v>
      </c>
      <c r="B59" t="s">
        <v>349</v>
      </c>
      <c r="C59" s="1">
        <v>42867</v>
      </c>
      <c r="D59" s="1">
        <v>42990</v>
      </c>
      <c r="E59" t="s">
        <v>26</v>
      </c>
      <c r="F59" t="s">
        <v>350</v>
      </c>
      <c r="G59" t="s">
        <v>351</v>
      </c>
      <c r="H59" t="s">
        <v>81</v>
      </c>
      <c r="I59" t="s">
        <v>112</v>
      </c>
      <c r="J59" t="s">
        <v>352</v>
      </c>
      <c r="K59" t="s">
        <v>79</v>
      </c>
      <c r="L59">
        <v>53132</v>
      </c>
      <c r="M59" t="s">
        <v>13</v>
      </c>
      <c r="N59" t="s">
        <v>355</v>
      </c>
      <c r="O59" t="s">
        <v>50</v>
      </c>
      <c r="P59" t="s">
        <v>55</v>
      </c>
      <c r="Q59" t="s">
        <v>356</v>
      </c>
      <c r="R59">
        <v>149.97</v>
      </c>
      <c r="S59" t="str">
        <f t="shared" si="0"/>
        <v>May</v>
      </c>
      <c r="T59">
        <f t="shared" si="1"/>
        <v>2017</v>
      </c>
      <c r="U59" t="str">
        <f t="shared" si="2"/>
        <v>Wisconsin - Central</v>
      </c>
      <c r="V59">
        <v>4</v>
      </c>
    </row>
    <row r="60" spans="1:22">
      <c r="A60">
        <v>60</v>
      </c>
      <c r="B60" t="s">
        <v>349</v>
      </c>
      <c r="C60" s="1">
        <v>42867</v>
      </c>
      <c r="D60" s="1">
        <v>42990</v>
      </c>
      <c r="E60" t="s">
        <v>26</v>
      </c>
      <c r="F60" t="s">
        <v>350</v>
      </c>
      <c r="G60" t="s">
        <v>351</v>
      </c>
      <c r="H60" t="s">
        <v>81</v>
      </c>
      <c r="I60" t="s">
        <v>112</v>
      </c>
      <c r="J60" t="s">
        <v>352</v>
      </c>
      <c r="K60" t="s">
        <v>79</v>
      </c>
      <c r="L60">
        <v>53132</v>
      </c>
      <c r="M60" t="s">
        <v>13</v>
      </c>
      <c r="N60" t="s">
        <v>116</v>
      </c>
      <c r="O60" t="s">
        <v>20</v>
      </c>
      <c r="P60" t="s">
        <v>24</v>
      </c>
      <c r="Q60" t="s">
        <v>117</v>
      </c>
      <c r="R60">
        <v>1951.84</v>
      </c>
      <c r="S60" t="str">
        <f t="shared" si="0"/>
        <v>May</v>
      </c>
      <c r="T60">
        <f t="shared" si="1"/>
        <v>2017</v>
      </c>
      <c r="U60" t="str">
        <f t="shared" si="2"/>
        <v>Wisconsin - Central</v>
      </c>
      <c r="V60">
        <v>4</v>
      </c>
    </row>
    <row r="61" spans="1:22">
      <c r="A61">
        <v>61</v>
      </c>
      <c r="B61" t="s">
        <v>349</v>
      </c>
      <c r="C61" s="1">
        <v>42867</v>
      </c>
      <c r="D61" s="1">
        <v>42990</v>
      </c>
      <c r="E61" t="s">
        <v>26</v>
      </c>
      <c r="F61" t="s">
        <v>350</v>
      </c>
      <c r="G61" t="s">
        <v>351</v>
      </c>
      <c r="H61" t="s">
        <v>81</v>
      </c>
      <c r="I61" t="s">
        <v>112</v>
      </c>
      <c r="J61" t="s">
        <v>352</v>
      </c>
      <c r="K61" t="s">
        <v>79</v>
      </c>
      <c r="L61">
        <v>53132</v>
      </c>
      <c r="M61" t="s">
        <v>13</v>
      </c>
      <c r="N61" t="s">
        <v>357</v>
      </c>
      <c r="O61" t="s">
        <v>34</v>
      </c>
      <c r="P61" t="s">
        <v>40</v>
      </c>
      <c r="Q61" t="s">
        <v>358</v>
      </c>
      <c r="R61">
        <v>171.55</v>
      </c>
      <c r="S61" t="str">
        <f t="shared" si="0"/>
        <v>May</v>
      </c>
      <c r="T61">
        <f t="shared" si="1"/>
        <v>2017</v>
      </c>
      <c r="U61" t="str">
        <f t="shared" si="2"/>
        <v>Wisconsin - Central</v>
      </c>
      <c r="V61">
        <v>4</v>
      </c>
    </row>
    <row r="62" spans="1:22">
      <c r="A62">
        <v>62</v>
      </c>
      <c r="B62" t="s">
        <v>359</v>
      </c>
      <c r="C62" s="1">
        <v>42007</v>
      </c>
      <c r="D62" s="1">
        <v>42158</v>
      </c>
      <c r="E62" t="s">
        <v>23</v>
      </c>
      <c r="F62" t="s">
        <v>360</v>
      </c>
      <c r="G62" t="s">
        <v>361</v>
      </c>
      <c r="H62" t="s">
        <v>64</v>
      </c>
      <c r="I62" t="s">
        <v>112</v>
      </c>
      <c r="J62" t="s">
        <v>155</v>
      </c>
      <c r="K62" t="s">
        <v>78</v>
      </c>
      <c r="L62">
        <v>98115</v>
      </c>
      <c r="M62" t="s">
        <v>16</v>
      </c>
      <c r="N62" t="s">
        <v>362</v>
      </c>
      <c r="O62" t="s">
        <v>20</v>
      </c>
      <c r="P62" t="s">
        <v>24</v>
      </c>
      <c r="Q62" t="s">
        <v>363</v>
      </c>
      <c r="R62">
        <v>457.56799999999998</v>
      </c>
      <c r="S62" t="str">
        <f t="shared" si="0"/>
        <v>January</v>
      </c>
      <c r="T62">
        <f t="shared" si="1"/>
        <v>2015</v>
      </c>
      <c r="U62" t="str">
        <f t="shared" si="2"/>
        <v>Washington - West</v>
      </c>
      <c r="V62">
        <v>5</v>
      </c>
    </row>
    <row r="63" spans="1:22">
      <c r="A63">
        <v>63</v>
      </c>
      <c r="B63" t="s">
        <v>364</v>
      </c>
      <c r="C63" s="1">
        <v>43044</v>
      </c>
      <c r="D63" s="1">
        <v>43074</v>
      </c>
      <c r="E63" t="s">
        <v>19</v>
      </c>
      <c r="F63" t="s">
        <v>365</v>
      </c>
      <c r="G63" t="s">
        <v>366</v>
      </c>
      <c r="H63" t="s">
        <v>64</v>
      </c>
      <c r="I63" t="s">
        <v>112</v>
      </c>
      <c r="J63" t="s">
        <v>122</v>
      </c>
      <c r="K63" t="s">
        <v>66</v>
      </c>
      <c r="L63">
        <v>90045</v>
      </c>
      <c r="M63" t="s">
        <v>16</v>
      </c>
      <c r="N63" t="s">
        <v>367</v>
      </c>
      <c r="O63" t="s">
        <v>34</v>
      </c>
      <c r="P63" t="s">
        <v>47</v>
      </c>
      <c r="Q63" t="s">
        <v>368</v>
      </c>
      <c r="R63">
        <v>5.98</v>
      </c>
      <c r="S63" t="str">
        <f t="shared" si="0"/>
        <v>November</v>
      </c>
      <c r="T63">
        <f t="shared" si="1"/>
        <v>2017</v>
      </c>
      <c r="U63" t="str">
        <f t="shared" si="2"/>
        <v>California - West</v>
      </c>
      <c r="V63">
        <v>1</v>
      </c>
    </row>
    <row r="64" spans="1:22">
      <c r="A64">
        <v>64</v>
      </c>
      <c r="B64" t="s">
        <v>369</v>
      </c>
      <c r="C64" s="1">
        <v>42927</v>
      </c>
      <c r="D64" s="1">
        <v>43050</v>
      </c>
      <c r="E64" t="s">
        <v>26</v>
      </c>
      <c r="F64" t="s">
        <v>370</v>
      </c>
      <c r="G64" t="s">
        <v>371</v>
      </c>
      <c r="H64" t="s">
        <v>64</v>
      </c>
      <c r="I64" t="s">
        <v>112</v>
      </c>
      <c r="J64" t="s">
        <v>155</v>
      </c>
      <c r="K64" t="s">
        <v>78</v>
      </c>
      <c r="L64">
        <v>98115</v>
      </c>
      <c r="M64" t="s">
        <v>16</v>
      </c>
      <c r="N64" t="s">
        <v>372</v>
      </c>
      <c r="O64" t="s">
        <v>34</v>
      </c>
      <c r="P64" t="s">
        <v>40</v>
      </c>
      <c r="Q64" t="s">
        <v>373</v>
      </c>
      <c r="R64">
        <v>27.68</v>
      </c>
      <c r="S64" t="str">
        <f t="shared" si="0"/>
        <v>July</v>
      </c>
      <c r="T64">
        <f t="shared" si="1"/>
        <v>2017</v>
      </c>
      <c r="U64" t="str">
        <f t="shared" si="2"/>
        <v>Washington - West</v>
      </c>
      <c r="V64">
        <v>4</v>
      </c>
    </row>
    <row r="65" spans="1:22">
      <c r="A65">
        <v>65</v>
      </c>
      <c r="B65" t="s">
        <v>374</v>
      </c>
      <c r="C65" s="1">
        <v>42225</v>
      </c>
      <c r="D65" s="1">
        <v>42347</v>
      </c>
      <c r="E65" t="s">
        <v>26</v>
      </c>
      <c r="F65" t="s">
        <v>375</v>
      </c>
      <c r="G65" t="s">
        <v>376</v>
      </c>
      <c r="H65" t="s">
        <v>64</v>
      </c>
      <c r="I65" t="s">
        <v>112</v>
      </c>
      <c r="J65" t="s">
        <v>377</v>
      </c>
      <c r="K65" t="s">
        <v>76</v>
      </c>
      <c r="L65">
        <v>78207</v>
      </c>
      <c r="M65" t="s">
        <v>13</v>
      </c>
      <c r="N65" t="s">
        <v>378</v>
      </c>
      <c r="O65" t="s">
        <v>34</v>
      </c>
      <c r="P65" t="s">
        <v>37</v>
      </c>
      <c r="Q65" t="s">
        <v>379</v>
      </c>
      <c r="R65">
        <v>9.9359999999999999</v>
      </c>
      <c r="S65" t="str">
        <f t="shared" si="0"/>
        <v>August</v>
      </c>
      <c r="T65">
        <f t="shared" si="1"/>
        <v>2015</v>
      </c>
      <c r="U65" t="str">
        <f t="shared" si="2"/>
        <v>Texas - Central</v>
      </c>
      <c r="V65">
        <v>4</v>
      </c>
    </row>
    <row r="66" spans="1:22">
      <c r="A66">
        <v>66</v>
      </c>
      <c r="B66" t="s">
        <v>374</v>
      </c>
      <c r="C66" s="1">
        <v>42225</v>
      </c>
      <c r="D66" s="1">
        <v>42347</v>
      </c>
      <c r="E66" t="s">
        <v>26</v>
      </c>
      <c r="F66" t="s">
        <v>375</v>
      </c>
      <c r="G66" t="s">
        <v>376</v>
      </c>
      <c r="H66" t="s">
        <v>64</v>
      </c>
      <c r="I66" t="s">
        <v>112</v>
      </c>
      <c r="J66" t="s">
        <v>377</v>
      </c>
      <c r="K66" t="s">
        <v>76</v>
      </c>
      <c r="L66">
        <v>78207</v>
      </c>
      <c r="M66" t="s">
        <v>13</v>
      </c>
      <c r="N66" t="s">
        <v>380</v>
      </c>
      <c r="O66" t="s">
        <v>50</v>
      </c>
      <c r="P66" t="s">
        <v>54</v>
      </c>
      <c r="Q66" t="s">
        <v>381</v>
      </c>
      <c r="R66">
        <v>8159.9520000000002</v>
      </c>
      <c r="S66" t="str">
        <f t="shared" si="0"/>
        <v>August</v>
      </c>
      <c r="T66">
        <f t="shared" si="1"/>
        <v>2015</v>
      </c>
      <c r="U66" t="str">
        <f t="shared" si="2"/>
        <v>Texas - Central</v>
      </c>
      <c r="V66">
        <v>4</v>
      </c>
    </row>
    <row r="67" spans="1:22">
      <c r="A67">
        <v>67</v>
      </c>
      <c r="B67" t="s">
        <v>374</v>
      </c>
      <c r="C67" s="1">
        <v>42225</v>
      </c>
      <c r="D67" s="1">
        <v>42347</v>
      </c>
      <c r="E67" t="s">
        <v>26</v>
      </c>
      <c r="F67" t="s">
        <v>375</v>
      </c>
      <c r="G67" t="s">
        <v>376</v>
      </c>
      <c r="H67" t="s">
        <v>64</v>
      </c>
      <c r="I67" t="s">
        <v>112</v>
      </c>
      <c r="J67" t="s">
        <v>377</v>
      </c>
      <c r="K67" t="s">
        <v>76</v>
      </c>
      <c r="L67">
        <v>78207</v>
      </c>
      <c r="M67" t="s">
        <v>13</v>
      </c>
      <c r="N67" t="s">
        <v>382</v>
      </c>
      <c r="O67" t="s">
        <v>34</v>
      </c>
      <c r="P67" t="s">
        <v>48</v>
      </c>
      <c r="Q67" t="s">
        <v>383</v>
      </c>
      <c r="R67">
        <v>275.928</v>
      </c>
      <c r="S67" t="str">
        <f t="shared" ref="S67:S119" si="3">TEXT(C67,"mmmm")</f>
        <v>August</v>
      </c>
      <c r="T67">
        <f t="shared" ref="T67:T119" si="4">YEAR(C67)</f>
        <v>2015</v>
      </c>
      <c r="U67" t="str">
        <f t="shared" ref="U67:U119" si="5">K67&amp;" - "&amp;M67</f>
        <v>Texas - Central</v>
      </c>
      <c r="V67">
        <v>4</v>
      </c>
    </row>
    <row r="68" spans="1:22">
      <c r="A68">
        <v>68</v>
      </c>
      <c r="B68" t="s">
        <v>374</v>
      </c>
      <c r="C68" s="1">
        <v>42225</v>
      </c>
      <c r="D68" s="1">
        <v>42347</v>
      </c>
      <c r="E68" t="s">
        <v>26</v>
      </c>
      <c r="F68" t="s">
        <v>375</v>
      </c>
      <c r="G68" t="s">
        <v>376</v>
      </c>
      <c r="H68" t="s">
        <v>64</v>
      </c>
      <c r="I68" t="s">
        <v>112</v>
      </c>
      <c r="J68" t="s">
        <v>377</v>
      </c>
      <c r="K68" t="s">
        <v>76</v>
      </c>
      <c r="L68">
        <v>78207</v>
      </c>
      <c r="M68" t="s">
        <v>13</v>
      </c>
      <c r="N68" t="s">
        <v>384</v>
      </c>
      <c r="O68" t="s">
        <v>20</v>
      </c>
      <c r="P68" t="s">
        <v>24</v>
      </c>
      <c r="Q68" t="s">
        <v>385</v>
      </c>
      <c r="R68">
        <v>1740.06</v>
      </c>
      <c r="S68" t="str">
        <f t="shared" si="3"/>
        <v>August</v>
      </c>
      <c r="T68">
        <f t="shared" si="4"/>
        <v>2015</v>
      </c>
      <c r="U68" t="str">
        <f t="shared" si="5"/>
        <v>Texas - Central</v>
      </c>
      <c r="V68">
        <v>4</v>
      </c>
    </row>
    <row r="69" spans="1:22">
      <c r="A69">
        <v>69</v>
      </c>
      <c r="B69" t="s">
        <v>374</v>
      </c>
      <c r="C69" s="1">
        <v>42225</v>
      </c>
      <c r="D69" s="1">
        <v>42347</v>
      </c>
      <c r="E69" t="s">
        <v>26</v>
      </c>
      <c r="F69" t="s">
        <v>375</v>
      </c>
      <c r="G69" t="s">
        <v>376</v>
      </c>
      <c r="H69" t="s">
        <v>64</v>
      </c>
      <c r="I69" t="s">
        <v>112</v>
      </c>
      <c r="J69" t="s">
        <v>377</v>
      </c>
      <c r="K69" t="s">
        <v>76</v>
      </c>
      <c r="L69">
        <v>78207</v>
      </c>
      <c r="M69" t="s">
        <v>13</v>
      </c>
      <c r="N69" t="s">
        <v>386</v>
      </c>
      <c r="O69" t="s">
        <v>34</v>
      </c>
      <c r="P69" t="s">
        <v>37</v>
      </c>
      <c r="Q69" t="s">
        <v>387</v>
      </c>
      <c r="R69">
        <v>32.064</v>
      </c>
      <c r="S69" t="str">
        <f t="shared" si="3"/>
        <v>August</v>
      </c>
      <c r="T69">
        <f t="shared" si="4"/>
        <v>2015</v>
      </c>
      <c r="U69" t="str">
        <f t="shared" si="5"/>
        <v>Texas - Central</v>
      </c>
      <c r="V69">
        <v>4</v>
      </c>
    </row>
    <row r="70" spans="1:22">
      <c r="A70">
        <v>70</v>
      </c>
      <c r="B70" t="s">
        <v>374</v>
      </c>
      <c r="C70" s="1">
        <v>42225</v>
      </c>
      <c r="D70" s="1">
        <v>42347</v>
      </c>
      <c r="E70" t="s">
        <v>26</v>
      </c>
      <c r="F70" t="s">
        <v>375</v>
      </c>
      <c r="G70" t="s">
        <v>376</v>
      </c>
      <c r="H70" t="s">
        <v>64</v>
      </c>
      <c r="I70" t="s">
        <v>112</v>
      </c>
      <c r="J70" t="s">
        <v>377</v>
      </c>
      <c r="K70" t="s">
        <v>76</v>
      </c>
      <c r="L70">
        <v>78207</v>
      </c>
      <c r="M70" t="s">
        <v>13</v>
      </c>
      <c r="N70" t="s">
        <v>388</v>
      </c>
      <c r="O70" t="s">
        <v>34</v>
      </c>
      <c r="P70" t="s">
        <v>35</v>
      </c>
      <c r="Q70" t="s">
        <v>389</v>
      </c>
      <c r="R70">
        <v>177.98</v>
      </c>
      <c r="S70" t="str">
        <f t="shared" si="3"/>
        <v>August</v>
      </c>
      <c r="T70">
        <f t="shared" si="4"/>
        <v>2015</v>
      </c>
      <c r="U70" t="str">
        <f t="shared" si="5"/>
        <v>Texas - Central</v>
      </c>
      <c r="V70">
        <v>4</v>
      </c>
    </row>
    <row r="71" spans="1:22">
      <c r="A71">
        <v>71</v>
      </c>
      <c r="B71" t="s">
        <v>374</v>
      </c>
      <c r="C71" s="1">
        <v>42225</v>
      </c>
      <c r="D71" s="1">
        <v>42347</v>
      </c>
      <c r="E71" t="s">
        <v>26</v>
      </c>
      <c r="F71" t="s">
        <v>375</v>
      </c>
      <c r="G71" t="s">
        <v>376</v>
      </c>
      <c r="H71" t="s">
        <v>64</v>
      </c>
      <c r="I71" t="s">
        <v>112</v>
      </c>
      <c r="J71" t="s">
        <v>377</v>
      </c>
      <c r="K71" t="s">
        <v>76</v>
      </c>
      <c r="L71">
        <v>78207</v>
      </c>
      <c r="M71" t="s">
        <v>13</v>
      </c>
      <c r="N71" t="s">
        <v>390</v>
      </c>
      <c r="O71" t="s">
        <v>50</v>
      </c>
      <c r="P71" t="s">
        <v>55</v>
      </c>
      <c r="Q71" t="s">
        <v>391</v>
      </c>
      <c r="R71">
        <v>143.976</v>
      </c>
      <c r="S71" t="str">
        <f t="shared" si="3"/>
        <v>August</v>
      </c>
      <c r="T71">
        <f t="shared" si="4"/>
        <v>2015</v>
      </c>
      <c r="U71" t="str">
        <f t="shared" si="5"/>
        <v>Texas - Central</v>
      </c>
      <c r="V71">
        <v>4</v>
      </c>
    </row>
    <row r="72" spans="1:22">
      <c r="A72">
        <v>72</v>
      </c>
      <c r="B72" t="s">
        <v>392</v>
      </c>
      <c r="C72" s="1">
        <v>42132</v>
      </c>
      <c r="D72" s="1">
        <v>42255</v>
      </c>
      <c r="E72" t="s">
        <v>26</v>
      </c>
      <c r="F72" t="s">
        <v>393</v>
      </c>
      <c r="G72" t="s">
        <v>394</v>
      </c>
      <c r="H72" t="s">
        <v>64</v>
      </c>
      <c r="I72" t="s">
        <v>112</v>
      </c>
      <c r="J72" t="s">
        <v>122</v>
      </c>
      <c r="K72" t="s">
        <v>66</v>
      </c>
      <c r="L72">
        <v>90004</v>
      </c>
      <c r="M72" t="s">
        <v>16</v>
      </c>
      <c r="N72" t="s">
        <v>395</v>
      </c>
      <c r="O72" t="s">
        <v>34</v>
      </c>
      <c r="P72" t="s">
        <v>47</v>
      </c>
      <c r="Q72" t="s">
        <v>396</v>
      </c>
      <c r="R72">
        <v>20.94</v>
      </c>
      <c r="S72" t="str">
        <f t="shared" si="3"/>
        <v>May</v>
      </c>
      <c r="T72">
        <f t="shared" si="4"/>
        <v>2015</v>
      </c>
      <c r="U72" t="str">
        <f t="shared" si="5"/>
        <v>California - West</v>
      </c>
      <c r="V72">
        <v>4</v>
      </c>
    </row>
    <row r="73" spans="1:22">
      <c r="A73">
        <v>73</v>
      </c>
      <c r="B73" t="s">
        <v>392</v>
      </c>
      <c r="C73" s="1">
        <v>42132</v>
      </c>
      <c r="D73" s="1">
        <v>42255</v>
      </c>
      <c r="E73" t="s">
        <v>26</v>
      </c>
      <c r="F73" t="s">
        <v>393</v>
      </c>
      <c r="G73" t="s">
        <v>394</v>
      </c>
      <c r="H73" t="s">
        <v>64</v>
      </c>
      <c r="I73" t="s">
        <v>112</v>
      </c>
      <c r="J73" t="s">
        <v>122</v>
      </c>
      <c r="K73" t="s">
        <v>66</v>
      </c>
      <c r="L73">
        <v>90004</v>
      </c>
      <c r="M73" t="s">
        <v>16</v>
      </c>
      <c r="N73" t="s">
        <v>397</v>
      </c>
      <c r="O73" t="s">
        <v>34</v>
      </c>
      <c r="P73" t="s">
        <v>47</v>
      </c>
      <c r="Q73" t="s">
        <v>398</v>
      </c>
      <c r="R73">
        <v>110.96</v>
      </c>
      <c r="S73" t="str">
        <f t="shared" si="3"/>
        <v>May</v>
      </c>
      <c r="T73">
        <f t="shared" si="4"/>
        <v>2015</v>
      </c>
      <c r="U73" t="str">
        <f t="shared" si="5"/>
        <v>California - West</v>
      </c>
      <c r="V73">
        <v>4</v>
      </c>
    </row>
    <row r="74" spans="1:22">
      <c r="A74">
        <v>74</v>
      </c>
      <c r="B74" t="s">
        <v>392</v>
      </c>
      <c r="C74" s="1">
        <v>42132</v>
      </c>
      <c r="D74" s="1">
        <v>42255</v>
      </c>
      <c r="E74" t="s">
        <v>26</v>
      </c>
      <c r="F74" t="s">
        <v>393</v>
      </c>
      <c r="G74" t="s">
        <v>394</v>
      </c>
      <c r="H74" t="s">
        <v>64</v>
      </c>
      <c r="I74" t="s">
        <v>112</v>
      </c>
      <c r="J74" t="s">
        <v>122</v>
      </c>
      <c r="K74" t="s">
        <v>66</v>
      </c>
      <c r="L74">
        <v>90004</v>
      </c>
      <c r="M74" t="s">
        <v>16</v>
      </c>
      <c r="N74" t="s">
        <v>399</v>
      </c>
      <c r="O74" t="s">
        <v>20</v>
      </c>
      <c r="P74" t="s">
        <v>24</v>
      </c>
      <c r="Q74" t="s">
        <v>400</v>
      </c>
      <c r="R74">
        <v>340.14400000000001</v>
      </c>
      <c r="S74" t="str">
        <f t="shared" si="3"/>
        <v>May</v>
      </c>
      <c r="T74">
        <f t="shared" si="4"/>
        <v>2015</v>
      </c>
      <c r="U74" t="str">
        <f t="shared" si="5"/>
        <v>California - West</v>
      </c>
      <c r="V74">
        <v>4</v>
      </c>
    </row>
    <row r="75" spans="1:22">
      <c r="A75">
        <v>75</v>
      </c>
      <c r="B75" t="s">
        <v>401</v>
      </c>
      <c r="C75" s="1">
        <v>42136</v>
      </c>
      <c r="D75" s="1">
        <v>42259</v>
      </c>
      <c r="E75" t="s">
        <v>23</v>
      </c>
      <c r="F75" t="s">
        <v>402</v>
      </c>
      <c r="G75" t="s">
        <v>403</v>
      </c>
      <c r="H75" t="s">
        <v>81</v>
      </c>
      <c r="I75" t="s">
        <v>112</v>
      </c>
      <c r="J75" t="s">
        <v>239</v>
      </c>
      <c r="K75" t="s">
        <v>70</v>
      </c>
      <c r="L75">
        <v>62521</v>
      </c>
      <c r="M75" t="s">
        <v>13</v>
      </c>
      <c r="N75" t="s">
        <v>404</v>
      </c>
      <c r="O75" t="s">
        <v>34</v>
      </c>
      <c r="P75" t="s">
        <v>48</v>
      </c>
      <c r="Q75" t="s">
        <v>405</v>
      </c>
      <c r="R75">
        <v>24.815999999999999</v>
      </c>
      <c r="S75" t="str">
        <f t="shared" si="3"/>
        <v>May</v>
      </c>
      <c r="T75">
        <f t="shared" si="4"/>
        <v>2015</v>
      </c>
      <c r="U75" t="str">
        <f t="shared" si="5"/>
        <v>Illinois - Central</v>
      </c>
      <c r="V75">
        <v>4</v>
      </c>
    </row>
    <row r="76" spans="1:22">
      <c r="A76">
        <v>76</v>
      </c>
      <c r="B76" t="s">
        <v>401</v>
      </c>
      <c r="C76" s="1">
        <v>42136</v>
      </c>
      <c r="D76" s="1">
        <v>42259</v>
      </c>
      <c r="E76" t="s">
        <v>23</v>
      </c>
      <c r="F76" t="s">
        <v>402</v>
      </c>
      <c r="G76" t="s">
        <v>403</v>
      </c>
      <c r="H76" t="s">
        <v>81</v>
      </c>
      <c r="I76" t="s">
        <v>112</v>
      </c>
      <c r="J76" t="s">
        <v>239</v>
      </c>
      <c r="K76" t="s">
        <v>70</v>
      </c>
      <c r="L76">
        <v>62521</v>
      </c>
      <c r="M76" t="s">
        <v>13</v>
      </c>
      <c r="N76" t="s">
        <v>406</v>
      </c>
      <c r="O76" t="s">
        <v>50</v>
      </c>
      <c r="P76" t="s">
        <v>51</v>
      </c>
      <c r="Q76" t="s">
        <v>407</v>
      </c>
      <c r="R76">
        <v>408.74400000000003</v>
      </c>
      <c r="S76" t="str">
        <f t="shared" si="3"/>
        <v>May</v>
      </c>
      <c r="T76">
        <f t="shared" si="4"/>
        <v>2015</v>
      </c>
      <c r="U76" t="str">
        <f t="shared" si="5"/>
        <v>Illinois - Central</v>
      </c>
      <c r="V76">
        <v>4</v>
      </c>
    </row>
    <row r="77" spans="1:22">
      <c r="A77">
        <v>77</v>
      </c>
      <c r="B77" t="s">
        <v>408</v>
      </c>
      <c r="C77" s="1">
        <v>42714</v>
      </c>
      <c r="D77" t="s">
        <v>409</v>
      </c>
      <c r="E77" t="s">
        <v>19</v>
      </c>
      <c r="F77" t="s">
        <v>410</v>
      </c>
      <c r="G77" t="s">
        <v>411</v>
      </c>
      <c r="H77" t="s">
        <v>91</v>
      </c>
      <c r="I77" t="s">
        <v>112</v>
      </c>
      <c r="J77" t="s">
        <v>206</v>
      </c>
      <c r="K77" t="s">
        <v>85</v>
      </c>
      <c r="L77">
        <v>10035</v>
      </c>
      <c r="M77" t="s">
        <v>14</v>
      </c>
      <c r="N77" t="s">
        <v>412</v>
      </c>
      <c r="O77" t="s">
        <v>20</v>
      </c>
      <c r="P77" t="s">
        <v>21</v>
      </c>
      <c r="Q77" t="s">
        <v>413</v>
      </c>
      <c r="R77">
        <v>899.13599999999997</v>
      </c>
      <c r="S77" t="str">
        <f t="shared" si="3"/>
        <v>December</v>
      </c>
      <c r="T77">
        <f t="shared" si="4"/>
        <v>2016</v>
      </c>
      <c r="U77" t="str">
        <f t="shared" si="5"/>
        <v>New York - East</v>
      </c>
      <c r="V77">
        <v>2</v>
      </c>
    </row>
    <row r="78" spans="1:22">
      <c r="A78">
        <v>78</v>
      </c>
      <c r="B78" t="s">
        <v>408</v>
      </c>
      <c r="C78" s="1">
        <v>42714</v>
      </c>
      <c r="D78" t="s">
        <v>409</v>
      </c>
      <c r="E78" t="s">
        <v>19</v>
      </c>
      <c r="F78" t="s">
        <v>410</v>
      </c>
      <c r="G78" t="s">
        <v>411</v>
      </c>
      <c r="H78" t="s">
        <v>91</v>
      </c>
      <c r="I78" t="s">
        <v>112</v>
      </c>
      <c r="J78" t="s">
        <v>206</v>
      </c>
      <c r="K78" t="s">
        <v>85</v>
      </c>
      <c r="L78">
        <v>10035</v>
      </c>
      <c r="M78" t="s">
        <v>14</v>
      </c>
      <c r="N78" t="s">
        <v>414</v>
      </c>
      <c r="O78" t="s">
        <v>50</v>
      </c>
      <c r="P78" t="s">
        <v>55</v>
      </c>
      <c r="Q78" t="s">
        <v>415</v>
      </c>
      <c r="R78">
        <v>71.760000000000005</v>
      </c>
      <c r="S78" t="str">
        <f t="shared" si="3"/>
        <v>December</v>
      </c>
      <c r="T78">
        <f t="shared" si="4"/>
        <v>2016</v>
      </c>
      <c r="U78" t="str">
        <f t="shared" si="5"/>
        <v>New York - East</v>
      </c>
      <c r="V78">
        <v>2</v>
      </c>
    </row>
    <row r="79" spans="1:22">
      <c r="A79">
        <v>79</v>
      </c>
      <c r="B79" t="s">
        <v>408</v>
      </c>
      <c r="C79" s="1">
        <v>42714</v>
      </c>
      <c r="D79" t="s">
        <v>409</v>
      </c>
      <c r="E79" t="s">
        <v>19</v>
      </c>
      <c r="F79" t="s">
        <v>410</v>
      </c>
      <c r="G79" t="s">
        <v>411</v>
      </c>
      <c r="H79" t="s">
        <v>91</v>
      </c>
      <c r="I79" t="s">
        <v>112</v>
      </c>
      <c r="J79" t="s">
        <v>206</v>
      </c>
      <c r="K79" t="s">
        <v>85</v>
      </c>
      <c r="L79">
        <v>10035</v>
      </c>
      <c r="M79" t="s">
        <v>14</v>
      </c>
      <c r="N79" t="s">
        <v>416</v>
      </c>
      <c r="O79" t="s">
        <v>34</v>
      </c>
      <c r="P79" t="s">
        <v>47</v>
      </c>
      <c r="Q79" t="s">
        <v>417</v>
      </c>
      <c r="R79">
        <v>51.84</v>
      </c>
      <c r="S79" t="str">
        <f t="shared" si="3"/>
        <v>December</v>
      </c>
      <c r="T79">
        <f t="shared" si="4"/>
        <v>2016</v>
      </c>
      <c r="U79" t="str">
        <f t="shared" si="5"/>
        <v>New York - East</v>
      </c>
      <c r="V79">
        <v>2</v>
      </c>
    </row>
    <row r="80" spans="1:22">
      <c r="A80">
        <v>80</v>
      </c>
      <c r="B80" t="s">
        <v>408</v>
      </c>
      <c r="C80" s="1">
        <v>42714</v>
      </c>
      <c r="D80" t="s">
        <v>409</v>
      </c>
      <c r="E80" t="s">
        <v>19</v>
      </c>
      <c r="F80" t="s">
        <v>410</v>
      </c>
      <c r="G80" t="s">
        <v>411</v>
      </c>
      <c r="H80" t="s">
        <v>91</v>
      </c>
      <c r="I80" t="s">
        <v>112</v>
      </c>
      <c r="J80" t="s">
        <v>206</v>
      </c>
      <c r="K80" t="s">
        <v>85</v>
      </c>
      <c r="L80">
        <v>10035</v>
      </c>
      <c r="M80" t="s">
        <v>14</v>
      </c>
      <c r="N80" t="s">
        <v>418</v>
      </c>
      <c r="O80" t="s">
        <v>20</v>
      </c>
      <c r="P80" t="s">
        <v>21</v>
      </c>
      <c r="Q80" t="s">
        <v>419</v>
      </c>
      <c r="R80">
        <v>626.35199999999998</v>
      </c>
      <c r="S80" t="str">
        <f t="shared" si="3"/>
        <v>December</v>
      </c>
      <c r="T80">
        <f t="shared" si="4"/>
        <v>2016</v>
      </c>
      <c r="U80" t="str">
        <f t="shared" si="5"/>
        <v>New York - East</v>
      </c>
      <c r="V80">
        <v>2</v>
      </c>
    </row>
    <row r="81" spans="1:22">
      <c r="A81">
        <v>81</v>
      </c>
      <c r="B81" t="s">
        <v>408</v>
      </c>
      <c r="C81" s="1">
        <v>42714</v>
      </c>
      <c r="D81" t="s">
        <v>409</v>
      </c>
      <c r="E81" t="s">
        <v>19</v>
      </c>
      <c r="F81" t="s">
        <v>410</v>
      </c>
      <c r="G81" t="s">
        <v>411</v>
      </c>
      <c r="H81" t="s">
        <v>91</v>
      </c>
      <c r="I81" t="s">
        <v>112</v>
      </c>
      <c r="J81" t="s">
        <v>206</v>
      </c>
      <c r="K81" t="s">
        <v>85</v>
      </c>
      <c r="L81">
        <v>10035</v>
      </c>
      <c r="M81" t="s">
        <v>14</v>
      </c>
      <c r="N81" t="s">
        <v>420</v>
      </c>
      <c r="O81" t="s">
        <v>34</v>
      </c>
      <c r="P81" t="s">
        <v>37</v>
      </c>
      <c r="Q81" t="s">
        <v>421</v>
      </c>
      <c r="R81">
        <v>19.899999999999999</v>
      </c>
      <c r="S81" t="str">
        <f t="shared" si="3"/>
        <v>December</v>
      </c>
      <c r="T81">
        <f t="shared" si="4"/>
        <v>2016</v>
      </c>
      <c r="U81" t="str">
        <f t="shared" si="5"/>
        <v>New York - East</v>
      </c>
      <c r="V81">
        <v>2</v>
      </c>
    </row>
    <row r="82" spans="1:22">
      <c r="A82">
        <v>82</v>
      </c>
      <c r="B82" t="s">
        <v>422</v>
      </c>
      <c r="C82" s="1">
        <v>43262</v>
      </c>
      <c r="D82" t="s">
        <v>423</v>
      </c>
      <c r="E82" t="s">
        <v>26</v>
      </c>
      <c r="F82" t="s">
        <v>424</v>
      </c>
      <c r="G82" t="s">
        <v>425</v>
      </c>
      <c r="H82" t="s">
        <v>91</v>
      </c>
      <c r="I82" t="s">
        <v>112</v>
      </c>
      <c r="J82" t="s">
        <v>426</v>
      </c>
      <c r="K82" t="s">
        <v>92</v>
      </c>
      <c r="L82">
        <v>7090</v>
      </c>
      <c r="M82" t="s">
        <v>14</v>
      </c>
      <c r="N82" t="s">
        <v>427</v>
      </c>
      <c r="O82" t="s">
        <v>34</v>
      </c>
      <c r="P82" t="s">
        <v>48</v>
      </c>
      <c r="Q82" t="s">
        <v>428</v>
      </c>
      <c r="R82">
        <v>46.26</v>
      </c>
      <c r="S82" t="str">
        <f t="shared" si="3"/>
        <v>June</v>
      </c>
      <c r="T82">
        <f t="shared" si="4"/>
        <v>2018</v>
      </c>
      <c r="U82" t="str">
        <f t="shared" si="5"/>
        <v>New Jersey - East</v>
      </c>
      <c r="V82">
        <v>7</v>
      </c>
    </row>
    <row r="83" spans="1:22">
      <c r="A83">
        <v>83</v>
      </c>
      <c r="B83" t="s">
        <v>429</v>
      </c>
      <c r="C83" s="1">
        <v>43258</v>
      </c>
      <c r="D83" t="s">
        <v>430</v>
      </c>
      <c r="E83" t="s">
        <v>26</v>
      </c>
      <c r="F83" t="s">
        <v>431</v>
      </c>
      <c r="G83" t="s">
        <v>432</v>
      </c>
      <c r="H83" t="s">
        <v>81</v>
      </c>
      <c r="I83" t="s">
        <v>112</v>
      </c>
      <c r="J83" t="s">
        <v>340</v>
      </c>
      <c r="K83" t="s">
        <v>88</v>
      </c>
      <c r="L83">
        <v>19120</v>
      </c>
      <c r="M83" t="s">
        <v>14</v>
      </c>
      <c r="N83" t="s">
        <v>433</v>
      </c>
      <c r="O83" t="s">
        <v>34</v>
      </c>
      <c r="P83" t="s">
        <v>40</v>
      </c>
      <c r="Q83" t="s">
        <v>434</v>
      </c>
      <c r="R83">
        <v>2.9460000000000002</v>
      </c>
      <c r="S83" t="str">
        <f t="shared" si="3"/>
        <v>June</v>
      </c>
      <c r="T83">
        <f t="shared" si="4"/>
        <v>2018</v>
      </c>
      <c r="U83" t="str">
        <f t="shared" si="5"/>
        <v>Pennsylvania - East</v>
      </c>
      <c r="V83">
        <v>7</v>
      </c>
    </row>
    <row r="84" spans="1:22">
      <c r="A84">
        <v>84</v>
      </c>
      <c r="B84" t="s">
        <v>429</v>
      </c>
      <c r="C84" s="1">
        <v>43258</v>
      </c>
      <c r="D84" t="s">
        <v>430</v>
      </c>
      <c r="E84" t="s">
        <v>26</v>
      </c>
      <c r="F84" t="s">
        <v>431</v>
      </c>
      <c r="G84" t="s">
        <v>432</v>
      </c>
      <c r="H84" t="s">
        <v>81</v>
      </c>
      <c r="I84" t="s">
        <v>112</v>
      </c>
      <c r="J84" t="s">
        <v>340</v>
      </c>
      <c r="K84" t="s">
        <v>88</v>
      </c>
      <c r="L84">
        <v>19120</v>
      </c>
      <c r="M84" t="s">
        <v>14</v>
      </c>
      <c r="N84" t="s">
        <v>435</v>
      </c>
      <c r="O84" t="s">
        <v>34</v>
      </c>
      <c r="P84" t="s">
        <v>47</v>
      </c>
      <c r="Q84" t="s">
        <v>436</v>
      </c>
      <c r="R84">
        <v>16.056000000000001</v>
      </c>
      <c r="S84" t="str">
        <f t="shared" si="3"/>
        <v>June</v>
      </c>
      <c r="T84">
        <f t="shared" si="4"/>
        <v>2018</v>
      </c>
      <c r="U84" t="str">
        <f t="shared" si="5"/>
        <v>Pennsylvania - East</v>
      </c>
      <c r="V84">
        <v>7</v>
      </c>
    </row>
    <row r="85" spans="1:22">
      <c r="A85">
        <v>85</v>
      </c>
      <c r="B85" t="s">
        <v>437</v>
      </c>
      <c r="C85" s="1">
        <v>42071</v>
      </c>
      <c r="D85" s="1">
        <v>42132</v>
      </c>
      <c r="E85" t="s">
        <v>19</v>
      </c>
      <c r="F85" t="s">
        <v>438</v>
      </c>
      <c r="G85" t="s">
        <v>439</v>
      </c>
      <c r="H85" t="s">
        <v>64</v>
      </c>
      <c r="I85" t="s">
        <v>112</v>
      </c>
      <c r="J85" t="s">
        <v>440</v>
      </c>
      <c r="K85" t="s">
        <v>67</v>
      </c>
      <c r="L85">
        <v>80219</v>
      </c>
      <c r="M85" t="s">
        <v>16</v>
      </c>
      <c r="N85" t="s">
        <v>441</v>
      </c>
      <c r="O85" t="s">
        <v>20</v>
      </c>
      <c r="P85" t="s">
        <v>30</v>
      </c>
      <c r="Q85" t="s">
        <v>442</v>
      </c>
      <c r="R85">
        <v>218.75</v>
      </c>
      <c r="S85" t="str">
        <f t="shared" si="3"/>
        <v>March</v>
      </c>
      <c r="T85">
        <f t="shared" si="4"/>
        <v>2015</v>
      </c>
      <c r="U85" t="str">
        <f t="shared" si="5"/>
        <v>Colorado - West</v>
      </c>
      <c r="V85">
        <v>2</v>
      </c>
    </row>
    <row r="86" spans="1:22">
      <c r="A86">
        <v>86</v>
      </c>
      <c r="B86" t="s">
        <v>437</v>
      </c>
      <c r="C86" s="1">
        <v>42071</v>
      </c>
      <c r="D86" s="1">
        <v>42132</v>
      </c>
      <c r="E86" t="s">
        <v>19</v>
      </c>
      <c r="F86" t="s">
        <v>438</v>
      </c>
      <c r="G86" t="s">
        <v>439</v>
      </c>
      <c r="H86" t="s">
        <v>64</v>
      </c>
      <c r="I86" t="s">
        <v>112</v>
      </c>
      <c r="J86" t="s">
        <v>440</v>
      </c>
      <c r="K86" t="s">
        <v>67</v>
      </c>
      <c r="L86">
        <v>80219</v>
      </c>
      <c r="M86" t="s">
        <v>16</v>
      </c>
      <c r="N86" t="s">
        <v>443</v>
      </c>
      <c r="O86" t="s">
        <v>34</v>
      </c>
      <c r="P86" t="s">
        <v>35</v>
      </c>
      <c r="Q86" t="s">
        <v>444</v>
      </c>
      <c r="R86">
        <v>2.6</v>
      </c>
      <c r="S86" t="str">
        <f t="shared" si="3"/>
        <v>March</v>
      </c>
      <c r="T86">
        <f t="shared" si="4"/>
        <v>2015</v>
      </c>
      <c r="U86" t="str">
        <f t="shared" si="5"/>
        <v>Colorado - West</v>
      </c>
      <c r="V86">
        <v>2</v>
      </c>
    </row>
    <row r="87" spans="1:22">
      <c r="A87">
        <v>87</v>
      </c>
      <c r="B87" t="s">
        <v>445</v>
      </c>
      <c r="C87" s="1">
        <v>43165</v>
      </c>
      <c r="D87" s="1">
        <v>43287</v>
      </c>
      <c r="E87" t="s">
        <v>26</v>
      </c>
      <c r="F87" t="s">
        <v>446</v>
      </c>
      <c r="G87" t="s">
        <v>447</v>
      </c>
      <c r="H87" t="s">
        <v>81</v>
      </c>
      <c r="I87" t="s">
        <v>112</v>
      </c>
      <c r="J87" t="s">
        <v>352</v>
      </c>
      <c r="K87" t="s">
        <v>89</v>
      </c>
      <c r="L87">
        <v>37064</v>
      </c>
      <c r="M87" t="s">
        <v>15</v>
      </c>
      <c r="N87" t="s">
        <v>448</v>
      </c>
      <c r="O87" t="s">
        <v>20</v>
      </c>
      <c r="P87" t="s">
        <v>27</v>
      </c>
      <c r="Q87" t="s">
        <v>449</v>
      </c>
      <c r="R87">
        <v>35.167999999999999</v>
      </c>
      <c r="S87" t="str">
        <f t="shared" si="3"/>
        <v>March</v>
      </c>
      <c r="T87">
        <f t="shared" si="4"/>
        <v>2018</v>
      </c>
      <c r="U87" t="str">
        <f t="shared" si="5"/>
        <v>Tennessee - South</v>
      </c>
      <c r="V87">
        <v>4</v>
      </c>
    </row>
    <row r="88" spans="1:22">
      <c r="A88">
        <v>88</v>
      </c>
      <c r="B88" t="s">
        <v>450</v>
      </c>
      <c r="C88" s="1">
        <v>43355</v>
      </c>
      <c r="D88" t="s">
        <v>451</v>
      </c>
      <c r="E88" t="s">
        <v>26</v>
      </c>
      <c r="F88" t="s">
        <v>452</v>
      </c>
      <c r="G88" t="s">
        <v>453</v>
      </c>
      <c r="H88" t="s">
        <v>64</v>
      </c>
      <c r="I88" t="s">
        <v>112</v>
      </c>
      <c r="J88" t="s">
        <v>454</v>
      </c>
      <c r="K88" t="s">
        <v>66</v>
      </c>
      <c r="L88">
        <v>90604</v>
      </c>
      <c r="M88" t="s">
        <v>16</v>
      </c>
      <c r="N88" t="s">
        <v>455</v>
      </c>
      <c r="O88" t="s">
        <v>50</v>
      </c>
      <c r="P88" t="s">
        <v>55</v>
      </c>
      <c r="Q88" t="s">
        <v>456</v>
      </c>
      <c r="R88">
        <v>444.76799999999997</v>
      </c>
      <c r="S88" t="str">
        <f t="shared" si="3"/>
        <v>September</v>
      </c>
      <c r="T88">
        <f t="shared" si="4"/>
        <v>2018</v>
      </c>
      <c r="U88" t="str">
        <f t="shared" si="5"/>
        <v>California - West</v>
      </c>
      <c r="V88">
        <v>5</v>
      </c>
    </row>
    <row r="89" spans="1:22">
      <c r="A89">
        <v>89</v>
      </c>
      <c r="B89" t="s">
        <v>457</v>
      </c>
      <c r="C89" s="1">
        <v>43112</v>
      </c>
      <c r="D89" s="1">
        <v>43293</v>
      </c>
      <c r="E89" t="s">
        <v>26</v>
      </c>
      <c r="F89" t="s">
        <v>458</v>
      </c>
      <c r="G89" t="s">
        <v>459</v>
      </c>
      <c r="H89" t="s">
        <v>64</v>
      </c>
      <c r="I89" t="s">
        <v>112</v>
      </c>
      <c r="J89" t="s">
        <v>460</v>
      </c>
      <c r="K89" t="s">
        <v>75</v>
      </c>
      <c r="L89">
        <v>48601</v>
      </c>
      <c r="M89" t="s">
        <v>13</v>
      </c>
      <c r="N89" t="s">
        <v>461</v>
      </c>
      <c r="O89" t="s">
        <v>34</v>
      </c>
      <c r="P89" t="s">
        <v>48</v>
      </c>
      <c r="Q89" t="s">
        <v>462</v>
      </c>
      <c r="R89">
        <v>83.92</v>
      </c>
      <c r="S89" t="str">
        <f t="shared" si="3"/>
        <v>January</v>
      </c>
      <c r="T89">
        <f t="shared" si="4"/>
        <v>2018</v>
      </c>
      <c r="U89" t="str">
        <f t="shared" si="5"/>
        <v>Michigan - Central</v>
      </c>
      <c r="V89">
        <v>6</v>
      </c>
    </row>
    <row r="90" spans="1:22">
      <c r="A90">
        <v>90</v>
      </c>
      <c r="B90" t="s">
        <v>457</v>
      </c>
      <c r="C90" s="1">
        <v>43112</v>
      </c>
      <c r="D90" s="1">
        <v>43293</v>
      </c>
      <c r="E90" t="s">
        <v>26</v>
      </c>
      <c r="F90" t="s">
        <v>458</v>
      </c>
      <c r="G90" t="s">
        <v>459</v>
      </c>
      <c r="H90" t="s">
        <v>64</v>
      </c>
      <c r="I90" t="s">
        <v>112</v>
      </c>
      <c r="J90" t="s">
        <v>460</v>
      </c>
      <c r="K90" t="s">
        <v>75</v>
      </c>
      <c r="L90">
        <v>48601</v>
      </c>
      <c r="M90" t="s">
        <v>13</v>
      </c>
      <c r="N90" t="s">
        <v>463</v>
      </c>
      <c r="O90" t="s">
        <v>50</v>
      </c>
      <c r="P90" t="s">
        <v>55</v>
      </c>
      <c r="Q90" t="s">
        <v>464</v>
      </c>
      <c r="R90">
        <v>131.97999999999999</v>
      </c>
      <c r="S90" t="str">
        <f t="shared" si="3"/>
        <v>January</v>
      </c>
      <c r="T90">
        <f t="shared" si="4"/>
        <v>2018</v>
      </c>
      <c r="U90" t="str">
        <f t="shared" si="5"/>
        <v>Michigan - Central</v>
      </c>
      <c r="V90">
        <v>6</v>
      </c>
    </row>
    <row r="91" spans="1:22">
      <c r="A91">
        <v>91</v>
      </c>
      <c r="B91" t="s">
        <v>457</v>
      </c>
      <c r="C91" s="1">
        <v>43112</v>
      </c>
      <c r="D91" s="1">
        <v>43293</v>
      </c>
      <c r="E91" t="s">
        <v>26</v>
      </c>
      <c r="F91" t="s">
        <v>458</v>
      </c>
      <c r="G91" t="s">
        <v>459</v>
      </c>
      <c r="H91" t="s">
        <v>64</v>
      </c>
      <c r="I91" t="s">
        <v>112</v>
      </c>
      <c r="J91" t="s">
        <v>460</v>
      </c>
      <c r="K91" t="s">
        <v>75</v>
      </c>
      <c r="L91">
        <v>48601</v>
      </c>
      <c r="M91" t="s">
        <v>13</v>
      </c>
      <c r="N91" t="s">
        <v>316</v>
      </c>
      <c r="O91" t="s">
        <v>34</v>
      </c>
      <c r="P91" t="s">
        <v>40</v>
      </c>
      <c r="Q91" t="s">
        <v>317</v>
      </c>
      <c r="R91">
        <v>15.92</v>
      </c>
      <c r="S91" t="str">
        <f t="shared" si="3"/>
        <v>January</v>
      </c>
      <c r="T91">
        <f t="shared" si="4"/>
        <v>2018</v>
      </c>
      <c r="U91" t="str">
        <f t="shared" si="5"/>
        <v>Michigan - Central</v>
      </c>
      <c r="V91">
        <v>6</v>
      </c>
    </row>
    <row r="92" spans="1:22">
      <c r="A92">
        <v>92</v>
      </c>
      <c r="B92" t="s">
        <v>457</v>
      </c>
      <c r="C92" s="1">
        <v>43112</v>
      </c>
      <c r="D92" s="1">
        <v>43293</v>
      </c>
      <c r="E92" t="s">
        <v>26</v>
      </c>
      <c r="F92" t="s">
        <v>458</v>
      </c>
      <c r="G92" t="s">
        <v>459</v>
      </c>
      <c r="H92" t="s">
        <v>64</v>
      </c>
      <c r="I92" t="s">
        <v>112</v>
      </c>
      <c r="J92" t="s">
        <v>460</v>
      </c>
      <c r="K92" t="s">
        <v>75</v>
      </c>
      <c r="L92">
        <v>48601</v>
      </c>
      <c r="M92" t="s">
        <v>13</v>
      </c>
      <c r="N92" t="s">
        <v>465</v>
      </c>
      <c r="O92" t="s">
        <v>34</v>
      </c>
      <c r="P92" t="s">
        <v>43</v>
      </c>
      <c r="Q92" t="s">
        <v>466</v>
      </c>
      <c r="R92">
        <v>52.29</v>
      </c>
      <c r="S92" t="str">
        <f t="shared" si="3"/>
        <v>January</v>
      </c>
      <c r="T92">
        <f t="shared" si="4"/>
        <v>2018</v>
      </c>
      <c r="U92" t="str">
        <f t="shared" si="5"/>
        <v>Michigan - Central</v>
      </c>
      <c r="V92">
        <v>6</v>
      </c>
    </row>
    <row r="93" spans="1:22">
      <c r="A93">
        <v>93</v>
      </c>
      <c r="B93" t="s">
        <v>457</v>
      </c>
      <c r="C93" s="1">
        <v>43112</v>
      </c>
      <c r="D93" s="1">
        <v>43293</v>
      </c>
      <c r="E93" t="s">
        <v>26</v>
      </c>
      <c r="F93" t="s">
        <v>458</v>
      </c>
      <c r="G93" t="s">
        <v>459</v>
      </c>
      <c r="H93" t="s">
        <v>64</v>
      </c>
      <c r="I93" t="s">
        <v>112</v>
      </c>
      <c r="J93" t="s">
        <v>460</v>
      </c>
      <c r="K93" t="s">
        <v>75</v>
      </c>
      <c r="L93">
        <v>48601</v>
      </c>
      <c r="M93" t="s">
        <v>13</v>
      </c>
      <c r="N93" t="s">
        <v>467</v>
      </c>
      <c r="O93" t="s">
        <v>34</v>
      </c>
      <c r="P93" t="s">
        <v>48</v>
      </c>
      <c r="Q93" t="s">
        <v>468</v>
      </c>
      <c r="R93">
        <v>91.99</v>
      </c>
      <c r="S93" t="str">
        <f t="shared" si="3"/>
        <v>January</v>
      </c>
      <c r="T93">
        <f t="shared" si="4"/>
        <v>2018</v>
      </c>
      <c r="U93" t="str">
        <f t="shared" si="5"/>
        <v>Michigan - Central</v>
      </c>
      <c r="V93">
        <v>6</v>
      </c>
    </row>
    <row r="94" spans="1:22">
      <c r="A94">
        <v>94</v>
      </c>
      <c r="B94" t="s">
        <v>469</v>
      </c>
      <c r="C94" s="1">
        <v>42615</v>
      </c>
      <c r="D94" t="s">
        <v>470</v>
      </c>
      <c r="E94" t="s">
        <v>23</v>
      </c>
      <c r="F94" t="s">
        <v>471</v>
      </c>
      <c r="G94" t="s">
        <v>472</v>
      </c>
      <c r="H94" t="s">
        <v>81</v>
      </c>
      <c r="I94" t="s">
        <v>112</v>
      </c>
      <c r="J94" t="s">
        <v>473</v>
      </c>
      <c r="K94" t="s">
        <v>76</v>
      </c>
      <c r="L94">
        <v>75220</v>
      </c>
      <c r="M94" t="s">
        <v>13</v>
      </c>
      <c r="N94" t="s">
        <v>474</v>
      </c>
      <c r="O94" t="s">
        <v>50</v>
      </c>
      <c r="P94" t="s">
        <v>51</v>
      </c>
      <c r="Q94" t="s">
        <v>475</v>
      </c>
      <c r="R94">
        <v>20.8</v>
      </c>
      <c r="S94" t="str">
        <f t="shared" si="3"/>
        <v>September</v>
      </c>
      <c r="T94">
        <f t="shared" si="4"/>
        <v>2016</v>
      </c>
      <c r="U94" t="str">
        <f t="shared" si="5"/>
        <v>Texas - Central</v>
      </c>
      <c r="V94">
        <v>4</v>
      </c>
    </row>
    <row r="95" spans="1:22">
      <c r="A95">
        <v>95</v>
      </c>
      <c r="B95" t="s">
        <v>476</v>
      </c>
      <c r="C95" s="1">
        <v>42401</v>
      </c>
      <c r="D95" s="1">
        <v>42614</v>
      </c>
      <c r="E95" t="s">
        <v>26</v>
      </c>
      <c r="F95" t="s">
        <v>477</v>
      </c>
      <c r="G95" t="s">
        <v>478</v>
      </c>
      <c r="H95" t="s">
        <v>81</v>
      </c>
      <c r="I95" t="s">
        <v>112</v>
      </c>
      <c r="J95" t="s">
        <v>479</v>
      </c>
      <c r="K95" t="s">
        <v>87</v>
      </c>
      <c r="L95">
        <v>44256</v>
      </c>
      <c r="M95" t="s">
        <v>14</v>
      </c>
      <c r="N95" t="s">
        <v>480</v>
      </c>
      <c r="O95" t="s">
        <v>34</v>
      </c>
      <c r="P95" t="s">
        <v>44</v>
      </c>
      <c r="Q95" t="s">
        <v>481</v>
      </c>
      <c r="R95">
        <v>23.68</v>
      </c>
      <c r="S95" t="str">
        <f t="shared" si="3"/>
        <v>February</v>
      </c>
      <c r="T95">
        <f t="shared" si="4"/>
        <v>2016</v>
      </c>
      <c r="U95" t="str">
        <f t="shared" si="5"/>
        <v>Ohio - East</v>
      </c>
      <c r="V95">
        <v>7</v>
      </c>
    </row>
    <row r="96" spans="1:22">
      <c r="A96">
        <v>96</v>
      </c>
      <c r="B96" t="s">
        <v>476</v>
      </c>
      <c r="C96" s="1">
        <v>42401</v>
      </c>
      <c r="D96" s="1">
        <v>42614</v>
      </c>
      <c r="E96" t="s">
        <v>26</v>
      </c>
      <c r="F96" t="s">
        <v>477</v>
      </c>
      <c r="G96" t="s">
        <v>478</v>
      </c>
      <c r="H96" t="s">
        <v>81</v>
      </c>
      <c r="I96" t="s">
        <v>112</v>
      </c>
      <c r="J96" t="s">
        <v>479</v>
      </c>
      <c r="K96" t="s">
        <v>87</v>
      </c>
      <c r="L96">
        <v>44256</v>
      </c>
      <c r="M96" t="s">
        <v>14</v>
      </c>
      <c r="N96" t="s">
        <v>482</v>
      </c>
      <c r="O96" t="s">
        <v>20</v>
      </c>
      <c r="P96" t="s">
        <v>21</v>
      </c>
      <c r="Q96" t="s">
        <v>483</v>
      </c>
      <c r="R96">
        <v>452.45</v>
      </c>
      <c r="S96" t="str">
        <f t="shared" si="3"/>
        <v>February</v>
      </c>
      <c r="T96">
        <f t="shared" si="4"/>
        <v>2016</v>
      </c>
      <c r="U96" t="str">
        <f t="shared" si="5"/>
        <v>Ohio - East</v>
      </c>
      <c r="V96">
        <v>7</v>
      </c>
    </row>
    <row r="97" spans="1:22">
      <c r="A97">
        <v>97</v>
      </c>
      <c r="B97" t="s">
        <v>476</v>
      </c>
      <c r="C97" s="1">
        <v>42401</v>
      </c>
      <c r="D97" s="1">
        <v>42614</v>
      </c>
      <c r="E97" t="s">
        <v>26</v>
      </c>
      <c r="F97" t="s">
        <v>477</v>
      </c>
      <c r="G97" t="s">
        <v>478</v>
      </c>
      <c r="H97" t="s">
        <v>81</v>
      </c>
      <c r="I97" t="s">
        <v>112</v>
      </c>
      <c r="J97" t="s">
        <v>479</v>
      </c>
      <c r="K97" t="s">
        <v>87</v>
      </c>
      <c r="L97">
        <v>44256</v>
      </c>
      <c r="M97" t="s">
        <v>14</v>
      </c>
      <c r="N97" t="s">
        <v>484</v>
      </c>
      <c r="O97" t="s">
        <v>50</v>
      </c>
      <c r="P97" t="s">
        <v>55</v>
      </c>
      <c r="Q97" t="s">
        <v>485</v>
      </c>
      <c r="R97">
        <v>62.981999999999999</v>
      </c>
      <c r="S97" t="str">
        <f t="shared" si="3"/>
        <v>February</v>
      </c>
      <c r="T97">
        <f t="shared" si="4"/>
        <v>2016</v>
      </c>
      <c r="U97" t="str">
        <f t="shared" si="5"/>
        <v>Ohio - East</v>
      </c>
      <c r="V97">
        <v>7</v>
      </c>
    </row>
    <row r="98" spans="1:22">
      <c r="A98">
        <v>98</v>
      </c>
      <c r="B98" t="s">
        <v>476</v>
      </c>
      <c r="C98" s="1">
        <v>42401</v>
      </c>
      <c r="D98" s="1">
        <v>42614</v>
      </c>
      <c r="E98" t="s">
        <v>26</v>
      </c>
      <c r="F98" t="s">
        <v>477</v>
      </c>
      <c r="G98" t="s">
        <v>478</v>
      </c>
      <c r="H98" t="s">
        <v>81</v>
      </c>
      <c r="I98" t="s">
        <v>112</v>
      </c>
      <c r="J98" t="s">
        <v>479</v>
      </c>
      <c r="K98" t="s">
        <v>87</v>
      </c>
      <c r="L98">
        <v>44256</v>
      </c>
      <c r="M98" t="s">
        <v>14</v>
      </c>
      <c r="N98" t="s">
        <v>486</v>
      </c>
      <c r="O98" t="s">
        <v>50</v>
      </c>
      <c r="P98" t="s">
        <v>54</v>
      </c>
      <c r="Q98" t="s">
        <v>487</v>
      </c>
      <c r="R98">
        <v>1188</v>
      </c>
      <c r="S98" t="str">
        <f t="shared" si="3"/>
        <v>February</v>
      </c>
      <c r="T98">
        <f t="shared" si="4"/>
        <v>2016</v>
      </c>
      <c r="U98" t="str">
        <f t="shared" si="5"/>
        <v>Ohio - East</v>
      </c>
      <c r="V98">
        <v>7</v>
      </c>
    </row>
    <row r="99" spans="1:22">
      <c r="A99">
        <v>99</v>
      </c>
      <c r="B99" t="s">
        <v>476</v>
      </c>
      <c r="C99" s="1">
        <v>42401</v>
      </c>
      <c r="D99" s="1">
        <v>42614</v>
      </c>
      <c r="E99" t="s">
        <v>26</v>
      </c>
      <c r="F99" t="s">
        <v>477</v>
      </c>
      <c r="G99" t="s">
        <v>478</v>
      </c>
      <c r="H99" t="s">
        <v>81</v>
      </c>
      <c r="I99" t="s">
        <v>112</v>
      </c>
      <c r="J99" t="s">
        <v>479</v>
      </c>
      <c r="K99" t="s">
        <v>87</v>
      </c>
      <c r="L99">
        <v>44256</v>
      </c>
      <c r="M99" t="s">
        <v>14</v>
      </c>
      <c r="N99" t="s">
        <v>488</v>
      </c>
      <c r="O99" t="s">
        <v>50</v>
      </c>
      <c r="P99" t="s">
        <v>51</v>
      </c>
      <c r="Q99" t="s">
        <v>489</v>
      </c>
      <c r="R99">
        <v>89.584000000000003</v>
      </c>
      <c r="S99" t="str">
        <f t="shared" si="3"/>
        <v>February</v>
      </c>
      <c r="T99">
        <f t="shared" si="4"/>
        <v>2016</v>
      </c>
      <c r="U99" t="str">
        <f t="shared" si="5"/>
        <v>Ohio - East</v>
      </c>
      <c r="V99">
        <v>7</v>
      </c>
    </row>
    <row r="100" spans="1:22">
      <c r="A100">
        <v>100</v>
      </c>
      <c r="B100" t="s">
        <v>490</v>
      </c>
      <c r="C100" s="1">
        <v>42621</v>
      </c>
      <c r="D100" t="s">
        <v>491</v>
      </c>
      <c r="E100" t="s">
        <v>26</v>
      </c>
      <c r="F100" t="s">
        <v>492</v>
      </c>
      <c r="G100" t="s">
        <v>493</v>
      </c>
      <c r="H100" t="s">
        <v>81</v>
      </c>
      <c r="I100" t="s">
        <v>112</v>
      </c>
      <c r="J100" t="s">
        <v>494</v>
      </c>
      <c r="K100" t="s">
        <v>75</v>
      </c>
      <c r="L100">
        <v>48227</v>
      </c>
      <c r="M100" t="s">
        <v>13</v>
      </c>
      <c r="N100" t="s">
        <v>495</v>
      </c>
      <c r="O100" t="s">
        <v>34</v>
      </c>
      <c r="P100" t="s">
        <v>37</v>
      </c>
      <c r="Q100" t="s">
        <v>496</v>
      </c>
      <c r="R100">
        <v>2.2000000000000002</v>
      </c>
      <c r="S100" t="str">
        <f t="shared" si="3"/>
        <v>September</v>
      </c>
      <c r="T100">
        <f t="shared" si="4"/>
        <v>2016</v>
      </c>
      <c r="U100" t="str">
        <f t="shared" si="5"/>
        <v>Michigan - Central</v>
      </c>
      <c r="V100">
        <v>7</v>
      </c>
    </row>
    <row r="101" spans="1:22">
      <c r="A101">
        <v>101</v>
      </c>
      <c r="B101" t="s">
        <v>490</v>
      </c>
      <c r="C101" s="1">
        <v>42621</v>
      </c>
      <c r="D101" t="s">
        <v>491</v>
      </c>
      <c r="E101" t="s">
        <v>26</v>
      </c>
      <c r="F101" t="s">
        <v>492</v>
      </c>
      <c r="G101" t="s">
        <v>493</v>
      </c>
      <c r="H101" t="s">
        <v>81</v>
      </c>
      <c r="I101" t="s">
        <v>112</v>
      </c>
      <c r="J101" t="s">
        <v>494</v>
      </c>
      <c r="K101" t="s">
        <v>75</v>
      </c>
      <c r="L101">
        <v>48227</v>
      </c>
      <c r="M101" t="s">
        <v>13</v>
      </c>
      <c r="N101" t="s">
        <v>497</v>
      </c>
      <c r="O101" t="s">
        <v>20</v>
      </c>
      <c r="P101" t="s">
        <v>30</v>
      </c>
      <c r="Q101" t="s">
        <v>498</v>
      </c>
      <c r="R101">
        <v>622.45000000000005</v>
      </c>
      <c r="S101" t="str">
        <f t="shared" si="3"/>
        <v>September</v>
      </c>
      <c r="T101">
        <f t="shared" si="4"/>
        <v>2016</v>
      </c>
      <c r="U101" t="str">
        <f t="shared" si="5"/>
        <v>Michigan - Central</v>
      </c>
      <c r="V101">
        <v>7</v>
      </c>
    </row>
    <row r="102" spans="1:22">
      <c r="A102">
        <v>102</v>
      </c>
      <c r="B102" t="s">
        <v>490</v>
      </c>
      <c r="C102" s="1">
        <v>42621</v>
      </c>
      <c r="D102" t="s">
        <v>491</v>
      </c>
      <c r="E102" t="s">
        <v>26</v>
      </c>
      <c r="F102" t="s">
        <v>492</v>
      </c>
      <c r="G102" t="s">
        <v>493</v>
      </c>
      <c r="H102" t="s">
        <v>81</v>
      </c>
      <c r="I102" t="s">
        <v>112</v>
      </c>
      <c r="J102" t="s">
        <v>494</v>
      </c>
      <c r="K102" t="s">
        <v>75</v>
      </c>
      <c r="L102">
        <v>48227</v>
      </c>
      <c r="M102" t="s">
        <v>13</v>
      </c>
      <c r="N102" t="s">
        <v>499</v>
      </c>
      <c r="O102" t="s">
        <v>34</v>
      </c>
      <c r="P102" t="s">
        <v>48</v>
      </c>
      <c r="Q102" t="s">
        <v>500</v>
      </c>
      <c r="R102">
        <v>21.98</v>
      </c>
      <c r="S102" t="str">
        <f t="shared" si="3"/>
        <v>September</v>
      </c>
      <c r="T102">
        <f t="shared" si="4"/>
        <v>2016</v>
      </c>
      <c r="U102" t="str">
        <f t="shared" si="5"/>
        <v>Michigan - Central</v>
      </c>
      <c r="V102">
        <v>7</v>
      </c>
    </row>
    <row r="103" spans="1:22">
      <c r="A103">
        <v>103</v>
      </c>
      <c r="B103" t="s">
        <v>501</v>
      </c>
      <c r="C103" s="1">
        <v>43285</v>
      </c>
      <c r="D103" s="1">
        <v>43438</v>
      </c>
      <c r="E103" t="s">
        <v>26</v>
      </c>
      <c r="F103" t="s">
        <v>502</v>
      </c>
      <c r="G103" t="s">
        <v>503</v>
      </c>
      <c r="H103" t="s">
        <v>91</v>
      </c>
      <c r="I103" t="s">
        <v>112</v>
      </c>
      <c r="J103" t="s">
        <v>504</v>
      </c>
      <c r="K103" t="s">
        <v>69</v>
      </c>
      <c r="L103">
        <v>33614</v>
      </c>
      <c r="M103" t="s">
        <v>15</v>
      </c>
      <c r="N103" t="s">
        <v>505</v>
      </c>
      <c r="O103" t="s">
        <v>20</v>
      </c>
      <c r="P103" t="s">
        <v>30</v>
      </c>
      <c r="Q103" t="s">
        <v>506</v>
      </c>
      <c r="R103">
        <v>233.86</v>
      </c>
      <c r="S103" t="str">
        <f t="shared" si="3"/>
        <v>July</v>
      </c>
      <c r="T103">
        <f t="shared" si="4"/>
        <v>2018</v>
      </c>
      <c r="U103" t="str">
        <f t="shared" si="5"/>
        <v>Florida - South</v>
      </c>
      <c r="V103">
        <v>5</v>
      </c>
    </row>
    <row r="104" spans="1:22">
      <c r="A104">
        <v>104</v>
      </c>
      <c r="B104" t="s">
        <v>501</v>
      </c>
      <c r="C104" s="1">
        <v>43285</v>
      </c>
      <c r="D104" s="1">
        <v>43438</v>
      </c>
      <c r="E104" t="s">
        <v>26</v>
      </c>
      <c r="F104" t="s">
        <v>502</v>
      </c>
      <c r="G104" t="s">
        <v>503</v>
      </c>
      <c r="H104" t="s">
        <v>91</v>
      </c>
      <c r="I104" t="s">
        <v>112</v>
      </c>
      <c r="J104" t="s">
        <v>504</v>
      </c>
      <c r="K104" t="s">
        <v>69</v>
      </c>
      <c r="L104">
        <v>33614</v>
      </c>
      <c r="M104" t="s">
        <v>15</v>
      </c>
      <c r="N104" t="s">
        <v>507</v>
      </c>
      <c r="O104" t="s">
        <v>20</v>
      </c>
      <c r="P104" t="s">
        <v>30</v>
      </c>
      <c r="Q104" t="s">
        <v>508</v>
      </c>
      <c r="R104">
        <v>620.61450000000002</v>
      </c>
      <c r="S104" t="str">
        <f t="shared" si="3"/>
        <v>July</v>
      </c>
      <c r="T104">
        <f t="shared" si="4"/>
        <v>2018</v>
      </c>
      <c r="U104" t="str">
        <f t="shared" si="5"/>
        <v>Florida - South</v>
      </c>
      <c r="V104">
        <v>5</v>
      </c>
    </row>
    <row r="105" spans="1:22">
      <c r="A105">
        <v>105</v>
      </c>
      <c r="B105" t="s">
        <v>501</v>
      </c>
      <c r="C105" s="1">
        <v>43285</v>
      </c>
      <c r="D105" s="1">
        <v>43438</v>
      </c>
      <c r="E105" t="s">
        <v>26</v>
      </c>
      <c r="F105" t="s">
        <v>502</v>
      </c>
      <c r="G105" t="s">
        <v>503</v>
      </c>
      <c r="H105" t="s">
        <v>91</v>
      </c>
      <c r="I105" t="s">
        <v>112</v>
      </c>
      <c r="J105" t="s">
        <v>504</v>
      </c>
      <c r="K105" t="s">
        <v>69</v>
      </c>
      <c r="L105">
        <v>33614</v>
      </c>
      <c r="M105" t="s">
        <v>15</v>
      </c>
      <c r="N105" t="s">
        <v>509</v>
      </c>
      <c r="O105" t="s">
        <v>34</v>
      </c>
      <c r="P105" t="s">
        <v>40</v>
      </c>
      <c r="Q105" t="s">
        <v>510</v>
      </c>
      <c r="R105">
        <v>5.3280000000000003</v>
      </c>
      <c r="S105" t="str">
        <f t="shared" si="3"/>
        <v>July</v>
      </c>
      <c r="T105">
        <f t="shared" si="4"/>
        <v>2018</v>
      </c>
      <c r="U105" t="str">
        <f t="shared" si="5"/>
        <v>Florida - South</v>
      </c>
      <c r="V105">
        <v>5</v>
      </c>
    </row>
    <row r="106" spans="1:22">
      <c r="A106">
        <v>106</v>
      </c>
      <c r="B106" t="s">
        <v>501</v>
      </c>
      <c r="C106" s="1">
        <v>43285</v>
      </c>
      <c r="D106" s="1">
        <v>43438</v>
      </c>
      <c r="E106" t="s">
        <v>26</v>
      </c>
      <c r="F106" t="s">
        <v>502</v>
      </c>
      <c r="G106" t="s">
        <v>503</v>
      </c>
      <c r="H106" t="s">
        <v>91</v>
      </c>
      <c r="I106" t="s">
        <v>112</v>
      </c>
      <c r="J106" t="s">
        <v>504</v>
      </c>
      <c r="K106" t="s">
        <v>69</v>
      </c>
      <c r="L106">
        <v>33614</v>
      </c>
      <c r="M106" t="s">
        <v>15</v>
      </c>
      <c r="N106" t="s">
        <v>511</v>
      </c>
      <c r="O106" t="s">
        <v>20</v>
      </c>
      <c r="P106" t="s">
        <v>27</v>
      </c>
      <c r="Q106" t="s">
        <v>512</v>
      </c>
      <c r="R106">
        <v>258.072</v>
      </c>
      <c r="S106" t="str">
        <f t="shared" si="3"/>
        <v>July</v>
      </c>
      <c r="T106">
        <f t="shared" si="4"/>
        <v>2018</v>
      </c>
      <c r="U106" t="str">
        <f t="shared" si="5"/>
        <v>Florida - South</v>
      </c>
      <c r="V106">
        <v>5</v>
      </c>
    </row>
    <row r="107" spans="1:22">
      <c r="A107">
        <v>107</v>
      </c>
      <c r="B107" t="s">
        <v>501</v>
      </c>
      <c r="C107" s="1">
        <v>43285</v>
      </c>
      <c r="D107" s="1">
        <v>43438</v>
      </c>
      <c r="E107" t="s">
        <v>26</v>
      </c>
      <c r="F107" t="s">
        <v>502</v>
      </c>
      <c r="G107" t="s">
        <v>503</v>
      </c>
      <c r="H107" t="s">
        <v>91</v>
      </c>
      <c r="I107" t="s">
        <v>112</v>
      </c>
      <c r="J107" t="s">
        <v>504</v>
      </c>
      <c r="K107" t="s">
        <v>69</v>
      </c>
      <c r="L107">
        <v>33614</v>
      </c>
      <c r="M107" t="s">
        <v>15</v>
      </c>
      <c r="N107" t="s">
        <v>513</v>
      </c>
      <c r="O107" t="s">
        <v>50</v>
      </c>
      <c r="P107" t="s">
        <v>51</v>
      </c>
      <c r="Q107" t="s">
        <v>514</v>
      </c>
      <c r="R107">
        <v>617.976</v>
      </c>
      <c r="S107" t="str">
        <f t="shared" si="3"/>
        <v>July</v>
      </c>
      <c r="T107">
        <f t="shared" si="4"/>
        <v>2018</v>
      </c>
      <c r="U107" t="str">
        <f t="shared" si="5"/>
        <v>Florida - South</v>
      </c>
      <c r="V107">
        <v>5</v>
      </c>
    </row>
    <row r="108" spans="1:22">
      <c r="A108">
        <v>108</v>
      </c>
      <c r="B108" t="s">
        <v>515</v>
      </c>
      <c r="C108" s="1">
        <v>43445</v>
      </c>
      <c r="D108" t="s">
        <v>516</v>
      </c>
      <c r="E108" t="s">
        <v>26</v>
      </c>
      <c r="F108" t="s">
        <v>517</v>
      </c>
      <c r="G108" t="s">
        <v>518</v>
      </c>
      <c r="H108" t="s">
        <v>81</v>
      </c>
      <c r="I108" t="s">
        <v>112</v>
      </c>
      <c r="J108" t="s">
        <v>519</v>
      </c>
      <c r="K108" t="s">
        <v>66</v>
      </c>
      <c r="L108">
        <v>95051</v>
      </c>
      <c r="M108" t="s">
        <v>16</v>
      </c>
      <c r="N108" t="s">
        <v>520</v>
      </c>
      <c r="O108" t="s">
        <v>34</v>
      </c>
      <c r="P108" t="s">
        <v>47</v>
      </c>
      <c r="Q108" t="s">
        <v>521</v>
      </c>
      <c r="R108">
        <v>10.56</v>
      </c>
      <c r="S108" t="str">
        <f t="shared" si="3"/>
        <v>December</v>
      </c>
      <c r="T108">
        <f t="shared" si="4"/>
        <v>2018</v>
      </c>
      <c r="U108" t="str">
        <f t="shared" si="5"/>
        <v>California - West</v>
      </c>
      <c r="V108">
        <v>4</v>
      </c>
    </row>
    <row r="109" spans="1:22">
      <c r="A109">
        <v>109</v>
      </c>
      <c r="B109" t="s">
        <v>522</v>
      </c>
      <c r="C109" s="1">
        <v>42831</v>
      </c>
      <c r="D109" s="1">
        <v>42984</v>
      </c>
      <c r="E109" t="s">
        <v>23</v>
      </c>
      <c r="F109" t="s">
        <v>523</v>
      </c>
      <c r="G109" t="s">
        <v>524</v>
      </c>
      <c r="H109" t="s">
        <v>64</v>
      </c>
      <c r="I109" t="s">
        <v>112</v>
      </c>
      <c r="J109" t="s">
        <v>525</v>
      </c>
      <c r="K109" t="s">
        <v>70</v>
      </c>
      <c r="L109">
        <v>60610</v>
      </c>
      <c r="M109" t="s">
        <v>13</v>
      </c>
      <c r="N109" t="s">
        <v>526</v>
      </c>
      <c r="O109" t="s">
        <v>34</v>
      </c>
      <c r="P109" t="s">
        <v>47</v>
      </c>
      <c r="Q109" t="s">
        <v>527</v>
      </c>
      <c r="R109">
        <v>25.92</v>
      </c>
      <c r="S109" t="str">
        <f t="shared" si="3"/>
        <v>April</v>
      </c>
      <c r="T109">
        <f t="shared" si="4"/>
        <v>2017</v>
      </c>
      <c r="U109" t="str">
        <f t="shared" si="5"/>
        <v>Illinois - Central</v>
      </c>
      <c r="V109">
        <v>5</v>
      </c>
    </row>
    <row r="110" spans="1:22">
      <c r="A110">
        <v>110</v>
      </c>
      <c r="B110" t="s">
        <v>522</v>
      </c>
      <c r="C110" s="1">
        <v>42831</v>
      </c>
      <c r="D110" s="1">
        <v>42984</v>
      </c>
      <c r="E110" t="s">
        <v>23</v>
      </c>
      <c r="F110" t="s">
        <v>523</v>
      </c>
      <c r="G110" t="s">
        <v>524</v>
      </c>
      <c r="H110" t="s">
        <v>64</v>
      </c>
      <c r="I110" t="s">
        <v>112</v>
      </c>
      <c r="J110" t="s">
        <v>525</v>
      </c>
      <c r="K110" t="s">
        <v>70</v>
      </c>
      <c r="L110">
        <v>60610</v>
      </c>
      <c r="M110" t="s">
        <v>13</v>
      </c>
      <c r="N110" t="s">
        <v>528</v>
      </c>
      <c r="O110" t="s">
        <v>20</v>
      </c>
      <c r="P110" t="s">
        <v>27</v>
      </c>
      <c r="Q110" t="s">
        <v>529</v>
      </c>
      <c r="R110">
        <v>419.68</v>
      </c>
      <c r="S110" t="str">
        <f t="shared" si="3"/>
        <v>April</v>
      </c>
      <c r="T110">
        <f t="shared" si="4"/>
        <v>2017</v>
      </c>
      <c r="U110" t="str">
        <f t="shared" si="5"/>
        <v>Illinois - Central</v>
      </c>
      <c r="V110">
        <v>5</v>
      </c>
    </row>
    <row r="111" spans="1:22">
      <c r="A111">
        <v>111</v>
      </c>
      <c r="B111" t="s">
        <v>522</v>
      </c>
      <c r="C111" s="1">
        <v>42831</v>
      </c>
      <c r="D111" s="1">
        <v>42984</v>
      </c>
      <c r="E111" t="s">
        <v>23</v>
      </c>
      <c r="F111" t="s">
        <v>523</v>
      </c>
      <c r="G111" t="s">
        <v>524</v>
      </c>
      <c r="H111" t="s">
        <v>64</v>
      </c>
      <c r="I111" t="s">
        <v>112</v>
      </c>
      <c r="J111" t="s">
        <v>525</v>
      </c>
      <c r="K111" t="s">
        <v>70</v>
      </c>
      <c r="L111">
        <v>60610</v>
      </c>
      <c r="M111" t="s">
        <v>13</v>
      </c>
      <c r="N111" t="s">
        <v>530</v>
      </c>
      <c r="O111" t="s">
        <v>20</v>
      </c>
      <c r="P111" t="s">
        <v>27</v>
      </c>
      <c r="Q111" t="s">
        <v>531</v>
      </c>
      <c r="R111">
        <v>11.688000000000001</v>
      </c>
      <c r="S111" t="str">
        <f t="shared" si="3"/>
        <v>April</v>
      </c>
      <c r="T111">
        <f t="shared" si="4"/>
        <v>2017</v>
      </c>
      <c r="U111" t="str">
        <f t="shared" si="5"/>
        <v>Illinois - Central</v>
      </c>
      <c r="V111">
        <v>5</v>
      </c>
    </row>
    <row r="112" spans="1:22">
      <c r="A112">
        <v>112</v>
      </c>
      <c r="B112" t="s">
        <v>522</v>
      </c>
      <c r="C112" s="1">
        <v>42831</v>
      </c>
      <c r="D112" s="1">
        <v>42984</v>
      </c>
      <c r="E112" t="s">
        <v>23</v>
      </c>
      <c r="F112" t="s">
        <v>523</v>
      </c>
      <c r="G112" t="s">
        <v>524</v>
      </c>
      <c r="H112" t="s">
        <v>64</v>
      </c>
      <c r="I112" t="s">
        <v>112</v>
      </c>
      <c r="J112" t="s">
        <v>525</v>
      </c>
      <c r="K112" t="s">
        <v>70</v>
      </c>
      <c r="L112">
        <v>60610</v>
      </c>
      <c r="M112" t="s">
        <v>13</v>
      </c>
      <c r="N112" t="s">
        <v>532</v>
      </c>
      <c r="O112" t="s">
        <v>50</v>
      </c>
      <c r="P112" t="s">
        <v>55</v>
      </c>
      <c r="Q112" t="s">
        <v>533</v>
      </c>
      <c r="R112">
        <v>31.984000000000002</v>
      </c>
      <c r="S112" t="str">
        <f t="shared" si="3"/>
        <v>April</v>
      </c>
      <c r="T112">
        <f t="shared" si="4"/>
        <v>2017</v>
      </c>
      <c r="U112" t="str">
        <f t="shared" si="5"/>
        <v>Illinois - Central</v>
      </c>
      <c r="V112">
        <v>5</v>
      </c>
    </row>
    <row r="113" spans="1:22">
      <c r="A113">
        <v>113</v>
      </c>
      <c r="B113" t="s">
        <v>522</v>
      </c>
      <c r="C113" s="1">
        <v>42831</v>
      </c>
      <c r="D113" s="1">
        <v>42984</v>
      </c>
      <c r="E113" t="s">
        <v>23</v>
      </c>
      <c r="F113" t="s">
        <v>523</v>
      </c>
      <c r="G113" t="s">
        <v>524</v>
      </c>
      <c r="H113" t="s">
        <v>64</v>
      </c>
      <c r="I113" t="s">
        <v>112</v>
      </c>
      <c r="J113" t="s">
        <v>525</v>
      </c>
      <c r="K113" t="s">
        <v>70</v>
      </c>
      <c r="L113">
        <v>60610</v>
      </c>
      <c r="M113" t="s">
        <v>13</v>
      </c>
      <c r="N113" t="s">
        <v>534</v>
      </c>
      <c r="O113" t="s">
        <v>20</v>
      </c>
      <c r="P113" t="s">
        <v>30</v>
      </c>
      <c r="Q113" t="s">
        <v>535</v>
      </c>
      <c r="R113">
        <v>177.22499999999999</v>
      </c>
      <c r="S113" t="str">
        <f t="shared" si="3"/>
        <v>April</v>
      </c>
      <c r="T113">
        <f t="shared" si="4"/>
        <v>2017</v>
      </c>
      <c r="U113" t="str">
        <f t="shared" si="5"/>
        <v>Illinois - Central</v>
      </c>
      <c r="V113">
        <v>5</v>
      </c>
    </row>
    <row r="114" spans="1:22">
      <c r="A114">
        <v>114</v>
      </c>
      <c r="B114" t="s">
        <v>522</v>
      </c>
      <c r="C114" s="1">
        <v>42831</v>
      </c>
      <c r="D114" s="1">
        <v>42984</v>
      </c>
      <c r="E114" t="s">
        <v>23</v>
      </c>
      <c r="F114" t="s">
        <v>523</v>
      </c>
      <c r="G114" t="s">
        <v>524</v>
      </c>
      <c r="H114" t="s">
        <v>64</v>
      </c>
      <c r="I114" t="s">
        <v>112</v>
      </c>
      <c r="J114" t="s">
        <v>525</v>
      </c>
      <c r="K114" t="s">
        <v>70</v>
      </c>
      <c r="L114">
        <v>60610</v>
      </c>
      <c r="M114" t="s">
        <v>13</v>
      </c>
      <c r="N114" t="s">
        <v>536</v>
      </c>
      <c r="O114" t="s">
        <v>20</v>
      </c>
      <c r="P114" t="s">
        <v>27</v>
      </c>
      <c r="Q114" t="s">
        <v>537</v>
      </c>
      <c r="R114">
        <v>4.0439999999999996</v>
      </c>
      <c r="S114" t="str">
        <f t="shared" si="3"/>
        <v>April</v>
      </c>
      <c r="T114">
        <f t="shared" si="4"/>
        <v>2017</v>
      </c>
      <c r="U114" t="str">
        <f t="shared" si="5"/>
        <v>Illinois - Central</v>
      </c>
      <c r="V114">
        <v>5</v>
      </c>
    </row>
    <row r="115" spans="1:22">
      <c r="A115">
        <v>115</v>
      </c>
      <c r="B115" t="s">
        <v>522</v>
      </c>
      <c r="C115" s="1">
        <v>42831</v>
      </c>
      <c r="D115" s="1">
        <v>42984</v>
      </c>
      <c r="E115" t="s">
        <v>23</v>
      </c>
      <c r="F115" t="s">
        <v>523</v>
      </c>
      <c r="G115" t="s">
        <v>524</v>
      </c>
      <c r="H115" t="s">
        <v>64</v>
      </c>
      <c r="I115" t="s">
        <v>112</v>
      </c>
      <c r="J115" t="s">
        <v>525</v>
      </c>
      <c r="K115" t="s">
        <v>70</v>
      </c>
      <c r="L115">
        <v>60610</v>
      </c>
      <c r="M115" t="s">
        <v>13</v>
      </c>
      <c r="N115" t="s">
        <v>538</v>
      </c>
      <c r="O115" t="s">
        <v>34</v>
      </c>
      <c r="P115" t="s">
        <v>37</v>
      </c>
      <c r="Q115" t="s">
        <v>539</v>
      </c>
      <c r="R115">
        <v>7.4080000000000004</v>
      </c>
      <c r="S115" t="str">
        <f t="shared" si="3"/>
        <v>April</v>
      </c>
      <c r="T115">
        <f t="shared" si="4"/>
        <v>2017</v>
      </c>
      <c r="U115" t="str">
        <f t="shared" si="5"/>
        <v>Illinois - Central</v>
      </c>
      <c r="V115">
        <v>5</v>
      </c>
    </row>
    <row r="116" spans="1:22">
      <c r="A116">
        <v>116</v>
      </c>
      <c r="B116" t="s">
        <v>540</v>
      </c>
      <c r="C116" s="1">
        <v>42010</v>
      </c>
      <c r="D116" s="1">
        <v>42161</v>
      </c>
      <c r="E116" t="s">
        <v>23</v>
      </c>
      <c r="F116" t="s">
        <v>541</v>
      </c>
      <c r="G116" t="s">
        <v>542</v>
      </c>
      <c r="H116" t="s">
        <v>91</v>
      </c>
      <c r="I116" t="s">
        <v>112</v>
      </c>
      <c r="J116" t="s">
        <v>543</v>
      </c>
      <c r="K116" t="s">
        <v>83</v>
      </c>
      <c r="L116">
        <v>55044</v>
      </c>
      <c r="M116" t="s">
        <v>13</v>
      </c>
      <c r="N116" t="s">
        <v>362</v>
      </c>
      <c r="O116" t="s">
        <v>20</v>
      </c>
      <c r="P116" t="s">
        <v>24</v>
      </c>
      <c r="Q116" t="s">
        <v>363</v>
      </c>
      <c r="R116">
        <v>2001.86</v>
      </c>
      <c r="S116" t="str">
        <f t="shared" si="3"/>
        <v>January</v>
      </c>
      <c r="T116">
        <f t="shared" si="4"/>
        <v>2015</v>
      </c>
      <c r="U116" t="str">
        <f t="shared" si="5"/>
        <v>Minnesota - Central</v>
      </c>
      <c r="V116">
        <v>5</v>
      </c>
    </row>
    <row r="117" spans="1:22">
      <c r="A117">
        <v>117</v>
      </c>
      <c r="B117" t="s">
        <v>540</v>
      </c>
      <c r="C117" s="1">
        <v>42010</v>
      </c>
      <c r="D117" s="1">
        <v>42161</v>
      </c>
      <c r="E117" t="s">
        <v>23</v>
      </c>
      <c r="F117" t="s">
        <v>541</v>
      </c>
      <c r="G117" t="s">
        <v>542</v>
      </c>
      <c r="H117" t="s">
        <v>91</v>
      </c>
      <c r="I117" t="s">
        <v>112</v>
      </c>
      <c r="J117" t="s">
        <v>543</v>
      </c>
      <c r="K117" t="s">
        <v>83</v>
      </c>
      <c r="L117">
        <v>55044</v>
      </c>
      <c r="M117" t="s">
        <v>13</v>
      </c>
      <c r="N117" t="s">
        <v>544</v>
      </c>
      <c r="O117" t="s">
        <v>34</v>
      </c>
      <c r="P117" t="s">
        <v>48</v>
      </c>
      <c r="Q117" t="s">
        <v>545</v>
      </c>
      <c r="R117">
        <v>166.72</v>
      </c>
      <c r="S117" t="str">
        <f t="shared" si="3"/>
        <v>January</v>
      </c>
      <c r="T117">
        <f t="shared" si="4"/>
        <v>2015</v>
      </c>
      <c r="U117" t="str">
        <f t="shared" si="5"/>
        <v>Minnesota - Central</v>
      </c>
      <c r="V117">
        <v>5</v>
      </c>
    </row>
    <row r="118" spans="1:22">
      <c r="A118">
        <v>118</v>
      </c>
      <c r="B118" t="s">
        <v>540</v>
      </c>
      <c r="C118" s="1">
        <v>42010</v>
      </c>
      <c r="D118" s="1">
        <v>42161</v>
      </c>
      <c r="E118" t="s">
        <v>23</v>
      </c>
      <c r="F118" t="s">
        <v>541</v>
      </c>
      <c r="G118" t="s">
        <v>542</v>
      </c>
      <c r="H118" t="s">
        <v>91</v>
      </c>
      <c r="I118" t="s">
        <v>112</v>
      </c>
      <c r="J118" t="s">
        <v>543</v>
      </c>
      <c r="K118" t="s">
        <v>83</v>
      </c>
      <c r="L118">
        <v>55044</v>
      </c>
      <c r="M118" t="s">
        <v>13</v>
      </c>
      <c r="N118" t="s">
        <v>546</v>
      </c>
      <c r="O118" t="s">
        <v>34</v>
      </c>
      <c r="P118" t="s">
        <v>47</v>
      </c>
      <c r="Q118" t="s">
        <v>547</v>
      </c>
      <c r="R118">
        <v>47.88</v>
      </c>
      <c r="S118" t="str">
        <f t="shared" si="3"/>
        <v>January</v>
      </c>
      <c r="T118">
        <f t="shared" si="4"/>
        <v>2015</v>
      </c>
      <c r="U118" t="str">
        <f t="shared" si="5"/>
        <v>Minnesota - Central</v>
      </c>
      <c r="V118">
        <v>5</v>
      </c>
    </row>
    <row r="119" spans="1:22">
      <c r="A119">
        <v>119</v>
      </c>
      <c r="B119" t="s">
        <v>540</v>
      </c>
      <c r="C119" s="1">
        <v>42010</v>
      </c>
      <c r="D119" s="1">
        <v>42161</v>
      </c>
      <c r="E119" t="s">
        <v>23</v>
      </c>
      <c r="F119" t="s">
        <v>541</v>
      </c>
      <c r="G119" t="s">
        <v>542</v>
      </c>
      <c r="H119" t="s">
        <v>91</v>
      </c>
      <c r="I119" t="s">
        <v>112</v>
      </c>
      <c r="J119" t="s">
        <v>543</v>
      </c>
      <c r="K119" t="s">
        <v>83</v>
      </c>
      <c r="L119">
        <v>55044</v>
      </c>
      <c r="M119" t="s">
        <v>13</v>
      </c>
      <c r="N119" t="s">
        <v>548</v>
      </c>
      <c r="O119" t="s">
        <v>34</v>
      </c>
      <c r="P119" t="s">
        <v>35</v>
      </c>
      <c r="Q119" t="s">
        <v>549</v>
      </c>
      <c r="R119">
        <v>1503.25</v>
      </c>
      <c r="S119" t="str">
        <f t="shared" si="3"/>
        <v>January</v>
      </c>
      <c r="T119">
        <f t="shared" si="4"/>
        <v>2015</v>
      </c>
      <c r="U119" t="str">
        <f t="shared" si="5"/>
        <v>Minnesota - Central</v>
      </c>
      <c r="V119">
        <v>5</v>
      </c>
    </row>
  </sheetData>
  <conditionalFormatting sqref="R2:R120">
    <cfRule type="cellIs" dxfId="3" priority="4" operator="greaterThan">
      <formula>500</formula>
    </cfRule>
  </conditionalFormatting>
  <conditionalFormatting sqref="W15">
    <cfRule type="notContainsBlanks" dxfId="2" priority="3">
      <formula>LEN(TRIM(W15))&gt;0</formula>
    </cfRule>
  </conditionalFormatting>
  <conditionalFormatting sqref="V2:V119">
    <cfRule type="cellIs" dxfId="1" priority="2" operator="greaterThan">
      <formula>5</formula>
    </cfRule>
  </conditionalFormatting>
  <conditionalFormatting sqref="R2:R119">
    <cfRule type="cellIs" dxfId="0" priority="1" operator="lessThan">
      <formula>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A5337-2CA9-4219-95DE-F87B84881851}">
  <dimension ref="A1"/>
  <sheetViews>
    <sheetView workbookViewId="0">
      <selection activeCell="J21" sqref="J21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2025-03-20T19:52:27Z</dcterms:created>
  <dcterms:modified xsi:type="dcterms:W3CDTF">2025-03-21T02:00:35Z</dcterms:modified>
  <cp:category/>
  <cp:contentStatus/>
</cp:coreProperties>
</file>