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<sst xmlns="http://schemas.openxmlformats.org/spreadsheetml/2006/main" count="162" uniqueCount="81">
  <si>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</si>
  <si>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</si>
  <si>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</si>
  <si>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</si>
  <si>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</si>
  <si>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</si>
  <si>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</si>
  <si>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</si>
  <si>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</si>
  <si>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</si>
  <si>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</si>
  <si>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</si>
  <si>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</si>
  <si>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</si>
  <si>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</si>
  <si>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</si>
  <si>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</si>
  <si>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</si>
  <si>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</si>
  <si>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</si>
  <si>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</si>
  <si>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</si>
  <si>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</si>
  <si>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</si>
  <si>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</si>
  <si>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</si>
  <si>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</si>
  <si>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</si>
  <si>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</si>
  <si>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</si>
  <si>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</si>
  <si>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</si>
  <si>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</si>
  <si>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</si>
  <si>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</si>
  <si>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</si>
  <si>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</si>
  <si>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</si>
  <si>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</si>
  <si>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</si>
  <si>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</si>
  <si>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</si>
  <si>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</si>
  <si>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</si>
  <si>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</si>
  <si>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</si>
  <si>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</si>
  <si>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</si>
  <si>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</si>
  <si>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</si>
  <si>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</si>
  <si>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</si>
  <si>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</si>
  <si>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</si>
  <si>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</si>
  <si>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</si>
  <si>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</si>
  <si>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</si>
  <si>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</si>
  <si>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</si>
  <si>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</si>
  <si>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</si>
  <si>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</si>
  <si>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</si>
  <si>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</si>
  <si>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</si>
  <si>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</si>
  <si>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</si>
  <si>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</si>
  <si>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</si>
  <si>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</si>
  <si>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</si>
  <si>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</si>
  <si>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</si>
  <si>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</si>
  <si>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</si>
  <si>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</si>
  <si>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</si>
  <si>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</si>
  <si>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</si>
  <si>
    <t>In Need of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</si>
</sst>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1</v>
      </c>
      <c r="D2" s="77">
        <v>1</v>
      </c>
      <c r="E2" s="77">
        <v>1</v>
      </c>
      <c r="F2" s="77">
        <v>0.99</v>
      </c>
    </row>
    <row r="3" spans="1:6" x14ac:dyDescent="0.3">
      <c r="A3" s="76" t="s">
        <v>66</v>
      </c>
      <c r="B3" s="77">
        <v>1</v>
      </c>
      <c r="C3" s="77">
        <v>1</v>
      </c>
      <c r="D3" s="77">
        <v>1</v>
      </c>
      <c r="E3" s="77">
        <v>1</v>
      </c>
      <c r="F3" s="77">
        <v>0.98</v>
      </c>
    </row>
    <row r="4" spans="1:6" x14ac:dyDescent="0.3">
      <c r="A4" s="76" t="s">
        <v>67</v>
      </c>
      <c r="B4" s="77">
        <v>0.99</v>
      </c>
      <c r="C4" s="77">
        <v>0.98</v>
      </c>
      <c r="D4" s="77">
        <v>0.98</v>
      </c>
      <c r="E4" s="77"/>
      <c r="F4" s="77">
        <v>0.97</v>
      </c>
    </row>
    <row r="5" spans="1:6" x14ac:dyDescent="0.3">
      <c r="A5" s="76" t="s">
        <v>68</v>
      </c>
      <c r="B5" s="77">
        <v>0.97</v>
      </c>
      <c r="C5" s="77">
        <v>0.92</v>
      </c>
      <c r="D5" s="77">
        <v>0.95</v>
      </c>
      <c r="E5" s="77"/>
      <c r="F5" s="77">
        <v>0.95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1.1666666666666667</v>
      </c>
      <c r="C2" s="43" t="s">
        <v>42</v>
      </c>
      <c r="D2" s="78">
        <v>1.5</v>
      </c>
      <c r="E2" s="80" t="s">
        <v>80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3</v>
      </c>
      <c r="D2" s="13">
        <v>0</v>
      </c>
      <c r="E2" s="45">
        <v>1.5</v>
      </c>
    </row>
    <row r="3" spans="1:5" x14ac:dyDescent="0.3">
      <c r="A3" s="9" t="s">
        <v>66</v>
      </c>
      <c r="B3" s="3">
        <v>0</v>
      </c>
      <c r="C3" s="3">
        <v>2</v>
      </c>
      <c r="D3" s="3">
        <v>0</v>
      </c>
      <c r="E3" s="45">
        <v>1</v>
      </c>
    </row>
    <row r="4" spans="1:5" x14ac:dyDescent="0.3">
      <c r="A4" s="9" t="s">
        <v>67</v>
      </c>
      <c r="B4" s="3">
        <v>0</v>
      </c>
      <c r="C4" s="3">
        <v>1</v>
      </c>
      <c r="D4" s="3">
        <v>0</v>
      </c>
      <c r="E4" s="45">
        <v>0.5</v>
      </c>
    </row>
    <row r="5" spans="1:5" x14ac:dyDescent="0.3">
      <c r="A5" s="9" t="s">
        <v>69</v>
      </c>
      <c r="B5" s="3">
        <v>3</v>
      </c>
      <c r="C5" s="3">
        <v>3</v>
      </c>
      <c r="D5" s="3">
        <v>1</v>
      </c>
      <c r="E5" s="45">
        <v>2</v>
      </c>
    </row>
    <row r="6" spans="1:5" x14ac:dyDescent="0.3">
      <c r="A6" s="9" t="s">
        <v>70</v>
      </c>
      <c r="B6" s="3"/>
      <c r="C6" s="3">
        <v>2</v>
      </c>
      <c r="D6" s="3"/>
      <c r="E6" s="45"/>
    </row>
    <row r="7" spans="1:5" ht="15.75" thickBot="1" x14ac:dyDescent="0.35">
      <c r="A7" s="9" t="s">
        <v>1</v>
      </c>
      <c r="B7" s="3">
        <v>3</v>
      </c>
      <c r="C7" s="3">
        <v>3</v>
      </c>
      <c r="D7" s="3">
        <v>2</v>
      </c>
      <c r="E7" s="45">
        <v>2.5</v>
      </c>
    </row>
    <row r="8" spans="1:5" ht="15" customHeight="1" x14ac:dyDescent="0.3">
      <c r="A8" s="84" t="s">
        <v>34</v>
      </c>
      <c r="B8" s="89">
        <f>IF('Final Determination'!B2="","",'Final Determination'!B2)</f>
        <v>1.1666666666666667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Satisfactory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1.5</v>
      </c>
      <c r="C2" s="43">
        <v>0.5</v>
      </c>
      <c r="D2" s="43">
        <v>0.5</v>
      </c>
      <c r="E2" s="46">
        <v>1</v>
      </c>
    </row>
    <row r="3" spans="1:5" x14ac:dyDescent="0.3">
      <c r="A3" s="18" t="str">
        <f>'Achievement Pathway'!A3</f>
        <v>Grades 6-8 Success Rate</v>
      </c>
      <c r="B3" s="3">
        <v>0.5</v>
      </c>
      <c r="C3" s="3">
        <v>0.5</v>
      </c>
      <c r="D3" s="3">
        <v>2</v>
      </c>
      <c r="E3" s="19">
        <v>0</v>
      </c>
    </row>
    <row r="4" spans="1:5" x14ac:dyDescent="0.3">
      <c r="A4" s="18" t="str">
        <f>'Achievement Pathway'!A4</f>
        <v>Grades 9-12 Success Rate</v>
      </c>
      <c r="B4" s="3">
        <v>1</v>
      </c>
      <c r="C4" s="3">
        <v>0</v>
      </c>
      <c r="D4" s="3"/>
      <c r="E4" s="19">
        <v>0.5</v>
      </c>
    </row>
    <row r="5" spans="1:5" x14ac:dyDescent="0.3">
      <c r="A5" s="18" t="str">
        <f>'Achievement Pathway'!A5</f>
        <v>Chronically Out of School</v>
      </c>
      <c r="B5" s="3">
        <v>2.5</v>
      </c>
      <c r="C5" s="3">
        <v>1.5</v>
      </c>
      <c r="D5" s="3">
        <v>4</v>
      </c>
      <c r="E5" s="19">
        <v>2</v>
      </c>
    </row>
    <row r="6" spans="1:5" x14ac:dyDescent="0.3">
      <c r="A6" s="18" t="str">
        <f>'Achievement Pathway'!A6</f>
        <v>English Language Proficiency</v>
      </c>
      <c r="B6" s="3">
        <v>2</v>
      </c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>
        <v>0</v>
      </c>
      <c r="C7" s="11">
        <v>1.5</v>
      </c>
      <c r="D7" s="11"/>
      <c r="E7" s="48">
        <v>1.5</v>
      </c>
    </row>
    <row r="8" spans="1:5" ht="15" customHeight="1" x14ac:dyDescent="0.3">
      <c r="A8" s="49" t="s">
        <v>21</v>
      </c>
      <c r="B8" s="44">
        <v>1.25</v>
      </c>
      <c r="C8" s="44">
        <v>0.8</v>
      </c>
      <c r="D8" s="44">
        <v>2.1666666666666665</v>
      </c>
      <c r="E8" s="45">
        <v>1</v>
      </c>
    </row>
    <row r="9" spans="1:5" x14ac:dyDescent="0.3">
      <c r="A9" s="98" t="s">
        <v>71</v>
      </c>
      <c r="B9" s="95">
        <f>IF('Final Determination'!B3="","",'Final Determination'!B3)</f>
        <v>2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0</v>
      </c>
      <c r="D2" s="13">
        <v>1</v>
      </c>
      <c r="E2" s="13">
        <v>2</v>
      </c>
      <c r="F2" s="14">
        <v>1.5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1</v>
      </c>
      <c r="E3" s="3">
        <v>0</v>
      </c>
      <c r="F3" s="14">
        <v>0.5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0</v>
      </c>
      <c r="E4" s="3">
        <v>2</v>
      </c>
      <c r="F4" s="14">
        <v>1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2</v>
      </c>
      <c r="D5" s="3">
        <v>3</v>
      </c>
      <c r="E5" s="3">
        <v>2</v>
      </c>
      <c r="F5" s="14">
        <v>2.5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0</v>
      </c>
      <c r="D6" s="3">
        <v>2</v>
      </c>
      <c r="E6" s="3"/>
      <c r="F6" s="14">
        <v>2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0</v>
      </c>
      <c r="D7" s="11">
        <v>0</v>
      </c>
      <c r="E7" s="11">
        <v>0</v>
      </c>
      <c r="F7" s="14">
        <v>0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1.25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0</v>
      </c>
      <c r="D9" s="3">
        <v>1</v>
      </c>
      <c r="E9" s="3">
        <v>0</v>
      </c>
      <c r="F9" s="14">
        <v>0.5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1</v>
      </c>
      <c r="E10" s="3">
        <v>0</v>
      </c>
      <c r="F10" s="14">
        <v>0.5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0</v>
      </c>
      <c r="F11" s="14">
        <v>0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2</v>
      </c>
      <c r="D12" s="3">
        <v>2</v>
      </c>
      <c r="E12" s="3">
        <v>1</v>
      </c>
      <c r="F12" s="14">
        <v>1.5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>
        <v>2</v>
      </c>
      <c r="D13" s="3">
        <v>2</v>
      </c>
      <c r="E13" s="3">
        <v>1</v>
      </c>
      <c r="F13" s="14">
        <v>1.5</v>
      </c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0</v>
      </c>
      <c r="D14" s="11">
        <v>0</v>
      </c>
      <c r="E14" s="11">
        <v>1</v>
      </c>
      <c r="F14" s="14">
        <v>0.5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0.75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2</v>
      </c>
      <c r="D16" s="3">
        <v>0</v>
      </c>
      <c r="E16" s="3">
        <v>2</v>
      </c>
      <c r="F16" s="14">
        <v>2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/>
      <c r="E17" s="3"/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>
        <v>2</v>
      </c>
      <c r="D18" s="3">
        <v>4</v>
      </c>
      <c r="E18" s="3">
        <v>4</v>
      </c>
      <c r="F18" s="14">
        <v>4</v>
      </c>
    </row>
    <row r="19" spans="1:6" ht="15.75" x14ac:dyDescent="0.3">
      <c r="A19" s="18" t="str">
        <f t="shared" si="0"/>
        <v>Chronically Out of School</v>
      </c>
      <c r="B19" s="59" t="s">
        <v>30</v>
      </c>
      <c r="C19" s="62"/>
      <c r="D19" s="3">
        <v>2</v>
      </c>
      <c r="E19" s="3"/>
      <c r="F19" s="14"/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/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>
        <v>0</v>
      </c>
      <c r="D21" s="71">
        <v>0</v>
      </c>
      <c r="E21" s="71">
        <v>2</v>
      </c>
      <c r="F21" s="72">
        <v>1</v>
      </c>
    </row>
    <row r="22" spans="1:6" ht="16.5" thickBot="1" x14ac:dyDescent="0.35">
      <c r="A22" s="106" t="s">
        <v>39</v>
      </c>
      <c r="B22" s="107"/>
      <c r="C22" s="111">
        <f>IF(COUNTBLANK(F16:F21)=6,"",AVERAGE(F16:F21))</f>
        <v>2.3333333333333335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0</v>
      </c>
      <c r="D23" s="43">
        <v>0</v>
      </c>
      <c r="E23" s="43">
        <v>0</v>
      </c>
      <c r="F23" s="73">
        <v>0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0</v>
      </c>
      <c r="F24" s="10">
        <v>0.5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3</v>
      </c>
      <c r="D25" s="3">
        <v>2</v>
      </c>
      <c r="E25" s="3">
        <v>1</v>
      </c>
      <c r="F25" s="10">
        <v>2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/>
      <c r="D26" s="3"/>
      <c r="E26" s="3"/>
      <c r="F26" s="10"/>
    </row>
    <row r="27" spans="1:6" ht="15.75" x14ac:dyDescent="0.3">
      <c r="A27" s="18" t="str">
        <f t="shared" si="1"/>
        <v>English Language Proficiency</v>
      </c>
      <c r="B27" s="59" t="s">
        <v>20</v>
      </c>
      <c r="C27" s="62">
        <v>3</v>
      </c>
      <c r="D27" s="3">
        <v>2</v>
      </c>
      <c r="E27" s="3">
        <v>0</v>
      </c>
      <c r="F27" s="10">
        <v>1.5</v>
      </c>
    </row>
    <row r="28" spans="1:6" ht="16.5" thickBot="1" x14ac:dyDescent="0.35">
      <c r="A28" s="47" t="str">
        <f t="shared" si="1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>
        <f>IF(COUNTBLANK(F23:F28) = 6, "", AVERAGE(F23:F28))</f>
        <v>1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