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mc:AlternateContent xmlns:mc="http://schemas.openxmlformats.org/markup-compatibility/2006">
    <mc:Choice Requires="x15">
      <x15ac:absPath xmlns:x15ac="http://schemas.microsoft.com/office/spreadsheetml/2010/11/ac" url="D:\College Classes Spring 2025\POOS\"/>
    </mc:Choice>
  </mc:AlternateContent>
  <xr:revisionPtr revIDLastSave="0" documentId="13_ncr:1_{4550357E-E2F5-4111-9289-535DF8D2DACC}" xr6:coauthVersionLast="47" xr6:coauthVersionMax="47" xr10:uidLastSave="{00000000-0000-0000-0000-000000000000}"/>
  <bookViews>
    <workbookView xWindow="6880" yWindow="1670" windowWidth="13670" windowHeight="9540"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6" i="11" l="1"/>
  <c r="E9" i="11"/>
  <c r="E16" i="11" s="1"/>
  <c r="F24" i="11"/>
  <c r="E27" i="11"/>
  <c r="F27" i="11" s="1"/>
  <c r="E26" i="11"/>
  <c r="F26" i="11" s="1"/>
  <c r="E25" i="11"/>
  <c r="F25" i="11" s="1"/>
  <c r="F22" i="11"/>
  <c r="F21" i="11"/>
  <c r="F11" i="11"/>
  <c r="F10" i="11"/>
  <c r="E19" i="11" l="1"/>
  <c r="F19" i="11" s="1"/>
  <c r="E17" i="11"/>
  <c r="F17" i="11" s="1"/>
  <c r="E18" i="11"/>
  <c r="F18" i="11" s="1"/>
  <c r="E11" i="11"/>
  <c r="E10" i="11"/>
  <c r="H7" i="11"/>
  <c r="H28" i="11" l="1"/>
  <c r="H23" i="11"/>
  <c r="H8" i="11"/>
  <c r="H29" i="11" l="1"/>
  <c r="H15" i="11"/>
  <c r="H27" i="11" l="1"/>
  <c r="H26" i="11"/>
  <c r="H12" i="11"/>
  <c r="H25" i="11" l="1"/>
  <c r="H24" i="11"/>
  <c r="H20" i="11" l="1"/>
  <c r="I5" i="11"/>
  <c r="I4" i="11" s="1"/>
  <c r="I6" i="11" l="1"/>
  <c r="J5" i="11"/>
  <c r="K5" i="11" l="1"/>
  <c r="J6" i="11"/>
  <c r="K6" i="11" l="1"/>
  <c r="L5" i="11"/>
  <c r="L6" i="11" l="1"/>
  <c r="M5" i="11"/>
  <c r="N5" i="11" l="1"/>
  <c r="M6" i="11"/>
  <c r="N6" i="11" l="1"/>
  <c r="O5" i="11"/>
  <c r="O6" i="11" l="1"/>
  <c r="P5" i="11"/>
  <c r="Q5" i="11" l="1"/>
  <c r="P4" i="11"/>
  <c r="P6" i="11"/>
  <c r="Q6" i="11" l="1"/>
  <c r="R5" i="11"/>
  <c r="S5" i="11" l="1"/>
  <c r="R6" i="11"/>
  <c r="T5" i="11" l="1"/>
  <c r="S6" i="11"/>
  <c r="U5" i="11" l="1"/>
  <c r="T6" i="11"/>
  <c r="V5" i="11" l="1"/>
  <c r="U6" i="11"/>
  <c r="V6" i="11" l="1"/>
  <c r="W5" i="11"/>
  <c r="W6" i="11" l="1"/>
  <c r="W4" i="11"/>
  <c r="X5" i="11"/>
  <c r="Y5" i="11" l="1"/>
  <c r="X6" i="11"/>
  <c r="Y6" i="11" l="1"/>
  <c r="Z5" i="11"/>
  <c r="Z6" i="11" l="1"/>
  <c r="AA5" i="11"/>
  <c r="AA6" i="11" l="1"/>
  <c r="AB5" i="11"/>
  <c r="AB6" i="11" l="1"/>
  <c r="AC5" i="11"/>
  <c r="AD5" i="11" l="1"/>
  <c r="AC6" i="11"/>
  <c r="AE5" i="11" l="1"/>
  <c r="AD6" i="11"/>
  <c r="AD4" i="11"/>
  <c r="AF5" i="11" l="1"/>
  <c r="AE6" i="11"/>
  <c r="AG5" i="11" l="1"/>
  <c r="AF6" i="11"/>
  <c r="AH5" i="11" l="1"/>
  <c r="AG6" i="11"/>
  <c r="AH6" i="11" l="1"/>
  <c r="AI5" i="11"/>
  <c r="AJ5" i="11" l="1"/>
  <c r="AI6" i="11"/>
  <c r="AK5" i="11" l="1"/>
  <c r="AJ6" i="11"/>
  <c r="AL5" i="11" l="1"/>
  <c r="AK6" i="11"/>
  <c r="AK4" i="11"/>
  <c r="AL6" i="11" l="1"/>
  <c r="AM5" i="11"/>
  <c r="AM6" i="11" l="1"/>
  <c r="AN5" i="11"/>
  <c r="AO5" i="11" l="1"/>
  <c r="AN6" i="11"/>
  <c r="AO6" i="11" l="1"/>
  <c r="AP5" i="11"/>
  <c r="AQ5" i="11" l="1"/>
  <c r="AP6" i="11"/>
  <c r="AQ6" i="11" l="1"/>
  <c r="AR5" i="11"/>
  <c r="AS5" i="11" l="1"/>
  <c r="AR6" i="11"/>
  <c r="AR4" i="11"/>
  <c r="AT5" i="11" l="1"/>
  <c r="AS6" i="11"/>
  <c r="AU5" i="11" l="1"/>
  <c r="AT6" i="11"/>
  <c r="AU6" i="11" l="1"/>
  <c r="AV5" i="11"/>
  <c r="AW5" i="11" l="1"/>
  <c r="AV6" i="11"/>
  <c r="AW6" i="11" l="1"/>
  <c r="AX5" i="11"/>
  <c r="AY5" i="11" l="1"/>
  <c r="AX6" i="11"/>
  <c r="AY6" i="11" l="1"/>
  <c r="AY4" i="11"/>
  <c r="AZ5" i="11"/>
  <c r="AZ6" i="11" l="1"/>
  <c r="BA5" i="11"/>
  <c r="BB5" i="11" l="1"/>
  <c r="BA6" i="11"/>
  <c r="BB6" i="11" l="1"/>
  <c r="BC5" i="11"/>
  <c r="BD5" i="11" l="1"/>
  <c r="BC6" i="11"/>
  <c r="BE5" i="11" l="1"/>
  <c r="BD6" i="11"/>
  <c r="BF5" i="11" l="1"/>
  <c r="BE6" i="11"/>
  <c r="BF6" i="11" l="1"/>
  <c r="BF4" i="11"/>
  <c r="BG5" i="11"/>
  <c r="BH5" i="11" l="1"/>
  <c r="BG6" i="11"/>
  <c r="BI5" i="11" l="1"/>
  <c r="BH6" i="11"/>
  <c r="BJ5" i="11" l="1"/>
  <c r="BI6" i="11"/>
  <c r="BJ6" i="11" l="1"/>
  <c r="BK5" i="11"/>
  <c r="BK6" i="11" l="1"/>
  <c r="BL5" i="11"/>
  <c r="BL6" i="11" s="1"/>
  <c r="H9" i="11"/>
  <c r="H10" i="11"/>
  <c r="H17" i="11" l="1"/>
  <c r="H11" i="11"/>
  <c r="H16" i="11"/>
  <c r="F13" i="11" l="1"/>
  <c r="H13" i="11" s="1"/>
  <c r="H18" i="11" l="1"/>
  <c r="H19" i="11"/>
  <c r="F14" i="11"/>
  <c r="H14" i="11" s="1"/>
  <c r="H21" i="11" l="1"/>
  <c r="H22" i="11"/>
</calcChain>
</file>

<file path=xl/sharedStrings.xml><?xml version="1.0" encoding="utf-8"?>
<sst xmlns="http://schemas.openxmlformats.org/spreadsheetml/2006/main" count="61" uniqueCount="49">
  <si>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</si>
  <si>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</si>
  <si>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</si>
  <si>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</si>
  <si>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</si>
  <si>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</si>
  <si>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</si>
  <si>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</si>
  <si>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</si>
  <si>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</si>
  <si>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</si>
  <si>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</si>
  <si>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</si>
  <si>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</si>
  <si>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</si>
  <si>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</si>
  <si>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</si>
  <si>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</si>
  <si>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</si>
  <si>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</si>
  <si>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lead</t>
  </si>
  <si>
    <t>Project start:</t>
  </si>
  <si>
    <t>Display week:</t>
  </si>
  <si>
    <t>ASSIGNED TO</t>
  </si>
  <si>
    <t>Documentation</t>
  </si>
  <si>
    <t>Design</t>
  </si>
  <si>
    <t>DataBase</t>
  </si>
  <si>
    <t>API</t>
  </si>
  <si>
    <t>Gantt Chart</t>
  </si>
  <si>
    <t>PowerPoint</t>
  </si>
  <si>
    <t>Amoy Marshalleck</t>
  </si>
  <si>
    <t>ER/ UML</t>
  </si>
  <si>
    <t>Front End/ Framework</t>
  </si>
  <si>
    <t>Backend Design</t>
  </si>
  <si>
    <t>Installing</t>
  </si>
  <si>
    <t>Scheming design</t>
  </si>
  <si>
    <t>Set up Server</t>
  </si>
  <si>
    <t>Testing Tools</t>
  </si>
  <si>
    <t>Contact Editing</t>
  </si>
  <si>
    <t>Authentication</t>
  </si>
  <si>
    <t>Setup</t>
  </si>
  <si>
    <t>Logo Design</t>
  </si>
  <si>
    <t>Login Page</t>
  </si>
  <si>
    <t>Home/ Contact Page</t>
  </si>
  <si>
    <t>Amoy Marshalleck,</t>
  </si>
  <si>
    <t xml:space="preserve">Amoy Marshalleck </t>
  </si>
  <si>
    <t>Raudy Brito, Max Grabov</t>
  </si>
  <si>
    <t>Hyugo Pohlhammer, Nabeeha Vorajee</t>
  </si>
  <si>
    <t>Small Group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</si>
</sst>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4"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
      <b/>
      <sz val="11"/>
      <color theme="1"/>
      <name val="Arial"/>
      <family val="2"/>
      <scheme val="minor"/>
    </font>
    <font>
      <b/>
      <sz val="16"/>
      <color theme="9"/>
      <name val="Arial"/>
      <family val="2"/>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6" tint="0.79998168889431442"/>
        <bgColor indexed="65"/>
      </patternFill>
    </fill>
    <fill>
      <patternFill patternType="solid">
        <fgColor theme="9" tint="0.79998168889431442"/>
        <bgColor indexed="65"/>
      </patternFill>
    </fill>
    <fill>
      <patternFill patternType="solid">
        <fgColor theme="9" tint="0.59999389629810485"/>
        <bgColor indexed="65"/>
      </patternFill>
    </fill>
  </fills>
  <borders count="21">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6">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cellStyleXfs>
  <cellXfs count="129">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21" fillId="12" borderId="19" xfId="0" applyNumberFormat="1" applyFont="1" applyFill="1" applyBorder="1" applyAlignment="1">
      <alignment horizontal="center" vertical="center"/>
    </xf>
    <xf numFmtId="167" fontId="21" fillId="12" borderId="17" xfId="0" applyNumberFormat="1" applyFont="1" applyFill="1" applyBorder="1" applyAlignment="1">
      <alignment horizontal="center" vertical="center"/>
    </xf>
    <xf numFmtId="167" fontId="21" fillId="12" borderId="18" xfId="0" applyNumberFormat="1" applyFont="1" applyFill="1" applyBorder="1" applyAlignment="1">
      <alignment horizontal="center" vertical="center"/>
    </xf>
    <xf numFmtId="0" fontId="22" fillId="2" borderId="16" xfId="0" applyFont="1" applyFill="1" applyBorder="1" applyAlignment="1">
      <alignment horizontal="center" vertical="center" shrinkToFit="1"/>
    </xf>
    <xf numFmtId="0" fontId="22" fillId="2" borderId="13"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4" fontId="19"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1"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4"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4"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4" fontId="19"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4"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4" fontId="19"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4"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4" fontId="19"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4"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4"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4" fontId="25"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29"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30" fillId="0" borderId="0" xfId="0" applyFont="1" applyAlignment="1">
      <alignment horizontal="left" vertical="top" wrapText="1" indent="1"/>
    </xf>
    <xf numFmtId="0" fontId="0" fillId="0" borderId="0" xfId="0" applyAlignment="1">
      <alignment horizontal="left" vertical="top" wrapText="1" indent="1"/>
    </xf>
    <xf numFmtId="0" fontId="31" fillId="0" borderId="0" xfId="1" applyFont="1" applyAlignment="1" applyProtection="1">
      <alignment horizontal="left" vertical="top" indent="1"/>
    </xf>
    <xf numFmtId="0" fontId="1" fillId="0" borderId="0" xfId="0" applyFont="1" applyAlignment="1">
      <alignment horizontal="left" vertical="top" indent="1"/>
    </xf>
    <xf numFmtId="0" fontId="4" fillId="13" borderId="4" xfId="13" applyBorder="1" applyAlignment="1">
      <alignment vertical="center"/>
    </xf>
    <xf numFmtId="0" fontId="4" fillId="15" borderId="0" xfId="15" applyBorder="1" applyAlignment="1">
      <alignment vertical="center"/>
    </xf>
    <xf numFmtId="9" fontId="4" fillId="15" borderId="0" xfId="15" applyNumberFormat="1" applyBorder="1" applyAlignment="1">
      <alignment horizontal="center" vertical="center"/>
    </xf>
    <xf numFmtId="164" fontId="4" fillId="15" borderId="0" xfId="15" applyNumberFormat="1" applyAlignment="1">
      <alignment horizontal="center" vertical="center"/>
    </xf>
    <xf numFmtId="0" fontId="4" fillId="14" borderId="9" xfId="14" applyBorder="1" applyAlignment="1">
      <alignment horizontal="left" vertical="center" indent="2"/>
    </xf>
    <xf numFmtId="0" fontId="4" fillId="14" borderId="9" xfId="14" applyBorder="1" applyAlignment="1">
      <alignment vertical="center"/>
    </xf>
    <xf numFmtId="9" fontId="4" fillId="14" borderId="9" xfId="14" applyNumberFormat="1" applyBorder="1" applyAlignment="1">
      <alignment horizontal="center" vertical="center"/>
    </xf>
    <xf numFmtId="164" fontId="4" fillId="14" borderId="9" xfId="14" applyNumberFormat="1" applyBorder="1" applyAlignment="1">
      <alignment horizontal="center" vertical="center"/>
    </xf>
    <xf numFmtId="0" fontId="32" fillId="15" borderId="0" xfId="15" applyFont="1" applyAlignment="1">
      <alignment horizontal="left" vertical="center" indent="1"/>
    </xf>
    <xf numFmtId="0" fontId="33" fillId="0" borderId="0" xfId="0" applyFont="1"/>
    <xf numFmtId="166" fontId="19" fillId="2" borderId="12" xfId="0" applyNumberFormat="1" applyFont="1" applyFill="1" applyBorder="1" applyAlignment="1">
      <alignment horizontal="center" vertical="center" wrapText="1"/>
    </xf>
    <xf numFmtId="166" fontId="19" fillId="2" borderId="18" xfId="0" applyNumberFormat="1" applyFont="1" applyFill="1" applyBorder="1" applyAlignment="1">
      <alignment horizontal="center" vertical="center" wrapText="1"/>
    </xf>
    <xf numFmtId="166" fontId="19" fillId="2" borderId="17" xfId="0" applyNumberFormat="1" applyFont="1" applyFill="1" applyBorder="1" applyAlignment="1">
      <alignment horizontal="center" vertical="center" wrapText="1"/>
    </xf>
    <xf numFmtId="0" fontId="20" fillId="11" borderId="15" xfId="0" applyFont="1" applyFill="1" applyBorder="1" applyAlignment="1">
      <alignment horizontal="center" vertical="center"/>
    </xf>
    <xf numFmtId="0" fontId="4" fillId="2" borderId="20" xfId="0" applyFont="1" applyFill="1" applyBorder="1"/>
    <xf numFmtId="0" fontId="27" fillId="0" borderId="0" xfId="0" applyFont="1" applyAlignment="1">
      <alignment horizontal="left"/>
    </xf>
    <xf numFmtId="0" fontId="28" fillId="0" borderId="0" xfId="0" applyFont="1"/>
    <xf numFmtId="165" fontId="27" fillId="0" borderId="0" xfId="9" applyFont="1" applyBorder="1" applyAlignment="1">
      <alignment horizontal="left"/>
    </xf>
    <xf numFmtId="0" fontId="26" fillId="0" borderId="0" xfId="8" applyFont="1" applyAlignment="1">
      <alignment horizontal="left"/>
    </xf>
    <xf numFmtId="0" fontId="4" fillId="0" borderId="0" xfId="0" applyFont="1"/>
    <xf numFmtId="0" fontId="13" fillId="0" borderId="0" xfId="3" applyAlignment="1">
      <alignment wrapText="1"/>
    </xf>
    <xf numFmtId="0" fontId="20" fillId="11" borderId="15" xfId="0" applyFont="1" applyFill="1" applyBorder="1" applyAlignment="1">
      <alignment horizontal="left" vertical="center" indent="1"/>
    </xf>
    <xf numFmtId="0" fontId="4" fillId="2" borderId="20" xfId="0" applyFont="1" applyFill="1" applyBorder="1" applyAlignment="1">
      <alignment horizontal="left" indent="1"/>
    </xf>
    <xf numFmtId="0" fontId="20" fillId="11" borderId="15" xfId="0" applyFont="1" applyFill="1" applyBorder="1" applyAlignment="1">
      <alignment vertical="center"/>
    </xf>
  </cellXfs>
  <cellStyles count="16">
    <cellStyle name="20% - Accent3" xfId="13" builtinId="38"/>
    <cellStyle name="20% - Accent6" xfId="14" builtinId="50"/>
    <cellStyle name="40% - Accent6" xfId="15" builtinId="51"/>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20">
    <dxf>
      <fill>
        <patternFill>
          <bgColor theme="9" tint="0.39994506668294322"/>
        </patternFill>
      </fill>
      <border>
        <left/>
        <right/>
        <top style="thin">
          <color theme="0" tint="-4.9989318521683403E-2"/>
        </top>
        <bottom style="thin">
          <color theme="0" tint="-4.9989318521683403E-2"/>
        </bottom>
      </border>
    </dxf>
    <dxf>
      <fill>
        <patternFill>
          <fgColor rgb="FF427FC2"/>
          <bgColor theme="9" tint="0.59996337778862885"/>
        </patternFill>
      </fill>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9"/>
      <tableStyleElement type="headerRow" dxfId="18"/>
      <tableStyleElement type="totalRow" dxfId="17"/>
      <tableStyleElement type="firstColumn" dxfId="16"/>
      <tableStyleElement type="lastColumn" dxfId="15"/>
      <tableStyleElement type="firstRowStripe" dxfId="14"/>
      <tableStyleElement type="secondRowStripe" dxfId="13"/>
      <tableStyleElement type="firstColumnStripe" dxfId="12"/>
      <tableStyleElement type="secondColumnStripe" dxfId="1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427FC2"/>
      <color rgb="FF215881"/>
      <color rgb="FF42648A"/>
      <color rgb="FF969696"/>
      <color rgb="FFC0C0C0"/>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N33"/>
  <sheetViews>
    <sheetView showGridLines="0" tabSelected="1" showRuler="0" topLeftCell="A5" zoomScaleNormal="100" zoomScalePageLayoutView="70" workbookViewId="0">
      <selection activeCell="D10" sqref="D10"/>
    </sheetView>
  </sheetViews>
  <sheetFormatPr defaultColWidth="8.75" defaultRowHeight="30" customHeight="1" x14ac:dyDescent="0.3"/>
  <cols>
    <col min="1" max="1" width="2.75" style="13" customWidth="1"/>
    <col min="2" max="2" width="22.75" customWidth="1"/>
    <col min="3" max="3" width="33.6640625" customWidth="1"/>
    <col min="4" max="4" width="10.75" customWidth="1"/>
    <col min="5" max="5" width="10.75" style="2" customWidth="1"/>
    <col min="6" max="6" width="10.75" customWidth="1"/>
    <col min="7" max="7" width="2.75" customWidth="1"/>
    <col min="8" max="8" width="6" hidden="1" customWidth="1"/>
    <col min="9" max="65" width="2.75" customWidth="1"/>
  </cols>
  <sheetData>
    <row r="1" spans="1:64" ht="90" customHeight="1" x14ac:dyDescent="1.7">
      <c r="A1" s="14"/>
      <c r="B1" s="97" t="s">
        <v>48</v>
      </c>
      <c r="C1" s="18"/>
      <c r="D1" s="19"/>
      <c r="E1" s="20"/>
      <c r="F1" s="21"/>
      <c r="H1" s="1"/>
      <c r="I1" s="123" t="s">
        <v>21</v>
      </c>
      <c r="J1" s="124"/>
      <c r="K1" s="124"/>
      <c r="L1" s="124"/>
      <c r="M1" s="124"/>
      <c r="N1" s="124"/>
      <c r="O1" s="124"/>
      <c r="P1" s="24"/>
      <c r="Q1" s="122">
        <v>45663</v>
      </c>
      <c r="R1" s="121"/>
      <c r="S1" s="121"/>
      <c r="T1" s="121"/>
      <c r="U1" s="121"/>
      <c r="V1" s="121"/>
      <c r="W1" s="121"/>
      <c r="X1" s="121"/>
      <c r="Y1" s="121"/>
      <c r="Z1" s="121"/>
    </row>
    <row r="2" spans="1:64" ht="30" customHeight="1" x14ac:dyDescent="0.7">
      <c r="B2" s="95" t="s">
        <v>20</v>
      </c>
      <c r="C2" s="96" t="s">
        <v>30</v>
      </c>
      <c r="D2" s="114"/>
      <c r="E2" s="23"/>
      <c r="F2" s="22"/>
      <c r="I2" s="123" t="s">
        <v>22</v>
      </c>
      <c r="J2" s="124"/>
      <c r="K2" s="124"/>
      <c r="L2" s="124"/>
      <c r="M2" s="124"/>
      <c r="N2" s="124"/>
      <c r="O2" s="124"/>
      <c r="P2" s="24"/>
      <c r="Q2" s="120">
        <v>1</v>
      </c>
      <c r="R2" s="121"/>
      <c r="S2" s="121"/>
      <c r="T2" s="121"/>
      <c r="U2" s="121"/>
      <c r="V2" s="121"/>
      <c r="W2" s="121"/>
      <c r="X2" s="121"/>
      <c r="Y2" s="121"/>
      <c r="Z2" s="121"/>
    </row>
    <row r="3" spans="1:64" s="26" customFormat="1" ht="30" customHeight="1" x14ac:dyDescent="0.3">
      <c r="A3" s="13"/>
      <c r="B3" s="25"/>
      <c r="D3" s="27"/>
      <c r="E3" s="28"/>
    </row>
    <row r="4" spans="1:64" s="26" customFormat="1" ht="30" customHeight="1" x14ac:dyDescent="0.3">
      <c r="A4" s="14"/>
      <c r="B4" s="29"/>
      <c r="E4" s="30"/>
      <c r="I4" s="117">
        <f>I5</f>
        <v>45663</v>
      </c>
      <c r="J4" s="115"/>
      <c r="K4" s="115"/>
      <c r="L4" s="115"/>
      <c r="M4" s="115"/>
      <c r="N4" s="115"/>
      <c r="O4" s="115"/>
      <c r="P4" s="115">
        <f>P5</f>
        <v>45670</v>
      </c>
      <c r="Q4" s="115"/>
      <c r="R4" s="115"/>
      <c r="S4" s="115"/>
      <c r="T4" s="115"/>
      <c r="U4" s="115"/>
      <c r="V4" s="115"/>
      <c r="W4" s="115">
        <f>W5</f>
        <v>45677</v>
      </c>
      <c r="X4" s="115"/>
      <c r="Y4" s="115"/>
      <c r="Z4" s="115"/>
      <c r="AA4" s="115"/>
      <c r="AB4" s="115"/>
      <c r="AC4" s="115"/>
      <c r="AD4" s="115">
        <f>AD5</f>
        <v>45684</v>
      </c>
      <c r="AE4" s="115"/>
      <c r="AF4" s="115"/>
      <c r="AG4" s="115"/>
      <c r="AH4" s="115"/>
      <c r="AI4" s="115"/>
      <c r="AJ4" s="115"/>
      <c r="AK4" s="115">
        <f>AK5</f>
        <v>45691</v>
      </c>
      <c r="AL4" s="115"/>
      <c r="AM4" s="115"/>
      <c r="AN4" s="115"/>
      <c r="AO4" s="115"/>
      <c r="AP4" s="115"/>
      <c r="AQ4" s="115"/>
      <c r="AR4" s="115">
        <f>AR5</f>
        <v>45698</v>
      </c>
      <c r="AS4" s="115"/>
      <c r="AT4" s="115"/>
      <c r="AU4" s="115"/>
      <c r="AV4" s="115"/>
      <c r="AW4" s="115"/>
      <c r="AX4" s="115"/>
      <c r="AY4" s="115">
        <f>AY5</f>
        <v>45705</v>
      </c>
      <c r="AZ4" s="115"/>
      <c r="BA4" s="115"/>
      <c r="BB4" s="115"/>
      <c r="BC4" s="115"/>
      <c r="BD4" s="115"/>
      <c r="BE4" s="115"/>
      <c r="BF4" s="115">
        <f>BF5</f>
        <v>45712</v>
      </c>
      <c r="BG4" s="115"/>
      <c r="BH4" s="115"/>
      <c r="BI4" s="115"/>
      <c r="BJ4" s="115"/>
      <c r="BK4" s="115"/>
      <c r="BL4" s="116"/>
    </row>
    <row r="5" spans="1:64" s="26" customFormat="1" ht="15" customHeight="1" x14ac:dyDescent="0.3">
      <c r="A5" s="125"/>
      <c r="B5" s="126" t="s">
        <v>5</v>
      </c>
      <c r="C5" s="128" t="s">
        <v>23</v>
      </c>
      <c r="D5" s="118" t="s">
        <v>1</v>
      </c>
      <c r="E5" s="118" t="s">
        <v>3</v>
      </c>
      <c r="F5" s="118" t="s">
        <v>4</v>
      </c>
      <c r="I5" s="31">
        <f>Project_Start-WEEKDAY(Project_Start,1)+2+7*(Display_Week-1)</f>
        <v>45663</v>
      </c>
      <c r="J5" s="31">
        <f>I5+1</f>
        <v>45664</v>
      </c>
      <c r="K5" s="31">
        <f t="shared" ref="K5:AX5" si="0">J5+1</f>
        <v>45665</v>
      </c>
      <c r="L5" s="31">
        <f t="shared" si="0"/>
        <v>45666</v>
      </c>
      <c r="M5" s="31">
        <f t="shared" si="0"/>
        <v>45667</v>
      </c>
      <c r="N5" s="31">
        <f t="shared" si="0"/>
        <v>45668</v>
      </c>
      <c r="O5" s="32">
        <f t="shared" si="0"/>
        <v>45669</v>
      </c>
      <c r="P5" s="33">
        <f>O5+1</f>
        <v>45670</v>
      </c>
      <c r="Q5" s="31">
        <f>P5+1</f>
        <v>45671</v>
      </c>
      <c r="R5" s="31">
        <f t="shared" si="0"/>
        <v>45672</v>
      </c>
      <c r="S5" s="31">
        <f t="shared" si="0"/>
        <v>45673</v>
      </c>
      <c r="T5" s="31">
        <f t="shared" si="0"/>
        <v>45674</v>
      </c>
      <c r="U5" s="31">
        <f t="shared" si="0"/>
        <v>45675</v>
      </c>
      <c r="V5" s="32">
        <f t="shared" si="0"/>
        <v>45676</v>
      </c>
      <c r="W5" s="33">
        <f>V5+1</f>
        <v>45677</v>
      </c>
      <c r="X5" s="31">
        <f>W5+1</f>
        <v>45678</v>
      </c>
      <c r="Y5" s="31">
        <f t="shared" si="0"/>
        <v>45679</v>
      </c>
      <c r="Z5" s="31">
        <f t="shared" si="0"/>
        <v>45680</v>
      </c>
      <c r="AA5" s="31">
        <f t="shared" si="0"/>
        <v>45681</v>
      </c>
      <c r="AB5" s="31">
        <f t="shared" si="0"/>
        <v>45682</v>
      </c>
      <c r="AC5" s="32">
        <f t="shared" si="0"/>
        <v>45683</v>
      </c>
      <c r="AD5" s="33">
        <f>AC5+1</f>
        <v>45684</v>
      </c>
      <c r="AE5" s="31">
        <f>AD5+1</f>
        <v>45685</v>
      </c>
      <c r="AF5" s="31">
        <f t="shared" si="0"/>
        <v>45686</v>
      </c>
      <c r="AG5" s="31">
        <f t="shared" si="0"/>
        <v>45687</v>
      </c>
      <c r="AH5" s="31">
        <f t="shared" si="0"/>
        <v>45688</v>
      </c>
      <c r="AI5" s="31">
        <f t="shared" si="0"/>
        <v>45689</v>
      </c>
      <c r="AJ5" s="32">
        <f t="shared" si="0"/>
        <v>45690</v>
      </c>
      <c r="AK5" s="33">
        <f>AJ5+1</f>
        <v>45691</v>
      </c>
      <c r="AL5" s="31">
        <f>AK5+1</f>
        <v>45692</v>
      </c>
      <c r="AM5" s="31">
        <f t="shared" si="0"/>
        <v>45693</v>
      </c>
      <c r="AN5" s="31">
        <f t="shared" si="0"/>
        <v>45694</v>
      </c>
      <c r="AO5" s="31">
        <f t="shared" si="0"/>
        <v>45695</v>
      </c>
      <c r="AP5" s="31">
        <f t="shared" si="0"/>
        <v>45696</v>
      </c>
      <c r="AQ5" s="32">
        <f t="shared" si="0"/>
        <v>45697</v>
      </c>
      <c r="AR5" s="33">
        <f>AQ5+1</f>
        <v>45698</v>
      </c>
      <c r="AS5" s="31">
        <f>AR5+1</f>
        <v>45699</v>
      </c>
      <c r="AT5" s="31">
        <f t="shared" si="0"/>
        <v>45700</v>
      </c>
      <c r="AU5" s="31">
        <f t="shared" si="0"/>
        <v>45701</v>
      </c>
      <c r="AV5" s="31">
        <f t="shared" si="0"/>
        <v>45702</v>
      </c>
      <c r="AW5" s="31">
        <f t="shared" si="0"/>
        <v>45703</v>
      </c>
      <c r="AX5" s="32">
        <f t="shared" si="0"/>
        <v>45704</v>
      </c>
      <c r="AY5" s="33">
        <f>AX5+1</f>
        <v>45705</v>
      </c>
      <c r="AZ5" s="31">
        <f>AY5+1</f>
        <v>45706</v>
      </c>
      <c r="BA5" s="31">
        <f t="shared" ref="BA5:BE5" si="1">AZ5+1</f>
        <v>45707</v>
      </c>
      <c r="BB5" s="31">
        <f t="shared" si="1"/>
        <v>45708</v>
      </c>
      <c r="BC5" s="31">
        <f t="shared" si="1"/>
        <v>45709</v>
      </c>
      <c r="BD5" s="31">
        <f t="shared" si="1"/>
        <v>45710</v>
      </c>
      <c r="BE5" s="32">
        <f t="shared" si="1"/>
        <v>45711</v>
      </c>
      <c r="BF5" s="33">
        <f>BE5+1</f>
        <v>45712</v>
      </c>
      <c r="BG5" s="31">
        <f>BF5+1</f>
        <v>45713</v>
      </c>
      <c r="BH5" s="31">
        <f t="shared" ref="BH5:BL5" si="2">BG5+1</f>
        <v>45714</v>
      </c>
      <c r="BI5" s="31">
        <f t="shared" si="2"/>
        <v>45715</v>
      </c>
      <c r="BJ5" s="31">
        <f t="shared" si="2"/>
        <v>45716</v>
      </c>
      <c r="BK5" s="31">
        <f t="shared" si="2"/>
        <v>45717</v>
      </c>
      <c r="BL5" s="31">
        <f t="shared" si="2"/>
        <v>45718</v>
      </c>
    </row>
    <row r="6" spans="1:64" s="26" customFormat="1" ht="15" customHeight="1" thickBot="1" x14ac:dyDescent="0.35">
      <c r="A6" s="125"/>
      <c r="B6" s="127"/>
      <c r="C6" s="119"/>
      <c r="D6" s="119"/>
      <c r="E6" s="119"/>
      <c r="F6" s="119"/>
      <c r="I6" s="34" t="str">
        <f t="shared" ref="I6:AN6" si="3">LEFT(TEXT(I5,"ddd"),1)</f>
        <v>M</v>
      </c>
      <c r="J6" s="35" t="str">
        <f t="shared" si="3"/>
        <v>T</v>
      </c>
      <c r="K6" s="35" t="str">
        <f t="shared" si="3"/>
        <v>W</v>
      </c>
      <c r="L6" s="35" t="str">
        <f t="shared" si="3"/>
        <v>T</v>
      </c>
      <c r="M6" s="35" t="str">
        <f t="shared" si="3"/>
        <v>F</v>
      </c>
      <c r="N6" s="35" t="str">
        <f t="shared" si="3"/>
        <v>S</v>
      </c>
      <c r="O6" s="35" t="str">
        <f t="shared" si="3"/>
        <v>S</v>
      </c>
      <c r="P6" s="35" t="str">
        <f t="shared" si="3"/>
        <v>M</v>
      </c>
      <c r="Q6" s="35" t="str">
        <f t="shared" si="3"/>
        <v>T</v>
      </c>
      <c r="R6" s="35" t="str">
        <f t="shared" si="3"/>
        <v>W</v>
      </c>
      <c r="S6" s="35" t="str">
        <f t="shared" si="3"/>
        <v>T</v>
      </c>
      <c r="T6" s="35" t="str">
        <f t="shared" si="3"/>
        <v>F</v>
      </c>
      <c r="U6" s="35" t="str">
        <f t="shared" si="3"/>
        <v>S</v>
      </c>
      <c r="V6" s="35" t="str">
        <f t="shared" si="3"/>
        <v>S</v>
      </c>
      <c r="W6" s="35" t="str">
        <f t="shared" si="3"/>
        <v>M</v>
      </c>
      <c r="X6" s="35" t="str">
        <f t="shared" si="3"/>
        <v>T</v>
      </c>
      <c r="Y6" s="35" t="str">
        <f t="shared" si="3"/>
        <v>W</v>
      </c>
      <c r="Z6" s="35" t="str">
        <f t="shared" si="3"/>
        <v>T</v>
      </c>
      <c r="AA6" s="35" t="str">
        <f t="shared" si="3"/>
        <v>F</v>
      </c>
      <c r="AB6" s="35" t="str">
        <f t="shared" si="3"/>
        <v>S</v>
      </c>
      <c r="AC6" s="35" t="str">
        <f t="shared" si="3"/>
        <v>S</v>
      </c>
      <c r="AD6" s="35" t="str">
        <f t="shared" si="3"/>
        <v>M</v>
      </c>
      <c r="AE6" s="35" t="str">
        <f t="shared" si="3"/>
        <v>T</v>
      </c>
      <c r="AF6" s="35" t="str">
        <f t="shared" si="3"/>
        <v>W</v>
      </c>
      <c r="AG6" s="35" t="str">
        <f t="shared" si="3"/>
        <v>T</v>
      </c>
      <c r="AH6" s="35" t="str">
        <f t="shared" si="3"/>
        <v>F</v>
      </c>
      <c r="AI6" s="35" t="str">
        <f t="shared" si="3"/>
        <v>S</v>
      </c>
      <c r="AJ6" s="35" t="str">
        <f t="shared" si="3"/>
        <v>S</v>
      </c>
      <c r="AK6" s="35" t="str">
        <f t="shared" si="3"/>
        <v>M</v>
      </c>
      <c r="AL6" s="35" t="str">
        <f t="shared" si="3"/>
        <v>T</v>
      </c>
      <c r="AM6" s="35" t="str">
        <f t="shared" si="3"/>
        <v>W</v>
      </c>
      <c r="AN6" s="35" t="str">
        <f t="shared" si="3"/>
        <v>T</v>
      </c>
      <c r="AO6" s="35" t="str">
        <f t="shared" ref="AO6:BL6" si="4">LEFT(TEXT(AO5,"ddd"),1)</f>
        <v>F</v>
      </c>
      <c r="AP6" s="35" t="str">
        <f t="shared" si="4"/>
        <v>S</v>
      </c>
      <c r="AQ6" s="35" t="str">
        <f t="shared" si="4"/>
        <v>S</v>
      </c>
      <c r="AR6" s="35" t="str">
        <f t="shared" si="4"/>
        <v>M</v>
      </c>
      <c r="AS6" s="35" t="str">
        <f t="shared" si="4"/>
        <v>T</v>
      </c>
      <c r="AT6" s="35" t="str">
        <f t="shared" si="4"/>
        <v>W</v>
      </c>
      <c r="AU6" s="35" t="str">
        <f t="shared" si="4"/>
        <v>T</v>
      </c>
      <c r="AV6" s="35" t="str">
        <f t="shared" si="4"/>
        <v>F</v>
      </c>
      <c r="AW6" s="35" t="str">
        <f t="shared" si="4"/>
        <v>S</v>
      </c>
      <c r="AX6" s="35" t="str">
        <f t="shared" si="4"/>
        <v>S</v>
      </c>
      <c r="AY6" s="35" t="str">
        <f t="shared" si="4"/>
        <v>M</v>
      </c>
      <c r="AZ6" s="35" t="str">
        <f t="shared" si="4"/>
        <v>T</v>
      </c>
      <c r="BA6" s="35" t="str">
        <f t="shared" si="4"/>
        <v>W</v>
      </c>
      <c r="BB6" s="35" t="str">
        <f t="shared" si="4"/>
        <v>T</v>
      </c>
      <c r="BC6" s="35" t="str">
        <f t="shared" si="4"/>
        <v>F</v>
      </c>
      <c r="BD6" s="35" t="str">
        <f t="shared" si="4"/>
        <v>S</v>
      </c>
      <c r="BE6" s="35" t="str">
        <f t="shared" si="4"/>
        <v>S</v>
      </c>
      <c r="BF6" s="35" t="str">
        <f t="shared" si="4"/>
        <v>M</v>
      </c>
      <c r="BG6" s="35" t="str">
        <f t="shared" si="4"/>
        <v>T</v>
      </c>
      <c r="BH6" s="35" t="str">
        <f t="shared" si="4"/>
        <v>W</v>
      </c>
      <c r="BI6" s="35" t="str">
        <f t="shared" si="4"/>
        <v>T</v>
      </c>
      <c r="BJ6" s="35" t="str">
        <f t="shared" si="4"/>
        <v>F</v>
      </c>
      <c r="BK6" s="35" t="str">
        <f t="shared" si="4"/>
        <v>S</v>
      </c>
      <c r="BL6" s="36" t="str">
        <f t="shared" si="4"/>
        <v>S</v>
      </c>
    </row>
    <row r="7" spans="1:64" s="26" customFormat="1" ht="30" hidden="1" customHeight="1" thickBot="1" x14ac:dyDescent="0.35">
      <c r="A7" s="13" t="s">
        <v>19</v>
      </c>
      <c r="B7" s="37"/>
      <c r="C7" s="38"/>
      <c r="D7" s="37"/>
      <c r="E7" s="37"/>
      <c r="F7" s="37"/>
      <c r="H7" s="26"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64" s="46" customFormat="1" ht="30" customHeight="1" thickBot="1" x14ac:dyDescent="0.35">
      <c r="A8" s="14"/>
      <c r="B8" s="40" t="s">
        <v>24</v>
      </c>
      <c r="C8" s="41"/>
      <c r="D8" s="42"/>
      <c r="E8" s="43"/>
      <c r="F8" s="44"/>
      <c r="G8" s="17"/>
      <c r="H8" s="5" t="str">
        <f t="shared" ref="H8:H29" si="5">IF(OR(ISBLANK(task_start),ISBLANK(task_end)),"",task_end-task_start+1)</f>
        <v/>
      </c>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row>
    <row r="9" spans="1:64" s="46" customFormat="1" ht="30" customHeight="1" thickBot="1" x14ac:dyDescent="0.35">
      <c r="A9" s="14"/>
      <c r="B9" s="47" t="s">
        <v>28</v>
      </c>
      <c r="C9" s="48" t="s">
        <v>30</v>
      </c>
      <c r="D9" s="49">
        <v>1</v>
      </c>
      <c r="E9" s="50">
        <f>Project_Start</f>
        <v>45663</v>
      </c>
      <c r="F9" s="50">
        <v>45700</v>
      </c>
      <c r="G9" s="17"/>
      <c r="H9" s="5">
        <f t="shared" si="5"/>
        <v>38</v>
      </c>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row>
    <row r="10" spans="1:64" s="46" customFormat="1" ht="30" customHeight="1" thickBot="1" x14ac:dyDescent="0.35">
      <c r="A10" s="14"/>
      <c r="B10" s="52" t="s">
        <v>31</v>
      </c>
      <c r="C10" s="53" t="s">
        <v>45</v>
      </c>
      <c r="D10" s="54">
        <v>0</v>
      </c>
      <c r="E10" s="55">
        <f>Project_Start</f>
        <v>45663</v>
      </c>
      <c r="F10" s="55">
        <f>F9</f>
        <v>45700</v>
      </c>
      <c r="G10" s="17"/>
      <c r="H10" s="5">
        <f t="shared" si="5"/>
        <v>38</v>
      </c>
      <c r="I10" s="51"/>
      <c r="J10" s="51"/>
      <c r="K10" s="51"/>
      <c r="L10" s="51"/>
      <c r="M10" s="51"/>
      <c r="N10" s="51"/>
      <c r="O10" s="51"/>
      <c r="P10" s="51"/>
      <c r="Q10" s="51"/>
      <c r="R10" s="51"/>
      <c r="S10" s="51"/>
      <c r="T10" s="51"/>
      <c r="U10" s="56"/>
      <c r="V10" s="56"/>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row>
    <row r="11" spans="1:64" s="46" customFormat="1" ht="30" customHeight="1" thickBot="1" x14ac:dyDescent="0.35">
      <c r="A11" s="13"/>
      <c r="B11" s="52" t="s">
        <v>29</v>
      </c>
      <c r="C11" s="53" t="s">
        <v>44</v>
      </c>
      <c r="D11" s="54">
        <v>0.3</v>
      </c>
      <c r="E11" s="55">
        <f>Project_Start</f>
        <v>45663</v>
      </c>
      <c r="F11" s="55">
        <f>F9</f>
        <v>45700</v>
      </c>
      <c r="G11" s="17"/>
      <c r="H11" s="5">
        <f t="shared" si="5"/>
        <v>38</v>
      </c>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row>
    <row r="12" spans="1:64" s="46" customFormat="1" ht="30" customHeight="1" thickBot="1" x14ac:dyDescent="0.35">
      <c r="A12" s="13"/>
      <c r="B12" s="57" t="s">
        <v>25</v>
      </c>
      <c r="C12" s="58"/>
      <c r="D12" s="59"/>
      <c r="E12" s="60"/>
      <c r="F12" s="61"/>
      <c r="G12" s="17"/>
      <c r="H12" s="5" t="str">
        <f t="shared" si="5"/>
        <v/>
      </c>
    </row>
    <row r="13" spans="1:64" s="46" customFormat="1" ht="30" customHeight="1" thickBot="1" x14ac:dyDescent="0.35">
      <c r="A13" s="13"/>
      <c r="B13" s="62" t="s">
        <v>33</v>
      </c>
      <c r="C13" s="63" t="s">
        <v>46</v>
      </c>
      <c r="D13" s="64">
        <v>0.7</v>
      </c>
      <c r="E13" s="65">
        <v>45663</v>
      </c>
      <c r="F13" s="65">
        <f>E13+4</f>
        <v>45667</v>
      </c>
      <c r="G13" s="17"/>
      <c r="H13" s="5">
        <f t="shared" si="5"/>
        <v>5</v>
      </c>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35">
      <c r="A14" s="14"/>
      <c r="B14" s="62" t="s">
        <v>32</v>
      </c>
      <c r="C14" s="63" t="s">
        <v>47</v>
      </c>
      <c r="D14" s="64">
        <v>0.25</v>
      </c>
      <c r="E14" s="65">
        <v>45663</v>
      </c>
      <c r="F14" s="65">
        <f>E14+5</f>
        <v>45668</v>
      </c>
      <c r="G14" s="17"/>
      <c r="H14" s="5">
        <f t="shared" si="5"/>
        <v>6</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35">
      <c r="A15" s="14"/>
      <c r="B15" s="66" t="s">
        <v>26</v>
      </c>
      <c r="C15" s="67"/>
      <c r="D15" s="68"/>
      <c r="E15" s="69"/>
      <c r="F15" s="70"/>
      <c r="G15" s="17"/>
      <c r="H15" s="5" t="str">
        <f t="shared" si="5"/>
        <v/>
      </c>
    </row>
    <row r="16" spans="1:64" s="46" customFormat="1" ht="30" customHeight="1" thickBot="1" x14ac:dyDescent="0.35">
      <c r="A16" s="13"/>
      <c r="B16" s="71" t="s">
        <v>34</v>
      </c>
      <c r="C16" s="72" t="s">
        <v>30</v>
      </c>
      <c r="D16" s="73">
        <v>1</v>
      </c>
      <c r="E16" s="74">
        <f>E9</f>
        <v>45663</v>
      </c>
      <c r="F16" s="74">
        <f>E16+7</f>
        <v>45670</v>
      </c>
      <c r="G16" s="17"/>
      <c r="H16" s="5">
        <f t="shared" si="5"/>
        <v>8</v>
      </c>
      <c r="I16" s="105"/>
      <c r="J16" s="105"/>
      <c r="K16" s="105"/>
      <c r="L16" s="105"/>
      <c r="M16" s="105"/>
      <c r="N16" s="105"/>
      <c r="O16" s="105"/>
      <c r="P16" s="105"/>
      <c r="Q16" s="51"/>
      <c r="R16" s="51"/>
      <c r="S16" s="51"/>
      <c r="T16" s="51"/>
      <c r="U16" s="56"/>
      <c r="V16" s="56"/>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35">
      <c r="A17" s="13"/>
      <c r="B17" s="71" t="s">
        <v>35</v>
      </c>
      <c r="C17" s="72" t="s">
        <v>30</v>
      </c>
      <c r="D17" s="73">
        <v>1</v>
      </c>
      <c r="E17" s="74">
        <f>Project_Start</f>
        <v>45663</v>
      </c>
      <c r="F17" s="74">
        <f>E17+7</f>
        <v>45670</v>
      </c>
      <c r="G17" s="17"/>
      <c r="H17" s="5">
        <f t="shared" si="5"/>
        <v>8</v>
      </c>
      <c r="I17" s="105"/>
      <c r="J17" s="105"/>
      <c r="K17" s="105"/>
      <c r="L17" s="105"/>
      <c r="M17" s="105"/>
      <c r="N17" s="105"/>
      <c r="O17" s="105"/>
      <c r="P17" s="105"/>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row>
    <row r="18" spans="1:64" s="46" customFormat="1" ht="30" customHeight="1" thickBot="1" x14ac:dyDescent="0.35">
      <c r="A18" s="13"/>
      <c r="B18" s="71" t="s">
        <v>36</v>
      </c>
      <c r="C18" s="72" t="s">
        <v>30</v>
      </c>
      <c r="D18" s="73">
        <v>1</v>
      </c>
      <c r="E18" s="74">
        <f>Project_Start</f>
        <v>45663</v>
      </c>
      <c r="F18" s="74">
        <f>E18+7</f>
        <v>45670</v>
      </c>
      <c r="G18" s="17"/>
      <c r="H18" s="5">
        <f t="shared" si="5"/>
        <v>8</v>
      </c>
      <c r="I18" s="105"/>
      <c r="J18" s="105"/>
      <c r="K18" s="105"/>
      <c r="L18" s="105"/>
      <c r="M18" s="105"/>
      <c r="N18" s="105"/>
      <c r="O18" s="105"/>
      <c r="P18" s="105"/>
      <c r="Q18" s="51"/>
      <c r="R18" s="51"/>
      <c r="S18" s="51"/>
      <c r="T18" s="51"/>
      <c r="U18" s="51"/>
      <c r="V18" s="51"/>
      <c r="W18" s="51"/>
      <c r="X18" s="51"/>
      <c r="Y18" s="56"/>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35">
      <c r="A19" s="13"/>
      <c r="B19" s="71" t="s">
        <v>37</v>
      </c>
      <c r="C19" s="72" t="s">
        <v>30</v>
      </c>
      <c r="D19" s="73">
        <v>1</v>
      </c>
      <c r="E19" s="74">
        <f>Project_Start</f>
        <v>45663</v>
      </c>
      <c r="F19" s="74">
        <f>E19+7</f>
        <v>45670</v>
      </c>
      <c r="G19" s="17"/>
      <c r="H19" s="5">
        <f t="shared" si="5"/>
        <v>8</v>
      </c>
      <c r="I19" s="105"/>
      <c r="J19" s="105"/>
      <c r="K19" s="105"/>
      <c r="L19" s="105"/>
      <c r="M19" s="105"/>
      <c r="N19" s="105"/>
      <c r="O19" s="105"/>
      <c r="P19" s="105"/>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35">
      <c r="A20" s="13"/>
      <c r="B20" s="75" t="s">
        <v>27</v>
      </c>
      <c r="C20" s="76"/>
      <c r="D20" s="77"/>
      <c r="E20" s="78"/>
      <c r="F20" s="79"/>
      <c r="G20" s="17"/>
      <c r="H20" s="5" t="str">
        <f t="shared" si="5"/>
        <v/>
      </c>
    </row>
    <row r="21" spans="1:64" s="46" customFormat="1" ht="30" customHeight="1" thickBot="1" x14ac:dyDescent="0.35">
      <c r="A21" s="13"/>
      <c r="B21" s="81" t="s">
        <v>38</v>
      </c>
      <c r="C21" s="82" t="s">
        <v>46</v>
      </c>
      <c r="D21" s="83">
        <v>1</v>
      </c>
      <c r="E21" s="84">
        <v>45671</v>
      </c>
      <c r="F21" s="84">
        <f>E21+7</f>
        <v>45678</v>
      </c>
      <c r="G21" s="17"/>
      <c r="H21" s="5">
        <f t="shared" si="5"/>
        <v>8</v>
      </c>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35">
      <c r="A22" s="13"/>
      <c r="B22" s="81" t="s">
        <v>39</v>
      </c>
      <c r="C22" s="82" t="s">
        <v>46</v>
      </c>
      <c r="D22" s="83">
        <v>1</v>
      </c>
      <c r="E22" s="84">
        <v>45671</v>
      </c>
      <c r="F22" s="84">
        <f>E22+7</f>
        <v>45678</v>
      </c>
      <c r="G22" s="17"/>
      <c r="H22" s="5">
        <f t="shared" si="5"/>
        <v>8</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35">
      <c r="A23" s="13"/>
      <c r="B23" s="113" t="s">
        <v>32</v>
      </c>
      <c r="C23" s="106"/>
      <c r="D23" s="107"/>
      <c r="E23" s="108"/>
      <c r="F23" s="108"/>
      <c r="G23" s="17"/>
      <c r="H23" s="5" t="str">
        <f t="shared" si="5"/>
        <v/>
      </c>
      <c r="I23" s="80"/>
      <c r="J23" s="80"/>
      <c r="K23" s="80"/>
      <c r="L23" s="80"/>
      <c r="M23" s="80"/>
      <c r="N23" s="80"/>
      <c r="O23" s="80"/>
      <c r="P23" s="80"/>
      <c r="Q23" s="80"/>
      <c r="R23" s="80"/>
      <c r="S23" s="80"/>
      <c r="T23" s="80"/>
      <c r="U23" s="80"/>
      <c r="V23" s="80"/>
      <c r="W23" s="80"/>
      <c r="X23" s="80"/>
      <c r="Y23" s="80"/>
      <c r="Z23" s="80"/>
      <c r="AA23" s="80"/>
      <c r="AB23" s="80"/>
      <c r="AC23" s="80"/>
      <c r="AD23" s="80"/>
      <c r="AE23" s="80"/>
      <c r="AF23" s="80"/>
      <c r="AG23" s="80"/>
      <c r="AH23" s="80"/>
      <c r="AI23" s="80"/>
      <c r="AJ23" s="80"/>
      <c r="AK23" s="80"/>
      <c r="AL23" s="80"/>
      <c r="AM23" s="80"/>
      <c r="AN23" s="80"/>
      <c r="AO23" s="80"/>
      <c r="AP23" s="80"/>
      <c r="AQ23" s="80"/>
      <c r="AR23" s="80"/>
      <c r="AS23" s="80"/>
      <c r="AT23" s="80"/>
      <c r="AU23" s="80"/>
      <c r="AV23" s="80"/>
      <c r="AW23" s="80"/>
      <c r="AX23" s="80"/>
      <c r="AY23" s="80"/>
      <c r="AZ23" s="80"/>
      <c r="BA23" s="80"/>
      <c r="BB23" s="80"/>
      <c r="BC23" s="80"/>
      <c r="BD23" s="80"/>
      <c r="BE23" s="80"/>
      <c r="BF23" s="80"/>
      <c r="BG23" s="80"/>
      <c r="BH23" s="80"/>
      <c r="BI23" s="80"/>
      <c r="BJ23" s="80"/>
      <c r="BK23" s="80"/>
      <c r="BL23" s="80"/>
    </row>
    <row r="24" spans="1:64" s="46" customFormat="1" ht="30" customHeight="1" thickBot="1" x14ac:dyDescent="0.35">
      <c r="A24" s="13"/>
      <c r="B24" s="109" t="s">
        <v>40</v>
      </c>
      <c r="C24" s="110" t="s">
        <v>47</v>
      </c>
      <c r="D24" s="111">
        <v>0</v>
      </c>
      <c r="E24" s="112">
        <v>45679</v>
      </c>
      <c r="F24" s="112">
        <f>E24+7</f>
        <v>45686</v>
      </c>
      <c r="G24" s="17"/>
      <c r="H24" s="5">
        <f t="shared" si="5"/>
        <v>8</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35">
      <c r="A25" s="13"/>
      <c r="B25" s="109" t="s">
        <v>41</v>
      </c>
      <c r="C25" s="110" t="s">
        <v>47</v>
      </c>
      <c r="D25" s="111">
        <v>0</v>
      </c>
      <c r="E25" s="112">
        <f>E24</f>
        <v>45679</v>
      </c>
      <c r="F25" s="112">
        <f>E25+7</f>
        <v>45686</v>
      </c>
      <c r="G25" s="17"/>
      <c r="H25" s="5">
        <f t="shared" si="5"/>
        <v>8</v>
      </c>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35">
      <c r="A26" s="13"/>
      <c r="B26" s="109" t="s">
        <v>42</v>
      </c>
      <c r="C26" s="110" t="s">
        <v>47</v>
      </c>
      <c r="D26" s="111">
        <v>0.5</v>
      </c>
      <c r="E26" s="112">
        <f>E24</f>
        <v>45679</v>
      </c>
      <c r="F26" s="112">
        <f>E26+7</f>
        <v>45686</v>
      </c>
      <c r="G26" s="17"/>
      <c r="H26" s="5">
        <f t="shared" si="5"/>
        <v>8</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35">
      <c r="A27" s="13"/>
      <c r="B27" s="109" t="s">
        <v>43</v>
      </c>
      <c r="C27" s="110" t="s">
        <v>47</v>
      </c>
      <c r="D27" s="111">
        <v>0</v>
      </c>
      <c r="E27" s="112">
        <f>E24</f>
        <v>45679</v>
      </c>
      <c r="F27" s="112">
        <f>E27+7</f>
        <v>45686</v>
      </c>
      <c r="G27" s="17"/>
      <c r="H27" s="5">
        <f t="shared" si="5"/>
        <v>8</v>
      </c>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35">
      <c r="A28" s="13"/>
      <c r="B28" s="85"/>
      <c r="C28" s="86"/>
      <c r="D28" s="87"/>
      <c r="E28" s="88"/>
      <c r="F28" s="88"/>
      <c r="G28" s="17"/>
      <c r="H28" s="5" t="str">
        <f t="shared" si="5"/>
        <v/>
      </c>
      <c r="I28" s="45"/>
      <c r="J28" s="45"/>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5"/>
      <c r="AP28" s="45"/>
      <c r="AQ28" s="45"/>
      <c r="AR28" s="45"/>
      <c r="AS28" s="45"/>
      <c r="AT28" s="45"/>
      <c r="AU28" s="45"/>
      <c r="AV28" s="45"/>
      <c r="AW28" s="45"/>
      <c r="AX28" s="45"/>
      <c r="AY28" s="45"/>
      <c r="AZ28" s="45"/>
      <c r="BA28" s="45"/>
      <c r="BB28" s="45"/>
      <c r="BC28" s="45"/>
      <c r="BD28" s="45"/>
      <c r="BE28" s="45"/>
      <c r="BF28" s="45"/>
      <c r="BG28" s="45"/>
      <c r="BH28" s="45"/>
      <c r="BI28" s="45"/>
      <c r="BJ28" s="45"/>
      <c r="BK28" s="45"/>
      <c r="BL28" s="45"/>
    </row>
    <row r="29" spans="1:64" s="46" customFormat="1" ht="30" customHeight="1" thickBot="1" x14ac:dyDescent="0.35">
      <c r="A29" s="13"/>
      <c r="B29" s="89" t="s">
        <v>0</v>
      </c>
      <c r="C29" s="90"/>
      <c r="D29" s="91"/>
      <c r="E29" s="92"/>
      <c r="F29" s="93"/>
      <c r="G29" s="17"/>
      <c r="H29" s="6" t="str">
        <f t="shared" si="5"/>
        <v/>
      </c>
      <c r="I29" s="94"/>
      <c r="J29" s="94"/>
      <c r="K29" s="94"/>
      <c r="L29" s="94"/>
      <c r="M29" s="94"/>
      <c r="N29" s="94"/>
      <c r="O29" s="94"/>
      <c r="P29" s="94"/>
      <c r="Q29" s="94"/>
      <c r="R29" s="94"/>
      <c r="S29" s="94"/>
      <c r="T29" s="94"/>
      <c r="U29" s="94"/>
      <c r="V29" s="94"/>
      <c r="W29" s="94"/>
      <c r="X29" s="94"/>
      <c r="Y29" s="94"/>
      <c r="Z29" s="94"/>
      <c r="AA29" s="94"/>
      <c r="AB29" s="94"/>
      <c r="AC29" s="94"/>
      <c r="AD29" s="94"/>
      <c r="AE29" s="94"/>
      <c r="AF29" s="94"/>
      <c r="AG29" s="94"/>
      <c r="AH29" s="94"/>
      <c r="AI29" s="94"/>
      <c r="AJ29" s="94"/>
      <c r="AK29" s="94"/>
      <c r="AL29" s="94"/>
      <c r="AM29" s="94"/>
      <c r="AN29" s="94"/>
      <c r="AO29" s="94"/>
      <c r="AP29" s="94"/>
      <c r="AQ29" s="94"/>
      <c r="AR29" s="94"/>
      <c r="AS29" s="94"/>
      <c r="AT29" s="94"/>
      <c r="AU29" s="94"/>
      <c r="AV29" s="94"/>
      <c r="AW29" s="94"/>
      <c r="AX29" s="94"/>
      <c r="AY29" s="94"/>
      <c r="AZ29" s="94"/>
      <c r="BA29" s="94"/>
      <c r="BB29" s="94"/>
      <c r="BC29" s="94"/>
      <c r="BD29" s="94"/>
      <c r="BE29" s="94"/>
      <c r="BF29" s="94"/>
      <c r="BG29" s="94"/>
      <c r="BH29" s="94"/>
      <c r="BI29" s="94"/>
      <c r="BJ29" s="94"/>
      <c r="BK29" s="94"/>
      <c r="BL29" s="94"/>
    </row>
    <row r="30" spans="1:64" s="46" customFormat="1" ht="30" customHeight="1" x14ac:dyDescent="0.3">
      <c r="A30" s="13"/>
      <c r="B30"/>
      <c r="C30"/>
      <c r="D30"/>
      <c r="E30" s="2"/>
      <c r="F30"/>
      <c r="G30" s="3"/>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row>
    <row r="31" spans="1:64" s="46" customFormat="1" ht="30" customHeight="1" x14ac:dyDescent="0.3">
      <c r="A31" s="13"/>
      <c r="B31"/>
      <c r="C31" s="16"/>
      <c r="D31"/>
      <c r="E31" s="2"/>
      <c r="F31" s="15"/>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row>
    <row r="32" spans="1:64" s="46" customFormat="1" ht="30" customHeight="1" x14ac:dyDescent="0.3">
      <c r="A32" s="13"/>
      <c r="B32"/>
      <c r="C32" s="4"/>
      <c r="D32"/>
      <c r="E32" s="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row>
    <row r="33" spans="1:66" s="46" customFormat="1" ht="30" customHeight="1" x14ac:dyDescent="0.3">
      <c r="A33" s="14"/>
      <c r="B33"/>
      <c r="C33"/>
      <c r="D33"/>
      <c r="E33" s="2"/>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row>
  </sheetData>
  <mergeCells count="18">
    <mergeCell ref="A5:A6"/>
    <mergeCell ref="B5:B6"/>
    <mergeCell ref="C5:C6"/>
    <mergeCell ref="D5:D6"/>
    <mergeCell ref="E5:E6"/>
    <mergeCell ref="F5:F6"/>
    <mergeCell ref="Q2:Z2"/>
    <mergeCell ref="Q1:Z1"/>
    <mergeCell ref="I1:O1"/>
    <mergeCell ref="I2:O2"/>
    <mergeCell ref="BF4:BL4"/>
    <mergeCell ref="I4:O4"/>
    <mergeCell ref="P4:V4"/>
    <mergeCell ref="W4:AC4"/>
    <mergeCell ref="AD4:AJ4"/>
    <mergeCell ref="AK4:AQ4"/>
    <mergeCell ref="AR4:AX4"/>
    <mergeCell ref="AY4:BE4"/>
  </mergeCells>
  <conditionalFormatting sqref="D7:D29">
    <cfRule type="dataBar" priority="25">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4:BL27">
    <cfRule type="expression" dxfId="10" priority="3">
      <formula>AND(TODAY()&gt;=I$5, TODAY()&lt;J$5)</formula>
    </cfRule>
  </conditionalFormatting>
  <conditionalFormatting sqref="I9:BL11">
    <cfRule type="expression" dxfId="9" priority="8">
      <formula>AND(task_start&lt;=I$5,ROUNDDOWN((task_end-task_start+1)*task_progress,0)+task_start-1&gt;=I$5)</formula>
    </cfRule>
    <cfRule type="expression" dxfId="8" priority="9" stopIfTrue="1">
      <formula>AND(task_end&gt;=I$5,task_start&lt;J$5)</formula>
    </cfRule>
  </conditionalFormatting>
  <conditionalFormatting sqref="I13:BL14">
    <cfRule type="expression" dxfId="7" priority="1">
      <formula>AND(task_start&lt;=I$5,ROUNDDOWN((task_end-task_start+1)*task_progress,0)+task_start-1&gt;=I$5)</formula>
    </cfRule>
    <cfRule type="expression" dxfId="6" priority="2" stopIfTrue="1">
      <formula>AND(task_end&gt;=I$5,task_start&lt;J$5)</formula>
    </cfRule>
  </conditionalFormatting>
  <conditionalFormatting sqref="I16:BL19">
    <cfRule type="expression" dxfId="5" priority="4">
      <formula>AND(task_start&lt;=I$5,ROUNDDOWN((task_end-task_start+1)*task_progress,0)+task_start-1&gt;=I$5)</formula>
    </cfRule>
    <cfRule type="expression" dxfId="4" priority="5" stopIfTrue="1">
      <formula>AND(task_end&gt;=I$5,task_start&lt;J$5)</formula>
    </cfRule>
  </conditionalFormatting>
  <conditionalFormatting sqref="I21:BL22">
    <cfRule type="expression" dxfId="3" priority="38">
      <formula>AND(task_start&lt;=I$5,ROUNDDOWN((task_end-task_start+1)*task_progress,0)+task_start-1&gt;=I$5)</formula>
    </cfRule>
    <cfRule type="expression" dxfId="2" priority="39" stopIfTrue="1">
      <formula>AND(task_end&gt;=I$5,task_start&lt;J$5)</formula>
    </cfRule>
  </conditionalFormatting>
  <conditionalFormatting sqref="I24:BL27">
    <cfRule type="expression" dxfId="1" priority="6">
      <formula>AND(task_start&lt;=I$5,ROUNDDOWN((task_end-task_start+1)*task_progress,0)+task_start-1&gt;=I$5)</formula>
    </cfRule>
    <cfRule type="expression" dxfId="0" priority="7" stopIfTrue="1">
      <formula>AND(task_end&gt;=I$5,task_start&lt;J$5)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0"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3"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election activeCell="A10" sqref="A10"/>
    </sheetView>
  </sheetViews>
  <sheetFormatPr defaultColWidth="9" defaultRowHeight="12.5" x14ac:dyDescent="0.25"/>
  <cols>
    <col min="1" max="1" width="87" style="7" customWidth="1"/>
    <col min="2" max="16384" width="9" style="1"/>
  </cols>
  <sheetData>
    <row r="1" spans="1:2" ht="46.5" customHeight="1" x14ac:dyDescent="0.25"/>
    <row r="2" spans="1:2" s="9" customFormat="1" ht="15.5" x14ac:dyDescent="0.3">
      <c r="A2" s="98" t="s">
        <v>8</v>
      </c>
      <c r="B2" s="8"/>
    </row>
    <row r="3" spans="1:2" s="11" customFormat="1" ht="27" customHeight="1" x14ac:dyDescent="0.3">
      <c r="A3" s="99"/>
      <c r="B3" s="12"/>
    </row>
    <row r="4" spans="1:2" s="10" customFormat="1" ht="30.5" x14ac:dyDescent="0.85">
      <c r="A4" s="100" t="s">
        <v>7</v>
      </c>
    </row>
    <row r="5" spans="1:2" ht="74.25" customHeight="1" x14ac:dyDescent="0.25">
      <c r="A5" s="101" t="s">
        <v>15</v>
      </c>
    </row>
    <row r="6" spans="1:2" ht="26.25" customHeight="1" x14ac:dyDescent="0.25">
      <c r="A6" s="100" t="s">
        <v>18</v>
      </c>
    </row>
    <row r="7" spans="1:2" s="7" customFormat="1" ht="205.15" customHeight="1" x14ac:dyDescent="0.3">
      <c r="A7" s="102" t="s">
        <v>17</v>
      </c>
    </row>
    <row r="8" spans="1:2" s="10" customFormat="1" ht="30.5" x14ac:dyDescent="0.85">
      <c r="A8" s="100" t="s">
        <v>9</v>
      </c>
    </row>
    <row r="9" spans="1:2" ht="42" x14ac:dyDescent="0.25">
      <c r="A9" s="101" t="s">
        <v>16</v>
      </c>
    </row>
    <row r="10" spans="1:2" s="7" customFormat="1" ht="28.15" customHeight="1" x14ac:dyDescent="0.3">
      <c r="A10" s="103" t="s">
        <v>14</v>
      </c>
    </row>
    <row r="11" spans="1:2" s="10" customFormat="1" ht="30.5" x14ac:dyDescent="0.85">
      <c r="A11" s="100" t="s">
        <v>6</v>
      </c>
    </row>
    <row r="12" spans="1:2" ht="28" x14ac:dyDescent="0.25">
      <c r="A12" s="101" t="s">
        <v>13</v>
      </c>
    </row>
    <row r="13" spans="1:2" s="7" customFormat="1" ht="28.15" customHeight="1" x14ac:dyDescent="0.3">
      <c r="A13" s="103" t="s">
        <v>2</v>
      </c>
    </row>
    <row r="14" spans="1:2" s="10" customFormat="1" ht="30.5" x14ac:dyDescent="0.85">
      <c r="A14" s="100" t="s">
        <v>10</v>
      </c>
    </row>
    <row r="15" spans="1:2" ht="75" customHeight="1" x14ac:dyDescent="0.25">
      <c r="A15" s="101" t="s">
        <v>11</v>
      </c>
    </row>
    <row r="16" spans="1:2" ht="70" x14ac:dyDescent="0.25">
      <c r="A16" s="101" t="s">
        <v>12</v>
      </c>
    </row>
    <row r="17" spans="1:1" x14ac:dyDescent="0.25">
      <c r="A17" s="104"/>
    </row>
    <row r="18" spans="1:1" x14ac:dyDescent="0.25">
      <c r="A18" s="104"/>
    </row>
    <row r="19" spans="1:1" x14ac:dyDescent="0.25">
      <c r="A19" s="104"/>
    </row>
    <row r="20" spans="1:1" x14ac:dyDescent="0.25">
      <c r="A20" s="104"/>
    </row>
    <row r="21" spans="1:1" x14ac:dyDescent="0.25">
      <c r="A21" s="104"/>
    </row>
    <row r="22" spans="1:1" x14ac:dyDescent="0.25">
      <c r="A22" s="104"/>
    </row>
    <row r="23" spans="1:1" x14ac:dyDescent="0.25">
      <c r="A23" s="104"/>
    </row>
    <row r="24" spans="1:1" x14ac:dyDescent="0.25">
      <c r="A24" s="104"/>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2.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Amoy Marshalleck</dc:creator>
  <dc:description/>
  <cp:lastModifiedBy>Amoy Marshalleck</cp:lastModifiedBy>
  <dcterms:created xsi:type="dcterms:W3CDTF">2022-03-11T22:41:12Z</dcterms:created>
  <dcterms:modified xsi:type="dcterms:W3CDTF">2025-01-26T22:57:14Z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