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 activeTab="2"/>
  </bookViews>
  <sheets>
    <sheet name="Sheet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P3" i="2"/>
  <c r="P4"/>
  <c r="P5"/>
  <c r="P6"/>
  <c r="P7"/>
  <c r="P8"/>
  <c r="P9"/>
  <c r="P10"/>
  <c r="P11"/>
  <c r="P12"/>
  <c r="P13"/>
  <c r="P2"/>
  <c r="L17"/>
  <c r="L16"/>
  <c r="L14"/>
  <c r="M14"/>
  <c r="N14"/>
  <c r="O14"/>
  <c r="K14"/>
  <c r="O3"/>
  <c r="O4"/>
  <c r="O5"/>
  <c r="O6"/>
  <c r="O7"/>
  <c r="O8"/>
  <c r="O9"/>
  <c r="O10"/>
  <c r="O11"/>
  <c r="O12"/>
  <c r="O13"/>
  <c r="O2"/>
  <c r="N3"/>
  <c r="N4"/>
  <c r="N5"/>
  <c r="N6"/>
  <c r="N7"/>
  <c r="N8"/>
  <c r="N9"/>
  <c r="N10"/>
  <c r="N11"/>
  <c r="N12"/>
  <c r="N13"/>
  <c r="N2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M2"/>
  <c r="L2"/>
  <c r="G3"/>
  <c r="G4"/>
  <c r="G5"/>
  <c r="G6"/>
  <c r="G7"/>
  <c r="G8"/>
  <c r="G9"/>
  <c r="G10"/>
  <c r="G11"/>
  <c r="G12"/>
  <c r="G13"/>
  <c r="G2"/>
  <c r="C17"/>
  <c r="C16"/>
  <c r="C14"/>
  <c r="D14"/>
  <c r="E14"/>
  <c r="F14"/>
  <c r="B14"/>
  <c r="F3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  <c r="C3"/>
  <c r="C4"/>
  <c r="C5"/>
  <c r="C6"/>
  <c r="C7"/>
  <c r="C8"/>
  <c r="C9"/>
  <c r="C10"/>
  <c r="C11"/>
  <c r="C12"/>
  <c r="C13"/>
  <c r="C2"/>
</calcChain>
</file>

<file path=xl/sharedStrings.xml><?xml version="1.0" encoding="utf-8"?>
<sst xmlns="http://schemas.openxmlformats.org/spreadsheetml/2006/main" count="665" uniqueCount="403">
  <si>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</si>
  <si>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</si>
  <si>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</si>
  <si>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</si>
  <si>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</si>
  <si>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</si>
  <si>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</si>
  <si>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</si>
  <si>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</si>
  <si>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</si>
  <si>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</si>
  <si>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</si>
  <si>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Population, total</t>
  </si>
  <si>
    <t>1,354,190,000.0</t>
  </si>
  <si>
    <t>1,363,240,000.0</t>
  </si>
  <si>
    <t>1,371,860,000.0</t>
  </si>
  <si>
    <t>1,379,860,000.0</t>
  </si>
  <si>
    <t>1,387,790,000.0</t>
  </si>
  <si>
    <t>1,396,215,000.0</t>
  </si>
  <si>
    <t>1,402,760,000.0</t>
  </si>
  <si>
    <t>1,407,745,000.0</t>
  </si>
  <si>
    <t>1,411,100,000.0</t>
  </si>
  <si>
    <t>1,412,360,000.0</t>
  </si>
  <si>
    <t>1,412,175,000.0</t>
  </si>
  <si>
    <t>1,410,710,000.0</t>
  </si>
  <si>
    <t>Population growth (annual %)</t>
  </si>
  <si>
    <t>0.7</t>
  </si>
  <si>
    <t>0.6</t>
  </si>
  <si>
    <t>0.5</t>
  </si>
  <si>
    <t>0.4</t>
  </si>
  <si>
    <t>0.2</t>
  </si>
  <si>
    <t>0.1</t>
  </si>
  <si>
    <t>0.0</t>
  </si>
  <si>
    <t>-0.1</t>
  </si>
  <si>
    <t>Surface area (sq. km)</t>
  </si>
  <si>
    <t>9,562,911.0</t>
  </si>
  <si>
    <t>9,562,910.0</t>
  </si>
  <si>
    <t>..</t>
  </si>
  <si>
    <t>Poverty headcount ratio at national poverty lines (% of population)</t>
  </si>
  <si>
    <t>10.2</t>
  </si>
  <si>
    <t>8.5</t>
  </si>
  <si>
    <t>7.2</t>
  </si>
  <si>
    <t>5.7</t>
  </si>
  <si>
    <t>4.5</t>
  </si>
  <si>
    <t>3.1</t>
  </si>
  <si>
    <t>1.7</t>
  </si>
  <si>
    <t>GNI, Atlas method (current US$)</t>
  </si>
  <si>
    <t>8,006,075,583,183.8</t>
  </si>
  <si>
    <t>9,193,837,990,459.6</t>
  </si>
  <si>
    <t>10,246,590,034,899.1</t>
  </si>
  <si>
    <t>10,883,162,711,702.3</t>
  </si>
  <si>
    <t>11,387,926,589,492.6</t>
  </si>
  <si>
    <t>12,104,947,880,654.7</t>
  </si>
  <si>
    <t>13,385,454,878,143.3</t>
  </si>
  <si>
    <t>14,512,888,852,526.0</t>
  </si>
  <si>
    <t>14,843,775,282,281.3</t>
  </si>
  <si>
    <t>16,883,573,489,783.9</t>
  </si>
  <si>
    <t>18,206,072,754,701.1</t>
  </si>
  <si>
    <t>18,899,260,193,145.5</t>
  </si>
  <si>
    <t>GNI per capita, Atlas method (current US$)</t>
  </si>
  <si>
    <t>5,910.0</t>
  </si>
  <si>
    <t>6,740.0</t>
  </si>
  <si>
    <t>7,470.0</t>
  </si>
  <si>
    <t>7,890.0</t>
  </si>
  <si>
    <t>8,210.0</t>
  </si>
  <si>
    <t>8,670.0</t>
  </si>
  <si>
    <t>9,540.0</t>
  </si>
  <si>
    <t>10,310.0</t>
  </si>
  <si>
    <t>10,520.0</t>
  </si>
  <si>
    <t>11,950.0</t>
  </si>
  <si>
    <t>12,890.0</t>
  </si>
  <si>
    <t>13,400.0</t>
  </si>
  <si>
    <t>GNI, PPP (current international $)</t>
  </si>
  <si>
    <t>15,177,598,896,780.6</t>
  </si>
  <si>
    <t>16,241,642,397,322.3</t>
  </si>
  <si>
    <t>17,445,351,113,071.7</t>
  </si>
  <si>
    <t>18,129,538,824,739.2</t>
  </si>
  <si>
    <t>19,169,812,362,362.0</t>
  </si>
  <si>
    <t>20,567,696,024,679.6</t>
  </si>
  <si>
    <t>22,355,235,407,453.8</t>
  </si>
  <si>
    <t>24,232,656,456,410.3</t>
  </si>
  <si>
    <t>25,044,516,316,641.5</t>
  </si>
  <si>
    <t>28,620,861,782,223.2</t>
  </si>
  <si>
    <t>31,576,043,076,313.8</t>
  </si>
  <si>
    <t>34,388,533,588,300.2</t>
  </si>
  <si>
    <t>GNI per capita, PPP (current international $)</t>
  </si>
  <si>
    <t>11,210.0</t>
  </si>
  <si>
    <t>11,910.0</t>
  </si>
  <si>
    <t>12,720.0</t>
  </si>
  <si>
    <t>13,140.0</t>
  </si>
  <si>
    <t>13,810.0</t>
  </si>
  <si>
    <t>14,730.0</t>
  </si>
  <si>
    <t>15,940.0</t>
  </si>
  <si>
    <t>17,210.0</t>
  </si>
  <si>
    <t>17,750.0</t>
  </si>
  <si>
    <t>20,260.0</t>
  </si>
  <si>
    <t>22,360.0</t>
  </si>
  <si>
    <t>24,380.0</t>
  </si>
  <si>
    <t>Income share held by lowest 20%</t>
  </si>
  <si>
    <t>5.3</t>
  </si>
  <si>
    <t>6.2</t>
  </si>
  <si>
    <t>6.4</t>
  </si>
  <si>
    <t>6.5</t>
  </si>
  <si>
    <t>6.7</t>
  </si>
  <si>
    <t>7.4</t>
  </si>
  <si>
    <t>Life expectancy at birth, total (years)</t>
  </si>
  <si>
    <t>76.2</t>
  </si>
  <si>
    <t>76.5</t>
  </si>
  <si>
    <t>76.7</t>
  </si>
  <si>
    <t>77.0</t>
  </si>
  <si>
    <t>77.2</t>
  </si>
  <si>
    <t>77.7</t>
  </si>
  <si>
    <t>78.0</t>
  </si>
  <si>
    <t>78.1</t>
  </si>
  <si>
    <t>78.2</t>
  </si>
  <si>
    <t>78.6</t>
  </si>
  <si>
    <t>Fertility rate, total (births per woman)</t>
  </si>
  <si>
    <t>1.8</t>
  </si>
  <si>
    <t>1.6</t>
  </si>
  <si>
    <t>1.5</t>
  </si>
  <si>
    <t>1.3</t>
  </si>
  <si>
    <t>1.2</t>
  </si>
  <si>
    <t>Adolescent fertility rate (births per 1,000 women ages 15-19)</t>
  </si>
  <si>
    <t>16.3</t>
  </si>
  <si>
    <t>16.0</t>
  </si>
  <si>
    <t>16.4</t>
  </si>
  <si>
    <t>15.3</t>
  </si>
  <si>
    <t>14.9</t>
  </si>
  <si>
    <t>13.3</t>
  </si>
  <si>
    <t>12.9</t>
  </si>
  <si>
    <t>11.7</t>
  </si>
  <si>
    <t>11.0</t>
  </si>
  <si>
    <t>11.1</t>
  </si>
  <si>
    <t>Contraceptive prevalence, any method (% of married women ages 15-49)</t>
  </si>
  <si>
    <t>84.5</t>
  </si>
  <si>
    <t>Births attended by skilled health staff (% of total)</t>
  </si>
  <si>
    <t>99.8</t>
  </si>
  <si>
    <t>99.9</t>
  </si>
  <si>
    <t>Mortality rate, under-5 (per 1,000 live births)</t>
  </si>
  <si>
    <t>13.5</t>
  </si>
  <si>
    <t>12.5</t>
  </si>
  <si>
    <t>11.5</t>
  </si>
  <si>
    <t>10.7</t>
  </si>
  <si>
    <t>9.9</t>
  </si>
  <si>
    <t>9.2</t>
  </si>
  <si>
    <t>8.6</t>
  </si>
  <si>
    <t>8.0</t>
  </si>
  <si>
    <t>7.5</t>
  </si>
  <si>
    <t>7.0</t>
  </si>
  <si>
    <t>6.6</t>
  </si>
  <si>
    <t>Prevalence of underweight, weight for age (% of children under 5)</t>
  </si>
  <si>
    <t>2.4</t>
  </si>
  <si>
    <t>Immunization, measles (% of children ages 12-23 months)</t>
  </si>
  <si>
    <t>99.0</t>
  </si>
  <si>
    <t>Primary completion rate, total (% of relevant age group)</t>
  </si>
  <si>
    <t>School enrollment, secondary (% gross)</t>
  </si>
  <si>
    <t>93.3</t>
  </si>
  <si>
    <t>School enrollment, primary and secondary (gross), gender parity index (GPI)</t>
  </si>
  <si>
    <t>1.0</t>
  </si>
  <si>
    <t>Prevalence of HIV, total (% of population ages 15-49)</t>
  </si>
  <si>
    <t>Forest area (sq. km)</t>
  </si>
  <si>
    <t>2,044,839.3</t>
  </si>
  <si>
    <t>2,064,207.0</t>
  </si>
  <si>
    <t>2,083,574.8</t>
  </si>
  <si>
    <t>2,102,942.5</t>
  </si>
  <si>
    <t>2,124,598.7</t>
  </si>
  <si>
    <t>2,143,394.7</t>
  </si>
  <si>
    <t>2,162,190.4</t>
  </si>
  <si>
    <t>2,180,986.1</t>
  </si>
  <si>
    <t>2,199,781.8</t>
  </si>
  <si>
    <t>2,218,577.5</t>
  </si>
  <si>
    <t>Water productivity, total (constant 2015 US$ GDP per cubic meter of total freshwater withdrawal)</t>
  </si>
  <si>
    <t>17.4</t>
  </si>
  <si>
    <t>18.7</t>
  </si>
  <si>
    <t>19.6</t>
  </si>
  <si>
    <t>21.2</t>
  </si>
  <si>
    <t>22.8</t>
  </si>
  <si>
    <t>23.7</t>
  </si>
  <si>
    <t>25.7</t>
  </si>
  <si>
    <t>Energy use (kg of oil equivalent per capita)</t>
  </si>
  <si>
    <t>2,149.6</t>
  </si>
  <si>
    <t>2,204.2</t>
  </si>
  <si>
    <t>2,224.4</t>
  </si>
  <si>
    <t>Electric power consumption (kWh per capita)</t>
  </si>
  <si>
    <t>3,466.0</t>
  </si>
  <si>
    <t>3,757.2</t>
  </si>
  <si>
    <t>3,905.3</t>
  </si>
  <si>
    <t>GDP (current US$)</t>
  </si>
  <si>
    <t>8,532,185,381,680.6</t>
  </si>
  <si>
    <t>9,570,471,111,831.7</t>
  </si>
  <si>
    <t>10,475,624,944,355.2</t>
  </si>
  <si>
    <t>11,061,572,618,578.7</t>
  </si>
  <si>
    <t>11,233,313,730,348.7</t>
  </si>
  <si>
    <t>12,310,491,333,980.9</t>
  </si>
  <si>
    <t>13,894,907,857,880.6</t>
  </si>
  <si>
    <t>14,279,968,506,271.7</t>
  </si>
  <si>
    <t>14,687,744,162,801.0</t>
  </si>
  <si>
    <t>17,820,459,508,852.2</t>
  </si>
  <si>
    <t>17,881,783,387,000.9</t>
  </si>
  <si>
    <t>17,794,781,986,104.5</t>
  </si>
  <si>
    <t>GDP growth (annual %)</t>
  </si>
  <si>
    <t>7.9</t>
  </si>
  <si>
    <t>7.8</t>
  </si>
  <si>
    <t>6.8</t>
  </si>
  <si>
    <t>6.9</t>
  </si>
  <si>
    <t>6.0</t>
  </si>
  <si>
    <t>2.2</t>
  </si>
  <si>
    <t>8.4</t>
  </si>
  <si>
    <t>3.0</t>
  </si>
  <si>
    <t>5.2</t>
  </si>
  <si>
    <t>Inflation, GDP deflator (annual %)</t>
  </si>
  <si>
    <t>2.3</t>
  </si>
  <si>
    <t>1.4</t>
  </si>
  <si>
    <t>4.2</t>
  </si>
  <si>
    <t>3.5</t>
  </si>
  <si>
    <t>4.6</t>
  </si>
  <si>
    <t>-0.5</t>
  </si>
  <si>
    <t>Agriculture, forestry, and fishing, value added (% of GDP)</t>
  </si>
  <si>
    <t>9.1</t>
  </si>
  <si>
    <t>8.9</t>
  </si>
  <si>
    <t>8.1</t>
  </si>
  <si>
    <t>7.1</t>
  </si>
  <si>
    <t>7.7</t>
  </si>
  <si>
    <t>7.3</t>
  </si>
  <si>
    <t>Industry (including construction), value added (% of GDP)</t>
  </si>
  <si>
    <t>45.4</t>
  </si>
  <si>
    <t>44.2</t>
  </si>
  <si>
    <t>43.1</t>
  </si>
  <si>
    <t>40.8</t>
  </si>
  <si>
    <t>39.6</t>
  </si>
  <si>
    <t>39.9</t>
  </si>
  <si>
    <t>39.7</t>
  </si>
  <si>
    <t>38.6</t>
  </si>
  <si>
    <t>37.8</t>
  </si>
  <si>
    <t>39.3</t>
  </si>
  <si>
    <t>38.3</t>
  </si>
  <si>
    <t>Exports of goods and services (% of GDP)</t>
  </si>
  <si>
    <t>25.5</t>
  </si>
  <si>
    <t>24.6</t>
  </si>
  <si>
    <t>23.5</t>
  </si>
  <si>
    <t>21.4</t>
  </si>
  <si>
    <t>19.7</t>
  </si>
  <si>
    <t>19.1</t>
  </si>
  <si>
    <t>18.4</t>
  </si>
  <si>
    <t>18.6</t>
  </si>
  <si>
    <t>19.9</t>
  </si>
  <si>
    <t>20.8</t>
  </si>
  <si>
    <t>Imports of goods and services (% of GDP)</t>
  </si>
  <si>
    <t>22.1</t>
  </si>
  <si>
    <t>18.1</t>
  </si>
  <si>
    <t>17.3</t>
  </si>
  <si>
    <t>17.9</t>
  </si>
  <si>
    <t>18.5</t>
  </si>
  <si>
    <t>17.5</t>
  </si>
  <si>
    <t>16.2</t>
  </si>
  <si>
    <t>17.6</t>
  </si>
  <si>
    <t>Gross capital formation (% of GDP)</t>
  </si>
  <si>
    <t>46.2</t>
  </si>
  <si>
    <t>46.4</t>
  </si>
  <si>
    <t>45.8</t>
  </si>
  <si>
    <t>43.2</t>
  </si>
  <si>
    <t>42.6</t>
  </si>
  <si>
    <t>43.0</t>
  </si>
  <si>
    <t>43.8</t>
  </si>
  <si>
    <t>43.3</t>
  </si>
  <si>
    <t>43.4</t>
  </si>
  <si>
    <t>Revenue, excluding grants (% of GDP)</t>
  </si>
  <si>
    <t>10.8</t>
  </si>
  <si>
    <t>10.4</t>
  </si>
  <si>
    <t>10.3</t>
  </si>
  <si>
    <t>9.6</t>
  </si>
  <si>
    <t>8.7</t>
  </si>
  <si>
    <t>Start-up procedures to register a business (number)</t>
  </si>
  <si>
    <t>13.0</t>
  </si>
  <si>
    <t>9.0</t>
  </si>
  <si>
    <t>5.0</t>
  </si>
  <si>
    <t>Market capitalization of listed domestic companies (% of GDP)</t>
  </si>
  <si>
    <t>41.3</t>
  </si>
  <si>
    <t>57.3</t>
  </si>
  <si>
    <t>74.0</t>
  </si>
  <si>
    <t>65.2</t>
  </si>
  <si>
    <t>70.8</t>
  </si>
  <si>
    <t>45.5</t>
  </si>
  <si>
    <t>60.0</t>
  </si>
  <si>
    <t>83.6</t>
  </si>
  <si>
    <t>81.0</t>
  </si>
  <si>
    <t>64.1</t>
  </si>
  <si>
    <t>Military expenditure (% of GDP)</t>
  </si>
  <si>
    <t>Mobile cellular subscriptions (per 100 people)</t>
  </si>
  <si>
    <t>81.4</t>
  </si>
  <si>
    <t>89.3</t>
  </si>
  <si>
    <t>92.8</t>
  </si>
  <si>
    <t>92.7</t>
  </si>
  <si>
    <t>97.4</t>
  </si>
  <si>
    <t>104.2</t>
  </si>
  <si>
    <t>116.4</t>
  </si>
  <si>
    <t>122.8</t>
  </si>
  <si>
    <t>120.6</t>
  </si>
  <si>
    <t>121.5</t>
  </si>
  <si>
    <t>124.9</t>
  </si>
  <si>
    <t>High-technology exports (% of manufactured exports)</t>
  </si>
  <si>
    <t>30.9</t>
  </si>
  <si>
    <t>31.6</t>
  </si>
  <si>
    <t>29.7</t>
  </si>
  <si>
    <t>30.4</t>
  </si>
  <si>
    <t>30.3</t>
  </si>
  <si>
    <t>31.5</t>
  </si>
  <si>
    <t>30.8</t>
  </si>
  <si>
    <t>31.3</t>
  </si>
  <si>
    <t>30.2</t>
  </si>
  <si>
    <t>27.8</t>
  </si>
  <si>
    <t>26.6</t>
  </si>
  <si>
    <t>Merchandise trade (% of GDP)</t>
  </si>
  <si>
    <t>45.3</t>
  </si>
  <si>
    <t>43.5</t>
  </si>
  <si>
    <t>41.1</t>
  </si>
  <si>
    <t>35.7</t>
  </si>
  <si>
    <t>32.8</t>
  </si>
  <si>
    <t>33.4</t>
  </si>
  <si>
    <t>33.3</t>
  </si>
  <si>
    <t>32.1</t>
  </si>
  <si>
    <t>31.7</t>
  </si>
  <si>
    <t>33.6</t>
  </si>
  <si>
    <t>35.0</t>
  </si>
  <si>
    <t>Net barter terms of trade index (2015 = 100)</t>
  </si>
  <si>
    <t>86.1</t>
  </si>
  <si>
    <t>87.2</t>
  </si>
  <si>
    <t>89.6</t>
  </si>
  <si>
    <t>100.0</t>
  </si>
  <si>
    <t>94.3</t>
  </si>
  <si>
    <t>91.5</t>
  </si>
  <si>
    <t>98.5</t>
  </si>
  <si>
    <t>90.2</t>
  </si>
  <si>
    <t>External debt stocks, total (DOD, current US$)</t>
  </si>
  <si>
    <t>1,148,164,368,937.8</t>
  </si>
  <si>
    <t>1,480,476,659,937.3</t>
  </si>
  <si>
    <t>1,778,380,562,695.9</t>
  </si>
  <si>
    <t>1,333,768,986,063.5</t>
  </si>
  <si>
    <t>1,413,904,270,462.7</t>
  </si>
  <si>
    <t>1,710,819,944,231.6</t>
  </si>
  <si>
    <t>1,961,562,462,976.8</t>
  </si>
  <si>
    <t>2,114,161,989,828.3</t>
  </si>
  <si>
    <t>2,326,232,537,961.7</t>
  </si>
  <si>
    <t>2,702,248,173,084.8</t>
  </si>
  <si>
    <t>2,388,742,446,960.7</t>
  </si>
  <si>
    <t>Total debt service (% of GNI)</t>
  </si>
  <si>
    <t>0.8</t>
  </si>
  <si>
    <t>1.9</t>
  </si>
  <si>
    <t>Net migration</t>
  </si>
  <si>
    <t>-124,641.0</t>
  </si>
  <si>
    <t>-137,444.0</t>
  </si>
  <si>
    <t>-198,432.0</t>
  </si>
  <si>
    <t>-155,379.0</t>
  </si>
  <si>
    <t>-153,054.0</t>
  </si>
  <si>
    <t>-180,592.0</t>
  </si>
  <si>
    <t>-296,674.0</t>
  </si>
  <si>
    <t>-302,609.0</t>
  </si>
  <si>
    <t>-33,649.0</t>
  </si>
  <si>
    <t>-200,194.0</t>
  </si>
  <si>
    <t>-311,380.0</t>
  </si>
  <si>
    <t>-310,220.0</t>
  </si>
  <si>
    <t>Personal remittances, paid (current US$)</t>
  </si>
  <si>
    <t>1,788,058,506.0</t>
  </si>
  <si>
    <t>1,714,202,599.0</t>
  </si>
  <si>
    <t>4,155,302,052.3</t>
  </si>
  <si>
    <t>5,718,191,072.6</t>
  </si>
  <si>
    <t>6,210,890,955.6</t>
  </si>
  <si>
    <t>16,253,286,877.3</t>
  </si>
  <si>
    <t>16,548,078,395.9</t>
  </si>
  <si>
    <t>15,135,300,288.5</t>
  </si>
  <si>
    <t>18,295,889,482.7</t>
  </si>
  <si>
    <t>22,957,840,161.9</t>
  </si>
  <si>
    <t>22,156,035,784.9</t>
  </si>
  <si>
    <t>20,237,489,597.3</t>
  </si>
  <si>
    <t>Foreign direct investment, net inflows (BoP, current US$)</t>
  </si>
  <si>
    <t>241,213,868,161.4</t>
  </si>
  <si>
    <t>290,928,431,467.0</t>
  </si>
  <si>
    <t>268,097,181,064.3</t>
  </si>
  <si>
    <t>242,489,331,627.4</t>
  </si>
  <si>
    <t>174,749,584,584.1</t>
  </si>
  <si>
    <t>166,083,755,721.6</t>
  </si>
  <si>
    <t>235,365,050,036.3</t>
  </si>
  <si>
    <t>187,169,822,364.8</t>
  </si>
  <si>
    <t>253,095,616,058.6</t>
  </si>
  <si>
    <t>344,074,977,062.5</t>
  </si>
  <si>
    <t>190,203,789,092.5</t>
  </si>
  <si>
    <t>42,727,679,407.2</t>
  </si>
  <si>
    <t>Net ODA received per capita (current US$)</t>
  </si>
  <si>
    <t>-0.7</t>
  </si>
  <si>
    <t>-0.2</t>
  </si>
  <si>
    <t>-0.6</t>
  </si>
  <si>
    <t>-0.4</t>
  </si>
  <si>
    <r>
      <rPr>
        <b/>
        <sz val="12"/>
        <rFont val="Times New Roman"/>
        <family val="1"/>
      </rPr>
      <t xml:space="preserve">Created from: World Development Indicators
Country : China
</t>
    </r>
  </si>
  <si>
    <t>Indicator</t>
  </si>
  <si>
    <t>Year</t>
  </si>
  <si>
    <t>t=(t-2017.5)</t>
  </si>
  <si>
    <t>t*2</t>
  </si>
  <si>
    <t>ty</t>
  </si>
  <si>
    <t>t^2</t>
  </si>
  <si>
    <t>Sum</t>
  </si>
  <si>
    <t>a</t>
  </si>
  <si>
    <t>b</t>
  </si>
  <si>
    <t>Y_prediction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</si>
</sst>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6"/>
      <color rgb="FF000000"/>
      <name val="Tahoma"/>
      <family val="2"/>
    </font>
    <font>
      <b/>
      <sz val="6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 readingOrder="1"/>
    </xf>
    <xf numFmtId="49" fontId="2" fillId="2" borderId="1" xfId="0" applyNumberFormat="1" applyFont="1" applyFill="1" applyBorder="1" applyAlignment="1">
      <alignment horizontal="left" vertical="center" wrapText="1" shrinkToFit="1" readingOrder="1"/>
    </xf>
    <xf numFmtId="49" fontId="2" fillId="2" borderId="1" xfId="0" applyNumberFormat="1" applyFont="1" applyFill="1" applyBorder="1" applyAlignment="1">
      <alignment horizontal="right" vertical="center" wrapText="1" shrinkToFit="1" readingOrder="1"/>
    </xf>
    <xf numFmtId="0" fontId="4" fillId="0" borderId="0" xfId="0" applyNumberFormat="1" applyFont="1" applyAlignment="1">
      <alignment horizontal="left" vertical="top" wrapText="1" shrinkToFit="1" readingOrder="1"/>
    </xf>
    <xf numFmtId="0" fontId="3" fillId="0" borderId="0" xfId="0" applyFont="1"/>
    <xf numFmtId="49" fontId="1" fillId="2" borderId="2" xfId="0" applyNumberFormat="1" applyFont="1" applyFill="1" applyBorder="1" applyAlignment="1">
      <alignment vertical="center" wrapText="1" shrinkToFit="1" readingOrder="1"/>
    </xf>
    <xf numFmtId="49" fontId="2" fillId="2" borderId="2" xfId="0" applyNumberFormat="1" applyFont="1" applyFill="1" applyBorder="1" applyAlignment="1">
      <alignment vertical="center" wrapText="1" shrinkToFit="1" readingOrder="1"/>
    </xf>
    <xf numFmtId="0" fontId="1" fillId="2" borderId="1" xfId="0" applyNumberFormat="1" applyFont="1" applyFill="1" applyBorder="1" applyAlignment="1">
      <alignment horizontal="center" vertical="center" wrapText="1" shrinkToFit="1" readingOrder="1"/>
    </xf>
    <xf numFmtId="0" fontId="1" fillId="2" borderId="2" xfId="0" applyNumberFormat="1" applyFont="1" applyFill="1" applyBorder="1" applyAlignment="1">
      <alignment horizontal="center" vertical="center" wrapText="1" shrinkToFit="1" readingOrder="1"/>
    </xf>
    <xf numFmtId="49" fontId="6" fillId="2" borderId="1" xfId="0" applyNumberFormat="1" applyFont="1" applyFill="1" applyBorder="1" applyAlignment="1">
      <alignment horizontal="left" vertical="center" wrapText="1" shrinkToFit="1" readingOrder="1"/>
    </xf>
    <xf numFmtId="0" fontId="2" fillId="2" borderId="2" xfId="0" applyNumberFormat="1" applyFont="1" applyFill="1" applyBorder="1" applyAlignment="1">
      <alignment vertical="center" wrapText="1" shrinkToFit="1" readingOrder="1"/>
    </xf>
    <xf numFmtId="0" fontId="2" fillId="2" borderId="1" xfId="0" applyNumberFormat="1" applyFont="1" applyFill="1" applyBorder="1" applyAlignment="1">
      <alignment horizontal="right" vertical="center" wrapText="1" shrinkToFit="1" readingOrder="1"/>
    </xf>
    <xf numFmtId="0" fontId="0" fillId="3" borderId="0" xfId="0" applyFill="1"/>
    <xf numFmtId="49" fontId="7" fillId="2" borderId="1" xfId="0" applyNumberFormat="1" applyFont="1" applyFill="1" applyBorder="1" applyAlignment="1">
      <alignment horizontal="left" vertical="center" wrapText="1" shrinkToFi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49"/>
  <sheetViews>
    <sheetView topLeftCell="F22" zoomScale="130" zoomScaleNormal="130" workbookViewId="0">
      <selection activeCell="B31" sqref="B31:M31"/>
    </sheetView>
  </sheetViews>
  <sheetFormatPr defaultRowHeight="14.4"/>
  <cols>
    <col min="1" max="1" width="74" customWidth="1"/>
    <col min="2" max="2" width="15.109375" customWidth="1"/>
    <col min="3" max="13" width="17" customWidth="1"/>
  </cols>
  <sheetData>
    <row r="1" spans="1:13" ht="13.5" customHeight="1">
      <c r="A1" s="1" t="s">
        <v>393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3.5" customHeight="1">
      <c r="A2" s="2" t="s">
        <v>12</v>
      </c>
      <c r="B2" s="7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</row>
    <row r="3" spans="1:13" ht="13.5" customHeight="1">
      <c r="A3" s="2" t="s">
        <v>25</v>
      </c>
      <c r="B3" s="7" t="s">
        <v>26</v>
      </c>
      <c r="C3" s="3" t="s">
        <v>26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</row>
    <row r="4" spans="1:13" ht="13.5" customHeight="1">
      <c r="A4" s="2" t="s">
        <v>34</v>
      </c>
      <c r="B4" s="7" t="s">
        <v>35</v>
      </c>
      <c r="C4" s="3" t="s">
        <v>35</v>
      </c>
      <c r="D4" s="3" t="s">
        <v>35</v>
      </c>
      <c r="E4" s="3" t="s">
        <v>35</v>
      </c>
      <c r="F4" s="3" t="s">
        <v>36</v>
      </c>
      <c r="G4" s="3" t="s">
        <v>36</v>
      </c>
      <c r="H4" s="3" t="s">
        <v>36</v>
      </c>
      <c r="I4" s="3" t="s">
        <v>36</v>
      </c>
      <c r="J4" s="3" t="s">
        <v>36</v>
      </c>
      <c r="K4" s="3" t="s">
        <v>36</v>
      </c>
      <c r="L4" s="3" t="s">
        <v>37</v>
      </c>
      <c r="M4" s="3" t="s">
        <v>37</v>
      </c>
    </row>
    <row r="5" spans="1:13" ht="13.5" customHeight="1">
      <c r="A5" s="2" t="s">
        <v>38</v>
      </c>
      <c r="B5" s="7" t="s">
        <v>39</v>
      </c>
      <c r="C5" s="3" t="s">
        <v>40</v>
      </c>
      <c r="D5" s="3" t="s">
        <v>41</v>
      </c>
      <c r="E5" s="3" t="s">
        <v>42</v>
      </c>
      <c r="F5" s="3" t="s">
        <v>43</v>
      </c>
      <c r="G5" s="3" t="s">
        <v>44</v>
      </c>
      <c r="H5" s="3" t="s">
        <v>45</v>
      </c>
      <c r="I5" s="3" t="s">
        <v>27</v>
      </c>
      <c r="J5" s="3" t="s">
        <v>32</v>
      </c>
      <c r="K5" s="3" t="s">
        <v>37</v>
      </c>
      <c r="L5" s="3" t="s">
        <v>37</v>
      </c>
      <c r="M5" s="3" t="s">
        <v>37</v>
      </c>
    </row>
    <row r="6" spans="1:13" ht="13.5" customHeight="1">
      <c r="A6" s="2" t="s">
        <v>46</v>
      </c>
      <c r="B6" s="7" t="s">
        <v>47</v>
      </c>
      <c r="C6" s="3" t="s">
        <v>48</v>
      </c>
      <c r="D6" s="3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3" t="s">
        <v>54</v>
      </c>
      <c r="J6" s="3" t="s">
        <v>55</v>
      </c>
      <c r="K6" s="3" t="s">
        <v>56</v>
      </c>
      <c r="L6" s="3" t="s">
        <v>57</v>
      </c>
      <c r="M6" s="3" t="s">
        <v>58</v>
      </c>
    </row>
    <row r="7" spans="1:13" ht="13.5" customHeight="1">
      <c r="A7" s="2" t="s">
        <v>59</v>
      </c>
      <c r="B7" s="7" t="s">
        <v>60</v>
      </c>
      <c r="C7" s="3" t="s">
        <v>61</v>
      </c>
      <c r="D7" s="3" t="s">
        <v>62</v>
      </c>
      <c r="E7" s="3" t="s">
        <v>63</v>
      </c>
      <c r="F7" s="3" t="s">
        <v>64</v>
      </c>
      <c r="G7" s="3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3" t="s">
        <v>70</v>
      </c>
      <c r="M7" s="3" t="s">
        <v>71</v>
      </c>
    </row>
    <row r="8" spans="1:13" ht="13.5" customHeight="1">
      <c r="A8" s="2" t="s">
        <v>72</v>
      </c>
      <c r="B8" s="7" t="s">
        <v>73</v>
      </c>
      <c r="C8" s="3" t="s">
        <v>74</v>
      </c>
      <c r="D8" s="3" t="s">
        <v>75</v>
      </c>
      <c r="E8" s="3" t="s">
        <v>76</v>
      </c>
      <c r="F8" s="3" t="s">
        <v>77</v>
      </c>
      <c r="G8" s="3" t="s">
        <v>78</v>
      </c>
      <c r="H8" s="3" t="s">
        <v>79</v>
      </c>
      <c r="I8" s="3" t="s">
        <v>80</v>
      </c>
      <c r="J8" s="3" t="s">
        <v>81</v>
      </c>
      <c r="K8" s="3" t="s">
        <v>82</v>
      </c>
      <c r="L8" s="3" t="s">
        <v>83</v>
      </c>
      <c r="M8" s="3" t="s">
        <v>84</v>
      </c>
    </row>
    <row r="9" spans="1:13" ht="13.5" customHeight="1">
      <c r="A9" s="2" t="s">
        <v>85</v>
      </c>
      <c r="B9" s="7" t="s">
        <v>86</v>
      </c>
      <c r="C9" s="3" t="s">
        <v>87</v>
      </c>
      <c r="D9" s="3" t="s">
        <v>88</v>
      </c>
      <c r="E9" s="3" t="s">
        <v>89</v>
      </c>
      <c r="F9" s="3" t="s">
        <v>90</v>
      </c>
      <c r="G9" s="3" t="s">
        <v>91</v>
      </c>
      <c r="H9" s="3" t="s">
        <v>92</v>
      </c>
      <c r="I9" s="3" t="s">
        <v>93</v>
      </c>
      <c r="J9" s="3" t="s">
        <v>94</v>
      </c>
      <c r="K9" s="3" t="s">
        <v>95</v>
      </c>
      <c r="L9" s="3" t="s">
        <v>96</v>
      </c>
      <c r="M9" s="3" t="s">
        <v>97</v>
      </c>
    </row>
    <row r="10" spans="1:13" ht="13.5" customHeight="1">
      <c r="A10" s="2" t="s">
        <v>98</v>
      </c>
      <c r="B10" s="7" t="s">
        <v>99</v>
      </c>
      <c r="C10" s="3" t="s">
        <v>100</v>
      </c>
      <c r="D10" s="3" t="s">
        <v>100</v>
      </c>
      <c r="E10" s="3" t="s">
        <v>101</v>
      </c>
      <c r="F10" s="3" t="s">
        <v>102</v>
      </c>
      <c r="G10" s="3" t="s">
        <v>101</v>
      </c>
      <c r="H10" s="3" t="s">
        <v>102</v>
      </c>
      <c r="I10" s="3" t="s">
        <v>103</v>
      </c>
      <c r="J10" s="3" t="s">
        <v>41</v>
      </c>
      <c r="K10" s="3" t="s">
        <v>104</v>
      </c>
      <c r="L10" s="3" t="s">
        <v>37</v>
      </c>
      <c r="M10" s="3" t="s">
        <v>37</v>
      </c>
    </row>
    <row r="11" spans="1:13" ht="13.5" customHeight="1">
      <c r="A11" s="2" t="s">
        <v>105</v>
      </c>
      <c r="B11" s="7" t="s">
        <v>106</v>
      </c>
      <c r="C11" s="3" t="s">
        <v>107</v>
      </c>
      <c r="D11" s="3" t="s">
        <v>108</v>
      </c>
      <c r="E11" s="3" t="s">
        <v>109</v>
      </c>
      <c r="F11" s="3" t="s">
        <v>110</v>
      </c>
      <c r="G11" s="3" t="s">
        <v>110</v>
      </c>
      <c r="H11" s="3" t="s">
        <v>111</v>
      </c>
      <c r="I11" s="3" t="s">
        <v>112</v>
      </c>
      <c r="J11" s="3" t="s">
        <v>113</v>
      </c>
      <c r="K11" s="3" t="s">
        <v>114</v>
      </c>
      <c r="L11" s="3" t="s">
        <v>115</v>
      </c>
      <c r="M11" s="3" t="s">
        <v>37</v>
      </c>
    </row>
    <row r="12" spans="1:13" ht="13.5" customHeight="1">
      <c r="A12" s="2" t="s">
        <v>116</v>
      </c>
      <c r="B12" s="7" t="s">
        <v>117</v>
      </c>
      <c r="C12" s="3" t="s">
        <v>45</v>
      </c>
      <c r="D12" s="3" t="s">
        <v>117</v>
      </c>
      <c r="E12" s="3" t="s">
        <v>45</v>
      </c>
      <c r="F12" s="3" t="s">
        <v>117</v>
      </c>
      <c r="G12" s="3" t="s">
        <v>117</v>
      </c>
      <c r="H12" s="3" t="s">
        <v>118</v>
      </c>
      <c r="I12" s="3" t="s">
        <v>119</v>
      </c>
      <c r="J12" s="3" t="s">
        <v>120</v>
      </c>
      <c r="K12" s="3" t="s">
        <v>121</v>
      </c>
      <c r="L12" s="3" t="s">
        <v>121</v>
      </c>
      <c r="M12" s="3" t="s">
        <v>37</v>
      </c>
    </row>
    <row r="13" spans="1:13" ht="13.5" customHeight="1">
      <c r="A13" s="2" t="s">
        <v>122</v>
      </c>
      <c r="B13" s="7" t="s">
        <v>123</v>
      </c>
      <c r="C13" s="3" t="s">
        <v>124</v>
      </c>
      <c r="D13" s="3" t="s">
        <v>125</v>
      </c>
      <c r="E13" s="3" t="s">
        <v>126</v>
      </c>
      <c r="F13" s="3" t="s">
        <v>126</v>
      </c>
      <c r="G13" s="3" t="s">
        <v>127</v>
      </c>
      <c r="H13" s="3" t="s">
        <v>128</v>
      </c>
      <c r="I13" s="3" t="s">
        <v>129</v>
      </c>
      <c r="J13" s="3" t="s">
        <v>130</v>
      </c>
      <c r="K13" s="3" t="s">
        <v>131</v>
      </c>
      <c r="L13" s="3" t="s">
        <v>132</v>
      </c>
      <c r="M13" s="3" t="s">
        <v>37</v>
      </c>
    </row>
    <row r="14" spans="1:13" ht="13.5" customHeight="1">
      <c r="A14" s="2" t="s">
        <v>133</v>
      </c>
      <c r="B14" s="7" t="s">
        <v>37</v>
      </c>
      <c r="C14" s="3" t="s">
        <v>37</v>
      </c>
      <c r="D14" s="3" t="s">
        <v>37</v>
      </c>
      <c r="E14" s="3" t="s">
        <v>37</v>
      </c>
      <c r="F14" s="3" t="s">
        <v>37</v>
      </c>
      <c r="G14" s="3" t="s">
        <v>134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</row>
    <row r="15" spans="1:13" ht="13.5" customHeight="1">
      <c r="A15" s="2" t="s">
        <v>135</v>
      </c>
      <c r="B15" s="7" t="s">
        <v>136</v>
      </c>
      <c r="C15" s="3" t="s">
        <v>137</v>
      </c>
      <c r="D15" s="3" t="s">
        <v>137</v>
      </c>
      <c r="E15" s="3" t="s">
        <v>137</v>
      </c>
      <c r="F15" s="3" t="s">
        <v>137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</row>
    <row r="16" spans="1:13" ht="13.5" customHeight="1">
      <c r="A16" s="2" t="s">
        <v>138</v>
      </c>
      <c r="B16" s="7" t="s">
        <v>139</v>
      </c>
      <c r="C16" s="3" t="s">
        <v>140</v>
      </c>
      <c r="D16" s="3" t="s">
        <v>141</v>
      </c>
      <c r="E16" s="3" t="s">
        <v>142</v>
      </c>
      <c r="F16" s="3" t="s">
        <v>143</v>
      </c>
      <c r="G16" s="3" t="s">
        <v>144</v>
      </c>
      <c r="H16" s="3" t="s">
        <v>145</v>
      </c>
      <c r="I16" s="3" t="s">
        <v>146</v>
      </c>
      <c r="J16" s="3" t="s">
        <v>147</v>
      </c>
      <c r="K16" s="3" t="s">
        <v>148</v>
      </c>
      <c r="L16" s="3" t="s">
        <v>149</v>
      </c>
      <c r="M16" s="3" t="s">
        <v>37</v>
      </c>
    </row>
    <row r="17" spans="1:13" ht="13.5" customHeight="1">
      <c r="A17" s="2" t="s">
        <v>150</v>
      </c>
      <c r="B17" s="7" t="s">
        <v>37</v>
      </c>
      <c r="C17" s="3" t="s">
        <v>151</v>
      </c>
      <c r="D17" s="3" t="s">
        <v>37</v>
      </c>
      <c r="E17" s="3" t="s">
        <v>37</v>
      </c>
      <c r="F17" s="3" t="s">
        <v>37</v>
      </c>
      <c r="G17" s="3" t="s">
        <v>37</v>
      </c>
      <c r="H17" s="3" t="s">
        <v>37</v>
      </c>
      <c r="I17" s="3" t="s">
        <v>37</v>
      </c>
      <c r="J17" s="3" t="s">
        <v>37</v>
      </c>
      <c r="K17" s="3" t="s">
        <v>37</v>
      </c>
      <c r="L17" s="3" t="s">
        <v>37</v>
      </c>
      <c r="M17" s="3" t="s">
        <v>37</v>
      </c>
    </row>
    <row r="18" spans="1:13" ht="13.5" customHeight="1">
      <c r="A18" s="2" t="s">
        <v>152</v>
      </c>
      <c r="B18" s="7" t="s">
        <v>153</v>
      </c>
      <c r="C18" s="3" t="s">
        <v>153</v>
      </c>
      <c r="D18" s="3" t="s">
        <v>153</v>
      </c>
      <c r="E18" s="3" t="s">
        <v>153</v>
      </c>
      <c r="F18" s="3" t="s">
        <v>153</v>
      </c>
      <c r="G18" s="3" t="s">
        <v>153</v>
      </c>
      <c r="H18" s="3" t="s">
        <v>153</v>
      </c>
      <c r="I18" s="3" t="s">
        <v>153</v>
      </c>
      <c r="J18" s="3" t="s">
        <v>153</v>
      </c>
      <c r="K18" s="3" t="s">
        <v>153</v>
      </c>
      <c r="L18" s="3" t="s">
        <v>153</v>
      </c>
      <c r="M18" s="3" t="s">
        <v>37</v>
      </c>
    </row>
    <row r="19" spans="1:13" ht="13.5" customHeight="1">
      <c r="A19" s="2" t="s">
        <v>154</v>
      </c>
      <c r="B19" s="7" t="s">
        <v>37</v>
      </c>
      <c r="C19" s="3" t="s">
        <v>37</v>
      </c>
      <c r="D19" s="3" t="s">
        <v>37</v>
      </c>
      <c r="E19" s="3" t="s">
        <v>37</v>
      </c>
      <c r="F19" s="3" t="s">
        <v>37</v>
      </c>
      <c r="G19" s="3" t="s">
        <v>37</v>
      </c>
      <c r="H19" s="3" t="s">
        <v>37</v>
      </c>
      <c r="I19" s="3" t="s">
        <v>37</v>
      </c>
      <c r="J19" s="3" t="s">
        <v>37</v>
      </c>
      <c r="K19" s="3" t="s">
        <v>37</v>
      </c>
      <c r="L19" s="3" t="s">
        <v>37</v>
      </c>
      <c r="M19" s="3" t="s">
        <v>37</v>
      </c>
    </row>
    <row r="20" spans="1:13" ht="13.5" customHeight="1">
      <c r="A20" s="2" t="s">
        <v>155</v>
      </c>
      <c r="B20" s="7" t="s">
        <v>156</v>
      </c>
      <c r="C20" s="3" t="s">
        <v>37</v>
      </c>
      <c r="D20" s="3" t="s">
        <v>37</v>
      </c>
      <c r="E20" s="3" t="s">
        <v>37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 t="s">
        <v>37</v>
      </c>
      <c r="M20" s="3" t="s">
        <v>37</v>
      </c>
    </row>
    <row r="21" spans="1:13" ht="13.5" customHeight="1">
      <c r="A21" s="2" t="s">
        <v>157</v>
      </c>
      <c r="B21" s="7" t="s">
        <v>158</v>
      </c>
      <c r="C21" s="3" t="s">
        <v>158</v>
      </c>
      <c r="D21" s="3" t="s">
        <v>158</v>
      </c>
      <c r="E21" s="3" t="s">
        <v>158</v>
      </c>
      <c r="F21" s="3" t="s">
        <v>158</v>
      </c>
      <c r="G21" s="3" t="s">
        <v>158</v>
      </c>
      <c r="H21" s="3" t="s">
        <v>158</v>
      </c>
      <c r="I21" s="3" t="s">
        <v>158</v>
      </c>
      <c r="J21" s="3" t="s">
        <v>158</v>
      </c>
      <c r="K21" s="3" t="s">
        <v>158</v>
      </c>
      <c r="L21" s="3" t="s">
        <v>37</v>
      </c>
      <c r="M21" s="3" t="s">
        <v>37</v>
      </c>
    </row>
    <row r="22" spans="1:13" ht="13.5" customHeight="1">
      <c r="A22" s="2" t="s">
        <v>159</v>
      </c>
      <c r="B22" s="7" t="s">
        <v>37</v>
      </c>
      <c r="C22" s="3" t="s">
        <v>37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1:13" ht="13.5" customHeight="1">
      <c r="A23" s="2" t="s">
        <v>160</v>
      </c>
      <c r="B23" s="7" t="s">
        <v>161</v>
      </c>
      <c r="C23" s="3" t="s">
        <v>162</v>
      </c>
      <c r="D23" s="3" t="s">
        <v>163</v>
      </c>
      <c r="E23" s="3" t="s">
        <v>164</v>
      </c>
      <c r="F23" s="3" t="s">
        <v>165</v>
      </c>
      <c r="G23" s="3" t="s">
        <v>166</v>
      </c>
      <c r="H23" s="3" t="s">
        <v>167</v>
      </c>
      <c r="I23" s="3" t="s">
        <v>168</v>
      </c>
      <c r="J23" s="3" t="s">
        <v>169</v>
      </c>
      <c r="K23" s="3" t="s">
        <v>170</v>
      </c>
      <c r="L23" s="3" t="s">
        <v>37</v>
      </c>
      <c r="M23" s="3" t="s">
        <v>37</v>
      </c>
    </row>
    <row r="24" spans="1:13" ht="13.5" customHeight="1">
      <c r="A24" s="2" t="s">
        <v>171</v>
      </c>
      <c r="B24" s="7" t="s">
        <v>127</v>
      </c>
      <c r="C24" s="3" t="s">
        <v>124</v>
      </c>
      <c r="D24" s="3" t="s">
        <v>172</v>
      </c>
      <c r="E24" s="3" t="s">
        <v>173</v>
      </c>
      <c r="F24" s="3" t="s">
        <v>174</v>
      </c>
      <c r="G24" s="3" t="s">
        <v>175</v>
      </c>
      <c r="H24" s="3" t="s">
        <v>176</v>
      </c>
      <c r="I24" s="3" t="s">
        <v>177</v>
      </c>
      <c r="J24" s="3" t="s">
        <v>178</v>
      </c>
      <c r="K24" s="3" t="s">
        <v>37</v>
      </c>
      <c r="L24" s="3" t="s">
        <v>37</v>
      </c>
      <c r="M24" s="3" t="s">
        <v>37</v>
      </c>
    </row>
    <row r="25" spans="1:13" ht="13.5" customHeight="1">
      <c r="A25" s="2" t="s">
        <v>179</v>
      </c>
      <c r="B25" s="7" t="s">
        <v>180</v>
      </c>
      <c r="C25" s="3" t="s">
        <v>181</v>
      </c>
      <c r="D25" s="3" t="s">
        <v>182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1:13" ht="13.5" customHeight="1">
      <c r="A26" s="2" t="s">
        <v>183</v>
      </c>
      <c r="B26" s="7" t="s">
        <v>184</v>
      </c>
      <c r="C26" s="3" t="s">
        <v>185</v>
      </c>
      <c r="D26" s="3" t="s">
        <v>186</v>
      </c>
      <c r="E26" s="3" t="s">
        <v>37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37</v>
      </c>
      <c r="L26" s="3" t="s">
        <v>37</v>
      </c>
      <c r="M26" s="3" t="s">
        <v>37</v>
      </c>
    </row>
    <row r="27" spans="1:13" ht="13.5" customHeight="1">
      <c r="A27" s="2" t="s">
        <v>187</v>
      </c>
      <c r="B27" s="7" t="s">
        <v>188</v>
      </c>
      <c r="C27" s="3" t="s">
        <v>189</v>
      </c>
      <c r="D27" s="3" t="s">
        <v>190</v>
      </c>
      <c r="E27" s="3" t="s">
        <v>191</v>
      </c>
      <c r="F27" s="3" t="s">
        <v>192</v>
      </c>
      <c r="G27" s="3" t="s">
        <v>193</v>
      </c>
      <c r="H27" s="3" t="s">
        <v>194</v>
      </c>
      <c r="I27" s="3" t="s">
        <v>195</v>
      </c>
      <c r="J27" s="3" t="s">
        <v>196</v>
      </c>
      <c r="K27" s="3" t="s">
        <v>197</v>
      </c>
      <c r="L27" s="3" t="s">
        <v>198</v>
      </c>
      <c r="M27" s="3" t="s">
        <v>199</v>
      </c>
    </row>
    <row r="28" spans="1:13" ht="13.5" customHeight="1">
      <c r="A28" s="2" t="s">
        <v>200</v>
      </c>
      <c r="B28" s="7" t="s">
        <v>201</v>
      </c>
      <c r="C28" s="3" t="s">
        <v>202</v>
      </c>
      <c r="D28" s="3" t="s">
        <v>104</v>
      </c>
      <c r="E28" s="3" t="s">
        <v>148</v>
      </c>
      <c r="F28" s="3" t="s">
        <v>203</v>
      </c>
      <c r="G28" s="3" t="s">
        <v>204</v>
      </c>
      <c r="H28" s="3" t="s">
        <v>103</v>
      </c>
      <c r="I28" s="3" t="s">
        <v>205</v>
      </c>
      <c r="J28" s="3" t="s">
        <v>206</v>
      </c>
      <c r="K28" s="3" t="s">
        <v>207</v>
      </c>
      <c r="L28" s="3" t="s">
        <v>208</v>
      </c>
      <c r="M28" s="3" t="s">
        <v>209</v>
      </c>
    </row>
    <row r="29" spans="1:13" ht="13.5" customHeight="1">
      <c r="A29" s="2" t="s">
        <v>210</v>
      </c>
      <c r="B29" s="7" t="s">
        <v>211</v>
      </c>
      <c r="C29" s="3" t="s">
        <v>206</v>
      </c>
      <c r="D29" s="3" t="s">
        <v>158</v>
      </c>
      <c r="E29" s="3" t="s">
        <v>32</v>
      </c>
      <c r="F29" s="3" t="s">
        <v>212</v>
      </c>
      <c r="G29" s="3" t="s">
        <v>213</v>
      </c>
      <c r="H29" s="3" t="s">
        <v>214</v>
      </c>
      <c r="I29" s="3" t="s">
        <v>120</v>
      </c>
      <c r="J29" s="3" t="s">
        <v>28</v>
      </c>
      <c r="K29" s="3" t="s">
        <v>215</v>
      </c>
      <c r="L29" s="3" t="s">
        <v>117</v>
      </c>
      <c r="M29" s="3" t="s">
        <v>216</v>
      </c>
    </row>
    <row r="30" spans="1:13" ht="13.5" customHeight="1">
      <c r="A30" s="2" t="s">
        <v>217</v>
      </c>
      <c r="B30" s="7" t="s">
        <v>218</v>
      </c>
      <c r="C30" s="3" t="s">
        <v>219</v>
      </c>
      <c r="D30" s="3" t="s">
        <v>145</v>
      </c>
      <c r="E30" s="3" t="s">
        <v>207</v>
      </c>
      <c r="F30" s="3" t="s">
        <v>220</v>
      </c>
      <c r="G30" s="3" t="s">
        <v>147</v>
      </c>
      <c r="H30" s="3" t="s">
        <v>148</v>
      </c>
      <c r="I30" s="3" t="s">
        <v>221</v>
      </c>
      <c r="J30" s="3" t="s">
        <v>222</v>
      </c>
      <c r="K30" s="3" t="s">
        <v>41</v>
      </c>
      <c r="L30" s="3" t="s">
        <v>223</v>
      </c>
      <c r="M30" s="3" t="s">
        <v>221</v>
      </c>
    </row>
    <row r="31" spans="1:13" ht="13.5" customHeight="1">
      <c r="A31" s="2" t="s">
        <v>224</v>
      </c>
      <c r="B31" s="7" t="s">
        <v>225</v>
      </c>
      <c r="C31" s="3" t="s">
        <v>226</v>
      </c>
      <c r="D31" s="3" t="s">
        <v>227</v>
      </c>
      <c r="E31" s="3" t="s">
        <v>228</v>
      </c>
      <c r="F31" s="3" t="s">
        <v>229</v>
      </c>
      <c r="G31" s="3" t="s">
        <v>230</v>
      </c>
      <c r="H31" s="3" t="s">
        <v>231</v>
      </c>
      <c r="I31" s="3" t="s">
        <v>232</v>
      </c>
      <c r="J31" s="3" t="s">
        <v>233</v>
      </c>
      <c r="K31" s="3" t="s">
        <v>234</v>
      </c>
      <c r="L31" s="3" t="s">
        <v>234</v>
      </c>
      <c r="M31" s="3" t="s">
        <v>235</v>
      </c>
    </row>
    <row r="32" spans="1:13" ht="13.5" customHeight="1">
      <c r="A32" s="2" t="s">
        <v>236</v>
      </c>
      <c r="B32" s="7" t="s">
        <v>237</v>
      </c>
      <c r="C32" s="3" t="s">
        <v>238</v>
      </c>
      <c r="D32" s="3" t="s">
        <v>239</v>
      </c>
      <c r="E32" s="3" t="s">
        <v>240</v>
      </c>
      <c r="F32" s="3" t="s">
        <v>174</v>
      </c>
      <c r="G32" s="3" t="s">
        <v>241</v>
      </c>
      <c r="H32" s="3" t="s">
        <v>242</v>
      </c>
      <c r="I32" s="3" t="s">
        <v>243</v>
      </c>
      <c r="J32" s="3" t="s">
        <v>244</v>
      </c>
      <c r="K32" s="3" t="s">
        <v>245</v>
      </c>
      <c r="L32" s="3" t="s">
        <v>246</v>
      </c>
      <c r="M32" s="3" t="s">
        <v>241</v>
      </c>
    </row>
    <row r="33" spans="1:13" ht="13.5" customHeight="1">
      <c r="A33" s="2" t="s">
        <v>247</v>
      </c>
      <c r="B33" s="7" t="s">
        <v>176</v>
      </c>
      <c r="C33" s="3" t="s">
        <v>248</v>
      </c>
      <c r="D33" s="3" t="s">
        <v>240</v>
      </c>
      <c r="E33" s="3" t="s">
        <v>249</v>
      </c>
      <c r="F33" s="3" t="s">
        <v>250</v>
      </c>
      <c r="G33" s="3" t="s">
        <v>251</v>
      </c>
      <c r="H33" s="3" t="s">
        <v>252</v>
      </c>
      <c r="I33" s="3" t="s">
        <v>253</v>
      </c>
      <c r="J33" s="3" t="s">
        <v>254</v>
      </c>
      <c r="K33" s="3" t="s">
        <v>172</v>
      </c>
      <c r="L33" s="3" t="s">
        <v>255</v>
      </c>
      <c r="M33" s="3" t="s">
        <v>255</v>
      </c>
    </row>
    <row r="34" spans="1:13" ht="13.5" customHeight="1">
      <c r="A34" s="2" t="s">
        <v>256</v>
      </c>
      <c r="B34" s="7" t="s">
        <v>257</v>
      </c>
      <c r="C34" s="3" t="s">
        <v>258</v>
      </c>
      <c r="D34" s="3" t="s">
        <v>259</v>
      </c>
      <c r="E34" s="3" t="s">
        <v>260</v>
      </c>
      <c r="F34" s="3" t="s">
        <v>261</v>
      </c>
      <c r="G34" s="3" t="s">
        <v>262</v>
      </c>
      <c r="H34" s="3" t="s">
        <v>263</v>
      </c>
      <c r="I34" s="3" t="s">
        <v>264</v>
      </c>
      <c r="J34" s="3" t="s">
        <v>265</v>
      </c>
      <c r="K34" s="3" t="s">
        <v>227</v>
      </c>
      <c r="L34" s="3" t="s">
        <v>227</v>
      </c>
      <c r="M34" s="3" t="s">
        <v>37</v>
      </c>
    </row>
    <row r="35" spans="1:13" ht="13.5" customHeight="1">
      <c r="A35" s="2" t="s">
        <v>266</v>
      </c>
      <c r="B35" s="7" t="s">
        <v>132</v>
      </c>
      <c r="C35" s="3" t="s">
        <v>131</v>
      </c>
      <c r="D35" s="3" t="s">
        <v>267</v>
      </c>
      <c r="E35" s="3" t="s">
        <v>267</v>
      </c>
      <c r="F35" s="3" t="s">
        <v>268</v>
      </c>
      <c r="G35" s="3" t="s">
        <v>269</v>
      </c>
      <c r="H35" s="3" t="s">
        <v>143</v>
      </c>
      <c r="I35" s="3" t="s">
        <v>270</v>
      </c>
      <c r="J35" s="3" t="s">
        <v>271</v>
      </c>
      <c r="K35" s="3" t="s">
        <v>40</v>
      </c>
      <c r="L35" s="3" t="s">
        <v>207</v>
      </c>
      <c r="M35" s="3" t="s">
        <v>37</v>
      </c>
    </row>
    <row r="36" spans="1:13" ht="13.5" customHeight="1">
      <c r="A36" s="2" t="s">
        <v>272</v>
      </c>
      <c r="B36" s="7" t="s">
        <v>37</v>
      </c>
      <c r="C36" s="3" t="s">
        <v>273</v>
      </c>
      <c r="D36" s="3" t="s">
        <v>131</v>
      </c>
      <c r="E36" s="3" t="s">
        <v>131</v>
      </c>
      <c r="F36" s="3" t="s">
        <v>274</v>
      </c>
      <c r="G36" s="3" t="s">
        <v>274</v>
      </c>
      <c r="H36" s="3" t="s">
        <v>275</v>
      </c>
      <c r="I36" s="3" t="s">
        <v>275</v>
      </c>
      <c r="J36" s="3" t="s">
        <v>37</v>
      </c>
      <c r="K36" s="3" t="s">
        <v>37</v>
      </c>
      <c r="L36" s="3" t="s">
        <v>37</v>
      </c>
      <c r="M36" s="3" t="s">
        <v>37</v>
      </c>
    </row>
    <row r="37" spans="1:13" ht="13.5" customHeight="1">
      <c r="A37" s="2" t="s">
        <v>276</v>
      </c>
      <c r="B37" s="7" t="s">
        <v>264</v>
      </c>
      <c r="C37" s="3" t="s">
        <v>277</v>
      </c>
      <c r="D37" s="3" t="s">
        <v>278</v>
      </c>
      <c r="E37" s="3" t="s">
        <v>279</v>
      </c>
      <c r="F37" s="3" t="s">
        <v>280</v>
      </c>
      <c r="G37" s="3" t="s">
        <v>281</v>
      </c>
      <c r="H37" s="3" t="s">
        <v>282</v>
      </c>
      <c r="I37" s="3" t="s">
        <v>283</v>
      </c>
      <c r="J37" s="3" t="s">
        <v>284</v>
      </c>
      <c r="K37" s="3" t="s">
        <v>285</v>
      </c>
      <c r="L37" s="3" t="s">
        <v>286</v>
      </c>
      <c r="M37" s="3" t="s">
        <v>37</v>
      </c>
    </row>
    <row r="38" spans="1:13" ht="13.5" customHeight="1">
      <c r="A38" s="2" t="s">
        <v>287</v>
      </c>
      <c r="B38" s="7" t="s">
        <v>45</v>
      </c>
      <c r="C38" s="3" t="s">
        <v>45</v>
      </c>
      <c r="D38" s="3" t="s">
        <v>45</v>
      </c>
      <c r="E38" s="3" t="s">
        <v>117</v>
      </c>
      <c r="F38" s="3" t="s">
        <v>117</v>
      </c>
      <c r="G38" s="3" t="s">
        <v>45</v>
      </c>
      <c r="H38" s="3" t="s">
        <v>45</v>
      </c>
      <c r="I38" s="3" t="s">
        <v>45</v>
      </c>
      <c r="J38" s="3" t="s">
        <v>117</v>
      </c>
      <c r="K38" s="3" t="s">
        <v>118</v>
      </c>
      <c r="L38" s="3" t="s">
        <v>118</v>
      </c>
      <c r="M38" s="3" t="s">
        <v>37</v>
      </c>
    </row>
    <row r="39" spans="1:13" ht="13.5" customHeight="1">
      <c r="A39" s="2" t="s">
        <v>288</v>
      </c>
      <c r="B39" s="7" t="s">
        <v>289</v>
      </c>
      <c r="C39" s="3" t="s">
        <v>290</v>
      </c>
      <c r="D39" s="3" t="s">
        <v>291</v>
      </c>
      <c r="E39" s="3" t="s">
        <v>292</v>
      </c>
      <c r="F39" s="3" t="s">
        <v>293</v>
      </c>
      <c r="G39" s="3" t="s">
        <v>294</v>
      </c>
      <c r="H39" s="3" t="s">
        <v>295</v>
      </c>
      <c r="I39" s="3" t="s">
        <v>296</v>
      </c>
      <c r="J39" s="3" t="s">
        <v>297</v>
      </c>
      <c r="K39" s="3" t="s">
        <v>298</v>
      </c>
      <c r="L39" s="3" t="s">
        <v>299</v>
      </c>
      <c r="M39" s="3" t="s">
        <v>37</v>
      </c>
    </row>
    <row r="40" spans="1:13" ht="13.5" customHeight="1">
      <c r="A40" s="2" t="s">
        <v>300</v>
      </c>
      <c r="B40" s="7" t="s">
        <v>301</v>
      </c>
      <c r="C40" s="3" t="s">
        <v>302</v>
      </c>
      <c r="D40" s="3" t="s">
        <v>303</v>
      </c>
      <c r="E40" s="3" t="s">
        <v>304</v>
      </c>
      <c r="F40" s="3" t="s">
        <v>305</v>
      </c>
      <c r="G40" s="3" t="s">
        <v>301</v>
      </c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310</v>
      </c>
      <c r="M40" s="3" t="s">
        <v>311</v>
      </c>
    </row>
    <row r="41" spans="1:13" ht="13.5" customHeight="1">
      <c r="A41" s="2" t="s">
        <v>312</v>
      </c>
      <c r="B41" s="7" t="s">
        <v>313</v>
      </c>
      <c r="C41" s="3" t="s">
        <v>314</v>
      </c>
      <c r="D41" s="3" t="s">
        <v>315</v>
      </c>
      <c r="E41" s="3" t="s">
        <v>316</v>
      </c>
      <c r="F41" s="3" t="s">
        <v>317</v>
      </c>
      <c r="G41" s="3" t="s">
        <v>318</v>
      </c>
      <c r="H41" s="3" t="s">
        <v>319</v>
      </c>
      <c r="I41" s="3" t="s">
        <v>320</v>
      </c>
      <c r="J41" s="3" t="s">
        <v>321</v>
      </c>
      <c r="K41" s="3" t="s">
        <v>322</v>
      </c>
      <c r="L41" s="3" t="s">
        <v>323</v>
      </c>
      <c r="M41" s="3" t="s">
        <v>318</v>
      </c>
    </row>
    <row r="42" spans="1:13" ht="13.5" customHeight="1">
      <c r="A42" s="2" t="s">
        <v>324</v>
      </c>
      <c r="B42" s="7" t="s">
        <v>325</v>
      </c>
      <c r="C42" s="3" t="s">
        <v>326</v>
      </c>
      <c r="D42" s="3" t="s">
        <v>327</v>
      </c>
      <c r="E42" s="3" t="s">
        <v>328</v>
      </c>
      <c r="F42" s="3" t="s">
        <v>136</v>
      </c>
      <c r="G42" s="3" t="s">
        <v>329</v>
      </c>
      <c r="H42" s="3" t="s">
        <v>330</v>
      </c>
      <c r="I42" s="3" t="s">
        <v>292</v>
      </c>
      <c r="J42" s="3" t="s">
        <v>331</v>
      </c>
      <c r="K42" s="3" t="s">
        <v>332</v>
      </c>
      <c r="L42" s="3" t="s">
        <v>37</v>
      </c>
      <c r="M42" s="3" t="s">
        <v>37</v>
      </c>
    </row>
    <row r="43" spans="1:13" ht="13.5" customHeight="1">
      <c r="A43" s="2" t="s">
        <v>333</v>
      </c>
      <c r="B43" s="7" t="s">
        <v>334</v>
      </c>
      <c r="C43" s="3" t="s">
        <v>335</v>
      </c>
      <c r="D43" s="3" t="s">
        <v>336</v>
      </c>
      <c r="E43" s="3" t="s">
        <v>337</v>
      </c>
      <c r="F43" s="3" t="s">
        <v>338</v>
      </c>
      <c r="G43" s="3" t="s">
        <v>339</v>
      </c>
      <c r="H43" s="3" t="s">
        <v>340</v>
      </c>
      <c r="I43" s="3" t="s">
        <v>341</v>
      </c>
      <c r="J43" s="3" t="s">
        <v>342</v>
      </c>
      <c r="K43" s="3" t="s">
        <v>343</v>
      </c>
      <c r="L43" s="3" t="s">
        <v>344</v>
      </c>
      <c r="M43" s="3" t="s">
        <v>37</v>
      </c>
    </row>
    <row r="44" spans="1:13" ht="13.5" customHeight="1">
      <c r="A44" s="2" t="s">
        <v>345</v>
      </c>
      <c r="B44" s="7" t="s">
        <v>346</v>
      </c>
      <c r="C44" s="3" t="s">
        <v>346</v>
      </c>
      <c r="D44" s="3" t="s">
        <v>346</v>
      </c>
      <c r="E44" s="3" t="s">
        <v>121</v>
      </c>
      <c r="F44" s="3" t="s">
        <v>119</v>
      </c>
      <c r="G44" s="3" t="s">
        <v>45</v>
      </c>
      <c r="H44" s="3" t="s">
        <v>45</v>
      </c>
      <c r="I44" s="3" t="s">
        <v>347</v>
      </c>
      <c r="J44" s="3" t="s">
        <v>347</v>
      </c>
      <c r="K44" s="3" t="s">
        <v>347</v>
      </c>
      <c r="L44" s="3" t="s">
        <v>151</v>
      </c>
      <c r="M44" s="3" t="s">
        <v>37</v>
      </c>
    </row>
    <row r="45" spans="1:13" ht="13.5" customHeight="1">
      <c r="A45" s="2" t="s">
        <v>348</v>
      </c>
      <c r="B45" s="7" t="s">
        <v>349</v>
      </c>
      <c r="C45" s="3" t="s">
        <v>350</v>
      </c>
      <c r="D45" s="3" t="s">
        <v>351</v>
      </c>
      <c r="E45" s="3" t="s">
        <v>352</v>
      </c>
      <c r="F45" s="3" t="s">
        <v>353</v>
      </c>
      <c r="G45" s="3" t="s">
        <v>354</v>
      </c>
      <c r="H45" s="3" t="s">
        <v>355</v>
      </c>
      <c r="I45" s="3" t="s">
        <v>356</v>
      </c>
      <c r="J45" s="3" t="s">
        <v>357</v>
      </c>
      <c r="K45" s="3" t="s">
        <v>358</v>
      </c>
      <c r="L45" s="3" t="s">
        <v>359</v>
      </c>
      <c r="M45" s="3" t="s">
        <v>360</v>
      </c>
    </row>
    <row r="46" spans="1:13" ht="13.5" customHeight="1">
      <c r="A46" s="2" t="s">
        <v>361</v>
      </c>
      <c r="B46" s="7" t="s">
        <v>362</v>
      </c>
      <c r="C46" s="3" t="s">
        <v>363</v>
      </c>
      <c r="D46" s="3" t="s">
        <v>364</v>
      </c>
      <c r="E46" s="3" t="s">
        <v>365</v>
      </c>
      <c r="F46" s="3" t="s">
        <v>366</v>
      </c>
      <c r="G46" s="3" t="s">
        <v>367</v>
      </c>
      <c r="H46" s="3" t="s">
        <v>368</v>
      </c>
      <c r="I46" s="3" t="s">
        <v>369</v>
      </c>
      <c r="J46" s="3" t="s">
        <v>370</v>
      </c>
      <c r="K46" s="3" t="s">
        <v>371</v>
      </c>
      <c r="L46" s="3" t="s">
        <v>372</v>
      </c>
      <c r="M46" s="3" t="s">
        <v>373</v>
      </c>
    </row>
    <row r="47" spans="1:13" ht="13.5" customHeight="1">
      <c r="A47" s="2" t="s">
        <v>374</v>
      </c>
      <c r="B47" s="7" t="s">
        <v>375</v>
      </c>
      <c r="C47" s="3" t="s">
        <v>376</v>
      </c>
      <c r="D47" s="3" t="s">
        <v>377</v>
      </c>
      <c r="E47" s="3" t="s">
        <v>378</v>
      </c>
      <c r="F47" s="3" t="s">
        <v>379</v>
      </c>
      <c r="G47" s="3" t="s">
        <v>380</v>
      </c>
      <c r="H47" s="3" t="s">
        <v>381</v>
      </c>
      <c r="I47" s="3" t="s">
        <v>382</v>
      </c>
      <c r="J47" s="3" t="s">
        <v>383</v>
      </c>
      <c r="K47" s="3" t="s">
        <v>384</v>
      </c>
      <c r="L47" s="3" t="s">
        <v>385</v>
      </c>
      <c r="M47" s="3" t="s">
        <v>386</v>
      </c>
    </row>
    <row r="48" spans="1:13" ht="13.5" customHeight="1">
      <c r="A48" s="2" t="s">
        <v>387</v>
      </c>
      <c r="B48" s="7" t="s">
        <v>33</v>
      </c>
      <c r="C48" s="3" t="s">
        <v>216</v>
      </c>
      <c r="D48" s="3" t="s">
        <v>388</v>
      </c>
      <c r="E48" s="3" t="s">
        <v>389</v>
      </c>
      <c r="F48" s="3" t="s">
        <v>390</v>
      </c>
      <c r="G48" s="3" t="s">
        <v>388</v>
      </c>
      <c r="H48" s="3" t="s">
        <v>216</v>
      </c>
      <c r="I48" s="3" t="s">
        <v>391</v>
      </c>
      <c r="J48" s="3" t="s">
        <v>391</v>
      </c>
      <c r="K48" s="3" t="s">
        <v>391</v>
      </c>
      <c r="L48" s="3" t="s">
        <v>389</v>
      </c>
      <c r="M48" s="3" t="s">
        <v>37</v>
      </c>
    </row>
    <row r="49" spans="1:13" ht="83.25" customHeight="1">
      <c r="A49" s="4" t="s">
        <v>392</v>
      </c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</sheetData>
  <mergeCells count="1">
    <mergeCell ref="A49:B49"/>
  </mergeCells>
  <pageMargins left="1" right="1" top="1" bottom="1" header="0.3" footer="0.3"/>
  <pageSetup orientation="portrait"/>
  <ignoredErrors>
    <ignoredError sqref="A2:B32 C1:M49 B1 A34:B43 A33 A45:B49 B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J22" sqref="J22"/>
    </sheetView>
  </sheetViews>
  <sheetFormatPr defaultRowHeight="14.4"/>
  <cols>
    <col min="3" max="3" width="10.6640625" bestFit="1" customWidth="1"/>
    <col min="7" max="7" width="11.21875" bestFit="1" customWidth="1"/>
    <col min="12" max="12" width="10.6640625" bestFit="1" customWidth="1"/>
    <col min="16" max="16" width="11.21875" bestFit="1" customWidth="1"/>
  </cols>
  <sheetData>
    <row r="1" spans="1:16" ht="66">
      <c r="A1" t="s">
        <v>394</v>
      </c>
      <c r="B1" s="10" t="s">
        <v>200</v>
      </c>
      <c r="C1" t="s">
        <v>395</v>
      </c>
      <c r="D1" t="s">
        <v>396</v>
      </c>
      <c r="E1" t="s">
        <v>397</v>
      </c>
      <c r="F1" t="s">
        <v>398</v>
      </c>
      <c r="G1" t="s">
        <v>402</v>
      </c>
      <c r="J1" t="s">
        <v>394</v>
      </c>
      <c r="K1" s="10" t="s">
        <v>210</v>
      </c>
      <c r="L1" t="s">
        <v>395</v>
      </c>
      <c r="M1" t="s">
        <v>396</v>
      </c>
      <c r="N1" t="s">
        <v>397</v>
      </c>
      <c r="O1" t="s">
        <v>398</v>
      </c>
      <c r="P1" t="s">
        <v>402</v>
      </c>
    </row>
    <row r="2" spans="1:16">
      <c r="A2" s="9">
        <v>2012</v>
      </c>
      <c r="B2" s="11">
        <v>7.9</v>
      </c>
      <c r="C2">
        <f>A2-2017.5</f>
        <v>-5.5</v>
      </c>
      <c r="D2">
        <f>C2*2</f>
        <v>-11</v>
      </c>
      <c r="E2">
        <f>D2*B2</f>
        <v>-86.9</v>
      </c>
      <c r="F2">
        <f>D2*D2</f>
        <v>121</v>
      </c>
      <c r="G2">
        <f>$C$16+$C$17*C2</f>
        <v>7.1644230769230779</v>
      </c>
      <c r="J2" s="9">
        <v>2012</v>
      </c>
      <c r="K2" s="11">
        <v>2.2999999999999998</v>
      </c>
      <c r="L2">
        <f>J2-2017.5</f>
        <v>-5.5</v>
      </c>
      <c r="M2">
        <f>L2*2</f>
        <v>-11</v>
      </c>
      <c r="N2">
        <f>M2*K2</f>
        <v>-25.299999999999997</v>
      </c>
      <c r="O2">
        <f>M2*M2</f>
        <v>121</v>
      </c>
      <c r="P2">
        <f>$L$16+$L$17*L2</f>
        <v>1.9323717948717949</v>
      </c>
    </row>
    <row r="3" spans="1:16">
      <c r="A3" s="8">
        <v>2013</v>
      </c>
      <c r="B3" s="12">
        <v>7.8</v>
      </c>
      <c r="C3">
        <f t="shared" ref="C3:C13" si="0">A3-2017.5</f>
        <v>-4.5</v>
      </c>
      <c r="D3">
        <f t="shared" ref="D3:D13" si="1">C3*2</f>
        <v>-9</v>
      </c>
      <c r="E3">
        <f t="shared" ref="E3:E13" si="2">D3*B3</f>
        <v>-70.2</v>
      </c>
      <c r="F3">
        <f t="shared" ref="F3:F13" si="3">D3*D3</f>
        <v>81</v>
      </c>
      <c r="G3">
        <f t="shared" ref="G3:G13" si="4">$C$16+$C$17*C3</f>
        <v>7.0027097902097912</v>
      </c>
      <c r="J3" s="8">
        <v>2013</v>
      </c>
      <c r="K3" s="12">
        <v>2.2000000000000002</v>
      </c>
      <c r="L3">
        <f t="shared" ref="L3:L13" si="5">J3-2017.5</f>
        <v>-4.5</v>
      </c>
      <c r="M3">
        <f t="shared" ref="M3:M13" si="6">L3*2</f>
        <v>-9</v>
      </c>
      <c r="N3">
        <f t="shared" ref="N3:N13" si="7">M3*K3</f>
        <v>-19.8</v>
      </c>
      <c r="O3">
        <f t="shared" ref="O3:O13" si="8">M3*M3</f>
        <v>81</v>
      </c>
      <c r="P3">
        <f t="shared" ref="P3:P14" si="9">$L$16+$L$17*L3</f>
        <v>1.9189102564102565</v>
      </c>
    </row>
    <row r="4" spans="1:16">
      <c r="A4" s="8">
        <v>2014</v>
      </c>
      <c r="B4" s="12">
        <v>7.4</v>
      </c>
      <c r="C4">
        <f t="shared" si="0"/>
        <v>-3.5</v>
      </c>
      <c r="D4">
        <f t="shared" si="1"/>
        <v>-7</v>
      </c>
      <c r="E4">
        <f t="shared" si="2"/>
        <v>-51.800000000000004</v>
      </c>
      <c r="F4">
        <f t="shared" si="3"/>
        <v>49</v>
      </c>
      <c r="G4">
        <f t="shared" si="4"/>
        <v>6.8409965034965046</v>
      </c>
      <c r="J4" s="8">
        <v>2014</v>
      </c>
      <c r="K4" s="12">
        <v>1</v>
      </c>
      <c r="L4">
        <f t="shared" si="5"/>
        <v>-3.5</v>
      </c>
      <c r="M4">
        <f t="shared" si="6"/>
        <v>-7</v>
      </c>
      <c r="N4">
        <f t="shared" si="7"/>
        <v>-7</v>
      </c>
      <c r="O4">
        <f t="shared" si="8"/>
        <v>49</v>
      </c>
      <c r="P4">
        <f t="shared" si="9"/>
        <v>1.9054487179487181</v>
      </c>
    </row>
    <row r="5" spans="1:16">
      <c r="A5" s="8">
        <v>2015</v>
      </c>
      <c r="B5" s="12">
        <v>7</v>
      </c>
      <c r="C5">
        <f t="shared" si="0"/>
        <v>-2.5</v>
      </c>
      <c r="D5">
        <f t="shared" si="1"/>
        <v>-5</v>
      </c>
      <c r="E5">
        <f t="shared" si="2"/>
        <v>-35</v>
      </c>
      <c r="F5">
        <f t="shared" si="3"/>
        <v>25</v>
      </c>
      <c r="G5">
        <f t="shared" si="4"/>
        <v>6.6792832167832179</v>
      </c>
      <c r="J5" s="8">
        <v>2015</v>
      </c>
      <c r="K5" s="12">
        <v>0</v>
      </c>
      <c r="L5">
        <f t="shared" si="5"/>
        <v>-2.5</v>
      </c>
      <c r="M5">
        <f t="shared" si="6"/>
        <v>-5</v>
      </c>
      <c r="N5">
        <f t="shared" si="7"/>
        <v>0</v>
      </c>
      <c r="O5">
        <f t="shared" si="8"/>
        <v>25</v>
      </c>
      <c r="P5">
        <f t="shared" si="9"/>
        <v>1.8919871794871796</v>
      </c>
    </row>
    <row r="6" spans="1:16">
      <c r="A6" s="8">
        <v>2016</v>
      </c>
      <c r="B6" s="12">
        <v>6.8</v>
      </c>
      <c r="C6">
        <f t="shared" si="0"/>
        <v>-1.5</v>
      </c>
      <c r="D6">
        <f t="shared" si="1"/>
        <v>-3</v>
      </c>
      <c r="E6">
        <f t="shared" si="2"/>
        <v>-20.399999999999999</v>
      </c>
      <c r="F6">
        <f t="shared" si="3"/>
        <v>9</v>
      </c>
      <c r="G6">
        <f t="shared" si="4"/>
        <v>6.5175699300699312</v>
      </c>
      <c r="J6" s="8">
        <v>2016</v>
      </c>
      <c r="K6" s="12">
        <v>1.4</v>
      </c>
      <c r="L6">
        <f t="shared" si="5"/>
        <v>-1.5</v>
      </c>
      <c r="M6">
        <f t="shared" si="6"/>
        <v>-3</v>
      </c>
      <c r="N6">
        <f t="shared" si="7"/>
        <v>-4.1999999999999993</v>
      </c>
      <c r="O6">
        <f t="shared" si="8"/>
        <v>9</v>
      </c>
      <c r="P6">
        <f t="shared" si="9"/>
        <v>1.878525641025641</v>
      </c>
    </row>
    <row r="7" spans="1:16">
      <c r="A7" s="8">
        <v>2017</v>
      </c>
      <c r="B7" s="12">
        <v>6.9</v>
      </c>
      <c r="C7">
        <f t="shared" si="0"/>
        <v>-0.5</v>
      </c>
      <c r="D7">
        <f t="shared" si="1"/>
        <v>-1</v>
      </c>
      <c r="E7">
        <f t="shared" si="2"/>
        <v>-6.9</v>
      </c>
      <c r="F7">
        <f t="shared" si="3"/>
        <v>1</v>
      </c>
      <c r="G7">
        <f t="shared" si="4"/>
        <v>6.3558566433566446</v>
      </c>
      <c r="J7" s="8">
        <v>2017</v>
      </c>
      <c r="K7" s="12">
        <v>4.2</v>
      </c>
      <c r="L7">
        <f t="shared" si="5"/>
        <v>-0.5</v>
      </c>
      <c r="M7">
        <f t="shared" si="6"/>
        <v>-1</v>
      </c>
      <c r="N7">
        <f t="shared" si="7"/>
        <v>-4.2</v>
      </c>
      <c r="O7">
        <f t="shared" si="8"/>
        <v>1</v>
      </c>
      <c r="P7">
        <f t="shared" si="9"/>
        <v>1.8650641025641026</v>
      </c>
    </row>
    <row r="8" spans="1:16">
      <c r="A8" s="8">
        <v>2018</v>
      </c>
      <c r="B8" s="12">
        <v>6.7</v>
      </c>
      <c r="C8">
        <f t="shared" si="0"/>
        <v>0.5</v>
      </c>
      <c r="D8">
        <f t="shared" si="1"/>
        <v>1</v>
      </c>
      <c r="E8">
        <f t="shared" si="2"/>
        <v>6.7</v>
      </c>
      <c r="F8">
        <f t="shared" si="3"/>
        <v>1</v>
      </c>
      <c r="G8">
        <f t="shared" si="4"/>
        <v>6.1941433566433579</v>
      </c>
      <c r="J8" s="8">
        <v>2018</v>
      </c>
      <c r="K8" s="12">
        <v>3.5</v>
      </c>
      <c r="L8">
        <f t="shared" si="5"/>
        <v>0.5</v>
      </c>
      <c r="M8">
        <f t="shared" si="6"/>
        <v>1</v>
      </c>
      <c r="N8">
        <f t="shared" si="7"/>
        <v>3.5</v>
      </c>
      <c r="O8">
        <f t="shared" si="8"/>
        <v>1</v>
      </c>
      <c r="P8">
        <f t="shared" si="9"/>
        <v>1.8516025641025642</v>
      </c>
    </row>
    <row r="9" spans="1:16">
      <c r="A9" s="8">
        <v>2019</v>
      </c>
      <c r="B9" s="12">
        <v>6</v>
      </c>
      <c r="C9">
        <f t="shared" si="0"/>
        <v>1.5</v>
      </c>
      <c r="D9">
        <f t="shared" si="1"/>
        <v>3</v>
      </c>
      <c r="E9">
        <f t="shared" si="2"/>
        <v>18</v>
      </c>
      <c r="F9">
        <f t="shared" si="3"/>
        <v>9</v>
      </c>
      <c r="G9">
        <f t="shared" si="4"/>
        <v>6.0324300699300712</v>
      </c>
      <c r="J9" s="8">
        <v>2019</v>
      </c>
      <c r="K9" s="12">
        <v>1.3</v>
      </c>
      <c r="L9">
        <f t="shared" si="5"/>
        <v>1.5</v>
      </c>
      <c r="M9">
        <f t="shared" si="6"/>
        <v>3</v>
      </c>
      <c r="N9">
        <f t="shared" si="7"/>
        <v>3.9000000000000004</v>
      </c>
      <c r="O9">
        <f t="shared" si="8"/>
        <v>9</v>
      </c>
      <c r="P9">
        <f t="shared" si="9"/>
        <v>1.8381410256410258</v>
      </c>
    </row>
    <row r="10" spans="1:16">
      <c r="A10" s="8">
        <v>2020</v>
      </c>
      <c r="B10" s="12">
        <v>2.2000000000000002</v>
      </c>
      <c r="C10">
        <f t="shared" si="0"/>
        <v>2.5</v>
      </c>
      <c r="D10">
        <f t="shared" si="1"/>
        <v>5</v>
      </c>
      <c r="E10">
        <f t="shared" si="2"/>
        <v>11</v>
      </c>
      <c r="F10">
        <f t="shared" si="3"/>
        <v>25</v>
      </c>
      <c r="G10">
        <f t="shared" si="4"/>
        <v>5.8707167832167846</v>
      </c>
      <c r="J10" s="8">
        <v>2020</v>
      </c>
      <c r="K10" s="12">
        <v>0.5</v>
      </c>
      <c r="L10">
        <f t="shared" si="5"/>
        <v>2.5</v>
      </c>
      <c r="M10">
        <f t="shared" si="6"/>
        <v>5</v>
      </c>
      <c r="N10">
        <f t="shared" si="7"/>
        <v>2.5</v>
      </c>
      <c r="O10">
        <f t="shared" si="8"/>
        <v>25</v>
      </c>
      <c r="P10">
        <f t="shared" si="9"/>
        <v>1.8246794871794871</v>
      </c>
    </row>
    <row r="11" spans="1:16">
      <c r="A11" s="8">
        <v>2021</v>
      </c>
      <c r="B11" s="12">
        <v>8.4</v>
      </c>
      <c r="C11">
        <f t="shared" si="0"/>
        <v>3.5</v>
      </c>
      <c r="D11">
        <f t="shared" si="1"/>
        <v>7</v>
      </c>
      <c r="E11">
        <f t="shared" si="2"/>
        <v>58.800000000000004</v>
      </c>
      <c r="F11">
        <f t="shared" si="3"/>
        <v>49</v>
      </c>
      <c r="G11">
        <f t="shared" si="4"/>
        <v>5.7090034965034979</v>
      </c>
      <c r="J11" s="8">
        <v>2021</v>
      </c>
      <c r="K11" s="12">
        <v>4.5999999999999996</v>
      </c>
      <c r="L11">
        <f t="shared" si="5"/>
        <v>3.5</v>
      </c>
      <c r="M11">
        <f t="shared" si="6"/>
        <v>7</v>
      </c>
      <c r="N11">
        <f t="shared" si="7"/>
        <v>32.199999999999996</v>
      </c>
      <c r="O11">
        <f t="shared" si="8"/>
        <v>49</v>
      </c>
      <c r="P11">
        <f t="shared" si="9"/>
        <v>1.8112179487179487</v>
      </c>
    </row>
    <row r="12" spans="1:16">
      <c r="A12" s="8">
        <v>2022</v>
      </c>
      <c r="B12" s="12">
        <v>3</v>
      </c>
      <c r="C12">
        <f t="shared" si="0"/>
        <v>4.5</v>
      </c>
      <c r="D12">
        <f t="shared" si="1"/>
        <v>9</v>
      </c>
      <c r="E12">
        <f t="shared" si="2"/>
        <v>27</v>
      </c>
      <c r="F12">
        <f t="shared" si="3"/>
        <v>81</v>
      </c>
      <c r="G12">
        <f t="shared" si="4"/>
        <v>5.5472902097902113</v>
      </c>
      <c r="J12" s="8">
        <v>2022</v>
      </c>
      <c r="K12" s="12">
        <v>1.8</v>
      </c>
      <c r="L12">
        <f t="shared" si="5"/>
        <v>4.5</v>
      </c>
      <c r="M12">
        <f t="shared" si="6"/>
        <v>9</v>
      </c>
      <c r="N12">
        <f t="shared" si="7"/>
        <v>16.2</v>
      </c>
      <c r="O12">
        <f t="shared" si="8"/>
        <v>81</v>
      </c>
      <c r="P12">
        <f t="shared" si="9"/>
        <v>1.7977564102564103</v>
      </c>
    </row>
    <row r="13" spans="1:16">
      <c r="A13" s="8">
        <v>2023</v>
      </c>
      <c r="B13" s="12">
        <v>5.2</v>
      </c>
      <c r="C13">
        <f t="shared" si="0"/>
        <v>5.5</v>
      </c>
      <c r="D13">
        <f t="shared" si="1"/>
        <v>11</v>
      </c>
      <c r="E13">
        <f t="shared" si="2"/>
        <v>57.2</v>
      </c>
      <c r="F13">
        <f t="shared" si="3"/>
        <v>121</v>
      </c>
      <c r="G13">
        <f t="shared" si="4"/>
        <v>5.3855769230769246</v>
      </c>
      <c r="J13" s="8">
        <v>2023</v>
      </c>
      <c r="K13" s="12">
        <v>-0.5</v>
      </c>
      <c r="L13">
        <f t="shared" si="5"/>
        <v>5.5</v>
      </c>
      <c r="M13">
        <f t="shared" si="6"/>
        <v>11</v>
      </c>
      <c r="N13">
        <f t="shared" si="7"/>
        <v>-5.5</v>
      </c>
      <c r="O13">
        <f t="shared" si="8"/>
        <v>121</v>
      </c>
      <c r="P13">
        <f t="shared" si="9"/>
        <v>1.7842948717948719</v>
      </c>
    </row>
    <row r="14" spans="1:16">
      <c r="A14" s="13" t="s">
        <v>399</v>
      </c>
      <c r="B14" s="13">
        <f>SUM(B2:B13)</f>
        <v>75.300000000000011</v>
      </c>
      <c r="C14" s="13">
        <f t="shared" ref="C14:F14" si="10">SUM(C2:C13)</f>
        <v>0</v>
      </c>
      <c r="D14" s="13">
        <f t="shared" si="10"/>
        <v>0</v>
      </c>
      <c r="E14" s="13">
        <f t="shared" si="10"/>
        <v>-92.499999999999986</v>
      </c>
      <c r="F14" s="13">
        <f t="shared" si="10"/>
        <v>572</v>
      </c>
      <c r="J14" t="s">
        <v>399</v>
      </c>
      <c r="K14">
        <f>SUM(K2:K13)</f>
        <v>22.3</v>
      </c>
      <c r="L14">
        <f t="shared" ref="L14:O14" si="11">SUM(L2:L13)</f>
        <v>0</v>
      </c>
      <c r="M14">
        <f t="shared" si="11"/>
        <v>0</v>
      </c>
      <c r="N14">
        <f t="shared" si="11"/>
        <v>-7.7000000000000064</v>
      </c>
      <c r="O14">
        <f t="shared" si="11"/>
        <v>572</v>
      </c>
    </row>
    <row r="16" spans="1:16">
      <c r="B16" s="13" t="s">
        <v>400</v>
      </c>
      <c r="C16" s="13">
        <f>B14/12</f>
        <v>6.2750000000000012</v>
      </c>
      <c r="K16" s="13" t="s">
        <v>400</v>
      </c>
      <c r="L16" s="13">
        <f>K14/12</f>
        <v>1.8583333333333334</v>
      </c>
    </row>
    <row r="17" spans="2:12">
      <c r="B17" s="13" t="s">
        <v>401</v>
      </c>
      <c r="C17" s="13">
        <f>E14/F14</f>
        <v>-0.16171328671328669</v>
      </c>
      <c r="K17" s="13" t="s">
        <v>401</v>
      </c>
      <c r="L17" s="13">
        <f>N14/O14</f>
        <v>-1.3461538461538473E-2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L16" sqref="L16"/>
    </sheetView>
  </sheetViews>
  <sheetFormatPr defaultRowHeight="14.4"/>
  <cols>
    <col min="2" max="2" width="14.21875" customWidth="1"/>
    <col min="3" max="3" width="11.77734375" customWidth="1"/>
    <col min="4" max="4" width="10.88671875" customWidth="1"/>
    <col min="5" max="5" width="13.21875" customWidth="1"/>
    <col min="6" max="6" width="11.77734375" customWidth="1"/>
    <col min="7" max="7" width="13.21875" customWidth="1"/>
    <col min="8" max="8" width="12.5546875" customWidth="1"/>
    <col min="9" max="9" width="14.109375" customWidth="1"/>
    <col min="10" max="10" width="13.44140625" customWidth="1"/>
    <col min="11" max="11" width="13" customWidth="1"/>
    <col min="12" max="12" width="14.21875" customWidth="1"/>
  </cols>
  <sheetData>
    <row r="1" spans="1:12" ht="118.8">
      <c r="A1" t="s">
        <v>394</v>
      </c>
      <c r="B1" s="14" t="s">
        <v>266</v>
      </c>
      <c r="C1" s="10" t="s">
        <v>256</v>
      </c>
      <c r="D1" s="10" t="s">
        <v>236</v>
      </c>
      <c r="E1" s="10" t="s">
        <v>247</v>
      </c>
      <c r="F1" s="10" t="s">
        <v>345</v>
      </c>
      <c r="G1" s="10" t="s">
        <v>25</v>
      </c>
      <c r="H1" s="10" t="s">
        <v>98</v>
      </c>
      <c r="I1" s="10" t="s">
        <v>157</v>
      </c>
      <c r="J1" s="10" t="s">
        <v>287</v>
      </c>
      <c r="K1" s="10" t="s">
        <v>217</v>
      </c>
      <c r="L1" s="10" t="s">
        <v>224</v>
      </c>
    </row>
    <row r="2" spans="1:12">
      <c r="A2" s="9">
        <v>2012</v>
      </c>
      <c r="B2" s="11">
        <v>11.1</v>
      </c>
      <c r="C2" s="11">
        <v>46.2</v>
      </c>
      <c r="D2" s="11">
        <v>25.5</v>
      </c>
      <c r="E2" s="11">
        <v>22.8</v>
      </c>
      <c r="F2" s="11">
        <v>0.8</v>
      </c>
      <c r="G2" s="11">
        <v>0.7</v>
      </c>
      <c r="H2" s="11">
        <v>5.3</v>
      </c>
      <c r="I2" s="11">
        <v>1</v>
      </c>
      <c r="J2" s="11">
        <v>1.7</v>
      </c>
      <c r="K2" s="11">
        <v>9.1</v>
      </c>
      <c r="L2" s="11">
        <v>45.4</v>
      </c>
    </row>
    <row r="3" spans="1:12">
      <c r="A3" s="8">
        <v>2013</v>
      </c>
      <c r="B3" s="12">
        <v>11</v>
      </c>
      <c r="C3" s="12">
        <v>46.4</v>
      </c>
      <c r="D3" s="12">
        <v>24.6</v>
      </c>
      <c r="E3" s="12">
        <v>22.1</v>
      </c>
      <c r="F3" s="12">
        <v>0.8</v>
      </c>
      <c r="G3" s="12">
        <v>0.7</v>
      </c>
      <c r="H3" s="12">
        <v>6.2</v>
      </c>
      <c r="I3" s="12">
        <v>1</v>
      </c>
      <c r="J3" s="12">
        <v>1.7</v>
      </c>
      <c r="K3" s="12">
        <v>8.9</v>
      </c>
      <c r="L3" s="12">
        <v>44.2</v>
      </c>
    </row>
    <row r="4" spans="1:12">
      <c r="A4" s="8">
        <v>2014</v>
      </c>
      <c r="B4" s="12">
        <v>10.8</v>
      </c>
      <c r="C4" s="12">
        <v>45.8</v>
      </c>
      <c r="D4" s="12">
        <v>23.5</v>
      </c>
      <c r="E4" s="12">
        <v>21.4</v>
      </c>
      <c r="F4" s="12">
        <v>0.8</v>
      </c>
      <c r="G4" s="12">
        <v>0.6</v>
      </c>
      <c r="H4" s="12">
        <v>6.2</v>
      </c>
      <c r="I4" s="12">
        <v>1</v>
      </c>
      <c r="J4" s="12">
        <v>1.7</v>
      </c>
      <c r="K4" s="12">
        <v>8.6</v>
      </c>
      <c r="L4" s="12">
        <v>43.1</v>
      </c>
    </row>
    <row r="5" spans="1:12">
      <c r="A5" s="8">
        <v>2015</v>
      </c>
      <c r="B5" s="12">
        <v>10.8</v>
      </c>
      <c r="C5" s="12">
        <v>43.2</v>
      </c>
      <c r="D5" s="12">
        <v>21.4</v>
      </c>
      <c r="E5" s="12">
        <v>18.100000000000001</v>
      </c>
      <c r="F5" s="12">
        <v>1.2</v>
      </c>
      <c r="G5" s="12">
        <v>0.6</v>
      </c>
      <c r="H5" s="12">
        <v>6.4</v>
      </c>
      <c r="I5" s="12">
        <v>1</v>
      </c>
      <c r="J5" s="12">
        <v>1.8</v>
      </c>
      <c r="K5" s="12">
        <v>8.4</v>
      </c>
      <c r="L5" s="12">
        <v>40.799999999999997</v>
      </c>
    </row>
    <row r="6" spans="1:12">
      <c r="A6" s="8">
        <v>2016</v>
      </c>
      <c r="B6" s="12">
        <v>10.4</v>
      </c>
      <c r="C6" s="12">
        <v>42.6</v>
      </c>
      <c r="D6" s="12">
        <v>19.600000000000001</v>
      </c>
      <c r="E6" s="12">
        <v>17.3</v>
      </c>
      <c r="F6" s="12">
        <v>1.5</v>
      </c>
      <c r="G6" s="12">
        <v>0.6</v>
      </c>
      <c r="H6" s="12">
        <v>6.5</v>
      </c>
      <c r="I6" s="12">
        <v>1</v>
      </c>
      <c r="J6" s="12">
        <v>1.8</v>
      </c>
      <c r="K6" s="12">
        <v>8.1</v>
      </c>
      <c r="L6" s="12">
        <v>39.6</v>
      </c>
    </row>
    <row r="7" spans="1:12">
      <c r="A7" s="8">
        <v>2017</v>
      </c>
      <c r="B7" s="12">
        <v>10.3</v>
      </c>
      <c r="C7" s="12">
        <v>43</v>
      </c>
      <c r="D7" s="12">
        <v>19.7</v>
      </c>
      <c r="E7" s="12">
        <v>17.899999999999999</v>
      </c>
      <c r="F7" s="12">
        <v>1.7</v>
      </c>
      <c r="G7" s="12">
        <v>0.6</v>
      </c>
      <c r="H7" s="12">
        <v>6.4</v>
      </c>
      <c r="I7" s="12">
        <v>1</v>
      </c>
      <c r="J7" s="12">
        <v>1.7</v>
      </c>
      <c r="K7" s="12">
        <v>7.5</v>
      </c>
      <c r="L7" s="12">
        <v>39.9</v>
      </c>
    </row>
    <row r="8" spans="1:12">
      <c r="A8" s="8">
        <v>2018</v>
      </c>
      <c r="B8" s="12">
        <v>9.9</v>
      </c>
      <c r="C8" s="12">
        <v>43.8</v>
      </c>
      <c r="D8" s="12">
        <v>19.100000000000001</v>
      </c>
      <c r="E8" s="12">
        <v>18.5</v>
      </c>
      <c r="F8" s="12">
        <v>1.7</v>
      </c>
      <c r="G8" s="12">
        <v>0.5</v>
      </c>
      <c r="H8" s="12">
        <v>6.5</v>
      </c>
      <c r="I8" s="12">
        <v>1</v>
      </c>
      <c r="J8" s="12">
        <v>1.7</v>
      </c>
      <c r="K8" s="12">
        <v>7</v>
      </c>
      <c r="L8" s="12">
        <v>39.700000000000003</v>
      </c>
    </row>
    <row r="9" spans="1:12">
      <c r="A9" s="8">
        <v>2019</v>
      </c>
      <c r="B9" s="12">
        <v>9.6</v>
      </c>
      <c r="C9" s="12">
        <v>43.3</v>
      </c>
      <c r="D9" s="12">
        <v>18.399999999999999</v>
      </c>
      <c r="E9" s="12">
        <v>17.5</v>
      </c>
      <c r="F9" s="12">
        <v>1.9</v>
      </c>
      <c r="G9" s="12">
        <v>0.4</v>
      </c>
      <c r="H9" s="12">
        <v>6.7</v>
      </c>
      <c r="I9" s="12">
        <v>1</v>
      </c>
      <c r="J9" s="12">
        <v>1.7</v>
      </c>
      <c r="K9" s="12">
        <v>7.1</v>
      </c>
      <c r="L9" s="12">
        <v>38.6</v>
      </c>
    </row>
    <row r="10" spans="1:12">
      <c r="A10" s="8">
        <v>2020</v>
      </c>
      <c r="B10" s="12">
        <v>8.6999999999999993</v>
      </c>
      <c r="C10" s="12">
        <v>43.4</v>
      </c>
      <c r="D10" s="12">
        <v>18.600000000000001</v>
      </c>
      <c r="E10" s="12">
        <v>16.2</v>
      </c>
      <c r="F10" s="12">
        <v>1.9</v>
      </c>
      <c r="G10" s="12">
        <v>0.2</v>
      </c>
      <c r="H10" s="12">
        <v>7.2</v>
      </c>
      <c r="I10" s="12">
        <v>1</v>
      </c>
      <c r="J10" s="12">
        <v>1.8</v>
      </c>
      <c r="K10" s="12">
        <v>7.7</v>
      </c>
      <c r="L10" s="12">
        <v>37.799999999999997</v>
      </c>
    </row>
    <row r="11" spans="1:12">
      <c r="A11" s="8">
        <v>2021</v>
      </c>
      <c r="B11" s="12">
        <v>8.5</v>
      </c>
      <c r="C11" s="12">
        <v>43.1</v>
      </c>
      <c r="D11" s="12">
        <v>19.899999999999999</v>
      </c>
      <c r="E11" s="12">
        <v>17.399999999999999</v>
      </c>
      <c r="F11" s="12">
        <v>1.9</v>
      </c>
      <c r="G11" s="12">
        <v>0.1</v>
      </c>
      <c r="H11" s="12">
        <v>7.4</v>
      </c>
      <c r="I11" s="12">
        <v>1</v>
      </c>
      <c r="J11" s="12">
        <v>1.6</v>
      </c>
      <c r="K11" s="12">
        <v>7.2</v>
      </c>
      <c r="L11" s="12">
        <v>39.299999999999997</v>
      </c>
    </row>
    <row r="12" spans="1:12">
      <c r="A12" s="8">
        <v>2022</v>
      </c>
      <c r="B12" s="12">
        <v>8.4</v>
      </c>
      <c r="C12" s="12">
        <v>43.1</v>
      </c>
      <c r="D12" s="12">
        <v>20.8</v>
      </c>
      <c r="E12" s="12">
        <v>17.600000000000001</v>
      </c>
      <c r="F12" s="12">
        <v>2.4</v>
      </c>
      <c r="G12" s="12">
        <v>0</v>
      </c>
      <c r="H12" s="3" t="s">
        <v>37</v>
      </c>
      <c r="I12" s="3" t="s">
        <v>37</v>
      </c>
      <c r="J12" s="12">
        <v>1.6</v>
      </c>
      <c r="K12" s="12">
        <v>7.3</v>
      </c>
      <c r="L12" s="12">
        <v>39.299999999999997</v>
      </c>
    </row>
    <row r="13" spans="1:12">
      <c r="A13" s="8">
        <v>2023</v>
      </c>
      <c r="B13" s="3" t="s">
        <v>37</v>
      </c>
      <c r="C13" s="3" t="s">
        <v>37</v>
      </c>
      <c r="D13" s="12">
        <v>19.7</v>
      </c>
      <c r="E13" s="12">
        <v>17.600000000000001</v>
      </c>
      <c r="F13" s="3" t="s">
        <v>37</v>
      </c>
      <c r="G13" s="12">
        <v>-0.1</v>
      </c>
      <c r="H13" s="3" t="s">
        <v>37</v>
      </c>
      <c r="I13" s="3" t="s">
        <v>37</v>
      </c>
      <c r="J13" s="3" t="s">
        <v>37</v>
      </c>
      <c r="K13" s="12">
        <v>7.1</v>
      </c>
      <c r="L13" s="12">
        <v>38.299999999999997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2024-12-09T14:22:04Z</dcterms:created>
  <dcterms:modified xsi:type="dcterms:W3CDTF">2024-12-10T10:18:29Z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