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India" sheetId="1" r:id="rId1"/>
    <sheet name="Predict_India" sheetId="2" r:id="rId2"/>
    <sheet name="Chaina" sheetId="3" r:id="rId3"/>
    <sheet name="Predict_chaina" sheetId="4" r:id="rId4"/>
  </sheets>
  <calcPr calcId="124519"/>
</workbook>
</file>

<file path=xl/calcChain.xml><?xml version="1.0" encoding="utf-8"?>
<calcChain xmlns="http://schemas.openxmlformats.org/spreadsheetml/2006/main">
  <c r="K14" i="4"/>
  <c r="L16" s="1"/>
  <c r="B14"/>
  <c r="C16" s="1"/>
  <c r="L13"/>
  <c r="M13" s="1"/>
  <c r="C13"/>
  <c r="D13" s="1"/>
  <c r="L12"/>
  <c r="M12" s="1"/>
  <c r="C12"/>
  <c r="D12" s="1"/>
  <c r="L11"/>
  <c r="M11" s="1"/>
  <c r="D11"/>
  <c r="E11" s="1"/>
  <c r="C11"/>
  <c r="L10"/>
  <c r="M10" s="1"/>
  <c r="D10"/>
  <c r="E10" s="1"/>
  <c r="C10"/>
  <c r="L9"/>
  <c r="M9" s="1"/>
  <c r="C9"/>
  <c r="D9" s="1"/>
  <c r="L8"/>
  <c r="M8" s="1"/>
  <c r="C8"/>
  <c r="D8" s="1"/>
  <c r="L7"/>
  <c r="M7" s="1"/>
  <c r="C7"/>
  <c r="D7" s="1"/>
  <c r="L6"/>
  <c r="M6" s="1"/>
  <c r="C6"/>
  <c r="D6" s="1"/>
  <c r="L5"/>
  <c r="M5" s="1"/>
  <c r="C5"/>
  <c r="D5" s="1"/>
  <c r="L4"/>
  <c r="M4" s="1"/>
  <c r="C4"/>
  <c r="D4" s="1"/>
  <c r="L3"/>
  <c r="M3" s="1"/>
  <c r="C3"/>
  <c r="D3" s="1"/>
  <c r="L2"/>
  <c r="L14" s="1"/>
  <c r="C2"/>
  <c r="C14" s="1"/>
  <c r="L19" i="2"/>
  <c r="C19"/>
  <c r="K14"/>
  <c r="L16" s="1"/>
  <c r="B14"/>
  <c r="C16" s="1"/>
  <c r="M13"/>
  <c r="O13" s="1"/>
  <c r="L13"/>
  <c r="C13"/>
  <c r="D13" s="1"/>
  <c r="M12"/>
  <c r="O12" s="1"/>
  <c r="L12"/>
  <c r="C12"/>
  <c r="D12" s="1"/>
  <c r="M11"/>
  <c r="O11" s="1"/>
  <c r="L11"/>
  <c r="C11"/>
  <c r="D11" s="1"/>
  <c r="M10"/>
  <c r="O10" s="1"/>
  <c r="L10"/>
  <c r="C10"/>
  <c r="D10" s="1"/>
  <c r="M9"/>
  <c r="O9" s="1"/>
  <c r="L9"/>
  <c r="C9"/>
  <c r="D9" s="1"/>
  <c r="M8"/>
  <c r="O8" s="1"/>
  <c r="L8"/>
  <c r="C8"/>
  <c r="D8" s="1"/>
  <c r="M7"/>
  <c r="O7" s="1"/>
  <c r="L7"/>
  <c r="C7"/>
  <c r="D7" s="1"/>
  <c r="M6"/>
  <c r="O6" s="1"/>
  <c r="L6"/>
  <c r="C6"/>
  <c r="D6" s="1"/>
  <c r="M5"/>
  <c r="O5" s="1"/>
  <c r="L5"/>
  <c r="C5"/>
  <c r="D5" s="1"/>
  <c r="M4"/>
  <c r="O4" s="1"/>
  <c r="L4"/>
  <c r="C4"/>
  <c r="D4" s="1"/>
  <c r="L3"/>
  <c r="M3" s="1"/>
  <c r="C3"/>
  <c r="D3" s="1"/>
  <c r="L2"/>
  <c r="M2" s="1"/>
  <c r="C2"/>
  <c r="D2" s="1"/>
  <c r="O3" i="4" l="1"/>
  <c r="N3"/>
  <c r="O4"/>
  <c r="N4"/>
  <c r="O5"/>
  <c r="N5"/>
  <c r="O6"/>
  <c r="N6"/>
  <c r="O7"/>
  <c r="N7"/>
  <c r="O8"/>
  <c r="N8"/>
  <c r="O9"/>
  <c r="N9"/>
  <c r="O11"/>
  <c r="N11"/>
  <c r="O12"/>
  <c r="N12"/>
  <c r="O13"/>
  <c r="N13"/>
  <c r="E3"/>
  <c r="F3"/>
  <c r="E4"/>
  <c r="F4"/>
  <c r="E5"/>
  <c r="F5"/>
  <c r="E6"/>
  <c r="F6"/>
  <c r="E7"/>
  <c r="F7"/>
  <c r="E8"/>
  <c r="F8"/>
  <c r="E9"/>
  <c r="F9"/>
  <c r="O10"/>
  <c r="N10"/>
  <c r="E12"/>
  <c r="F12"/>
  <c r="E13"/>
  <c r="F13"/>
  <c r="D2"/>
  <c r="F10"/>
  <c r="F11"/>
  <c r="M2"/>
  <c r="O2" i="2"/>
  <c r="M14"/>
  <c r="N2"/>
  <c r="O3"/>
  <c r="N3"/>
  <c r="E5"/>
  <c r="F5"/>
  <c r="E7"/>
  <c r="F7"/>
  <c r="E9"/>
  <c r="F9"/>
  <c r="E11"/>
  <c r="F11"/>
  <c r="E13"/>
  <c r="F13"/>
  <c r="E2"/>
  <c r="D14"/>
  <c r="F2"/>
  <c r="E3"/>
  <c r="F3"/>
  <c r="E4"/>
  <c r="F4"/>
  <c r="E6"/>
  <c r="F6"/>
  <c r="E8"/>
  <c r="F8"/>
  <c r="E10"/>
  <c r="F10"/>
  <c r="E12"/>
  <c r="F12"/>
  <c r="N4"/>
  <c r="N5"/>
  <c r="N6"/>
  <c r="N7"/>
  <c r="N8"/>
  <c r="N9"/>
  <c r="N10"/>
  <c r="N11"/>
  <c r="N12"/>
  <c r="N13"/>
  <c r="D14" i="4" l="1"/>
  <c r="E2"/>
  <c r="E14" s="1"/>
  <c r="F2"/>
  <c r="F14" s="1"/>
  <c r="O2"/>
  <c r="O14" s="1"/>
  <c r="M14"/>
  <c r="N2"/>
  <c r="N14" s="1"/>
  <c r="L17" s="1"/>
  <c r="F14" i="2"/>
  <c r="E14"/>
  <c r="C17" s="1"/>
  <c r="N14"/>
  <c r="O14"/>
  <c r="P12" i="4" l="1"/>
  <c r="P10"/>
  <c r="P8"/>
  <c r="P6"/>
  <c r="P4"/>
  <c r="P2"/>
  <c r="P13"/>
  <c r="P11"/>
  <c r="P9"/>
  <c r="P7"/>
  <c r="P5"/>
  <c r="P3"/>
  <c r="C17"/>
  <c r="L17" i="2"/>
  <c r="G13"/>
  <c r="G11"/>
  <c r="G9"/>
  <c r="G7"/>
  <c r="G5"/>
  <c r="G3"/>
  <c r="G19"/>
  <c r="G12"/>
  <c r="G10"/>
  <c r="G8"/>
  <c r="G6"/>
  <c r="G4"/>
  <c r="G2"/>
  <c r="G12" i="4" l="1"/>
  <c r="G10"/>
  <c r="G8"/>
  <c r="G6"/>
  <c r="G4"/>
  <c r="G2"/>
  <c r="G13"/>
  <c r="G11"/>
  <c r="G9"/>
  <c r="G7"/>
  <c r="G5"/>
  <c r="G3"/>
  <c r="P19" i="2"/>
  <c r="P12"/>
  <c r="P10"/>
  <c r="P8"/>
  <c r="P6"/>
  <c r="P4"/>
  <c r="P2"/>
  <c r="P13"/>
  <c r="P11"/>
  <c r="P9"/>
  <c r="P7"/>
  <c r="P5"/>
  <c r="P3"/>
</calcChain>
</file>

<file path=xl/sharedStrings.xml><?xml version="1.0" encoding="utf-8"?>
<sst xmlns="http://schemas.openxmlformats.org/spreadsheetml/2006/main" count="110" uniqueCount="30">
  <si>
    <t>Year</t>
  </si>
  <si>
    <t>Revenue, excluding grants (% of GDP)</t>
  </si>
  <si>
    <t>Gross capital formation (% of GDP)</t>
  </si>
  <si>
    <t>Exports of goods and services (% of GDP)</t>
  </si>
  <si>
    <t>Imports of goods and services (% of GDP)</t>
  </si>
  <si>
    <t>Total debt service (% of GNI)</t>
  </si>
  <si>
    <t>Population growth (annual %)</t>
  </si>
  <si>
    <t>Income share held by lowest 20%</t>
  </si>
  <si>
    <t>School enrollment, primary and secondary (gross), gender parity index (GPI)</t>
  </si>
  <si>
    <t>Military expenditure (% of GDP)</t>
  </si>
  <si>
    <t>Agriculture, forestry, and fishing, value added (% of GDP)</t>
  </si>
  <si>
    <t>Industry (including construction), value added (% of GDP)</t>
  </si>
  <si>
    <t>..</t>
  </si>
  <si>
    <t>8.4</t>
  </si>
  <si>
    <t>8.2</t>
  </si>
  <si>
    <t>7.7</t>
  </si>
  <si>
    <t>8.0</t>
  </si>
  <si>
    <t>GDP</t>
  </si>
  <si>
    <t>t=(t-2017.5)</t>
  </si>
  <si>
    <t>t*2</t>
  </si>
  <si>
    <t>ty</t>
  </si>
  <si>
    <t>t^2</t>
  </si>
  <si>
    <t>y-prediction</t>
  </si>
  <si>
    <t>Inflation, GDP deflator (annual %)</t>
  </si>
  <si>
    <t>y_Prediction</t>
  </si>
  <si>
    <t>Sum</t>
  </si>
  <si>
    <t>a</t>
  </si>
  <si>
    <t>b</t>
  </si>
  <si>
    <t>GDP growth (annual %)</t>
  </si>
  <si>
    <t>Y_prediction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</si>
</sst>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Tahoma"/>
      <family val="2"/>
    </font>
    <font>
      <b/>
      <sz val="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 shrinkToFit="1" readingOrder="1"/>
    </xf>
    <xf numFmtId="49" fontId="3" fillId="2" borderId="1" xfId="0" applyNumberFormat="1" applyFont="1" applyFill="1" applyBorder="1" applyAlignment="1">
      <alignment horizontal="left" vertical="center" wrapText="1" shrinkToFit="1" readingOrder="1"/>
    </xf>
    <xf numFmtId="0" fontId="4" fillId="2" borderId="2" xfId="0" applyNumberFormat="1" applyFont="1" applyFill="1" applyBorder="1" applyAlignment="1">
      <alignment horizontal="center" vertical="center" wrapText="1" shrinkToFit="1" readingOrder="1"/>
    </xf>
    <xf numFmtId="0" fontId="5" fillId="2" borderId="2" xfId="0" applyNumberFormat="1" applyFont="1" applyFill="1" applyBorder="1" applyAlignment="1">
      <alignment vertical="center" wrapText="1" shrinkToFit="1" readingOrder="1"/>
    </xf>
    <xf numFmtId="49" fontId="5" fillId="2" borderId="2" xfId="0" applyNumberFormat="1" applyFont="1" applyFill="1" applyBorder="1" applyAlignment="1">
      <alignment horizontal="right" vertical="center" wrapText="1" shrinkToFit="1" readingOrder="1"/>
    </xf>
    <xf numFmtId="0" fontId="4" fillId="2" borderId="1" xfId="0" applyNumberFormat="1" applyFont="1" applyFill="1" applyBorder="1" applyAlignment="1">
      <alignment horizontal="center" vertical="center" wrapText="1" shrinkToFit="1" readingOrder="1"/>
    </xf>
    <xf numFmtId="0" fontId="5" fillId="2" borderId="1" xfId="0" applyNumberFormat="1" applyFont="1" applyFill="1" applyBorder="1" applyAlignment="1">
      <alignment horizontal="right" vertical="center" wrapText="1" shrinkToFit="1" readingOrder="1"/>
    </xf>
    <xf numFmtId="49" fontId="5" fillId="2" borderId="1" xfId="0" applyNumberFormat="1" applyFont="1" applyFill="1" applyBorder="1" applyAlignment="1">
      <alignment horizontal="right" vertical="center" wrapText="1" shrinkToFit="1" readingOrder="1"/>
    </xf>
    <xf numFmtId="49" fontId="5" fillId="2" borderId="1" xfId="0" applyNumberFormat="1" applyFont="1" applyFill="1" applyBorder="1" applyAlignment="1">
      <alignment horizontal="left" vertical="center" wrapText="1" shrinkToFit="1" readingOrder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Gross</a:t>
            </a:r>
            <a:r>
              <a:rPr lang="en-US" baseline="0"/>
              <a:t> Capital Formation</a:t>
            </a:r>
            <a:endParaRPr lang="en-US"/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India!$C$18:$C$29</c:f>
              <c:numCache>
                <c:formatCode>General</c:formatCode>
                <c:ptCount val="12"/>
                <c:pt idx="0">
                  <c:v>38.299999999999997</c:v>
                </c:pt>
                <c:pt idx="1">
                  <c:v>34</c:v>
                </c:pt>
                <c:pt idx="2">
                  <c:v>34.299999999999997</c:v>
                </c:pt>
                <c:pt idx="3">
                  <c:v>32.1</c:v>
                </c:pt>
                <c:pt idx="4">
                  <c:v>30.2</c:v>
                </c:pt>
                <c:pt idx="5">
                  <c:v>31</c:v>
                </c:pt>
                <c:pt idx="6">
                  <c:v>32.299999999999997</c:v>
                </c:pt>
                <c:pt idx="7">
                  <c:v>30.1</c:v>
                </c:pt>
                <c:pt idx="8">
                  <c:v>28.9</c:v>
                </c:pt>
                <c:pt idx="9">
                  <c:v>32.1</c:v>
                </c:pt>
                <c:pt idx="10">
                  <c:v>33</c:v>
                </c:pt>
                <c:pt idx="11">
                  <c:v>33.700000000000003</c:v>
                </c:pt>
              </c:numCache>
            </c:numRef>
          </c:val>
        </c:ser>
        <c:marker val="1"/>
        <c:axId val="174796160"/>
        <c:axId val="173200512"/>
      </c:lineChart>
      <c:catAx>
        <c:axId val="174796160"/>
        <c:scaling>
          <c:orientation val="minMax"/>
        </c:scaling>
        <c:axPos val="b"/>
        <c:tickLblPos val="nextTo"/>
        <c:crossAx val="173200512"/>
        <c:crosses val="autoZero"/>
        <c:auto val="1"/>
        <c:lblAlgn val="ctr"/>
        <c:lblOffset val="100"/>
      </c:catAx>
      <c:valAx>
        <c:axId val="173200512"/>
        <c:scaling>
          <c:orientation val="minMax"/>
        </c:scaling>
        <c:axPos val="l"/>
        <c:majorGridlines/>
        <c:numFmt formatCode="General" sourceLinked="1"/>
        <c:tickLblPos val="nextTo"/>
        <c:crossAx val="17479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Gross</a:t>
            </a:r>
            <a:r>
              <a:rPr lang="en-US" baseline="0"/>
              <a:t> capital formation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8881352180375045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8.5059661217046667E-2"/>
          <c:y val="8.2831891383947365E-2"/>
          <c:w val="0.64283512000758947"/>
          <c:h val="0.77580562846310874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Chaina!$C$2:$C$13</c:f>
              <c:numCache>
                <c:formatCode>General</c:formatCode>
                <c:ptCount val="12"/>
                <c:pt idx="0">
                  <c:v>46.2</c:v>
                </c:pt>
                <c:pt idx="1">
                  <c:v>46.4</c:v>
                </c:pt>
                <c:pt idx="2">
                  <c:v>45.8</c:v>
                </c:pt>
                <c:pt idx="3">
                  <c:v>43.2</c:v>
                </c:pt>
                <c:pt idx="4">
                  <c:v>42.6</c:v>
                </c:pt>
                <c:pt idx="5">
                  <c:v>43</c:v>
                </c:pt>
                <c:pt idx="6">
                  <c:v>43.8</c:v>
                </c:pt>
                <c:pt idx="7">
                  <c:v>43.3</c:v>
                </c:pt>
                <c:pt idx="8">
                  <c:v>43.4</c:v>
                </c:pt>
                <c:pt idx="9">
                  <c:v>43.1</c:v>
                </c:pt>
                <c:pt idx="10">
                  <c:v>43.1</c:v>
                </c:pt>
                <c:pt idx="11" formatCode="@">
                  <c:v>0</c:v>
                </c:pt>
              </c:numCache>
            </c:numRef>
          </c:val>
        </c:ser>
        <c:marker val="1"/>
        <c:axId val="175966080"/>
        <c:axId val="175967616"/>
      </c:lineChart>
      <c:catAx>
        <c:axId val="175966080"/>
        <c:scaling>
          <c:orientation val="minMax"/>
        </c:scaling>
        <c:axPos val="b"/>
        <c:tickLblPos val="nextTo"/>
        <c:crossAx val="175967616"/>
        <c:crosses val="autoZero"/>
        <c:auto val="1"/>
        <c:lblAlgn val="ctr"/>
        <c:lblOffset val="100"/>
      </c:catAx>
      <c:valAx>
        <c:axId val="175967616"/>
        <c:scaling>
          <c:orientation val="minMax"/>
        </c:scaling>
        <c:axPos val="l"/>
        <c:majorGridlines/>
        <c:numFmt formatCode="General" sourceLinked="1"/>
        <c:tickLblPos val="nextTo"/>
        <c:crossAx val="175966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Export</a:t>
            </a:r>
          </a:p>
          <a:p>
            <a:pPr>
              <a:defRPr/>
            </a:pPr>
            <a:endParaRPr lang="en-US"/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Chaina!$D$2:$D$13</c:f>
              <c:numCache>
                <c:formatCode>General</c:formatCode>
                <c:ptCount val="12"/>
                <c:pt idx="0">
                  <c:v>25.5</c:v>
                </c:pt>
                <c:pt idx="1">
                  <c:v>24.6</c:v>
                </c:pt>
                <c:pt idx="2">
                  <c:v>23.5</c:v>
                </c:pt>
                <c:pt idx="3">
                  <c:v>21.4</c:v>
                </c:pt>
                <c:pt idx="4">
                  <c:v>19.600000000000001</c:v>
                </c:pt>
                <c:pt idx="5">
                  <c:v>19.7</c:v>
                </c:pt>
                <c:pt idx="6">
                  <c:v>19.100000000000001</c:v>
                </c:pt>
                <c:pt idx="7">
                  <c:v>18.399999999999999</c:v>
                </c:pt>
                <c:pt idx="8">
                  <c:v>18.600000000000001</c:v>
                </c:pt>
                <c:pt idx="9">
                  <c:v>19.899999999999999</c:v>
                </c:pt>
                <c:pt idx="10">
                  <c:v>20.8</c:v>
                </c:pt>
                <c:pt idx="11">
                  <c:v>19.7</c:v>
                </c:pt>
              </c:numCache>
            </c:numRef>
          </c:val>
        </c:ser>
        <c:marker val="1"/>
        <c:axId val="173865600"/>
        <c:axId val="179735552"/>
      </c:lineChart>
      <c:catAx>
        <c:axId val="173865600"/>
        <c:scaling>
          <c:orientation val="minMax"/>
        </c:scaling>
        <c:axPos val="b"/>
        <c:tickLblPos val="nextTo"/>
        <c:crossAx val="179735552"/>
        <c:crosses val="autoZero"/>
        <c:auto val="1"/>
        <c:lblAlgn val="ctr"/>
        <c:lblOffset val="100"/>
      </c:catAx>
      <c:valAx>
        <c:axId val="179735552"/>
        <c:scaling>
          <c:orientation val="minMax"/>
        </c:scaling>
        <c:axPos val="l"/>
        <c:majorGridlines/>
        <c:numFmt formatCode="General" sourceLinked="1"/>
        <c:tickLblPos val="nextTo"/>
        <c:crossAx val="173865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969844195007544"/>
          <c:y val="0.9046188429916292"/>
          <c:w val="0.21030155804992462"/>
          <c:h val="9.5073151345040866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Import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Chaina!$E$2:$E$13</c:f>
              <c:numCache>
                <c:formatCode>General</c:formatCode>
                <c:ptCount val="12"/>
                <c:pt idx="0">
                  <c:v>22.8</c:v>
                </c:pt>
                <c:pt idx="1">
                  <c:v>22.1</c:v>
                </c:pt>
                <c:pt idx="2">
                  <c:v>21.4</c:v>
                </c:pt>
                <c:pt idx="3">
                  <c:v>18.100000000000001</c:v>
                </c:pt>
                <c:pt idx="4">
                  <c:v>17.3</c:v>
                </c:pt>
                <c:pt idx="5">
                  <c:v>17.899999999999999</c:v>
                </c:pt>
                <c:pt idx="6">
                  <c:v>18.5</c:v>
                </c:pt>
                <c:pt idx="7">
                  <c:v>17.5</c:v>
                </c:pt>
                <c:pt idx="8">
                  <c:v>16.2</c:v>
                </c:pt>
                <c:pt idx="9">
                  <c:v>17.399999999999999</c:v>
                </c:pt>
                <c:pt idx="10">
                  <c:v>17.600000000000001</c:v>
                </c:pt>
                <c:pt idx="11">
                  <c:v>17.600000000000001</c:v>
                </c:pt>
              </c:numCache>
            </c:numRef>
          </c:val>
        </c:ser>
        <c:marker val="1"/>
        <c:axId val="179798016"/>
        <c:axId val="179799552"/>
      </c:lineChart>
      <c:catAx>
        <c:axId val="179798016"/>
        <c:scaling>
          <c:orientation val="minMax"/>
        </c:scaling>
        <c:axPos val="b"/>
        <c:tickLblPos val="nextTo"/>
        <c:crossAx val="179799552"/>
        <c:crosses val="autoZero"/>
        <c:auto val="1"/>
        <c:lblAlgn val="ctr"/>
        <c:lblOffset val="100"/>
      </c:catAx>
      <c:valAx>
        <c:axId val="179799552"/>
        <c:scaling>
          <c:orientation val="minMax"/>
        </c:scaling>
        <c:axPos val="l"/>
        <c:majorGridlines/>
        <c:numFmt formatCode="General" sourceLinked="1"/>
        <c:tickLblPos val="nextTo"/>
        <c:crossAx val="179798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Aggiculture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Chaina!$K$2:$K$13</c:f>
              <c:numCache>
                <c:formatCode>General</c:formatCode>
                <c:ptCount val="12"/>
                <c:pt idx="0">
                  <c:v>9.1</c:v>
                </c:pt>
                <c:pt idx="1">
                  <c:v>8.9</c:v>
                </c:pt>
                <c:pt idx="2">
                  <c:v>8.6</c:v>
                </c:pt>
                <c:pt idx="3">
                  <c:v>8.4</c:v>
                </c:pt>
                <c:pt idx="4">
                  <c:v>8.1</c:v>
                </c:pt>
                <c:pt idx="5">
                  <c:v>7.5</c:v>
                </c:pt>
                <c:pt idx="6">
                  <c:v>7</c:v>
                </c:pt>
                <c:pt idx="7">
                  <c:v>7.1</c:v>
                </c:pt>
                <c:pt idx="8">
                  <c:v>7.7</c:v>
                </c:pt>
                <c:pt idx="9">
                  <c:v>7.2</c:v>
                </c:pt>
                <c:pt idx="10">
                  <c:v>7.3</c:v>
                </c:pt>
                <c:pt idx="11">
                  <c:v>7.1</c:v>
                </c:pt>
              </c:numCache>
            </c:numRef>
          </c:val>
        </c:ser>
        <c:marker val="1"/>
        <c:axId val="179658752"/>
        <c:axId val="180528256"/>
      </c:lineChart>
      <c:catAx>
        <c:axId val="179658752"/>
        <c:scaling>
          <c:orientation val="minMax"/>
        </c:scaling>
        <c:axPos val="b"/>
        <c:tickLblPos val="nextTo"/>
        <c:crossAx val="180528256"/>
        <c:crosses val="autoZero"/>
        <c:auto val="1"/>
        <c:lblAlgn val="ctr"/>
        <c:lblOffset val="100"/>
      </c:catAx>
      <c:valAx>
        <c:axId val="180528256"/>
        <c:scaling>
          <c:orientation val="minMax"/>
        </c:scaling>
        <c:axPos val="l"/>
        <c:majorGridlines/>
        <c:numFmt formatCode="General" sourceLinked="1"/>
        <c:tickLblPos val="nextTo"/>
        <c:crossAx val="17965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Chaina!$L$2:$L$13</c:f>
              <c:numCache>
                <c:formatCode>General</c:formatCode>
                <c:ptCount val="12"/>
                <c:pt idx="0">
                  <c:v>45.4</c:v>
                </c:pt>
                <c:pt idx="1">
                  <c:v>44.2</c:v>
                </c:pt>
                <c:pt idx="2">
                  <c:v>43.1</c:v>
                </c:pt>
                <c:pt idx="3">
                  <c:v>40.799999999999997</c:v>
                </c:pt>
                <c:pt idx="4">
                  <c:v>39.6</c:v>
                </c:pt>
                <c:pt idx="5">
                  <c:v>39.9</c:v>
                </c:pt>
                <c:pt idx="6">
                  <c:v>39.700000000000003</c:v>
                </c:pt>
                <c:pt idx="7">
                  <c:v>38.6</c:v>
                </c:pt>
                <c:pt idx="8">
                  <c:v>37.799999999999997</c:v>
                </c:pt>
                <c:pt idx="9">
                  <c:v>39.299999999999997</c:v>
                </c:pt>
                <c:pt idx="10">
                  <c:v>39.299999999999997</c:v>
                </c:pt>
                <c:pt idx="11">
                  <c:v>38.299999999999997</c:v>
                </c:pt>
              </c:numCache>
            </c:numRef>
          </c:val>
        </c:ser>
        <c:marker val="1"/>
        <c:axId val="180749824"/>
        <c:axId val="180751744"/>
      </c:lineChart>
      <c:catAx>
        <c:axId val="180749824"/>
        <c:scaling>
          <c:orientation val="minMax"/>
        </c:scaling>
        <c:axPos val="b"/>
        <c:tickLblPos val="nextTo"/>
        <c:crossAx val="180751744"/>
        <c:crosses val="autoZero"/>
        <c:auto val="1"/>
        <c:lblAlgn val="ctr"/>
        <c:lblOffset val="100"/>
      </c:catAx>
      <c:valAx>
        <c:axId val="180751744"/>
        <c:scaling>
          <c:orientation val="minMax"/>
        </c:scaling>
        <c:axPos val="l"/>
        <c:majorGridlines/>
        <c:numFmt formatCode="General" sourceLinked="1"/>
        <c:tickLblPos val="nextTo"/>
        <c:crossAx val="180749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Debt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Chaina!$F$2:$F$13</c:f>
              <c:numCache>
                <c:formatCode>General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1.2</c:v>
                </c:pt>
                <c:pt idx="4">
                  <c:v>1.5</c:v>
                </c:pt>
                <c:pt idx="5">
                  <c:v>1.7</c:v>
                </c:pt>
                <c:pt idx="6">
                  <c:v>1.7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2.4</c:v>
                </c:pt>
                <c:pt idx="11" formatCode="@">
                  <c:v>0</c:v>
                </c:pt>
              </c:numCache>
            </c:numRef>
          </c:val>
        </c:ser>
        <c:marker val="1"/>
        <c:axId val="182461184"/>
        <c:axId val="182462720"/>
      </c:lineChart>
      <c:catAx>
        <c:axId val="182461184"/>
        <c:scaling>
          <c:orientation val="minMax"/>
        </c:scaling>
        <c:axPos val="b"/>
        <c:tickLblPos val="nextTo"/>
        <c:crossAx val="182462720"/>
        <c:crosses val="autoZero"/>
        <c:auto val="1"/>
        <c:lblAlgn val="ctr"/>
        <c:lblOffset val="100"/>
      </c:catAx>
      <c:valAx>
        <c:axId val="182462720"/>
        <c:scaling>
          <c:orientation val="minMax"/>
        </c:scaling>
        <c:axPos val="l"/>
        <c:majorGridlines/>
        <c:numFmt formatCode="General" sourceLinked="1"/>
        <c:tickLblPos val="nextTo"/>
        <c:crossAx val="182461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GDP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Predict_chaina!$B$2:$B$12</c:f>
              <c:numCache>
                <c:formatCode>General</c:formatCode>
                <c:ptCount val="11"/>
                <c:pt idx="0">
                  <c:v>7.9</c:v>
                </c:pt>
                <c:pt idx="1">
                  <c:v>7.8</c:v>
                </c:pt>
                <c:pt idx="2">
                  <c:v>7.4</c:v>
                </c:pt>
                <c:pt idx="3">
                  <c:v>7</c:v>
                </c:pt>
                <c:pt idx="4">
                  <c:v>6.8</c:v>
                </c:pt>
                <c:pt idx="5">
                  <c:v>6.9</c:v>
                </c:pt>
                <c:pt idx="6">
                  <c:v>6.7</c:v>
                </c:pt>
                <c:pt idx="7">
                  <c:v>6</c:v>
                </c:pt>
                <c:pt idx="8">
                  <c:v>2.2000000000000002</c:v>
                </c:pt>
                <c:pt idx="9">
                  <c:v>8.4</c:v>
                </c:pt>
                <c:pt idx="10">
                  <c:v>3</c:v>
                </c:pt>
              </c:numCache>
            </c:numRef>
          </c:val>
        </c:ser>
        <c:marker val="1"/>
        <c:axId val="112562176"/>
        <c:axId val="112563712"/>
      </c:lineChart>
      <c:catAx>
        <c:axId val="112562176"/>
        <c:scaling>
          <c:orientation val="minMax"/>
        </c:scaling>
        <c:axPos val="b"/>
        <c:tickLblPos val="nextTo"/>
        <c:crossAx val="112563712"/>
        <c:crosses val="autoZero"/>
        <c:auto val="1"/>
        <c:lblAlgn val="ctr"/>
        <c:lblOffset val="100"/>
      </c:catAx>
      <c:valAx>
        <c:axId val="112563712"/>
        <c:scaling>
          <c:orientation val="minMax"/>
        </c:scaling>
        <c:axPos val="l"/>
        <c:majorGridlines/>
        <c:numFmt formatCode="General" sourceLinked="1"/>
        <c:tickLblPos val="nextTo"/>
        <c:crossAx val="11256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Predict_chaina!$K$2:$K$14</c:f>
              <c:numCache>
                <c:formatCode>General</c:formatCode>
                <c:ptCount val="13"/>
                <c:pt idx="0">
                  <c:v>2.2999999999999998</c:v>
                </c:pt>
                <c:pt idx="1">
                  <c:v>2.2000000000000002</c:v>
                </c:pt>
                <c:pt idx="2">
                  <c:v>1</c:v>
                </c:pt>
                <c:pt idx="3">
                  <c:v>0</c:v>
                </c:pt>
                <c:pt idx="4">
                  <c:v>1.4</c:v>
                </c:pt>
                <c:pt idx="5">
                  <c:v>4.2</c:v>
                </c:pt>
                <c:pt idx="6">
                  <c:v>3.5</c:v>
                </c:pt>
                <c:pt idx="7">
                  <c:v>1.3</c:v>
                </c:pt>
                <c:pt idx="8">
                  <c:v>0.5</c:v>
                </c:pt>
                <c:pt idx="9">
                  <c:v>4.5999999999999996</c:v>
                </c:pt>
                <c:pt idx="10">
                  <c:v>1.8</c:v>
                </c:pt>
                <c:pt idx="11">
                  <c:v>-0.5</c:v>
                </c:pt>
                <c:pt idx="12">
                  <c:v>22.3</c:v>
                </c:pt>
              </c:numCache>
            </c:numRef>
          </c:val>
        </c:ser>
        <c:marker val="1"/>
        <c:axId val="173139072"/>
        <c:axId val="173389312"/>
      </c:lineChart>
      <c:catAx>
        <c:axId val="173139072"/>
        <c:scaling>
          <c:orientation val="minMax"/>
        </c:scaling>
        <c:axPos val="b"/>
        <c:tickLblPos val="nextTo"/>
        <c:crossAx val="173389312"/>
        <c:crosses val="autoZero"/>
        <c:auto val="1"/>
        <c:lblAlgn val="ctr"/>
        <c:lblOffset val="100"/>
      </c:catAx>
      <c:valAx>
        <c:axId val="173389312"/>
        <c:scaling>
          <c:orientation val="minMax"/>
        </c:scaling>
        <c:axPos val="l"/>
        <c:majorGridlines/>
        <c:numFmt formatCode="General" sourceLinked="1"/>
        <c:tickLblPos val="nextTo"/>
        <c:crossAx val="173139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Export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India!$E$18:$E$29</c:f>
              <c:numCache>
                <c:formatCode>General</c:formatCode>
                <c:ptCount val="12"/>
                <c:pt idx="0">
                  <c:v>24.5</c:v>
                </c:pt>
                <c:pt idx="1">
                  <c:v>25.4</c:v>
                </c:pt>
                <c:pt idx="2">
                  <c:v>23</c:v>
                </c:pt>
                <c:pt idx="3">
                  <c:v>19.8</c:v>
                </c:pt>
                <c:pt idx="4">
                  <c:v>19.2</c:v>
                </c:pt>
                <c:pt idx="5">
                  <c:v>18.8</c:v>
                </c:pt>
                <c:pt idx="6">
                  <c:v>19.899999999999999</c:v>
                </c:pt>
                <c:pt idx="7">
                  <c:v>18.7</c:v>
                </c:pt>
                <c:pt idx="8">
                  <c:v>18.7</c:v>
                </c:pt>
                <c:pt idx="9">
                  <c:v>21.4</c:v>
                </c:pt>
                <c:pt idx="10">
                  <c:v>23.2</c:v>
                </c:pt>
                <c:pt idx="11">
                  <c:v>21.9</c:v>
                </c:pt>
              </c:numCache>
            </c:numRef>
          </c:val>
        </c:ser>
        <c:marker val="1"/>
        <c:axId val="174284160"/>
        <c:axId val="174295296"/>
      </c:lineChart>
      <c:catAx>
        <c:axId val="174284160"/>
        <c:scaling>
          <c:orientation val="minMax"/>
        </c:scaling>
        <c:axPos val="b"/>
        <c:tickLblPos val="nextTo"/>
        <c:crossAx val="174295296"/>
        <c:crosses val="autoZero"/>
        <c:auto val="1"/>
        <c:lblAlgn val="ctr"/>
        <c:lblOffset val="100"/>
      </c:catAx>
      <c:valAx>
        <c:axId val="174295296"/>
        <c:scaling>
          <c:orientation val="minMax"/>
        </c:scaling>
        <c:axPos val="l"/>
        <c:majorGridlines/>
        <c:numFmt formatCode="General" sourceLinked="1"/>
        <c:tickLblPos val="nextTo"/>
        <c:crossAx val="174284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Import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India!$G$18:$G$29</c:f>
              <c:numCache>
                <c:formatCode>General</c:formatCode>
                <c:ptCount val="12"/>
                <c:pt idx="0">
                  <c:v>31.3</c:v>
                </c:pt>
                <c:pt idx="1">
                  <c:v>28.4</c:v>
                </c:pt>
                <c:pt idx="2">
                  <c:v>26</c:v>
                </c:pt>
                <c:pt idx="3">
                  <c:v>22.1</c:v>
                </c:pt>
                <c:pt idx="4">
                  <c:v>20.9</c:v>
                </c:pt>
                <c:pt idx="5">
                  <c:v>22</c:v>
                </c:pt>
                <c:pt idx="6">
                  <c:v>23.7</c:v>
                </c:pt>
                <c:pt idx="7">
                  <c:v>21.2</c:v>
                </c:pt>
                <c:pt idx="8">
                  <c:v>19.100000000000001</c:v>
                </c:pt>
                <c:pt idx="9">
                  <c:v>24</c:v>
                </c:pt>
                <c:pt idx="10">
                  <c:v>26.8</c:v>
                </c:pt>
                <c:pt idx="11">
                  <c:v>24</c:v>
                </c:pt>
              </c:numCache>
            </c:numRef>
          </c:val>
        </c:ser>
        <c:marker val="1"/>
        <c:axId val="175392256"/>
        <c:axId val="175395968"/>
      </c:lineChart>
      <c:catAx>
        <c:axId val="175392256"/>
        <c:scaling>
          <c:orientation val="minMax"/>
        </c:scaling>
        <c:axPos val="b"/>
        <c:tickLblPos val="nextTo"/>
        <c:crossAx val="175395968"/>
        <c:crosses val="autoZero"/>
        <c:auto val="1"/>
        <c:lblAlgn val="ctr"/>
        <c:lblOffset val="100"/>
      </c:catAx>
      <c:valAx>
        <c:axId val="175395968"/>
        <c:scaling>
          <c:orientation val="minMax"/>
        </c:scaling>
        <c:axPos val="l"/>
        <c:majorGridlines/>
        <c:numFmt formatCode="General" sourceLinked="1"/>
        <c:tickLblPos val="nextTo"/>
        <c:crossAx val="17539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Debt Service</a:t>
            </a:r>
            <a:endParaRPr lang="en-US"/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India!$I$18:$I$29</c:f>
              <c:numCache>
                <c:formatCode>General</c:formatCode>
                <c:ptCount val="12"/>
                <c:pt idx="0">
                  <c:v>1.7</c:v>
                </c:pt>
                <c:pt idx="1">
                  <c:v>2.1</c:v>
                </c:pt>
                <c:pt idx="2">
                  <c:v>4.5999999999999996</c:v>
                </c:pt>
                <c:pt idx="3">
                  <c:v>2.4</c:v>
                </c:pt>
                <c:pt idx="4">
                  <c:v>3.4</c:v>
                </c:pt>
                <c:pt idx="5">
                  <c:v>2</c:v>
                </c:pt>
                <c:pt idx="6">
                  <c:v>2.4</c:v>
                </c:pt>
                <c:pt idx="7">
                  <c:v>1.8</c:v>
                </c:pt>
                <c:pt idx="8">
                  <c:v>2.9</c:v>
                </c:pt>
                <c:pt idx="9">
                  <c:v>1.6</c:v>
                </c:pt>
                <c:pt idx="10">
                  <c:v>1.9</c:v>
                </c:pt>
                <c:pt idx="11" formatCode="@">
                  <c:v>0</c:v>
                </c:pt>
              </c:numCache>
            </c:numRef>
          </c:val>
        </c:ser>
        <c:marker val="1"/>
        <c:axId val="175582592"/>
        <c:axId val="175607808"/>
      </c:lineChart>
      <c:catAx>
        <c:axId val="175582592"/>
        <c:scaling>
          <c:orientation val="minMax"/>
        </c:scaling>
        <c:axPos val="b"/>
        <c:tickLblPos val="nextTo"/>
        <c:crossAx val="175607808"/>
        <c:crosses val="autoZero"/>
        <c:auto val="1"/>
        <c:lblAlgn val="ctr"/>
        <c:lblOffset val="100"/>
      </c:catAx>
      <c:valAx>
        <c:axId val="175607808"/>
        <c:scaling>
          <c:orientation val="minMax"/>
        </c:scaling>
        <c:axPos val="l"/>
        <c:majorGridlines/>
        <c:numFmt formatCode="General" sourceLinked="1"/>
        <c:tickLblPos val="nextTo"/>
        <c:crossAx val="17558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Aggiculture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India!$K$18:$K$29</c:f>
              <c:numCache>
                <c:formatCode>General</c:formatCode>
                <c:ptCount val="12"/>
                <c:pt idx="0">
                  <c:v>16.8</c:v>
                </c:pt>
                <c:pt idx="1">
                  <c:v>17.100000000000001</c:v>
                </c:pt>
                <c:pt idx="2">
                  <c:v>16.8</c:v>
                </c:pt>
                <c:pt idx="3">
                  <c:v>16.2</c:v>
                </c:pt>
                <c:pt idx="4">
                  <c:v>16.399999999999999</c:v>
                </c:pt>
                <c:pt idx="5">
                  <c:v>16.600000000000001</c:v>
                </c:pt>
                <c:pt idx="6">
                  <c:v>16</c:v>
                </c:pt>
                <c:pt idx="7">
                  <c:v>16.8</c:v>
                </c:pt>
                <c:pt idx="8">
                  <c:v>18.7</c:v>
                </c:pt>
                <c:pt idx="9">
                  <c:v>17.399999999999999</c:v>
                </c:pt>
                <c:pt idx="10">
                  <c:v>16.600000000000001</c:v>
                </c:pt>
                <c:pt idx="11">
                  <c:v>16</c:v>
                </c:pt>
              </c:numCache>
            </c:numRef>
          </c:val>
        </c:ser>
        <c:marker val="1"/>
        <c:axId val="175492480"/>
        <c:axId val="175584384"/>
      </c:lineChart>
      <c:catAx>
        <c:axId val="175492480"/>
        <c:scaling>
          <c:orientation val="minMax"/>
        </c:scaling>
        <c:axPos val="b"/>
        <c:tickLblPos val="nextTo"/>
        <c:crossAx val="175584384"/>
        <c:crosses val="autoZero"/>
        <c:auto val="1"/>
        <c:lblAlgn val="ctr"/>
        <c:lblOffset val="100"/>
      </c:catAx>
      <c:valAx>
        <c:axId val="175584384"/>
        <c:scaling>
          <c:orientation val="minMax"/>
        </c:scaling>
        <c:axPos val="l"/>
        <c:majorGridlines/>
        <c:numFmt formatCode="General" sourceLinked="1"/>
        <c:tickLblPos val="nextTo"/>
        <c:crossAx val="175492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India!$M$18:$M$29</c:f>
              <c:numCache>
                <c:formatCode>General</c:formatCode>
                <c:ptCount val="12"/>
                <c:pt idx="0">
                  <c:v>29.4</c:v>
                </c:pt>
                <c:pt idx="1">
                  <c:v>28.4</c:v>
                </c:pt>
                <c:pt idx="2">
                  <c:v>27.7</c:v>
                </c:pt>
                <c:pt idx="3">
                  <c:v>27.3</c:v>
                </c:pt>
                <c:pt idx="4">
                  <c:v>26.6</c:v>
                </c:pt>
                <c:pt idx="5">
                  <c:v>26.5</c:v>
                </c:pt>
                <c:pt idx="6">
                  <c:v>26.4</c:v>
                </c:pt>
                <c:pt idx="7">
                  <c:v>24.6</c:v>
                </c:pt>
                <c:pt idx="8">
                  <c:v>25.1</c:v>
                </c:pt>
                <c:pt idx="9">
                  <c:v>26.5</c:v>
                </c:pt>
                <c:pt idx="10">
                  <c:v>25.3</c:v>
                </c:pt>
                <c:pt idx="11">
                  <c:v>25</c:v>
                </c:pt>
              </c:numCache>
            </c:numRef>
          </c:val>
        </c:ser>
        <c:marker val="1"/>
        <c:axId val="176161152"/>
        <c:axId val="176162688"/>
      </c:lineChart>
      <c:catAx>
        <c:axId val="176161152"/>
        <c:scaling>
          <c:orientation val="minMax"/>
        </c:scaling>
        <c:axPos val="b"/>
        <c:tickLblPos val="nextTo"/>
        <c:crossAx val="176162688"/>
        <c:crosses val="autoZero"/>
        <c:auto val="1"/>
        <c:lblAlgn val="ctr"/>
        <c:lblOffset val="100"/>
      </c:catAx>
      <c:valAx>
        <c:axId val="176162688"/>
        <c:scaling>
          <c:orientation val="minMax"/>
        </c:scaling>
        <c:axPos val="l"/>
        <c:majorGridlines/>
        <c:numFmt formatCode="General" sourceLinked="1"/>
        <c:tickLblPos val="nextTo"/>
        <c:crossAx val="176161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GDP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Predict_India!$B$22:$B$33</c:f>
              <c:numCache>
                <c:formatCode>General</c:formatCode>
                <c:ptCount val="12"/>
                <c:pt idx="0">
                  <c:v>5.5</c:v>
                </c:pt>
                <c:pt idx="1">
                  <c:v>6.4</c:v>
                </c:pt>
                <c:pt idx="2">
                  <c:v>7.4</c:v>
                </c:pt>
                <c:pt idx="3">
                  <c:v>8</c:v>
                </c:pt>
                <c:pt idx="4">
                  <c:v>8.3000000000000007</c:v>
                </c:pt>
                <c:pt idx="5">
                  <c:v>6.8</c:v>
                </c:pt>
                <c:pt idx="6">
                  <c:v>6.5</c:v>
                </c:pt>
                <c:pt idx="7">
                  <c:v>3.9</c:v>
                </c:pt>
                <c:pt idx="8">
                  <c:v>-5.8</c:v>
                </c:pt>
                <c:pt idx="9">
                  <c:v>9.6999999999999993</c:v>
                </c:pt>
                <c:pt idx="10">
                  <c:v>7</c:v>
                </c:pt>
                <c:pt idx="11">
                  <c:v>7.6</c:v>
                </c:pt>
              </c:numCache>
            </c:numRef>
          </c:val>
        </c:ser>
        <c:marker val="1"/>
        <c:axId val="97210752"/>
        <c:axId val="100277248"/>
      </c:lineChart>
      <c:catAx>
        <c:axId val="97210752"/>
        <c:scaling>
          <c:orientation val="minMax"/>
        </c:scaling>
        <c:axPos val="b"/>
        <c:tickLblPos val="nextTo"/>
        <c:crossAx val="100277248"/>
        <c:crosses val="autoZero"/>
        <c:auto val="1"/>
        <c:lblAlgn val="ctr"/>
        <c:lblOffset val="100"/>
      </c:catAx>
      <c:valAx>
        <c:axId val="100277248"/>
        <c:scaling>
          <c:orientation val="minMax"/>
        </c:scaling>
        <c:axPos val="l"/>
        <c:majorGridlines/>
        <c:numFmt formatCode="General" sourceLinked="1"/>
        <c:tickLblPos val="nextTo"/>
        <c:crossAx val="97210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Inflation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Predict_India!$K$22:$K$33</c:f>
              <c:numCache>
                <c:formatCode>General</c:formatCode>
                <c:ptCount val="12"/>
                <c:pt idx="0">
                  <c:v>7.9</c:v>
                </c:pt>
                <c:pt idx="1">
                  <c:v>6.2</c:v>
                </c:pt>
                <c:pt idx="2">
                  <c:v>3.3</c:v>
                </c:pt>
                <c:pt idx="3">
                  <c:v>2.2999999999999998</c:v>
                </c:pt>
                <c:pt idx="4">
                  <c:v>3.2</c:v>
                </c:pt>
                <c:pt idx="5">
                  <c:v>4</c:v>
                </c:pt>
                <c:pt idx="6">
                  <c:v>3.9</c:v>
                </c:pt>
                <c:pt idx="7">
                  <c:v>2.4</c:v>
                </c:pt>
                <c:pt idx="8">
                  <c:v>4.8</c:v>
                </c:pt>
                <c:pt idx="9">
                  <c:v>8.4</c:v>
                </c:pt>
                <c:pt idx="10">
                  <c:v>6.7</c:v>
                </c:pt>
                <c:pt idx="11">
                  <c:v>1.4</c:v>
                </c:pt>
              </c:numCache>
            </c:numRef>
          </c:val>
        </c:ser>
        <c:marker val="1"/>
        <c:axId val="98333824"/>
        <c:axId val="98335360"/>
      </c:lineChart>
      <c:catAx>
        <c:axId val="98333824"/>
        <c:scaling>
          <c:orientation val="minMax"/>
        </c:scaling>
        <c:axPos val="b"/>
        <c:tickLblPos val="nextTo"/>
        <c:crossAx val="98335360"/>
        <c:crosses val="autoZero"/>
        <c:auto val="1"/>
        <c:lblAlgn val="ctr"/>
        <c:lblOffset val="100"/>
      </c:catAx>
      <c:valAx>
        <c:axId val="98335360"/>
        <c:scaling>
          <c:orientation val="minMax"/>
        </c:scaling>
        <c:axPos val="l"/>
        <c:majorGridlines/>
        <c:numFmt formatCode="General" sourceLinked="1"/>
        <c:tickLblPos val="nextTo"/>
        <c:crossAx val="9833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Chaina!$B$2:$B$13</c:f>
              <c:numCache>
                <c:formatCode>General</c:formatCode>
                <c:ptCount val="12"/>
                <c:pt idx="0">
                  <c:v>11.1</c:v>
                </c:pt>
                <c:pt idx="1">
                  <c:v>11</c:v>
                </c:pt>
                <c:pt idx="2">
                  <c:v>10.8</c:v>
                </c:pt>
                <c:pt idx="3">
                  <c:v>10.8</c:v>
                </c:pt>
                <c:pt idx="4">
                  <c:v>10.4</c:v>
                </c:pt>
                <c:pt idx="5">
                  <c:v>10.3</c:v>
                </c:pt>
                <c:pt idx="6">
                  <c:v>9.9</c:v>
                </c:pt>
                <c:pt idx="7">
                  <c:v>9.6</c:v>
                </c:pt>
                <c:pt idx="8">
                  <c:v>8.6999999999999993</c:v>
                </c:pt>
                <c:pt idx="9">
                  <c:v>8.5</c:v>
                </c:pt>
                <c:pt idx="10">
                  <c:v>8.4</c:v>
                </c:pt>
                <c:pt idx="11" formatCode="@">
                  <c:v>0</c:v>
                </c:pt>
              </c:numCache>
            </c:numRef>
          </c:val>
        </c:ser>
        <c:marker val="1"/>
        <c:axId val="179272320"/>
        <c:axId val="179278976"/>
      </c:lineChart>
      <c:catAx>
        <c:axId val="179272320"/>
        <c:scaling>
          <c:orientation val="minMax"/>
        </c:scaling>
        <c:axPos val="b"/>
        <c:tickLblPos val="nextTo"/>
        <c:crossAx val="179278976"/>
        <c:crosses val="autoZero"/>
        <c:auto val="1"/>
        <c:lblAlgn val="ctr"/>
        <c:lblOffset val="100"/>
      </c:catAx>
      <c:valAx>
        <c:axId val="179278976"/>
        <c:scaling>
          <c:orientation val="minMax"/>
        </c:scaling>
        <c:axPos val="l"/>
        <c:majorGridlines/>
        <c:numFmt formatCode="General" sourceLinked="1"/>
        <c:tickLblPos val="nextTo"/>
        <c:crossAx val="179272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32</xdr:row>
      <xdr:rowOff>83820</xdr:rowOff>
    </xdr:from>
    <xdr:to>
      <xdr:col>3</xdr:col>
      <xdr:colOff>800100</xdr:colOff>
      <xdr:row>43</xdr:row>
      <xdr:rowOff>22860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31</xdr:row>
      <xdr:rowOff>114300</xdr:rowOff>
    </xdr:from>
    <xdr:to>
      <xdr:col>7</xdr:col>
      <xdr:colOff>845820</xdr:colOff>
      <xdr:row>43</xdr:row>
      <xdr:rowOff>106680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160020</xdr:colOff>
      <xdr:row>32</xdr:row>
      <xdr:rowOff>45720</xdr:rowOff>
    </xdr:from>
    <xdr:to>
      <xdr:col>11</xdr:col>
      <xdr:colOff>1158240</xdr:colOff>
      <xdr:row>42</xdr:row>
      <xdr:rowOff>175260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45</xdr:row>
      <xdr:rowOff>167640</xdr:rowOff>
    </xdr:from>
    <xdr:to>
      <xdr:col>4</xdr:col>
      <xdr:colOff>38100</xdr:colOff>
      <xdr:row>58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45</xdr:row>
      <xdr:rowOff>167640</xdr:rowOff>
    </xdr:from>
    <xdr:to>
      <xdr:col>8</xdr:col>
      <xdr:colOff>426720</xdr:colOff>
      <xdr:row>59</xdr:row>
      <xdr:rowOff>167640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358140</xdr:colOff>
      <xdr:row>45</xdr:row>
      <xdr:rowOff>121920</xdr:rowOff>
    </xdr:from>
    <xdr:to>
      <xdr:col>13</xdr:col>
      <xdr:colOff>251460</xdr:colOff>
      <xdr:row>58</xdr:row>
      <xdr:rowOff>68580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19</xdr:row>
      <xdr:rowOff>175260</xdr:rowOff>
    </xdr:from>
    <xdr:to>
      <xdr:col>8</xdr:col>
      <xdr:colOff>190500</xdr:colOff>
      <xdr:row>34</xdr:row>
      <xdr:rowOff>7620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20</xdr:row>
      <xdr:rowOff>22860</xdr:rowOff>
    </xdr:from>
    <xdr:to>
      <xdr:col>18</xdr:col>
      <xdr:colOff>45720</xdr:colOff>
      <xdr:row>32</xdr:row>
      <xdr:rowOff>99060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13</xdr:row>
      <xdr:rowOff>91440</xdr:rowOff>
    </xdr:from>
    <xdr:to>
      <xdr:col>3</xdr:col>
      <xdr:colOff>998220</xdr:colOff>
      <xdr:row>26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13</xdr:row>
      <xdr:rowOff>99060</xdr:rowOff>
    </xdr:from>
    <xdr:to>
      <xdr:col>7</xdr:col>
      <xdr:colOff>609600</xdr:colOff>
      <xdr:row>27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</xdr:colOff>
      <xdr:row>14</xdr:row>
      <xdr:rowOff>22860</xdr:rowOff>
    </xdr:from>
    <xdr:to>
      <xdr:col>11</xdr:col>
      <xdr:colOff>701040</xdr:colOff>
      <xdr:row>27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213360</xdr:colOff>
      <xdr:row>30</xdr:row>
      <xdr:rowOff>0</xdr:rowOff>
    </xdr:from>
    <xdr:to>
      <xdr:col>3</xdr:col>
      <xdr:colOff>990600</xdr:colOff>
      <xdr:row>42</xdr:row>
      <xdr:rowOff>68580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426720</xdr:colOff>
      <xdr:row>29</xdr:row>
      <xdr:rowOff>68580</xdr:rowOff>
    </xdr:from>
    <xdr:to>
      <xdr:col>8</xdr:col>
      <xdr:colOff>381000</xdr:colOff>
      <xdr:row>43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29</xdr:row>
      <xdr:rowOff>76200</xdr:rowOff>
    </xdr:from>
    <xdr:to>
      <xdr:col>12</xdr:col>
      <xdr:colOff>403860</xdr:colOff>
      <xdr:row>41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891540</xdr:colOff>
      <xdr:row>44</xdr:row>
      <xdr:rowOff>144780</xdr:rowOff>
    </xdr:from>
    <xdr:to>
      <xdr:col>8</xdr:col>
      <xdr:colOff>312420</xdr:colOff>
      <xdr:row>58</xdr:row>
      <xdr:rowOff>22860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16</xdr:row>
      <xdr:rowOff>167640</xdr:rowOff>
    </xdr:from>
    <xdr:to>
      <xdr:col>6</xdr:col>
      <xdr:colOff>243840</xdr:colOff>
      <xdr:row>29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548640</xdr:colOff>
      <xdr:row>14</xdr:row>
      <xdr:rowOff>53340</xdr:rowOff>
    </xdr:from>
    <xdr:to>
      <xdr:col>18</xdr:col>
      <xdr:colOff>99060</xdr:colOff>
      <xdr:row>26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workbookViewId="0">
      <selection activeCell="D31" sqref="D31"/>
    </sheetView>
  </sheetViews>
  <sheetFormatPr defaultRowHeight="14.4"/>
  <cols>
    <col min="1" max="1" width="13.88671875" customWidth="1"/>
    <col min="2" max="2" width="14.21875" customWidth="1"/>
    <col min="3" max="3" width="15.5546875" customWidth="1"/>
    <col min="4" max="4" width="15.6640625" customWidth="1"/>
    <col min="5" max="5" width="15.44140625" customWidth="1"/>
    <col min="6" max="6" width="14.21875" customWidth="1"/>
    <col min="7" max="7" width="12.6640625" customWidth="1"/>
    <col min="8" max="8" width="16" customWidth="1"/>
    <col min="9" max="9" width="13.109375" customWidth="1"/>
    <col min="10" max="10" width="15.44140625" customWidth="1"/>
    <col min="11" max="11" width="13.44140625" customWidth="1"/>
    <col min="12" max="12" width="20.5546875" customWidth="1"/>
  </cols>
  <sheetData>
    <row r="1" spans="1:12" ht="105.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4">
        <v>2012</v>
      </c>
      <c r="B2" s="5">
        <v>12.6</v>
      </c>
      <c r="C2" s="5">
        <v>38.299999999999997</v>
      </c>
      <c r="D2" s="5">
        <v>24.5</v>
      </c>
      <c r="E2" s="5">
        <v>31.3</v>
      </c>
      <c r="F2" s="5">
        <v>1.7</v>
      </c>
      <c r="G2" s="5">
        <v>1.3</v>
      </c>
      <c r="H2" s="6" t="s">
        <v>12</v>
      </c>
      <c r="I2" s="5">
        <v>1</v>
      </c>
      <c r="J2" s="5">
        <v>2.6</v>
      </c>
      <c r="K2" s="5">
        <v>16.8</v>
      </c>
      <c r="L2" s="5">
        <v>29.4</v>
      </c>
    </row>
    <row r="3" spans="1:12">
      <c r="A3" s="7">
        <v>2013</v>
      </c>
      <c r="B3" s="8">
        <v>12.6</v>
      </c>
      <c r="C3" s="8">
        <v>34</v>
      </c>
      <c r="D3" s="8">
        <v>25.4</v>
      </c>
      <c r="E3" s="8">
        <v>28.4</v>
      </c>
      <c r="F3" s="8">
        <v>2.1</v>
      </c>
      <c r="G3" s="8">
        <v>1.3</v>
      </c>
      <c r="H3" s="9" t="s">
        <v>12</v>
      </c>
      <c r="I3" s="8">
        <v>1</v>
      </c>
      <c r="J3" s="8">
        <v>2.5</v>
      </c>
      <c r="K3" s="8">
        <v>17.100000000000001</v>
      </c>
      <c r="L3" s="8">
        <v>28.4</v>
      </c>
    </row>
    <row r="4" spans="1:12">
      <c r="A4" s="7">
        <v>2014</v>
      </c>
      <c r="B4" s="8">
        <v>11.6</v>
      </c>
      <c r="C4" s="8">
        <v>34.299999999999997</v>
      </c>
      <c r="D4" s="8">
        <v>23</v>
      </c>
      <c r="E4" s="8">
        <v>26</v>
      </c>
      <c r="F4" s="8">
        <v>4.5999999999999996</v>
      </c>
      <c r="G4" s="8">
        <v>1.2</v>
      </c>
      <c r="H4" s="9" t="s">
        <v>12</v>
      </c>
      <c r="I4" s="8">
        <v>1</v>
      </c>
      <c r="J4" s="8">
        <v>2.5</v>
      </c>
      <c r="K4" s="8">
        <v>16.8</v>
      </c>
      <c r="L4" s="8">
        <v>27.7</v>
      </c>
    </row>
    <row r="5" spans="1:12">
      <c r="A5" s="7">
        <v>2015</v>
      </c>
      <c r="B5" s="8">
        <v>12.4</v>
      </c>
      <c r="C5" s="8">
        <v>32.1</v>
      </c>
      <c r="D5" s="8">
        <v>19.8</v>
      </c>
      <c r="E5" s="8">
        <v>22.1</v>
      </c>
      <c r="F5" s="8">
        <v>2.4</v>
      </c>
      <c r="G5" s="8">
        <v>1.2</v>
      </c>
      <c r="H5" s="9" t="s">
        <v>13</v>
      </c>
      <c r="I5" s="8">
        <v>1</v>
      </c>
      <c r="J5" s="8">
        <v>2.5</v>
      </c>
      <c r="K5" s="8">
        <v>16.2</v>
      </c>
      <c r="L5" s="8">
        <v>27.3</v>
      </c>
    </row>
    <row r="6" spans="1:12">
      <c r="A6" s="7">
        <v>2016</v>
      </c>
      <c r="B6" s="8">
        <v>12.9</v>
      </c>
      <c r="C6" s="8">
        <v>30.2</v>
      </c>
      <c r="D6" s="8">
        <v>19.2</v>
      </c>
      <c r="E6" s="8">
        <v>20.9</v>
      </c>
      <c r="F6" s="8">
        <v>3.4</v>
      </c>
      <c r="G6" s="8">
        <v>1.2</v>
      </c>
      <c r="H6" s="9" t="s">
        <v>13</v>
      </c>
      <c r="I6" s="8">
        <v>1</v>
      </c>
      <c r="J6" s="8">
        <v>2.5</v>
      </c>
      <c r="K6" s="8">
        <v>16.399999999999999</v>
      </c>
      <c r="L6" s="8">
        <v>26.6</v>
      </c>
    </row>
    <row r="7" spans="1:12">
      <c r="A7" s="7">
        <v>2017</v>
      </c>
      <c r="B7" s="8">
        <v>12.7</v>
      </c>
      <c r="C7" s="8">
        <v>31</v>
      </c>
      <c r="D7" s="8">
        <v>18.8</v>
      </c>
      <c r="E7" s="8">
        <v>22</v>
      </c>
      <c r="F7" s="8">
        <v>2</v>
      </c>
      <c r="G7" s="8">
        <v>1.2</v>
      </c>
      <c r="H7" s="9" t="s">
        <v>14</v>
      </c>
      <c r="I7" s="8">
        <v>1.1000000000000001</v>
      </c>
      <c r="J7" s="8">
        <v>2.5</v>
      </c>
      <c r="K7" s="8">
        <v>16.600000000000001</v>
      </c>
      <c r="L7" s="8">
        <v>26.5</v>
      </c>
    </row>
    <row r="8" spans="1:12">
      <c r="A8" s="7">
        <v>2018</v>
      </c>
      <c r="B8" s="8">
        <v>13.2</v>
      </c>
      <c r="C8" s="8">
        <v>32.299999999999997</v>
      </c>
      <c r="D8" s="8">
        <v>19.899999999999999</v>
      </c>
      <c r="E8" s="8">
        <v>23.7</v>
      </c>
      <c r="F8" s="8">
        <v>2.4</v>
      </c>
      <c r="G8" s="8">
        <v>1.1000000000000001</v>
      </c>
      <c r="H8" s="9" t="s">
        <v>14</v>
      </c>
      <c r="I8" s="8">
        <v>1</v>
      </c>
      <c r="J8" s="8">
        <v>2.4</v>
      </c>
      <c r="K8" s="8">
        <v>16</v>
      </c>
      <c r="L8" s="8">
        <v>26.4</v>
      </c>
    </row>
    <row r="9" spans="1:12">
      <c r="A9" s="7">
        <v>2019</v>
      </c>
      <c r="B9" s="9" t="s">
        <v>12</v>
      </c>
      <c r="C9" s="8">
        <v>30.1</v>
      </c>
      <c r="D9" s="8">
        <v>18.7</v>
      </c>
      <c r="E9" s="8">
        <v>21.2</v>
      </c>
      <c r="F9" s="8">
        <v>1.8</v>
      </c>
      <c r="G9" s="8">
        <v>1</v>
      </c>
      <c r="H9" s="9" t="s">
        <v>15</v>
      </c>
      <c r="I9" s="8">
        <v>1</v>
      </c>
      <c r="J9" s="8">
        <v>2.5</v>
      </c>
      <c r="K9" s="8">
        <v>16.8</v>
      </c>
      <c r="L9" s="8">
        <v>24.6</v>
      </c>
    </row>
    <row r="10" spans="1:12">
      <c r="A10" s="7">
        <v>2020</v>
      </c>
      <c r="B10" s="9" t="s">
        <v>12</v>
      </c>
      <c r="C10" s="8">
        <v>28.9</v>
      </c>
      <c r="D10" s="8">
        <v>18.7</v>
      </c>
      <c r="E10" s="8">
        <v>19.100000000000001</v>
      </c>
      <c r="F10" s="8">
        <v>2.9</v>
      </c>
      <c r="G10" s="8">
        <v>1</v>
      </c>
      <c r="H10" s="9" t="s">
        <v>15</v>
      </c>
      <c r="I10" s="8">
        <v>1</v>
      </c>
      <c r="J10" s="8">
        <v>2.8</v>
      </c>
      <c r="K10" s="8">
        <v>18.7</v>
      </c>
      <c r="L10" s="8">
        <v>25.1</v>
      </c>
    </row>
    <row r="11" spans="1:12">
      <c r="A11" s="7">
        <v>2021</v>
      </c>
      <c r="B11" s="9" t="s">
        <v>12</v>
      </c>
      <c r="C11" s="8">
        <v>32.1</v>
      </c>
      <c r="D11" s="8">
        <v>21.4</v>
      </c>
      <c r="E11" s="8">
        <v>24</v>
      </c>
      <c r="F11" s="8">
        <v>1.6</v>
      </c>
      <c r="G11" s="8">
        <v>0.8</v>
      </c>
      <c r="H11" s="9" t="s">
        <v>16</v>
      </c>
      <c r="I11" s="8">
        <v>1</v>
      </c>
      <c r="J11" s="8">
        <v>2.5</v>
      </c>
      <c r="K11" s="8">
        <v>17.399999999999999</v>
      </c>
      <c r="L11" s="8">
        <v>26.5</v>
      </c>
    </row>
    <row r="12" spans="1:12">
      <c r="A12" s="7">
        <v>2022</v>
      </c>
      <c r="B12" s="9" t="s">
        <v>12</v>
      </c>
      <c r="C12" s="8">
        <v>33</v>
      </c>
      <c r="D12" s="8">
        <v>23.2</v>
      </c>
      <c r="E12" s="8">
        <v>26.8</v>
      </c>
      <c r="F12" s="8">
        <v>1.9</v>
      </c>
      <c r="G12" s="8">
        <v>0.7</v>
      </c>
      <c r="H12" s="9" t="s">
        <v>12</v>
      </c>
      <c r="I12" s="9" t="s">
        <v>12</v>
      </c>
      <c r="J12" s="8">
        <v>2.4</v>
      </c>
      <c r="K12" s="8">
        <v>16.600000000000001</v>
      </c>
      <c r="L12" s="8">
        <v>25.3</v>
      </c>
    </row>
    <row r="13" spans="1:12">
      <c r="A13" s="7">
        <v>2023</v>
      </c>
      <c r="B13" s="9" t="s">
        <v>12</v>
      </c>
      <c r="C13" s="8">
        <v>33.700000000000003</v>
      </c>
      <c r="D13" s="8">
        <v>21.9</v>
      </c>
      <c r="E13" s="8">
        <v>24</v>
      </c>
      <c r="F13" s="9" t="s">
        <v>12</v>
      </c>
      <c r="G13" s="8">
        <v>0.8</v>
      </c>
      <c r="H13" s="9" t="s">
        <v>12</v>
      </c>
      <c r="I13" s="9" t="s">
        <v>12</v>
      </c>
      <c r="J13" s="9" t="s">
        <v>12</v>
      </c>
      <c r="K13" s="8">
        <v>16</v>
      </c>
      <c r="L13" s="8">
        <v>25</v>
      </c>
    </row>
    <row r="17" spans="2:13" ht="118.8">
      <c r="B17" s="1" t="s">
        <v>0</v>
      </c>
      <c r="C17" s="3" t="s">
        <v>2</v>
      </c>
      <c r="D17" s="1" t="s">
        <v>0</v>
      </c>
      <c r="E17" s="3" t="s">
        <v>3</v>
      </c>
      <c r="F17" s="1" t="s">
        <v>0</v>
      </c>
      <c r="G17" s="3" t="s">
        <v>4</v>
      </c>
      <c r="H17" s="1" t="s">
        <v>0</v>
      </c>
      <c r="I17" s="3" t="s">
        <v>5</v>
      </c>
      <c r="J17" s="1" t="s">
        <v>0</v>
      </c>
      <c r="K17" s="3" t="s">
        <v>10</v>
      </c>
      <c r="L17" s="1" t="s">
        <v>0</v>
      </c>
      <c r="M17" s="3" t="s">
        <v>11</v>
      </c>
    </row>
    <row r="18" spans="2:13">
      <c r="B18" s="4">
        <v>2012</v>
      </c>
      <c r="C18" s="5">
        <v>38.299999999999997</v>
      </c>
      <c r="D18" s="4">
        <v>2012</v>
      </c>
      <c r="E18" s="5">
        <v>24.5</v>
      </c>
      <c r="F18" s="4">
        <v>2012</v>
      </c>
      <c r="G18" s="5">
        <v>31.3</v>
      </c>
      <c r="H18" s="4">
        <v>2012</v>
      </c>
      <c r="I18" s="5">
        <v>1.7</v>
      </c>
      <c r="J18" s="4">
        <v>2012</v>
      </c>
      <c r="K18" s="5">
        <v>16.8</v>
      </c>
      <c r="L18" s="4">
        <v>2012</v>
      </c>
      <c r="M18" s="5">
        <v>29.4</v>
      </c>
    </row>
    <row r="19" spans="2:13">
      <c r="B19" s="7">
        <v>2013</v>
      </c>
      <c r="C19" s="8">
        <v>34</v>
      </c>
      <c r="D19" s="7">
        <v>2013</v>
      </c>
      <c r="E19" s="8">
        <v>25.4</v>
      </c>
      <c r="F19" s="7">
        <v>2013</v>
      </c>
      <c r="G19" s="8">
        <v>28.4</v>
      </c>
      <c r="H19" s="7">
        <v>2013</v>
      </c>
      <c r="I19" s="8">
        <v>2.1</v>
      </c>
      <c r="J19" s="7">
        <v>2013</v>
      </c>
      <c r="K19" s="8">
        <v>17.100000000000001</v>
      </c>
      <c r="L19" s="7">
        <v>2013</v>
      </c>
      <c r="M19" s="8">
        <v>28.4</v>
      </c>
    </row>
    <row r="20" spans="2:13">
      <c r="B20" s="7">
        <v>2014</v>
      </c>
      <c r="C20" s="8">
        <v>34.299999999999997</v>
      </c>
      <c r="D20" s="7">
        <v>2014</v>
      </c>
      <c r="E20" s="8">
        <v>23</v>
      </c>
      <c r="F20" s="7">
        <v>2014</v>
      </c>
      <c r="G20" s="8">
        <v>26</v>
      </c>
      <c r="H20" s="7">
        <v>2014</v>
      </c>
      <c r="I20" s="8">
        <v>4.5999999999999996</v>
      </c>
      <c r="J20" s="7">
        <v>2014</v>
      </c>
      <c r="K20" s="8">
        <v>16.8</v>
      </c>
      <c r="L20" s="7">
        <v>2014</v>
      </c>
      <c r="M20" s="8">
        <v>27.7</v>
      </c>
    </row>
    <row r="21" spans="2:13">
      <c r="B21" s="7">
        <v>2015</v>
      </c>
      <c r="C21" s="8">
        <v>32.1</v>
      </c>
      <c r="D21" s="7">
        <v>2015</v>
      </c>
      <c r="E21" s="8">
        <v>19.8</v>
      </c>
      <c r="F21" s="7">
        <v>2015</v>
      </c>
      <c r="G21" s="8">
        <v>22.1</v>
      </c>
      <c r="H21" s="7">
        <v>2015</v>
      </c>
      <c r="I21" s="8">
        <v>2.4</v>
      </c>
      <c r="J21" s="7">
        <v>2015</v>
      </c>
      <c r="K21" s="8">
        <v>16.2</v>
      </c>
      <c r="L21" s="7">
        <v>2015</v>
      </c>
      <c r="M21" s="8">
        <v>27.3</v>
      </c>
    </row>
    <row r="22" spans="2:13">
      <c r="B22" s="7">
        <v>2016</v>
      </c>
      <c r="C22" s="8">
        <v>30.2</v>
      </c>
      <c r="D22" s="7">
        <v>2016</v>
      </c>
      <c r="E22" s="8">
        <v>19.2</v>
      </c>
      <c r="F22" s="7">
        <v>2016</v>
      </c>
      <c r="G22" s="8">
        <v>20.9</v>
      </c>
      <c r="H22" s="7">
        <v>2016</v>
      </c>
      <c r="I22" s="8">
        <v>3.4</v>
      </c>
      <c r="J22" s="7">
        <v>2016</v>
      </c>
      <c r="K22" s="8">
        <v>16.399999999999999</v>
      </c>
      <c r="L22" s="7">
        <v>2016</v>
      </c>
      <c r="M22" s="8">
        <v>26.6</v>
      </c>
    </row>
    <row r="23" spans="2:13">
      <c r="B23" s="7">
        <v>2017</v>
      </c>
      <c r="C23" s="8">
        <v>31</v>
      </c>
      <c r="D23" s="7">
        <v>2017</v>
      </c>
      <c r="E23" s="8">
        <v>18.8</v>
      </c>
      <c r="F23" s="7">
        <v>2017</v>
      </c>
      <c r="G23" s="8">
        <v>22</v>
      </c>
      <c r="H23" s="7">
        <v>2017</v>
      </c>
      <c r="I23" s="8">
        <v>2</v>
      </c>
      <c r="J23" s="7">
        <v>2017</v>
      </c>
      <c r="K23" s="8">
        <v>16.600000000000001</v>
      </c>
      <c r="L23" s="7">
        <v>2017</v>
      </c>
      <c r="M23" s="8">
        <v>26.5</v>
      </c>
    </row>
    <row r="24" spans="2:13">
      <c r="B24" s="7">
        <v>2018</v>
      </c>
      <c r="C24" s="8">
        <v>32.299999999999997</v>
      </c>
      <c r="D24" s="7">
        <v>2018</v>
      </c>
      <c r="E24" s="8">
        <v>19.899999999999999</v>
      </c>
      <c r="F24" s="7">
        <v>2018</v>
      </c>
      <c r="G24" s="8">
        <v>23.7</v>
      </c>
      <c r="H24" s="7">
        <v>2018</v>
      </c>
      <c r="I24" s="8">
        <v>2.4</v>
      </c>
      <c r="J24" s="7">
        <v>2018</v>
      </c>
      <c r="K24" s="8">
        <v>16</v>
      </c>
      <c r="L24" s="7">
        <v>2018</v>
      </c>
      <c r="M24" s="8">
        <v>26.4</v>
      </c>
    </row>
    <row r="25" spans="2:13">
      <c r="B25" s="7">
        <v>2019</v>
      </c>
      <c r="C25" s="8">
        <v>30.1</v>
      </c>
      <c r="D25" s="7">
        <v>2019</v>
      </c>
      <c r="E25" s="8">
        <v>18.7</v>
      </c>
      <c r="F25" s="7">
        <v>2019</v>
      </c>
      <c r="G25" s="8">
        <v>21.2</v>
      </c>
      <c r="H25" s="7">
        <v>2019</v>
      </c>
      <c r="I25" s="8">
        <v>1.8</v>
      </c>
      <c r="J25" s="7">
        <v>2019</v>
      </c>
      <c r="K25" s="8">
        <v>16.8</v>
      </c>
      <c r="L25" s="7">
        <v>2019</v>
      </c>
      <c r="M25" s="8">
        <v>24.6</v>
      </c>
    </row>
    <row r="26" spans="2:13">
      <c r="B26" s="7">
        <v>2020</v>
      </c>
      <c r="C26" s="8">
        <v>28.9</v>
      </c>
      <c r="D26" s="7">
        <v>2020</v>
      </c>
      <c r="E26" s="8">
        <v>18.7</v>
      </c>
      <c r="F26" s="7">
        <v>2020</v>
      </c>
      <c r="G26" s="8">
        <v>19.100000000000001</v>
      </c>
      <c r="H26" s="7">
        <v>2020</v>
      </c>
      <c r="I26" s="8">
        <v>2.9</v>
      </c>
      <c r="J26" s="7">
        <v>2020</v>
      </c>
      <c r="K26" s="8">
        <v>18.7</v>
      </c>
      <c r="L26" s="7">
        <v>2020</v>
      </c>
      <c r="M26" s="8">
        <v>25.1</v>
      </c>
    </row>
    <row r="27" spans="2:13">
      <c r="B27" s="7">
        <v>2021</v>
      </c>
      <c r="C27" s="8">
        <v>32.1</v>
      </c>
      <c r="D27" s="7">
        <v>2021</v>
      </c>
      <c r="E27" s="8">
        <v>21.4</v>
      </c>
      <c r="F27" s="7">
        <v>2021</v>
      </c>
      <c r="G27" s="8">
        <v>24</v>
      </c>
      <c r="H27" s="7">
        <v>2021</v>
      </c>
      <c r="I27" s="8">
        <v>1.6</v>
      </c>
      <c r="J27" s="7">
        <v>2021</v>
      </c>
      <c r="K27" s="8">
        <v>17.399999999999999</v>
      </c>
      <c r="L27" s="7">
        <v>2021</v>
      </c>
      <c r="M27" s="8">
        <v>26.5</v>
      </c>
    </row>
    <row r="28" spans="2:13">
      <c r="B28" s="7">
        <v>2022</v>
      </c>
      <c r="C28" s="8">
        <v>33</v>
      </c>
      <c r="D28" s="7">
        <v>2022</v>
      </c>
      <c r="E28" s="8">
        <v>23.2</v>
      </c>
      <c r="F28" s="7">
        <v>2022</v>
      </c>
      <c r="G28" s="8">
        <v>26.8</v>
      </c>
      <c r="H28" s="7">
        <v>2022</v>
      </c>
      <c r="I28" s="8">
        <v>1.9</v>
      </c>
      <c r="J28" s="7">
        <v>2022</v>
      </c>
      <c r="K28" s="8">
        <v>16.600000000000001</v>
      </c>
      <c r="L28" s="7">
        <v>2022</v>
      </c>
      <c r="M28" s="8">
        <v>25.3</v>
      </c>
    </row>
    <row r="29" spans="2:13">
      <c r="B29" s="7">
        <v>2023</v>
      </c>
      <c r="C29" s="8">
        <v>33.700000000000003</v>
      </c>
      <c r="D29" s="7">
        <v>2023</v>
      </c>
      <c r="E29" s="8">
        <v>21.9</v>
      </c>
      <c r="F29" s="7">
        <v>2023</v>
      </c>
      <c r="G29" s="8">
        <v>24</v>
      </c>
      <c r="H29" s="7">
        <v>2023</v>
      </c>
      <c r="I29" s="9" t="s">
        <v>12</v>
      </c>
      <c r="J29" s="7">
        <v>2023</v>
      </c>
      <c r="K29" s="8">
        <v>16</v>
      </c>
      <c r="L29" s="7">
        <v>2023</v>
      </c>
      <c r="M29" s="8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>
      <selection activeCell="R16" sqref="R16"/>
    </sheetView>
  </sheetViews>
  <sheetFormatPr defaultRowHeight="14.4"/>
  <cols>
    <col min="1" max="1" width="9.77734375" customWidth="1"/>
    <col min="2" max="2" width="14.5546875" customWidth="1"/>
    <col min="3" max="3" width="12.6640625" bestFit="1" customWidth="1"/>
    <col min="7" max="7" width="11.109375" customWidth="1"/>
    <col min="11" max="11" width="13.21875" customWidth="1"/>
  </cols>
  <sheetData>
    <row r="1" spans="1:16" ht="31.2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J1" t="s">
        <v>0</v>
      </c>
      <c r="K1" s="10" t="s">
        <v>23</v>
      </c>
      <c r="L1" t="s">
        <v>18</v>
      </c>
      <c r="M1" t="s">
        <v>19</v>
      </c>
      <c r="N1" t="s">
        <v>20</v>
      </c>
      <c r="O1" t="s">
        <v>21</v>
      </c>
      <c r="P1" t="s">
        <v>24</v>
      </c>
    </row>
    <row r="2" spans="1:16">
      <c r="A2" s="4">
        <v>2012</v>
      </c>
      <c r="B2" s="5">
        <v>5.5</v>
      </c>
      <c r="C2">
        <f>A2-2017.5</f>
        <v>-5.5</v>
      </c>
      <c r="D2">
        <f>C2*2</f>
        <v>-11</v>
      </c>
      <c r="E2">
        <f>D2*B2</f>
        <v>-60.5</v>
      </c>
      <c r="F2">
        <f>D2*D2</f>
        <v>121</v>
      </c>
      <c r="G2">
        <f>$C$16+C2*$C$17</f>
        <v>6.3060897435897436</v>
      </c>
      <c r="J2" s="4">
        <v>2012</v>
      </c>
      <c r="K2" s="5">
        <v>7.9</v>
      </c>
      <c r="L2">
        <f>J2-2017.5</f>
        <v>-5.5</v>
      </c>
      <c r="M2">
        <f>L2*2</f>
        <v>-11</v>
      </c>
      <c r="N2">
        <f>M2*K2</f>
        <v>-86.9</v>
      </c>
      <c r="O2">
        <f>M2*M2</f>
        <v>121</v>
      </c>
      <c r="P2">
        <f>$L$16+M2*$L$17</f>
        <v>4.9512820512820515</v>
      </c>
    </row>
    <row r="3" spans="1:16">
      <c r="A3" s="7">
        <v>2013</v>
      </c>
      <c r="B3" s="8">
        <v>6.4</v>
      </c>
      <c r="C3">
        <f t="shared" ref="C3:C13" si="0">A3-2017.5</f>
        <v>-4.5</v>
      </c>
      <c r="D3">
        <f t="shared" ref="D3:D13" si="1">C3*2</f>
        <v>-9</v>
      </c>
      <c r="E3">
        <f t="shared" ref="E3:E13" si="2">D3*B3</f>
        <v>-57.6</v>
      </c>
      <c r="F3">
        <f t="shared" ref="F3:F13" si="3">D3*D3</f>
        <v>81</v>
      </c>
      <c r="G3">
        <f t="shared" ref="G3:G13" si="4">$C$16+C3*$C$17</f>
        <v>6.2398310023310026</v>
      </c>
      <c r="J3" s="7">
        <v>2013</v>
      </c>
      <c r="K3" s="8">
        <v>6.2</v>
      </c>
      <c r="L3">
        <f t="shared" ref="L3:L13" si="5">J3-2017.5</f>
        <v>-4.5</v>
      </c>
      <c r="M3">
        <f t="shared" ref="M3:M13" si="6">L3*2</f>
        <v>-9</v>
      </c>
      <c r="N3">
        <f t="shared" ref="N3:N13" si="7">M3*K3</f>
        <v>-55.800000000000004</v>
      </c>
      <c r="O3">
        <f t="shared" ref="O3:O14" si="8">M3*M3</f>
        <v>81</v>
      </c>
      <c r="P3">
        <f t="shared" ref="P3:P13" si="9">$L$16+M3*$L$17</f>
        <v>4.8768065268065275</v>
      </c>
    </row>
    <row r="4" spans="1:16">
      <c r="A4" s="7">
        <v>2014</v>
      </c>
      <c r="B4" s="8">
        <v>7.4</v>
      </c>
      <c r="C4">
        <f t="shared" si="0"/>
        <v>-3.5</v>
      </c>
      <c r="D4">
        <f t="shared" si="1"/>
        <v>-7</v>
      </c>
      <c r="E4">
        <f t="shared" si="2"/>
        <v>-51.800000000000004</v>
      </c>
      <c r="F4">
        <f t="shared" si="3"/>
        <v>49</v>
      </c>
      <c r="G4">
        <f t="shared" si="4"/>
        <v>6.1735722610722616</v>
      </c>
      <c r="J4" s="7">
        <v>2014</v>
      </c>
      <c r="K4" s="8">
        <v>3.3</v>
      </c>
      <c r="L4">
        <f t="shared" si="5"/>
        <v>-3.5</v>
      </c>
      <c r="M4">
        <f t="shared" si="6"/>
        <v>-7</v>
      </c>
      <c r="N4">
        <f t="shared" si="7"/>
        <v>-23.099999999999998</v>
      </c>
      <c r="O4">
        <f t="shared" si="8"/>
        <v>49</v>
      </c>
      <c r="P4">
        <f t="shared" si="9"/>
        <v>4.8023310023310026</v>
      </c>
    </row>
    <row r="5" spans="1:16">
      <c r="A5" s="7">
        <v>2015</v>
      </c>
      <c r="B5" s="8">
        <v>8</v>
      </c>
      <c r="C5">
        <f t="shared" si="0"/>
        <v>-2.5</v>
      </c>
      <c r="D5">
        <f t="shared" si="1"/>
        <v>-5</v>
      </c>
      <c r="E5">
        <f t="shared" si="2"/>
        <v>-40</v>
      </c>
      <c r="F5">
        <f t="shared" si="3"/>
        <v>25</v>
      </c>
      <c r="G5">
        <f t="shared" si="4"/>
        <v>6.1073135198135198</v>
      </c>
      <c r="J5" s="7">
        <v>2015</v>
      </c>
      <c r="K5" s="8">
        <v>2.2999999999999998</v>
      </c>
      <c r="L5">
        <f t="shared" si="5"/>
        <v>-2.5</v>
      </c>
      <c r="M5">
        <f t="shared" si="6"/>
        <v>-5</v>
      </c>
      <c r="N5">
        <f t="shared" si="7"/>
        <v>-11.5</v>
      </c>
      <c r="O5">
        <f t="shared" si="8"/>
        <v>25</v>
      </c>
      <c r="P5">
        <f t="shared" si="9"/>
        <v>4.7278554778554778</v>
      </c>
    </row>
    <row r="6" spans="1:16">
      <c r="A6" s="7">
        <v>2016</v>
      </c>
      <c r="B6" s="8">
        <v>8.3000000000000007</v>
      </c>
      <c r="C6">
        <f t="shared" si="0"/>
        <v>-1.5</v>
      </c>
      <c r="D6">
        <f t="shared" si="1"/>
        <v>-3</v>
      </c>
      <c r="E6">
        <f t="shared" si="2"/>
        <v>-24.900000000000002</v>
      </c>
      <c r="F6">
        <f t="shared" si="3"/>
        <v>9</v>
      </c>
      <c r="G6">
        <f t="shared" si="4"/>
        <v>6.0410547785547788</v>
      </c>
      <c r="J6" s="7">
        <v>2016</v>
      </c>
      <c r="K6" s="8">
        <v>3.2</v>
      </c>
      <c r="L6">
        <f t="shared" si="5"/>
        <v>-1.5</v>
      </c>
      <c r="M6">
        <f t="shared" si="6"/>
        <v>-3</v>
      </c>
      <c r="N6">
        <f t="shared" si="7"/>
        <v>-9.6000000000000014</v>
      </c>
      <c r="O6">
        <f t="shared" si="8"/>
        <v>9</v>
      </c>
      <c r="P6">
        <f t="shared" si="9"/>
        <v>4.6533799533799538</v>
      </c>
    </row>
    <row r="7" spans="1:16">
      <c r="A7" s="7">
        <v>2017</v>
      </c>
      <c r="B7" s="8">
        <v>6.8</v>
      </c>
      <c r="C7">
        <f t="shared" si="0"/>
        <v>-0.5</v>
      </c>
      <c r="D7">
        <f t="shared" si="1"/>
        <v>-1</v>
      </c>
      <c r="E7">
        <f t="shared" si="2"/>
        <v>-6.8</v>
      </c>
      <c r="F7">
        <f t="shared" si="3"/>
        <v>1</v>
      </c>
      <c r="G7">
        <f t="shared" si="4"/>
        <v>5.9747960372960369</v>
      </c>
      <c r="J7" s="7">
        <v>2017</v>
      </c>
      <c r="K7" s="8">
        <v>4</v>
      </c>
      <c r="L7">
        <f t="shared" si="5"/>
        <v>-0.5</v>
      </c>
      <c r="M7">
        <f t="shared" si="6"/>
        <v>-1</v>
      </c>
      <c r="N7">
        <f t="shared" si="7"/>
        <v>-4</v>
      </c>
      <c r="O7">
        <f t="shared" si="8"/>
        <v>1</v>
      </c>
      <c r="P7">
        <f t="shared" si="9"/>
        <v>4.5789044289044289</v>
      </c>
    </row>
    <row r="8" spans="1:16">
      <c r="A8" s="7">
        <v>2018</v>
      </c>
      <c r="B8" s="8">
        <v>6.5</v>
      </c>
      <c r="C8">
        <f t="shared" si="0"/>
        <v>0.5</v>
      </c>
      <c r="D8">
        <f t="shared" si="1"/>
        <v>1</v>
      </c>
      <c r="E8">
        <f t="shared" si="2"/>
        <v>6.5</v>
      </c>
      <c r="F8">
        <f t="shared" si="3"/>
        <v>1</v>
      </c>
      <c r="G8">
        <f t="shared" si="4"/>
        <v>5.9085372960372959</v>
      </c>
      <c r="J8" s="7">
        <v>2018</v>
      </c>
      <c r="K8" s="8">
        <v>3.9</v>
      </c>
      <c r="L8">
        <f t="shared" si="5"/>
        <v>0.5</v>
      </c>
      <c r="M8">
        <f t="shared" si="6"/>
        <v>1</v>
      </c>
      <c r="N8">
        <f t="shared" si="7"/>
        <v>3.9</v>
      </c>
      <c r="O8">
        <f t="shared" si="8"/>
        <v>1</v>
      </c>
      <c r="P8">
        <f t="shared" si="9"/>
        <v>4.504428904428905</v>
      </c>
    </row>
    <row r="9" spans="1:16">
      <c r="A9" s="7">
        <v>2019</v>
      </c>
      <c r="B9" s="8">
        <v>3.9</v>
      </c>
      <c r="C9">
        <f t="shared" si="0"/>
        <v>1.5</v>
      </c>
      <c r="D9">
        <f t="shared" si="1"/>
        <v>3</v>
      </c>
      <c r="E9">
        <f t="shared" si="2"/>
        <v>11.7</v>
      </c>
      <c r="F9">
        <f t="shared" si="3"/>
        <v>9</v>
      </c>
      <c r="G9">
        <f t="shared" si="4"/>
        <v>5.8422785547785541</v>
      </c>
      <c r="J9" s="7">
        <v>2019</v>
      </c>
      <c r="K9" s="8">
        <v>2.4</v>
      </c>
      <c r="L9">
        <f t="shared" si="5"/>
        <v>1.5</v>
      </c>
      <c r="M9">
        <f t="shared" si="6"/>
        <v>3</v>
      </c>
      <c r="N9">
        <f t="shared" si="7"/>
        <v>7.1999999999999993</v>
      </c>
      <c r="O9">
        <f t="shared" si="8"/>
        <v>9</v>
      </c>
      <c r="P9">
        <f t="shared" si="9"/>
        <v>4.4299533799533801</v>
      </c>
    </row>
    <row r="10" spans="1:16">
      <c r="A10" s="7">
        <v>2020</v>
      </c>
      <c r="B10" s="8">
        <v>-5.8</v>
      </c>
      <c r="C10">
        <f t="shared" si="0"/>
        <v>2.5</v>
      </c>
      <c r="D10">
        <f t="shared" si="1"/>
        <v>5</v>
      </c>
      <c r="E10">
        <f t="shared" si="2"/>
        <v>-29</v>
      </c>
      <c r="F10">
        <f t="shared" si="3"/>
        <v>25</v>
      </c>
      <c r="G10">
        <f t="shared" si="4"/>
        <v>5.7760198135198131</v>
      </c>
      <c r="J10" s="7">
        <v>2020</v>
      </c>
      <c r="K10" s="8">
        <v>4.8</v>
      </c>
      <c r="L10">
        <f t="shared" si="5"/>
        <v>2.5</v>
      </c>
      <c r="M10">
        <f t="shared" si="6"/>
        <v>5</v>
      </c>
      <c r="N10">
        <f t="shared" si="7"/>
        <v>24</v>
      </c>
      <c r="O10">
        <f t="shared" si="8"/>
        <v>25</v>
      </c>
      <c r="P10">
        <f t="shared" si="9"/>
        <v>4.3554778554778562</v>
      </c>
    </row>
    <row r="11" spans="1:16">
      <c r="A11" s="7">
        <v>2021</v>
      </c>
      <c r="B11" s="8">
        <v>9.6999999999999993</v>
      </c>
      <c r="C11">
        <f t="shared" si="0"/>
        <v>3.5</v>
      </c>
      <c r="D11">
        <f t="shared" si="1"/>
        <v>7</v>
      </c>
      <c r="E11">
        <f t="shared" si="2"/>
        <v>67.899999999999991</v>
      </c>
      <c r="F11">
        <f t="shared" si="3"/>
        <v>49</v>
      </c>
      <c r="G11">
        <f t="shared" si="4"/>
        <v>5.7097610722610712</v>
      </c>
      <c r="J11" s="7">
        <v>2021</v>
      </c>
      <c r="K11" s="8">
        <v>8.4</v>
      </c>
      <c r="L11">
        <f t="shared" si="5"/>
        <v>3.5</v>
      </c>
      <c r="M11">
        <f t="shared" si="6"/>
        <v>7</v>
      </c>
      <c r="N11">
        <f t="shared" si="7"/>
        <v>58.800000000000004</v>
      </c>
      <c r="O11">
        <f t="shared" si="8"/>
        <v>49</v>
      </c>
      <c r="P11">
        <f t="shared" si="9"/>
        <v>4.2810023310023313</v>
      </c>
    </row>
    <row r="12" spans="1:16">
      <c r="A12" s="7">
        <v>2022</v>
      </c>
      <c r="B12" s="8">
        <v>7</v>
      </c>
      <c r="C12">
        <f t="shared" si="0"/>
        <v>4.5</v>
      </c>
      <c r="D12">
        <f t="shared" si="1"/>
        <v>9</v>
      </c>
      <c r="E12">
        <f t="shared" si="2"/>
        <v>63</v>
      </c>
      <c r="F12">
        <f t="shared" si="3"/>
        <v>81</v>
      </c>
      <c r="G12">
        <f t="shared" si="4"/>
        <v>5.6435023310023302</v>
      </c>
      <c r="J12" s="7">
        <v>2022</v>
      </c>
      <c r="K12" s="8">
        <v>6.7</v>
      </c>
      <c r="L12">
        <f t="shared" si="5"/>
        <v>4.5</v>
      </c>
      <c r="M12">
        <f t="shared" si="6"/>
        <v>9</v>
      </c>
      <c r="N12">
        <f t="shared" si="7"/>
        <v>60.300000000000004</v>
      </c>
      <c r="O12">
        <f t="shared" si="8"/>
        <v>81</v>
      </c>
      <c r="P12">
        <f t="shared" si="9"/>
        <v>4.2065268065268064</v>
      </c>
    </row>
    <row r="13" spans="1:16">
      <c r="A13" s="7">
        <v>2023</v>
      </c>
      <c r="B13" s="8">
        <v>7.6</v>
      </c>
      <c r="C13">
        <f t="shared" si="0"/>
        <v>5.5</v>
      </c>
      <c r="D13">
        <f t="shared" si="1"/>
        <v>11</v>
      </c>
      <c r="E13">
        <f t="shared" si="2"/>
        <v>83.6</v>
      </c>
      <c r="F13">
        <f t="shared" si="3"/>
        <v>121</v>
      </c>
      <c r="G13">
        <f t="shared" si="4"/>
        <v>5.5772435897435892</v>
      </c>
      <c r="J13" s="7">
        <v>2023</v>
      </c>
      <c r="K13" s="8">
        <v>1.4</v>
      </c>
      <c r="L13">
        <f t="shared" si="5"/>
        <v>5.5</v>
      </c>
      <c r="M13">
        <f t="shared" si="6"/>
        <v>11</v>
      </c>
      <c r="N13">
        <f t="shared" si="7"/>
        <v>15.399999999999999</v>
      </c>
      <c r="O13">
        <f t="shared" si="8"/>
        <v>121</v>
      </c>
      <c r="P13">
        <f t="shared" si="9"/>
        <v>4.1320512820512825</v>
      </c>
    </row>
    <row r="14" spans="1:16">
      <c r="A14" s="11" t="s">
        <v>25</v>
      </c>
      <c r="B14" s="11">
        <f>SUM(B2:B13)</f>
        <v>71.3</v>
      </c>
      <c r="C14" s="11"/>
      <c r="D14" s="11">
        <f>SUM(D2:D13)</f>
        <v>0</v>
      </c>
      <c r="E14" s="11">
        <f>SUM(E2:E13)</f>
        <v>-37.900000000000063</v>
      </c>
      <c r="F14" s="11">
        <f>SUM(F2:F13)</f>
        <v>572</v>
      </c>
      <c r="J14" s="11" t="s">
        <v>25</v>
      </c>
      <c r="K14" s="11">
        <f>SUM(K2:K13)</f>
        <v>54.5</v>
      </c>
      <c r="L14" s="11"/>
      <c r="M14" s="11">
        <f>SUM(M2:M13)</f>
        <v>0</v>
      </c>
      <c r="N14" s="11">
        <f>SUM(N2:N13)</f>
        <v>-21.299999999999997</v>
      </c>
      <c r="O14" s="11">
        <f>SUM(O2:O13)</f>
        <v>572</v>
      </c>
    </row>
    <row r="16" spans="1:16">
      <c r="B16" s="11" t="s">
        <v>26</v>
      </c>
      <c r="C16" s="11">
        <f>B14/12</f>
        <v>5.9416666666666664</v>
      </c>
      <c r="K16" s="11" t="s">
        <v>26</v>
      </c>
      <c r="L16" s="11">
        <f>K14/12</f>
        <v>4.541666666666667</v>
      </c>
    </row>
    <row r="17" spans="1:16">
      <c r="B17" s="11" t="s">
        <v>27</v>
      </c>
      <c r="C17" s="11">
        <f>E14/F14</f>
        <v>-6.6258741258741372E-2</v>
      </c>
      <c r="K17" s="11" t="s">
        <v>27</v>
      </c>
      <c r="L17" s="11">
        <f>N14/O14</f>
        <v>-3.7237762237762234E-2</v>
      </c>
    </row>
    <row r="19" spans="1:16">
      <c r="A19">
        <v>2024</v>
      </c>
      <c r="C19">
        <f>2024-2017.5</f>
        <v>6.5</v>
      </c>
      <c r="G19">
        <f>C16+C19*C17</f>
        <v>5.5109848484848474</v>
      </c>
      <c r="J19">
        <v>2024</v>
      </c>
      <c r="L19">
        <f>2024-2017.5</f>
        <v>6.5</v>
      </c>
      <c r="P19">
        <f>L16+L17*L19</f>
        <v>4.2996212121212123</v>
      </c>
    </row>
    <row r="21" spans="1:16" ht="15.6">
      <c r="A21" t="s">
        <v>0</v>
      </c>
      <c r="B21" t="s">
        <v>17</v>
      </c>
      <c r="J21" t="s">
        <v>0</v>
      </c>
      <c r="K21" s="10" t="s">
        <v>23</v>
      </c>
    </row>
    <row r="22" spans="1:16">
      <c r="A22" s="4">
        <v>2012</v>
      </c>
      <c r="B22" s="5">
        <v>5.5</v>
      </c>
      <c r="J22" s="4">
        <v>2012</v>
      </c>
      <c r="K22" s="5">
        <v>7.9</v>
      </c>
    </row>
    <row r="23" spans="1:16">
      <c r="A23" s="7">
        <v>2013</v>
      </c>
      <c r="B23" s="8">
        <v>6.4</v>
      </c>
      <c r="J23" s="7">
        <v>2013</v>
      </c>
      <c r="K23" s="8">
        <v>6.2</v>
      </c>
    </row>
    <row r="24" spans="1:16">
      <c r="A24" s="7">
        <v>2014</v>
      </c>
      <c r="B24" s="8">
        <v>7.4</v>
      </c>
      <c r="J24" s="7">
        <v>2014</v>
      </c>
      <c r="K24" s="8">
        <v>3.3</v>
      </c>
    </row>
    <row r="25" spans="1:16">
      <c r="A25" s="7">
        <v>2015</v>
      </c>
      <c r="B25" s="8">
        <v>8</v>
      </c>
      <c r="J25" s="7">
        <v>2015</v>
      </c>
      <c r="K25" s="8">
        <v>2.2999999999999998</v>
      </c>
    </row>
    <row r="26" spans="1:16">
      <c r="A26" s="7">
        <v>2016</v>
      </c>
      <c r="B26" s="8">
        <v>8.3000000000000007</v>
      </c>
      <c r="J26" s="7">
        <v>2016</v>
      </c>
      <c r="K26" s="8">
        <v>3.2</v>
      </c>
    </row>
    <row r="27" spans="1:16">
      <c r="A27" s="7">
        <v>2017</v>
      </c>
      <c r="B27" s="8">
        <v>6.8</v>
      </c>
      <c r="J27" s="7">
        <v>2017</v>
      </c>
      <c r="K27" s="8">
        <v>4</v>
      </c>
    </row>
    <row r="28" spans="1:16">
      <c r="A28" s="7">
        <v>2018</v>
      </c>
      <c r="B28" s="8">
        <v>6.5</v>
      </c>
      <c r="J28" s="7">
        <v>2018</v>
      </c>
      <c r="K28" s="8">
        <v>3.9</v>
      </c>
    </row>
    <row r="29" spans="1:16">
      <c r="A29" s="7">
        <v>2019</v>
      </c>
      <c r="B29" s="8">
        <v>3.9</v>
      </c>
      <c r="J29" s="7">
        <v>2019</v>
      </c>
      <c r="K29" s="8">
        <v>2.4</v>
      </c>
    </row>
    <row r="30" spans="1:16">
      <c r="A30" s="7">
        <v>2020</v>
      </c>
      <c r="B30" s="8">
        <v>-5.8</v>
      </c>
      <c r="J30" s="7">
        <v>2020</v>
      </c>
      <c r="K30" s="8">
        <v>4.8</v>
      </c>
    </row>
    <row r="31" spans="1:16">
      <c r="A31" s="7">
        <v>2021</v>
      </c>
      <c r="B31" s="8">
        <v>9.6999999999999993</v>
      </c>
      <c r="J31" s="7">
        <v>2021</v>
      </c>
      <c r="K31" s="8">
        <v>8.4</v>
      </c>
    </row>
    <row r="32" spans="1:16">
      <c r="A32" s="7">
        <v>2022</v>
      </c>
      <c r="B32" s="8">
        <v>7</v>
      </c>
      <c r="J32" s="7">
        <v>2022</v>
      </c>
      <c r="K32" s="8">
        <v>6.7</v>
      </c>
    </row>
    <row r="33" spans="1:11">
      <c r="A33" s="7">
        <v>2023</v>
      </c>
      <c r="B33" s="8">
        <v>7.6</v>
      </c>
      <c r="J33" s="7">
        <v>2023</v>
      </c>
      <c r="K33" s="8">
        <v>1.4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topLeftCell="A16" workbookViewId="0">
      <selection activeCell="N24" sqref="N24"/>
    </sheetView>
  </sheetViews>
  <sheetFormatPr defaultRowHeight="14.4"/>
  <cols>
    <col min="1" max="1" width="16.21875" customWidth="1"/>
    <col min="2" max="2" width="14.33203125" customWidth="1"/>
    <col min="3" max="3" width="14.5546875" customWidth="1"/>
    <col min="4" max="4" width="17.109375" customWidth="1"/>
    <col min="5" max="5" width="15.77734375" customWidth="1"/>
    <col min="6" max="6" width="15.6640625" customWidth="1"/>
    <col min="7" max="7" width="15.44140625" customWidth="1"/>
    <col min="8" max="8" width="15.88671875" customWidth="1"/>
    <col min="9" max="9" width="15.5546875" customWidth="1"/>
    <col min="10" max="10" width="15" customWidth="1"/>
    <col min="11" max="11" width="12.33203125" customWidth="1"/>
    <col min="12" max="12" width="14.21875" customWidth="1"/>
  </cols>
  <sheetData>
    <row r="1" spans="1:12" ht="158.4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4">
        <v>2012</v>
      </c>
      <c r="B2" s="5">
        <v>11.1</v>
      </c>
      <c r="C2" s="5">
        <v>46.2</v>
      </c>
      <c r="D2" s="5">
        <v>25.5</v>
      </c>
      <c r="E2" s="5">
        <v>22.8</v>
      </c>
      <c r="F2" s="5">
        <v>0.8</v>
      </c>
      <c r="G2" s="5">
        <v>0.7</v>
      </c>
      <c r="H2" s="5">
        <v>5.3</v>
      </c>
      <c r="I2" s="5">
        <v>1</v>
      </c>
      <c r="J2" s="5">
        <v>1.7</v>
      </c>
      <c r="K2" s="5">
        <v>9.1</v>
      </c>
      <c r="L2" s="5">
        <v>45.4</v>
      </c>
    </row>
    <row r="3" spans="1:12">
      <c r="A3" s="7">
        <v>2013</v>
      </c>
      <c r="B3" s="8">
        <v>11</v>
      </c>
      <c r="C3" s="8">
        <v>46.4</v>
      </c>
      <c r="D3" s="8">
        <v>24.6</v>
      </c>
      <c r="E3" s="8">
        <v>22.1</v>
      </c>
      <c r="F3" s="8">
        <v>0.8</v>
      </c>
      <c r="G3" s="8">
        <v>0.7</v>
      </c>
      <c r="H3" s="8">
        <v>6.2</v>
      </c>
      <c r="I3" s="8">
        <v>1</v>
      </c>
      <c r="J3" s="8">
        <v>1.7</v>
      </c>
      <c r="K3" s="8">
        <v>8.9</v>
      </c>
      <c r="L3" s="8">
        <v>44.2</v>
      </c>
    </row>
    <row r="4" spans="1:12">
      <c r="A4" s="7">
        <v>2014</v>
      </c>
      <c r="B4" s="8">
        <v>10.8</v>
      </c>
      <c r="C4" s="8">
        <v>45.8</v>
      </c>
      <c r="D4" s="8">
        <v>23.5</v>
      </c>
      <c r="E4" s="8">
        <v>21.4</v>
      </c>
      <c r="F4" s="8">
        <v>0.8</v>
      </c>
      <c r="G4" s="8">
        <v>0.6</v>
      </c>
      <c r="H4" s="8">
        <v>6.2</v>
      </c>
      <c r="I4" s="8">
        <v>1</v>
      </c>
      <c r="J4" s="8">
        <v>1.7</v>
      </c>
      <c r="K4" s="8">
        <v>8.6</v>
      </c>
      <c r="L4" s="8">
        <v>43.1</v>
      </c>
    </row>
    <row r="5" spans="1:12">
      <c r="A5" s="7">
        <v>2015</v>
      </c>
      <c r="B5" s="8">
        <v>10.8</v>
      </c>
      <c r="C5" s="8">
        <v>43.2</v>
      </c>
      <c r="D5" s="8">
        <v>21.4</v>
      </c>
      <c r="E5" s="8">
        <v>18.100000000000001</v>
      </c>
      <c r="F5" s="8">
        <v>1.2</v>
      </c>
      <c r="G5" s="8">
        <v>0.6</v>
      </c>
      <c r="H5" s="8">
        <v>6.4</v>
      </c>
      <c r="I5" s="8">
        <v>1</v>
      </c>
      <c r="J5" s="8">
        <v>1.8</v>
      </c>
      <c r="K5" s="8">
        <v>8.4</v>
      </c>
      <c r="L5" s="8">
        <v>40.799999999999997</v>
      </c>
    </row>
    <row r="6" spans="1:12">
      <c r="A6" s="7">
        <v>2016</v>
      </c>
      <c r="B6" s="8">
        <v>10.4</v>
      </c>
      <c r="C6" s="8">
        <v>42.6</v>
      </c>
      <c r="D6" s="8">
        <v>19.600000000000001</v>
      </c>
      <c r="E6" s="8">
        <v>17.3</v>
      </c>
      <c r="F6" s="8">
        <v>1.5</v>
      </c>
      <c r="G6" s="8">
        <v>0.6</v>
      </c>
      <c r="H6" s="8">
        <v>6.5</v>
      </c>
      <c r="I6" s="8">
        <v>1</v>
      </c>
      <c r="J6" s="8">
        <v>1.8</v>
      </c>
      <c r="K6" s="8">
        <v>8.1</v>
      </c>
      <c r="L6" s="8">
        <v>39.6</v>
      </c>
    </row>
    <row r="7" spans="1:12">
      <c r="A7" s="7">
        <v>2017</v>
      </c>
      <c r="B7" s="8">
        <v>10.3</v>
      </c>
      <c r="C7" s="8">
        <v>43</v>
      </c>
      <c r="D7" s="8">
        <v>19.7</v>
      </c>
      <c r="E7" s="8">
        <v>17.899999999999999</v>
      </c>
      <c r="F7" s="8">
        <v>1.7</v>
      </c>
      <c r="G7" s="8">
        <v>0.6</v>
      </c>
      <c r="H7" s="8">
        <v>6.4</v>
      </c>
      <c r="I7" s="8">
        <v>1</v>
      </c>
      <c r="J7" s="8">
        <v>1.7</v>
      </c>
      <c r="K7" s="8">
        <v>7.5</v>
      </c>
      <c r="L7" s="8">
        <v>39.9</v>
      </c>
    </row>
    <row r="8" spans="1:12">
      <c r="A8" s="7">
        <v>2018</v>
      </c>
      <c r="B8" s="8">
        <v>9.9</v>
      </c>
      <c r="C8" s="8">
        <v>43.8</v>
      </c>
      <c r="D8" s="8">
        <v>19.100000000000001</v>
      </c>
      <c r="E8" s="8">
        <v>18.5</v>
      </c>
      <c r="F8" s="8">
        <v>1.7</v>
      </c>
      <c r="G8" s="8">
        <v>0.5</v>
      </c>
      <c r="H8" s="8">
        <v>6.5</v>
      </c>
      <c r="I8" s="8">
        <v>1</v>
      </c>
      <c r="J8" s="8">
        <v>1.7</v>
      </c>
      <c r="K8" s="8">
        <v>7</v>
      </c>
      <c r="L8" s="8">
        <v>39.700000000000003</v>
      </c>
    </row>
    <row r="9" spans="1:12">
      <c r="A9" s="7">
        <v>2019</v>
      </c>
      <c r="B9" s="8">
        <v>9.6</v>
      </c>
      <c r="C9" s="8">
        <v>43.3</v>
      </c>
      <c r="D9" s="8">
        <v>18.399999999999999</v>
      </c>
      <c r="E9" s="8">
        <v>17.5</v>
      </c>
      <c r="F9" s="8">
        <v>1.9</v>
      </c>
      <c r="G9" s="8">
        <v>0.4</v>
      </c>
      <c r="H9" s="8">
        <v>6.7</v>
      </c>
      <c r="I9" s="8">
        <v>1</v>
      </c>
      <c r="J9" s="8">
        <v>1.7</v>
      </c>
      <c r="K9" s="8">
        <v>7.1</v>
      </c>
      <c r="L9" s="8">
        <v>38.6</v>
      </c>
    </row>
    <row r="10" spans="1:12">
      <c r="A10" s="7">
        <v>2020</v>
      </c>
      <c r="B10" s="8">
        <v>8.6999999999999993</v>
      </c>
      <c r="C10" s="8">
        <v>43.4</v>
      </c>
      <c r="D10" s="8">
        <v>18.600000000000001</v>
      </c>
      <c r="E10" s="8">
        <v>16.2</v>
      </c>
      <c r="F10" s="8">
        <v>1.9</v>
      </c>
      <c r="G10" s="8">
        <v>0.2</v>
      </c>
      <c r="H10" s="8">
        <v>7.2</v>
      </c>
      <c r="I10" s="8">
        <v>1</v>
      </c>
      <c r="J10" s="8">
        <v>1.8</v>
      </c>
      <c r="K10" s="8">
        <v>7.7</v>
      </c>
      <c r="L10" s="8">
        <v>37.799999999999997</v>
      </c>
    </row>
    <row r="11" spans="1:12">
      <c r="A11" s="7">
        <v>2021</v>
      </c>
      <c r="B11" s="8">
        <v>8.5</v>
      </c>
      <c r="C11" s="8">
        <v>43.1</v>
      </c>
      <c r="D11" s="8">
        <v>19.899999999999999</v>
      </c>
      <c r="E11" s="8">
        <v>17.399999999999999</v>
      </c>
      <c r="F11" s="8">
        <v>1.9</v>
      </c>
      <c r="G11" s="8">
        <v>0.1</v>
      </c>
      <c r="H11" s="8">
        <v>7.4</v>
      </c>
      <c r="I11" s="8">
        <v>1</v>
      </c>
      <c r="J11" s="8">
        <v>1.6</v>
      </c>
      <c r="K11" s="8">
        <v>7.2</v>
      </c>
      <c r="L11" s="8">
        <v>39.299999999999997</v>
      </c>
    </row>
    <row r="12" spans="1:12">
      <c r="A12" s="7">
        <v>2022</v>
      </c>
      <c r="B12" s="8">
        <v>8.4</v>
      </c>
      <c r="C12" s="8">
        <v>43.1</v>
      </c>
      <c r="D12" s="8">
        <v>20.8</v>
      </c>
      <c r="E12" s="8">
        <v>17.600000000000001</v>
      </c>
      <c r="F12" s="8">
        <v>2.4</v>
      </c>
      <c r="G12" s="8">
        <v>0</v>
      </c>
      <c r="H12" s="9" t="s">
        <v>12</v>
      </c>
      <c r="I12" s="9" t="s">
        <v>12</v>
      </c>
      <c r="J12" s="8">
        <v>1.6</v>
      </c>
      <c r="K12" s="8">
        <v>7.3</v>
      </c>
      <c r="L12" s="8">
        <v>39.299999999999997</v>
      </c>
    </row>
    <row r="13" spans="1:12">
      <c r="A13" s="7">
        <v>2023</v>
      </c>
      <c r="B13" s="9" t="s">
        <v>12</v>
      </c>
      <c r="C13" s="9" t="s">
        <v>12</v>
      </c>
      <c r="D13" s="8">
        <v>19.7</v>
      </c>
      <c r="E13" s="8">
        <v>17.600000000000001</v>
      </c>
      <c r="F13" s="9" t="s">
        <v>12</v>
      </c>
      <c r="G13" s="8">
        <v>-0.1</v>
      </c>
      <c r="H13" s="9" t="s">
        <v>12</v>
      </c>
      <c r="I13" s="9" t="s">
        <v>12</v>
      </c>
      <c r="J13" s="9" t="s">
        <v>12</v>
      </c>
      <c r="K13" s="8">
        <v>7.1</v>
      </c>
      <c r="L13" s="8">
        <v>38.299999999999997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topLeftCell="A13" workbookViewId="0">
      <selection activeCell="G22" sqref="G22"/>
    </sheetView>
  </sheetViews>
  <sheetFormatPr defaultRowHeight="14.4"/>
  <cols>
    <col min="2" max="2" width="12.109375" customWidth="1"/>
    <col min="3" max="3" width="12.6640625" bestFit="1" customWidth="1"/>
    <col min="7" max="7" width="12" bestFit="1" customWidth="1"/>
    <col min="11" max="11" width="13" customWidth="1"/>
    <col min="12" max="12" width="12.6640625" bestFit="1" customWidth="1"/>
    <col min="16" max="16" width="12" bestFit="1" customWidth="1"/>
  </cols>
  <sheetData>
    <row r="1" spans="1:16" ht="66">
      <c r="A1" t="s">
        <v>0</v>
      </c>
      <c r="B1" s="3" t="s">
        <v>28</v>
      </c>
      <c r="C1" t="s">
        <v>18</v>
      </c>
      <c r="D1" t="s">
        <v>19</v>
      </c>
      <c r="E1" t="s">
        <v>20</v>
      </c>
      <c r="F1" t="s">
        <v>21</v>
      </c>
      <c r="G1" t="s">
        <v>29</v>
      </c>
      <c r="J1" t="s">
        <v>0</v>
      </c>
      <c r="K1" s="3" t="s">
        <v>23</v>
      </c>
      <c r="L1" t="s">
        <v>18</v>
      </c>
      <c r="M1" t="s">
        <v>19</v>
      </c>
      <c r="N1" t="s">
        <v>20</v>
      </c>
      <c r="O1" t="s">
        <v>21</v>
      </c>
      <c r="P1" t="s">
        <v>29</v>
      </c>
    </row>
    <row r="2" spans="1:16">
      <c r="A2" s="4">
        <v>2012</v>
      </c>
      <c r="B2" s="5">
        <v>7.9</v>
      </c>
      <c r="C2">
        <f>A2-2017.5</f>
        <v>-5.5</v>
      </c>
      <c r="D2">
        <f>C2*2</f>
        <v>-11</v>
      </c>
      <c r="E2">
        <f>D2*B2</f>
        <v>-86.9</v>
      </c>
      <c r="F2">
        <f>D2*D2</f>
        <v>121</v>
      </c>
      <c r="G2">
        <f>$C$16+$C$17*C2</f>
        <v>7.1644230769230779</v>
      </c>
      <c r="J2" s="4">
        <v>2012</v>
      </c>
      <c r="K2" s="5">
        <v>2.2999999999999998</v>
      </c>
      <c r="L2">
        <f>J2-2017.5</f>
        <v>-5.5</v>
      </c>
      <c r="M2">
        <f>L2*2</f>
        <v>-11</v>
      </c>
      <c r="N2">
        <f>M2*K2</f>
        <v>-25.299999999999997</v>
      </c>
      <c r="O2">
        <f>M2*M2</f>
        <v>121</v>
      </c>
      <c r="P2">
        <f>$L$16+$L$17*L2</f>
        <v>1.9323717948717949</v>
      </c>
    </row>
    <row r="3" spans="1:16">
      <c r="A3" s="7">
        <v>2013</v>
      </c>
      <c r="B3" s="8">
        <v>7.8</v>
      </c>
      <c r="C3">
        <f t="shared" ref="C3:C13" si="0">A3-2017.5</f>
        <v>-4.5</v>
      </c>
      <c r="D3">
        <f t="shared" ref="D3:D13" si="1">C3*2</f>
        <v>-9</v>
      </c>
      <c r="E3">
        <f t="shared" ref="E3:E13" si="2">D3*B3</f>
        <v>-70.2</v>
      </c>
      <c r="F3">
        <f t="shared" ref="F3:F13" si="3">D3*D3</f>
        <v>81</v>
      </c>
      <c r="G3">
        <f t="shared" ref="G3:G13" si="4">$C$16+$C$17*C3</f>
        <v>7.0027097902097912</v>
      </c>
      <c r="J3" s="7">
        <v>2013</v>
      </c>
      <c r="K3" s="8">
        <v>2.2000000000000002</v>
      </c>
      <c r="L3">
        <f t="shared" ref="L3:L13" si="5">J3-2017.5</f>
        <v>-4.5</v>
      </c>
      <c r="M3">
        <f t="shared" ref="M3:M13" si="6">L3*2</f>
        <v>-9</v>
      </c>
      <c r="N3">
        <f t="shared" ref="N3:N13" si="7">M3*K3</f>
        <v>-19.8</v>
      </c>
      <c r="O3">
        <f t="shared" ref="O3:O13" si="8">M3*M3</f>
        <v>81</v>
      </c>
      <c r="P3">
        <f t="shared" ref="P3:P14" si="9">$L$16+$L$17*L3</f>
        <v>1.9189102564102565</v>
      </c>
    </row>
    <row r="4" spans="1:16">
      <c r="A4" s="7">
        <v>2014</v>
      </c>
      <c r="B4" s="8">
        <v>7.4</v>
      </c>
      <c r="C4">
        <f t="shared" si="0"/>
        <v>-3.5</v>
      </c>
      <c r="D4">
        <f t="shared" si="1"/>
        <v>-7</v>
      </c>
      <c r="E4">
        <f t="shared" si="2"/>
        <v>-51.800000000000004</v>
      </c>
      <c r="F4">
        <f t="shared" si="3"/>
        <v>49</v>
      </c>
      <c r="G4">
        <f t="shared" si="4"/>
        <v>6.8409965034965046</v>
      </c>
      <c r="J4" s="7">
        <v>2014</v>
      </c>
      <c r="K4" s="8">
        <v>1</v>
      </c>
      <c r="L4">
        <f t="shared" si="5"/>
        <v>-3.5</v>
      </c>
      <c r="M4">
        <f t="shared" si="6"/>
        <v>-7</v>
      </c>
      <c r="N4">
        <f t="shared" si="7"/>
        <v>-7</v>
      </c>
      <c r="O4">
        <f t="shared" si="8"/>
        <v>49</v>
      </c>
      <c r="P4">
        <f t="shared" si="9"/>
        <v>1.9054487179487181</v>
      </c>
    </row>
    <row r="5" spans="1:16">
      <c r="A5" s="7">
        <v>2015</v>
      </c>
      <c r="B5" s="8">
        <v>7</v>
      </c>
      <c r="C5">
        <f t="shared" si="0"/>
        <v>-2.5</v>
      </c>
      <c r="D5">
        <f t="shared" si="1"/>
        <v>-5</v>
      </c>
      <c r="E5">
        <f t="shared" si="2"/>
        <v>-35</v>
      </c>
      <c r="F5">
        <f t="shared" si="3"/>
        <v>25</v>
      </c>
      <c r="G5">
        <f t="shared" si="4"/>
        <v>6.6792832167832179</v>
      </c>
      <c r="J5" s="7">
        <v>2015</v>
      </c>
      <c r="K5" s="8">
        <v>0</v>
      </c>
      <c r="L5">
        <f t="shared" si="5"/>
        <v>-2.5</v>
      </c>
      <c r="M5">
        <f t="shared" si="6"/>
        <v>-5</v>
      </c>
      <c r="N5">
        <f t="shared" si="7"/>
        <v>0</v>
      </c>
      <c r="O5">
        <f t="shared" si="8"/>
        <v>25</v>
      </c>
      <c r="P5">
        <f t="shared" si="9"/>
        <v>1.8919871794871796</v>
      </c>
    </row>
    <row r="6" spans="1:16">
      <c r="A6" s="7">
        <v>2016</v>
      </c>
      <c r="B6" s="8">
        <v>6.8</v>
      </c>
      <c r="C6">
        <f t="shared" si="0"/>
        <v>-1.5</v>
      </c>
      <c r="D6">
        <f t="shared" si="1"/>
        <v>-3</v>
      </c>
      <c r="E6">
        <f t="shared" si="2"/>
        <v>-20.399999999999999</v>
      </c>
      <c r="F6">
        <f t="shared" si="3"/>
        <v>9</v>
      </c>
      <c r="G6">
        <f t="shared" si="4"/>
        <v>6.5175699300699312</v>
      </c>
      <c r="J6" s="7">
        <v>2016</v>
      </c>
      <c r="K6" s="8">
        <v>1.4</v>
      </c>
      <c r="L6">
        <f t="shared" si="5"/>
        <v>-1.5</v>
      </c>
      <c r="M6">
        <f t="shared" si="6"/>
        <v>-3</v>
      </c>
      <c r="N6">
        <f t="shared" si="7"/>
        <v>-4.1999999999999993</v>
      </c>
      <c r="O6">
        <f t="shared" si="8"/>
        <v>9</v>
      </c>
      <c r="P6">
        <f t="shared" si="9"/>
        <v>1.878525641025641</v>
      </c>
    </row>
    <row r="7" spans="1:16">
      <c r="A7" s="7">
        <v>2017</v>
      </c>
      <c r="B7" s="8">
        <v>6.9</v>
      </c>
      <c r="C7">
        <f t="shared" si="0"/>
        <v>-0.5</v>
      </c>
      <c r="D7">
        <f t="shared" si="1"/>
        <v>-1</v>
      </c>
      <c r="E7">
        <f t="shared" si="2"/>
        <v>-6.9</v>
      </c>
      <c r="F7">
        <f t="shared" si="3"/>
        <v>1</v>
      </c>
      <c r="G7">
        <f t="shared" si="4"/>
        <v>6.3558566433566446</v>
      </c>
      <c r="J7" s="7">
        <v>2017</v>
      </c>
      <c r="K7" s="8">
        <v>4.2</v>
      </c>
      <c r="L7">
        <f t="shared" si="5"/>
        <v>-0.5</v>
      </c>
      <c r="M7">
        <f t="shared" si="6"/>
        <v>-1</v>
      </c>
      <c r="N7">
        <f t="shared" si="7"/>
        <v>-4.2</v>
      </c>
      <c r="O7">
        <f t="shared" si="8"/>
        <v>1</v>
      </c>
      <c r="P7">
        <f t="shared" si="9"/>
        <v>1.8650641025641026</v>
      </c>
    </row>
    <row r="8" spans="1:16">
      <c r="A8" s="7">
        <v>2018</v>
      </c>
      <c r="B8" s="8">
        <v>6.7</v>
      </c>
      <c r="C8">
        <f t="shared" si="0"/>
        <v>0.5</v>
      </c>
      <c r="D8">
        <f t="shared" si="1"/>
        <v>1</v>
      </c>
      <c r="E8">
        <f t="shared" si="2"/>
        <v>6.7</v>
      </c>
      <c r="F8">
        <f t="shared" si="3"/>
        <v>1</v>
      </c>
      <c r="G8">
        <f t="shared" si="4"/>
        <v>6.1941433566433579</v>
      </c>
      <c r="J8" s="7">
        <v>2018</v>
      </c>
      <c r="K8" s="8">
        <v>3.5</v>
      </c>
      <c r="L8">
        <f t="shared" si="5"/>
        <v>0.5</v>
      </c>
      <c r="M8">
        <f t="shared" si="6"/>
        <v>1</v>
      </c>
      <c r="N8">
        <f t="shared" si="7"/>
        <v>3.5</v>
      </c>
      <c r="O8">
        <f t="shared" si="8"/>
        <v>1</v>
      </c>
      <c r="P8">
        <f t="shared" si="9"/>
        <v>1.8516025641025642</v>
      </c>
    </row>
    <row r="9" spans="1:16">
      <c r="A9" s="7">
        <v>2019</v>
      </c>
      <c r="B9" s="8">
        <v>6</v>
      </c>
      <c r="C9">
        <f t="shared" si="0"/>
        <v>1.5</v>
      </c>
      <c r="D9">
        <f t="shared" si="1"/>
        <v>3</v>
      </c>
      <c r="E9">
        <f t="shared" si="2"/>
        <v>18</v>
      </c>
      <c r="F9">
        <f t="shared" si="3"/>
        <v>9</v>
      </c>
      <c r="G9">
        <f t="shared" si="4"/>
        <v>6.0324300699300712</v>
      </c>
      <c r="J9" s="7">
        <v>2019</v>
      </c>
      <c r="K9" s="8">
        <v>1.3</v>
      </c>
      <c r="L9">
        <f t="shared" si="5"/>
        <v>1.5</v>
      </c>
      <c r="M9">
        <f t="shared" si="6"/>
        <v>3</v>
      </c>
      <c r="N9">
        <f t="shared" si="7"/>
        <v>3.9000000000000004</v>
      </c>
      <c r="O9">
        <f t="shared" si="8"/>
        <v>9</v>
      </c>
      <c r="P9">
        <f t="shared" si="9"/>
        <v>1.8381410256410258</v>
      </c>
    </row>
    <row r="10" spans="1:16">
      <c r="A10" s="7">
        <v>2020</v>
      </c>
      <c r="B10" s="8">
        <v>2.2000000000000002</v>
      </c>
      <c r="C10">
        <f t="shared" si="0"/>
        <v>2.5</v>
      </c>
      <c r="D10">
        <f t="shared" si="1"/>
        <v>5</v>
      </c>
      <c r="E10">
        <f t="shared" si="2"/>
        <v>11</v>
      </c>
      <c r="F10">
        <f t="shared" si="3"/>
        <v>25</v>
      </c>
      <c r="G10">
        <f t="shared" si="4"/>
        <v>5.8707167832167846</v>
      </c>
      <c r="J10" s="7">
        <v>2020</v>
      </c>
      <c r="K10" s="8">
        <v>0.5</v>
      </c>
      <c r="L10">
        <f t="shared" si="5"/>
        <v>2.5</v>
      </c>
      <c r="M10">
        <f t="shared" si="6"/>
        <v>5</v>
      </c>
      <c r="N10">
        <f t="shared" si="7"/>
        <v>2.5</v>
      </c>
      <c r="O10">
        <f t="shared" si="8"/>
        <v>25</v>
      </c>
      <c r="P10">
        <f t="shared" si="9"/>
        <v>1.8246794871794871</v>
      </c>
    </row>
    <row r="11" spans="1:16">
      <c r="A11" s="7">
        <v>2021</v>
      </c>
      <c r="B11" s="8">
        <v>8.4</v>
      </c>
      <c r="C11">
        <f t="shared" si="0"/>
        <v>3.5</v>
      </c>
      <c r="D11">
        <f t="shared" si="1"/>
        <v>7</v>
      </c>
      <c r="E11">
        <f t="shared" si="2"/>
        <v>58.800000000000004</v>
      </c>
      <c r="F11">
        <f t="shared" si="3"/>
        <v>49</v>
      </c>
      <c r="G11">
        <f t="shared" si="4"/>
        <v>5.7090034965034979</v>
      </c>
      <c r="J11" s="7">
        <v>2021</v>
      </c>
      <c r="K11" s="8">
        <v>4.5999999999999996</v>
      </c>
      <c r="L11">
        <f t="shared" si="5"/>
        <v>3.5</v>
      </c>
      <c r="M11">
        <f t="shared" si="6"/>
        <v>7</v>
      </c>
      <c r="N11">
        <f t="shared" si="7"/>
        <v>32.199999999999996</v>
      </c>
      <c r="O11">
        <f t="shared" si="8"/>
        <v>49</v>
      </c>
      <c r="P11">
        <f t="shared" si="9"/>
        <v>1.8112179487179487</v>
      </c>
    </row>
    <row r="12" spans="1:16">
      <c r="A12" s="7">
        <v>2022</v>
      </c>
      <c r="B12" s="8">
        <v>3</v>
      </c>
      <c r="C12">
        <f t="shared" si="0"/>
        <v>4.5</v>
      </c>
      <c r="D12">
        <f t="shared" si="1"/>
        <v>9</v>
      </c>
      <c r="E12">
        <f t="shared" si="2"/>
        <v>27</v>
      </c>
      <c r="F12">
        <f t="shared" si="3"/>
        <v>81</v>
      </c>
      <c r="G12">
        <f t="shared" si="4"/>
        <v>5.5472902097902113</v>
      </c>
      <c r="J12" s="7">
        <v>2022</v>
      </c>
      <c r="K12" s="8">
        <v>1.8</v>
      </c>
      <c r="L12">
        <f t="shared" si="5"/>
        <v>4.5</v>
      </c>
      <c r="M12">
        <f t="shared" si="6"/>
        <v>9</v>
      </c>
      <c r="N12">
        <f t="shared" si="7"/>
        <v>16.2</v>
      </c>
      <c r="O12">
        <f t="shared" si="8"/>
        <v>81</v>
      </c>
      <c r="P12">
        <f t="shared" si="9"/>
        <v>1.7977564102564103</v>
      </c>
    </row>
    <row r="13" spans="1:16">
      <c r="A13" s="7">
        <v>2023</v>
      </c>
      <c r="B13" s="8">
        <v>5.2</v>
      </c>
      <c r="C13">
        <f t="shared" si="0"/>
        <v>5.5</v>
      </c>
      <c r="D13">
        <f t="shared" si="1"/>
        <v>11</v>
      </c>
      <c r="E13">
        <f t="shared" si="2"/>
        <v>57.2</v>
      </c>
      <c r="F13">
        <f t="shared" si="3"/>
        <v>121</v>
      </c>
      <c r="G13">
        <f t="shared" si="4"/>
        <v>5.3855769230769246</v>
      </c>
      <c r="J13" s="7">
        <v>2023</v>
      </c>
      <c r="K13" s="8">
        <v>-0.5</v>
      </c>
      <c r="L13">
        <f t="shared" si="5"/>
        <v>5.5</v>
      </c>
      <c r="M13">
        <f t="shared" si="6"/>
        <v>11</v>
      </c>
      <c r="N13">
        <f t="shared" si="7"/>
        <v>-5.5</v>
      </c>
      <c r="O13">
        <f t="shared" si="8"/>
        <v>121</v>
      </c>
      <c r="P13">
        <f t="shared" si="9"/>
        <v>1.7842948717948719</v>
      </c>
    </row>
    <row r="14" spans="1:16">
      <c r="A14" s="11" t="s">
        <v>25</v>
      </c>
      <c r="B14" s="11">
        <f>SUM(B2:B13)</f>
        <v>75.300000000000011</v>
      </c>
      <c r="C14" s="11">
        <f t="shared" ref="C14:F14" si="10">SUM(C2:C13)</f>
        <v>0</v>
      </c>
      <c r="D14" s="11">
        <f t="shared" si="10"/>
        <v>0</v>
      </c>
      <c r="E14" s="11">
        <f t="shared" si="10"/>
        <v>-92.499999999999986</v>
      </c>
      <c r="F14" s="11">
        <f t="shared" si="10"/>
        <v>572</v>
      </c>
      <c r="J14" t="s">
        <v>25</v>
      </c>
      <c r="K14">
        <f>SUM(K2:K13)</f>
        <v>22.3</v>
      </c>
      <c r="L14">
        <f t="shared" ref="L14:O14" si="11">SUM(L2:L13)</f>
        <v>0</v>
      </c>
      <c r="M14">
        <f t="shared" si="11"/>
        <v>0</v>
      </c>
      <c r="N14">
        <f t="shared" si="11"/>
        <v>-7.7000000000000064</v>
      </c>
      <c r="O14">
        <f t="shared" si="11"/>
        <v>572</v>
      </c>
    </row>
    <row r="16" spans="1:16">
      <c r="B16" s="11" t="s">
        <v>26</v>
      </c>
      <c r="C16" s="11">
        <f>B14/12</f>
        <v>6.2750000000000012</v>
      </c>
      <c r="K16" s="11" t="s">
        <v>26</v>
      </c>
      <c r="L16" s="11">
        <f>K14/12</f>
        <v>1.8583333333333334</v>
      </c>
    </row>
    <row r="17" spans="2:12">
      <c r="B17" s="11" t="s">
        <v>27</v>
      </c>
      <c r="C17" s="11">
        <f>E14/F14</f>
        <v>-0.16171328671328669</v>
      </c>
      <c r="K17" s="11" t="s">
        <v>27</v>
      </c>
      <c r="L17" s="11">
        <f>N14/O14</f>
        <v>-1.3461538461538473E-2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</vt:lpstr>
      <vt:lpstr>Predict_India</vt:lpstr>
      <vt:lpstr>Chaina</vt:lpstr>
      <vt:lpstr>Predict_chaina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2024-12-10T10:19:50Z</dcterms:created>
  <dcterms:modified xsi:type="dcterms:W3CDTF">2024-12-10T15:20:39Z</dcterms:modified>
</cp:coreProperties>
</file>