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09_11_Rechenkern\_code\data\"/>
    </mc:Choice>
  </mc:AlternateContent>
  <xr:revisionPtr revIDLastSave="0" documentId="13_ncr:9_{C55F81DD-3F2B-468F-995E-9AA61252E682}" xr6:coauthVersionLast="47" xr6:coauthVersionMax="47" xr10:uidLastSave="{00000000-0000-0000-0000-000000000000}"/>
  <bookViews>
    <workbookView xWindow="5385" yWindow="-16320" windowWidth="29040" windowHeight="15720" firstSheet="1" activeTab="3" xr2:uid="{D3752674-8B2E-467D-ABF6-DC65DA917172}"/>
  </bookViews>
  <sheets>
    <sheet name="General_Data_Assumptions" sheetId="3" r:id="rId1"/>
    <sheet name="Input" sheetId="1" r:id="rId2"/>
    <sheet name="transformation" sheetId="2" r:id="rId3"/>
    <sheet name="_inputRatio" sheetId="4" r:id="rId4"/>
  </sheets>
  <definedNames>
    <definedName name="_xlnm._FilterDatabase" localSheetId="3" hidden="1">_inputRatio!$A$1:$D$205</definedName>
    <definedName name="_xlnm._FilterDatabase" localSheetId="1" hidden="1">Input!$A$1:$O$152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5" i="2" l="1"/>
  <c r="E184" i="2"/>
  <c r="E183" i="2"/>
  <c r="E182" i="2"/>
  <c r="E181" i="2"/>
  <c r="E52" i="2"/>
  <c r="E56" i="2"/>
  <c r="E55" i="2"/>
  <c r="E54" i="2"/>
  <c r="E53" i="2"/>
  <c r="E51" i="2"/>
  <c r="E50" i="2"/>
  <c r="E49" i="2"/>
  <c r="E48" i="2"/>
  <c r="E47" i="2"/>
  <c r="E175" i="2"/>
  <c r="E174" i="2"/>
  <c r="E173" i="2"/>
  <c r="E172" i="2"/>
  <c r="E171" i="2"/>
  <c r="E190" i="2" l="1"/>
  <c r="E189" i="2"/>
  <c r="E188" i="2"/>
  <c r="E186" i="2"/>
  <c r="E187" i="2"/>
  <c r="E177" i="2"/>
  <c r="E178" i="2"/>
  <c r="E179" i="2"/>
  <c r="E180" i="2"/>
  <c r="E176" i="2"/>
  <c r="F9" i="3"/>
  <c r="E156" i="2" l="1"/>
  <c r="E160" i="2"/>
  <c r="E159" i="2"/>
  <c r="E158" i="2"/>
  <c r="E157" i="2"/>
  <c r="E21" i="2"/>
  <c r="E20" i="2"/>
  <c r="E19" i="2"/>
  <c r="E18" i="2"/>
  <c r="E17" i="2"/>
  <c r="K66" i="1"/>
  <c r="E36" i="2" s="1"/>
  <c r="K65" i="1"/>
  <c r="E35" i="2" s="1"/>
  <c r="K64" i="1"/>
  <c r="E34" i="2" s="1"/>
  <c r="K63" i="1"/>
  <c r="E33" i="2" s="1"/>
  <c r="K62" i="1"/>
  <c r="E32" i="2" s="1"/>
  <c r="E26" i="2"/>
  <c r="E25" i="2"/>
  <c r="E24" i="2"/>
  <c r="E23" i="2"/>
  <c r="E22" i="2"/>
  <c r="E42" i="2"/>
  <c r="E41" i="2"/>
  <c r="E40" i="2"/>
  <c r="E39" i="2"/>
  <c r="E38" i="2"/>
  <c r="E37" i="2"/>
  <c r="F8" i="3"/>
  <c r="E164" i="2" s="1"/>
  <c r="K111" i="1"/>
  <c r="K110" i="1"/>
  <c r="K109" i="1"/>
  <c r="K108" i="1"/>
  <c r="K107" i="1"/>
  <c r="K102" i="1"/>
  <c r="K103" i="1"/>
  <c r="K104" i="1"/>
  <c r="K105" i="1"/>
  <c r="K106" i="1"/>
  <c r="E155" i="2"/>
  <c r="E154" i="2"/>
  <c r="E153" i="2"/>
  <c r="E152" i="2"/>
  <c r="E165" i="2" l="1"/>
  <c r="E167" i="2"/>
  <c r="E168" i="2"/>
  <c r="E170" i="2"/>
  <c r="E161" i="2"/>
  <c r="E169" i="2"/>
  <c r="E166" i="2"/>
  <c r="E162" i="2"/>
  <c r="E163" i="2"/>
  <c r="E46" i="2"/>
  <c r="E45" i="2"/>
  <c r="E44" i="2"/>
  <c r="E43" i="2"/>
  <c r="K31" i="1" l="1"/>
  <c r="K30" i="1"/>
  <c r="K29" i="1"/>
  <c r="K28" i="1"/>
  <c r="K27" i="1"/>
</calcChain>
</file>

<file path=xl/sharedStrings.xml><?xml version="1.0" encoding="utf-8"?>
<sst xmlns="http://schemas.openxmlformats.org/spreadsheetml/2006/main" count="2923" uniqueCount="197">
  <si>
    <t>Status</t>
  </si>
  <si>
    <t>Year</t>
  </si>
  <si>
    <t>Parameter</t>
  </si>
  <si>
    <t>Unit</t>
  </si>
  <si>
    <t>Fichtner_Value</t>
  </si>
  <si>
    <t>Source</t>
  </si>
  <si>
    <t>H2</t>
  </si>
  <si>
    <t>Process</t>
  </si>
  <si>
    <t>Value</t>
  </si>
  <si>
    <t>Subsector</t>
  </si>
  <si>
    <t>Steel</t>
  </si>
  <si>
    <t>Bof</t>
  </si>
  <si>
    <t>Coal</t>
  </si>
  <si>
    <t>Gas</t>
  </si>
  <si>
    <t>Dri</t>
  </si>
  <si>
    <t>Electricity</t>
  </si>
  <si>
    <t>Fertilizer</t>
  </si>
  <si>
    <t>Smr</t>
  </si>
  <si>
    <t>Hb</t>
  </si>
  <si>
    <t>tH2/tStahl</t>
  </si>
  <si>
    <t>MWh_Elec2/tStahl</t>
  </si>
  <si>
    <t>MWh Elec/ t Fertilizer</t>
  </si>
  <si>
    <t>Mayer &amp; Ramirzes Blue and Green Fertilizer Production</t>
  </si>
  <si>
    <t>WRI India</t>
  </si>
  <si>
    <t>General Assumption</t>
  </si>
  <si>
    <t>Item</t>
  </si>
  <si>
    <t>Output Parameter</t>
  </si>
  <si>
    <t>Input Parameter</t>
  </si>
  <si>
    <t>Comment</t>
  </si>
  <si>
    <t>kWh/kg</t>
  </si>
  <si>
    <t>t H2/ t Fertilizer</t>
  </si>
  <si>
    <t>NH3</t>
  </si>
  <si>
    <t>Input</t>
  </si>
  <si>
    <t>Output</t>
  </si>
  <si>
    <t>Nitrification</t>
  </si>
  <si>
    <t>H2 ICE</t>
  </si>
  <si>
    <t>Conventional ICE</t>
  </si>
  <si>
    <t>H2  ICE</t>
  </si>
  <si>
    <t>LNG ICE</t>
  </si>
  <si>
    <t>Biodiesel</t>
  </si>
  <si>
    <t>MeOH</t>
  </si>
  <si>
    <t>MGO</t>
  </si>
  <si>
    <t>LNG</t>
  </si>
  <si>
    <t>MeOH ICE</t>
  </si>
  <si>
    <t>NH3 ICE</t>
  </si>
  <si>
    <t>Hvc</t>
  </si>
  <si>
    <t>MeOHSyn1</t>
  </si>
  <si>
    <t>t CO/ t MeOh</t>
  </si>
  <si>
    <t>t CO/t MeOH</t>
  </si>
  <si>
    <t>MeOHSyn2</t>
  </si>
  <si>
    <t>t CO2/ t MeOh</t>
  </si>
  <si>
    <t>Rwgs</t>
  </si>
  <si>
    <t>tCO2/tCO</t>
  </si>
  <si>
    <t>tH2/tCO</t>
  </si>
  <si>
    <t>Fuel</t>
  </si>
  <si>
    <t>CO</t>
  </si>
  <si>
    <t>CO2</t>
  </si>
  <si>
    <t>Asu</t>
  </si>
  <si>
    <t>MWhElec/tCO2</t>
  </si>
  <si>
    <t>Naphta</t>
  </si>
  <si>
    <t>tNaphta/ t Olefins</t>
  </si>
  <si>
    <t>Abgeleitet aus Stoffdaten und Stöchiometrie verschiedener Power-to-X Technologien</t>
  </si>
  <si>
    <t>AEW_230_Klimaschutzvertraege-Industrietransformation-Stahl_WEB.pdf (agora-industrie.de)</t>
  </si>
  <si>
    <t>Agora Indusstrie, ANALYSE | Klimaschutzverträge für die Industrietransformation, S.25</t>
  </si>
  <si>
    <t>technology-data/outputs/costs_2020.csv at master · PyPSA/technology-data · GitHub</t>
  </si>
  <si>
    <t>PyPSA Technology database</t>
  </si>
  <si>
    <t>Talk mit Joeeba, "40606_Input_Data.xlsx</t>
  </si>
  <si>
    <t>240606_Input_Data.xlsx (sharepoint.com)</t>
  </si>
  <si>
    <t>Ammonia-, Methanol-, Hydrogen industrial demand tool</t>
  </si>
  <si>
    <t>D:\Fichtner GmbH &amp; Co. KG\FIS_F_Value_Chain_Model - General\400_Implementation\c_demand\2-Industry\Ammonia-,Methanol-, Hydrogen industrial demand tool.xlsx</t>
  </si>
  <si>
    <t>Stoffdaten und Stöchiometrie verschiedener PtX überarbeitet mit Anmerkungen.xlsx (sharepoint.com)</t>
  </si>
  <si>
    <t>tCoal/tSteel</t>
  </si>
  <si>
    <t>MeOH Producer</t>
  </si>
  <si>
    <t>Btm</t>
  </si>
  <si>
    <t>Biomass</t>
  </si>
  <si>
    <t>MWh_e/MWh_MeOH</t>
  </si>
  <si>
    <t>Input Stoichiometry</t>
  </si>
  <si>
    <t>tBiomass/MWh_MeOH</t>
  </si>
  <si>
    <t>H2gP</t>
  </si>
  <si>
    <t>Port</t>
  </si>
  <si>
    <t>electricity-input</t>
  </si>
  <si>
    <t>Mwe/1000km/MW_H2</t>
  </si>
  <si>
    <t>NH3lP</t>
  </si>
  <si>
    <t>MWhel/GWhNH3/km</t>
  </si>
  <si>
    <t>Feasibility of green ammonia trading via pipelines and shipping: Cases of Europe, North Africa, and South America</t>
  </si>
  <si>
    <t>https://www.sciencedirect.com/science/article/pii/S095965262303370X#sec3</t>
  </si>
  <si>
    <t>MeOHlP</t>
  </si>
  <si>
    <t>AmCr</t>
  </si>
  <si>
    <t>H2Liq</t>
  </si>
  <si>
    <t>electricity</t>
  </si>
  <si>
    <t>H2Eva</t>
  </si>
  <si>
    <t>LH2</t>
  </si>
  <si>
    <t>El</t>
  </si>
  <si>
    <t>Capacity Factor NH3 Pipeline</t>
  </si>
  <si>
    <t>Assumption: Same electrcity requirement as Ammonia pipeline</t>
  </si>
  <si>
    <t>Fertilizer Synthesis</t>
  </si>
  <si>
    <t>AmCR</t>
  </si>
  <si>
    <t>kWh/tNH3</t>
  </si>
  <si>
    <t>The economics of global green ammonia trade – “Shipping Australian wind and sunshine to Germany.”</t>
  </si>
  <si>
    <t>https://www.sciencedirect.com/science/article/pii/S095965262303370X#bib24</t>
  </si>
  <si>
    <t xml:space="preserve">Hir werden die zwei Synthese vorgänge als ganzes betracthet. Annahme 3/4 des H2 fallen auf den Synthese Vorgang CO + H2O =&gt; CO + 3H2, und 1/4 auf die Synthese Gleichung CO + H2O =&gt; CO2+H2 </t>
  </si>
  <si>
    <t>tH2/ tMeOH</t>
  </si>
  <si>
    <t>Lower Heating Value of hydrogen</t>
  </si>
  <si>
    <t>Lower Heating Value of methanol</t>
  </si>
  <si>
    <t>MJ/kg</t>
  </si>
  <si>
    <t>MWh_el/MWh_NH3</t>
  </si>
  <si>
    <t>Lower Heating Value of ammonia</t>
  </si>
  <si>
    <t>tH2/tNH3</t>
  </si>
  <si>
    <t>tNH3/tFertilizer</t>
  </si>
  <si>
    <t>MWh Gas / MWh H2</t>
  </si>
  <si>
    <t>Kassandra, Wasserstoffnachfrage in der Industrie</t>
  </si>
  <si>
    <t>MWhGas / tH2</t>
  </si>
  <si>
    <t>SmrCCTS</t>
  </si>
  <si>
    <t>MWh Elec/ tH2</t>
  </si>
  <si>
    <t>MWhEl/ tNH3</t>
  </si>
  <si>
    <t xml:space="preserve">  </t>
  </si>
  <si>
    <t>H2Smr</t>
  </si>
  <si>
    <t>H2SmrCcts</t>
  </si>
  <si>
    <t>LCOH</t>
  </si>
  <si>
    <t>kWh/Nm³</t>
  </si>
  <si>
    <t>Linde Gas: https://www.linde-gas.at/de/images/1007_rechnen_sie_mit_wasserstoff_V111_tcm550-169419.pdf</t>
  </si>
  <si>
    <t>https://www.sciencedirect.com/science/article/pii/S1876610217317277?ref=cra_js_challenge&amp;fr=RR-1</t>
  </si>
  <si>
    <t>MJ/Nm3 H2</t>
  </si>
  <si>
    <t>https://www.sciencedirect.com/science/article/pii/S1876610217317277?ref=cra_js_challenge&amp;fr=RR-2</t>
  </si>
  <si>
    <t>https://www.sciencedirect.com/science/article/pii/S1876610217317277?ref=cra_js_challenge&amp;fr=RR-3</t>
  </si>
  <si>
    <t>LCH2</t>
  </si>
  <si>
    <t>HCH2</t>
  </si>
  <si>
    <t>LCNH3</t>
  </si>
  <si>
    <t>HCNH3</t>
  </si>
  <si>
    <t>Nto/Nta</t>
  </si>
  <si>
    <t>Olefines/ Aromatics</t>
  </si>
  <si>
    <t>Nto/nta</t>
  </si>
  <si>
    <t>Naphtha</t>
  </si>
  <si>
    <t>Mto/Mta</t>
  </si>
  <si>
    <t>s</t>
  </si>
  <si>
    <t>tBio/tMeOH</t>
  </si>
  <si>
    <t>MWhElectricity/tMeOH</t>
  </si>
  <si>
    <t>N</t>
  </si>
  <si>
    <t>LCMeOH</t>
  </si>
  <si>
    <t>BMeOH</t>
  </si>
  <si>
    <t>MeOHSyn</t>
  </si>
  <si>
    <t>Dac</t>
  </si>
  <si>
    <t>Onwind</t>
  </si>
  <si>
    <t>na</t>
  </si>
  <si>
    <t>Offwind</t>
  </si>
  <si>
    <t>Pv</t>
  </si>
  <si>
    <t>Shipping</t>
  </si>
  <si>
    <t>Aviation</t>
  </si>
  <si>
    <t>Turbine</t>
  </si>
  <si>
    <t>Hefa</t>
  </si>
  <si>
    <t>EUR/t Kerosene eq.</t>
  </si>
  <si>
    <t>E-SAF: Techno-Economics of PtL and PtH2</t>
  </si>
  <si>
    <r>
      <t>Techno-economic Evaluation of Deploying CCS in SMR Based Merchant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2"/>
        <color theme="1"/>
        <rFont val="Aptos Narrow"/>
        <family val="2"/>
        <scheme val="minor"/>
      </rPr>
      <t xml:space="preserve"> Production with NG as Feedstock and Fuel</t>
    </r>
  </si>
  <si>
    <t>https://lbst.de/wp-content/uploads/2023/12/DA_E-SAF_Report_final_2023_12_04.pdf</t>
  </si>
  <si>
    <t>Jet A</t>
  </si>
  <si>
    <t>FT</t>
  </si>
  <si>
    <t>MWh_el/MWh_FT</t>
  </si>
  <si>
    <t>MWh_H2/MWh_FT</t>
  </si>
  <si>
    <t>PyPSA Technology database, 	DEA (2022): Technology Data for Renewable Fuels (https://ens.dk/en/our-services/projections-and-models/technology-data/technology-data-renewable-fuels), Hydrogen to Jet Fuel, Table 10 / pg. 267.</t>
  </si>
  <si>
    <t>https://github.com/PyPSA/technology-data/blob/master/outputs</t>
  </si>
  <si>
    <t>t_CO2/MWh_FT</t>
  </si>
  <si>
    <t>Lower Heating Value of FT</t>
  </si>
  <si>
    <t>Conversion Factor</t>
  </si>
  <si>
    <t>kWH/MJ</t>
  </si>
  <si>
    <t>MWhElectricity/tFT</t>
  </si>
  <si>
    <t>tH2/tFt</t>
  </si>
  <si>
    <t>tH2/tFT</t>
  </si>
  <si>
    <t>tCO2/tFT</t>
  </si>
  <si>
    <t>JetA</t>
  </si>
  <si>
    <t>HEFA</t>
  </si>
  <si>
    <t>JetEngine</t>
  </si>
  <si>
    <t>E-Kerosene</t>
  </si>
  <si>
    <t>PyPSA Technology database, DECHEMA 2017: DECHEMA: Low carbon energy and feedstock for the European chemical industry (https://dechema.de/dechema_media/Downloads/Positionspapiere/Technology_study_Low_carbon_energy_and_feedstock_for_the_European_chemical_industry.pdf), pg. 57.</t>
  </si>
  <si>
    <t>MWh_el/t_N2</t>
  </si>
  <si>
    <t>N2</t>
  </si>
  <si>
    <t>Esc</t>
  </si>
  <si>
    <t>Aromatics/Olefins</t>
  </si>
  <si>
    <t>tH2/tSteel</t>
  </si>
  <si>
    <t>MWh_Elec/tSteel</t>
  </si>
  <si>
    <t>tMGO/tMGO</t>
  </si>
  <si>
    <t>tH2/tMGO</t>
  </si>
  <si>
    <t>tLNG/tMGO</t>
  </si>
  <si>
    <t>tBiodiesel/tMGO</t>
  </si>
  <si>
    <t>tCO2/tMeOH</t>
  </si>
  <si>
    <t>tH2/tMeOH</t>
  </si>
  <si>
    <t>MWh Gas/ tH2</t>
  </si>
  <si>
    <t>tNH3/tH2</t>
  </si>
  <si>
    <t>tH2/tLH2</t>
  </si>
  <si>
    <t>tLH2/tH2</t>
  </si>
  <si>
    <t>MWh Elec/ tN</t>
  </si>
  <si>
    <t>MWh Elec/ tNH3</t>
  </si>
  <si>
    <t>MWhel/MWhNH3</t>
  </si>
  <si>
    <t>tJetA/tAviation Fuel</t>
  </si>
  <si>
    <t>tHEFA/tAviation Fuel</t>
  </si>
  <si>
    <t>t E-Kerosene/tAviation Fuel</t>
  </si>
  <si>
    <t>MWh Elec/tOlefins/Aromatics</t>
  </si>
  <si>
    <t>LCFT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</si>
</sst>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8000"/>
      <name val="Consolas"/>
      <family val="3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5" fillId="9" borderId="12" applyNumberFormat="0" applyFont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8" applyNumberFormat="0" applyAlignment="0" applyProtection="0"/>
    <xf numFmtId="0" fontId="14" fillId="7" borderId="9" applyNumberFormat="0" applyAlignment="0" applyProtection="0"/>
    <xf numFmtId="0" fontId="15" fillId="7" borderId="8" applyNumberFormat="0" applyAlignment="0" applyProtection="0"/>
    <xf numFmtId="0" fontId="16" fillId="0" borderId="10" applyNumberFormat="0" applyFill="0" applyAlignment="0" applyProtection="0"/>
    <xf numFmtId="0" fontId="17" fillId="8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4" xfId="0" applyNumberFormat="1" applyBorder="1" applyAlignment="1">
      <alignment vertical="top"/>
    </xf>
    <xf numFmtId="2" fontId="0" fillId="0" borderId="4" xfId="0" applyNumberFormat="1" applyBorder="1" applyAlignment="1">
      <alignment vertical="top"/>
    </xf>
    <xf numFmtId="0" fontId="2" fillId="0" borderId="0" xfId="0" applyFont="1" applyAlignment="1">
      <alignment vertical="center"/>
    </xf>
    <xf numFmtId="0" fontId="0" fillId="2" borderId="0" xfId="0" applyFill="1"/>
    <xf numFmtId="0" fontId="3" fillId="0" borderId="0" xfId="1"/>
    <xf numFmtId="0" fontId="0" fillId="0" borderId="4" xfId="0" applyBorder="1"/>
    <xf numFmtId="0" fontId="1" fillId="0" borderId="4" xfId="0" applyFont="1" applyBorder="1" applyAlignment="1">
      <alignment vertical="top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 wrapText="1"/>
    </xf>
    <xf numFmtId="0" fontId="0" fillId="34" borderId="2" xfId="0" applyFill="1" applyBorder="1" applyAlignment="1">
      <alignment vertical="top"/>
    </xf>
    <xf numFmtId="0" fontId="0" fillId="34" borderId="0" xfId="0" applyFill="1" applyAlignment="1">
      <alignment vertical="top"/>
    </xf>
    <xf numFmtId="0" fontId="0" fillId="34" borderId="4" xfId="0" applyFill="1" applyBorder="1" applyAlignment="1">
      <alignment vertical="top"/>
    </xf>
    <xf numFmtId="0" fontId="0" fillId="35" borderId="0" xfId="0" applyFill="1" applyAlignment="1">
      <alignment vertical="top"/>
    </xf>
    <xf numFmtId="0" fontId="0" fillId="35" borderId="2" xfId="0" applyFill="1" applyBorder="1" applyAlignment="1">
      <alignment vertical="top"/>
    </xf>
    <xf numFmtId="0" fontId="0" fillId="35" borderId="4" xfId="0" applyFill="1" applyBorder="1" applyAlignment="1">
      <alignment vertical="top"/>
    </xf>
    <xf numFmtId="0" fontId="0" fillId="35" borderId="0" xfId="0" applyFill="1"/>
    <xf numFmtId="0" fontId="3" fillId="35" borderId="0" xfId="1" applyFill="1"/>
    <xf numFmtId="0" fontId="3" fillId="0" borderId="4" xfId="1" applyBorder="1"/>
    <xf numFmtId="0" fontId="0" fillId="0" borderId="0" xfId="0" applyAlignment="1">
      <alignment horizontal="center"/>
    </xf>
  </cellXfs>
  <cellStyles count="43">
    <cellStyle name="20 % - Akzent1 2" xfId="20" xr:uid="{E0D6B6FF-E733-4514-A678-DD2926F5ECF3}"/>
    <cellStyle name="20 % - Akzent2 2" xfId="24" xr:uid="{0C58E400-6C82-49B7-B8D8-D85A626275C5}"/>
    <cellStyle name="20 % - Akzent3 2" xfId="28" xr:uid="{24DDC13C-3292-429F-8602-A9C143AC6300}"/>
    <cellStyle name="20 % - Akzent4 2" xfId="32" xr:uid="{47C4739A-CC28-4693-8B57-E953D77CA61F}"/>
    <cellStyle name="20 % - Akzent5 2" xfId="36" xr:uid="{E7AF437B-ED5A-49E1-BE9E-A4017AB0C102}"/>
    <cellStyle name="20 % - Akzent6 2" xfId="40" xr:uid="{1943C7D7-9C76-4291-B291-12F97BDAD7EC}"/>
    <cellStyle name="40 % - Akzent1 2" xfId="21" xr:uid="{259FAD2C-A067-4AFC-9A98-C4DF150E33B4}"/>
    <cellStyle name="40 % - Akzent2 2" xfId="25" xr:uid="{437BB539-4FC0-4071-BD1E-A86153362400}"/>
    <cellStyle name="40 % - Akzent3 2" xfId="29" xr:uid="{572DB511-823B-45E6-839C-84625B03AF13}"/>
    <cellStyle name="40 % - Akzent4 2" xfId="33" xr:uid="{D340E8EF-3289-4BE0-AB92-5D4587FF1C52}"/>
    <cellStyle name="40 % - Akzent5 2" xfId="37" xr:uid="{417F194C-09F7-4400-A197-83B8FAC11C1D}"/>
    <cellStyle name="40 % - Akzent6 2" xfId="41" xr:uid="{92A357B7-73C6-470A-BA25-3B9FCFB6A869}"/>
    <cellStyle name="60 % - Akzent1 2" xfId="22" xr:uid="{4B03D72F-A919-456E-BE39-EE56CFC8ADFC}"/>
    <cellStyle name="60 % - Akzent2 2" xfId="26" xr:uid="{7407A942-C537-4EFC-9AF8-C4E120D2FEA3}"/>
    <cellStyle name="60 % - Akzent3 2" xfId="30" xr:uid="{7803B3FE-ED82-42D6-979B-8CFEF12052EE}"/>
    <cellStyle name="60 % - Akzent4 2" xfId="34" xr:uid="{130EAF45-1359-435D-A3FF-13989E8A143F}"/>
    <cellStyle name="60 % - Akzent5 2" xfId="38" xr:uid="{E2590D4B-FC22-4EEA-A618-95FB6EDC7EC7}"/>
    <cellStyle name="60 % - Akzent6 2" xfId="42" xr:uid="{7A4D0A57-DD2C-4982-A04C-29E930CDA50B}"/>
    <cellStyle name="Akzent1 2" xfId="19" xr:uid="{94FA2046-36B2-4079-B02E-BD417D281601}"/>
    <cellStyle name="Akzent2 2" xfId="23" xr:uid="{C88DF280-3354-4FF5-896B-32DB3F1601B8}"/>
    <cellStyle name="Akzent3 2" xfId="27" xr:uid="{100A5E2E-691C-4374-8246-0F23D5A66CF8}"/>
    <cellStyle name="Akzent4 2" xfId="31" xr:uid="{AB4E0F4E-B2A5-4B95-B1CB-ED37AAE98F1E}"/>
    <cellStyle name="Akzent5 2" xfId="35" xr:uid="{D2F10FA9-0061-4B43-840F-2E0727123E75}"/>
    <cellStyle name="Akzent6 2" xfId="39" xr:uid="{31C80B7F-6450-47F5-9020-27C1097FC8CF}"/>
    <cellStyle name="Ausgabe 2" xfId="12" xr:uid="{079436F3-09D6-490E-9573-16F15E76A46C}"/>
    <cellStyle name="Berechnung 2" xfId="13" xr:uid="{77500645-9A42-4E51-B0DE-A711100A944D}"/>
    <cellStyle name="Eingabe 2" xfId="11" xr:uid="{878ED63E-8DA5-4001-9A01-52C2F9A3E0E5}"/>
    <cellStyle name="Ergebnis 2" xfId="18" xr:uid="{0AB16A01-374C-430B-9BA8-6568EB34B908}"/>
    <cellStyle name="Erklärender Text 2" xfId="17" xr:uid="{10502F6B-03EF-456C-8888-BB70E685AE4B}"/>
    <cellStyle name="Gut 2" xfId="8" xr:uid="{509BBF1F-1D38-40F3-BA1A-F58916E420C4}"/>
    <cellStyle name="Neutral 2" xfId="10" xr:uid="{E7AB74F7-D371-452F-9E98-0AB518DA102F}"/>
    <cellStyle name="Notiz" xfId="7" builtinId="10" customBuiltin="1"/>
    <cellStyle name="Schlecht 2" xfId="9" xr:uid="{B3891F0C-67F6-446F-88AB-7B9D50E4EF90}"/>
    <cellStyle name="Standard" xfId="0" builtinId="0"/>
    <cellStyle name="Standard 2" xfId="1" xr:uid="{93245E92-300A-481C-ADAA-F40EBFFA56F4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14" xr:uid="{B6C90F78-AFB6-4E55-B00C-94CF9670B0A7}"/>
    <cellStyle name="Warnender Text 2" xfId="16" xr:uid="{4FD297CC-D9B6-4429-A13F-2E21B7FE5A8B}"/>
    <cellStyle name="Zelle überprüfen 2" xfId="15" xr:uid="{CB6C70E3-408B-49DF-892F-809EC1BCE6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PyPSA/technology-data/blob/master/outputs/costs_2020.csv" TargetMode="External"/><Relationship Id="rId18" Type="http://schemas.openxmlformats.org/officeDocument/2006/relationships/hyperlink" Target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TargetMode="External"/><Relationship Id="rId26" Type="http://schemas.openxmlformats.org/officeDocument/2006/relationships/hyperlink" Target="https://github.com/PyPSA/technology-data/blob/master/outputs/costs_2020.csv" TargetMode="External"/><Relationship Id="rId39" Type="http://schemas.openxmlformats.org/officeDocument/2006/relationships/hyperlink" Target="../../../../AppData/Local/Microsoft/Windows/INetCache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21" Type="http://schemas.openxmlformats.org/officeDocument/2006/relationships/hyperlink" Target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TargetMode="External"/><Relationship Id="rId34" Type="http://schemas.openxmlformats.org/officeDocument/2006/relationships/hyperlink" Target="https://github.com/PyPSA/technology-data/blob/master/outputs/costs_2020.csv" TargetMode="External"/><Relationship Id="rId42" Type="http://schemas.openxmlformats.org/officeDocument/2006/relationships/hyperlink" Target="https://github.com/PyPSA/technology-data/blob/master/outputs" TargetMode="External"/><Relationship Id="rId47" Type="http://schemas.openxmlformats.org/officeDocument/2006/relationships/hyperlink" Target="https://github.com/PyPSA/technology-data/blob/master/outputs" TargetMode="External"/><Relationship Id="rId50" Type="http://schemas.openxmlformats.org/officeDocument/2006/relationships/hyperlink" Target="https://github.com/PyPSA/technology-data/blob/master/outputs" TargetMode="External"/><Relationship Id="rId55" Type="http://schemas.openxmlformats.org/officeDocument/2006/relationships/hyperlink" Target="https://github.com/PyPSA/technology-data/blob/master/outputs" TargetMode="External"/><Relationship Id="rId7" Type="http://schemas.openxmlformats.org/officeDocument/2006/relationships/hyperlink" Target="https://www.agora-industrie.de/fileadmin/Projekte/2021/2021_10_DE_KIT/AEW_230_Klimaschutzvertraege-Industrietransformation-Stahl_WEB.pdf" TargetMode="External"/><Relationship Id="rId2" Type="http://schemas.openxmlformats.org/officeDocument/2006/relationships/hyperlink" Target="https://www.agora-industrie.de/fileadmin/Projekte/2021/2021_10_DE_KIT/AEW_230_Klimaschutzvertraege-Industrietransformation-Stahl_WEB.pdf" TargetMode="External"/><Relationship Id="rId16" Type="http://schemas.openxmlformats.org/officeDocument/2006/relationships/hyperlink" Target="https://github.com/PyPSA/technology-data/blob/master/outputs/costs_2020.csv" TargetMode="External"/><Relationship Id="rId29" Type="http://schemas.openxmlformats.org/officeDocument/2006/relationships/hyperlink" Target="https://github.com/PyPSA/technology-data/blob/master/outputs/costs_2020.csv" TargetMode="External"/><Relationship Id="rId11" Type="http://schemas.openxmlformats.org/officeDocument/2006/relationships/hyperlink" Target="https://github.com/PyPSA/technology-data/blob/master/outputs/costs_2020.csv" TargetMode="External"/><Relationship Id="rId24" Type="http://schemas.openxmlformats.org/officeDocument/2006/relationships/hyperlink" Target="../../../../AppData/Local/Microsoft/Windows/INetCache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32" Type="http://schemas.openxmlformats.org/officeDocument/2006/relationships/hyperlink" Target="https://github.com/PyPSA/technology-data/blob/master/outputs/costs_2020.csv" TargetMode="External"/><Relationship Id="rId37" Type="http://schemas.openxmlformats.org/officeDocument/2006/relationships/hyperlink" Target="https://github.com/PyPSA/technology-data/blob/master/outputs/costs_2020.csv" TargetMode="External"/><Relationship Id="rId40" Type="http://schemas.openxmlformats.org/officeDocument/2006/relationships/hyperlink" Target="https://github.com/PyPSA/technology-data/blob/master/outputs/costs_2020.csv" TargetMode="External"/><Relationship Id="rId45" Type="http://schemas.openxmlformats.org/officeDocument/2006/relationships/hyperlink" Target="https://github.com/PyPSA/technology-data/blob/master/outputs" TargetMode="External"/><Relationship Id="rId53" Type="http://schemas.openxmlformats.org/officeDocument/2006/relationships/hyperlink" Target="https://github.com/PyPSA/technology-data/blob/master/outputs" TargetMode="External"/><Relationship Id="rId5" Type="http://schemas.openxmlformats.org/officeDocument/2006/relationships/hyperlink" Target="https://www.agora-industrie.de/fileadmin/Projekte/2021/2021_10_DE_KIT/AEW_230_Klimaschutzvertraege-Industrietransformation-Stahl_WEB.pdf" TargetMode="External"/><Relationship Id="rId10" Type="http://schemas.openxmlformats.org/officeDocument/2006/relationships/hyperlink" Target="https://www.agora-industrie.de/fileadmin/Projekte/2021/2021_10_DE_KIT/AEW_230_Klimaschutzvertraege-Industrietransformation-Stahl_WEB.pdf" TargetMode="External"/><Relationship Id="rId19" Type="http://schemas.openxmlformats.org/officeDocument/2006/relationships/hyperlink" Target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TargetMode="External"/><Relationship Id="rId31" Type="http://schemas.openxmlformats.org/officeDocument/2006/relationships/hyperlink" Target="https://github.com/PyPSA/technology-data/blob/master/outputs/costs_2020.csv" TargetMode="External"/><Relationship Id="rId44" Type="http://schemas.openxmlformats.org/officeDocument/2006/relationships/hyperlink" Target="https://github.com/PyPSA/technology-data/blob/master/outputs" TargetMode="External"/><Relationship Id="rId52" Type="http://schemas.openxmlformats.org/officeDocument/2006/relationships/hyperlink" Target="https://github.com/PyPSA/technology-data/blob/master/outputs" TargetMode="External"/><Relationship Id="rId4" Type="http://schemas.openxmlformats.org/officeDocument/2006/relationships/hyperlink" Target="https://www.agora-industrie.de/fileadmin/Projekte/2021/2021_10_DE_KIT/AEW_230_Klimaschutzvertraege-Industrietransformation-Stahl_WEB.pdf" TargetMode="External"/><Relationship Id="rId9" Type="http://schemas.openxmlformats.org/officeDocument/2006/relationships/hyperlink" Target="https://www.agora-industrie.de/fileadmin/Projekte/2021/2021_10_DE_KIT/AEW_230_Klimaschutzvertraege-Industrietransformation-Stahl_WEB.pdf" TargetMode="External"/><Relationship Id="rId14" Type="http://schemas.openxmlformats.org/officeDocument/2006/relationships/hyperlink" Target="https://github.com/PyPSA/technology-data/blob/master/outputs/costs_2020.csv" TargetMode="External"/><Relationship Id="rId22" Type="http://schemas.openxmlformats.org/officeDocument/2006/relationships/hyperlink" Target="../../../../../..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27" Type="http://schemas.openxmlformats.org/officeDocument/2006/relationships/hyperlink" Target="https://github.com/PyPSA/technology-data/blob/master/outputs/costs_2020.csv" TargetMode="External"/><Relationship Id="rId30" Type="http://schemas.openxmlformats.org/officeDocument/2006/relationships/hyperlink" Target="https://github.com/PyPSA/technology-data/blob/master/outputs/costs_2020.csv" TargetMode="External"/><Relationship Id="rId35" Type="http://schemas.openxmlformats.org/officeDocument/2006/relationships/hyperlink" Target="https://github.com/PyPSA/technology-data/blob/master/outputs/costs_2020.csv" TargetMode="External"/><Relationship Id="rId43" Type="http://schemas.openxmlformats.org/officeDocument/2006/relationships/hyperlink" Target="https://github.com/PyPSA/technology-data/blob/master/outputs" TargetMode="External"/><Relationship Id="rId48" Type="http://schemas.openxmlformats.org/officeDocument/2006/relationships/hyperlink" Target="https://github.com/PyPSA/technology-data/blob/master/outputs" TargetMode="External"/><Relationship Id="rId8" Type="http://schemas.openxmlformats.org/officeDocument/2006/relationships/hyperlink" Target="https://www.agora-industrie.de/fileadmin/Projekte/2021/2021_10_DE_KIT/AEW_230_Klimaschutzvertraege-Industrietransformation-Stahl_WEB.pdf" TargetMode="External"/><Relationship Id="rId51" Type="http://schemas.openxmlformats.org/officeDocument/2006/relationships/hyperlink" Target="https://github.com/PyPSA/technology-data/blob/master/outputs" TargetMode="External"/><Relationship Id="rId3" Type="http://schemas.openxmlformats.org/officeDocument/2006/relationships/hyperlink" Target="https://www.agora-industrie.de/fileadmin/Projekte/2021/2021_10_DE_KIT/AEW_230_Klimaschutzvertraege-Industrietransformation-Stahl_WEB.pdf" TargetMode="External"/><Relationship Id="rId12" Type="http://schemas.openxmlformats.org/officeDocument/2006/relationships/hyperlink" Target="https://github.com/PyPSA/technology-data/blob/master/outputs/costs_2020.csv" TargetMode="External"/><Relationship Id="rId17" Type="http://schemas.openxmlformats.org/officeDocument/2006/relationships/hyperlink" Target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TargetMode="External"/><Relationship Id="rId25" Type="http://schemas.openxmlformats.org/officeDocument/2006/relationships/hyperlink" Target="../../../../AppData/Local/Microsoft/Windows/INetCache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33" Type="http://schemas.openxmlformats.org/officeDocument/2006/relationships/hyperlink" Target="https://github.com/PyPSA/technology-data/blob/master/outputs/costs_2020.csv" TargetMode="External"/><Relationship Id="rId38" Type="http://schemas.openxmlformats.org/officeDocument/2006/relationships/hyperlink" Target="../../../../AppData/Local/Microsoft/Windows/INetCache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46" Type="http://schemas.openxmlformats.org/officeDocument/2006/relationships/hyperlink" Target="https://github.com/PyPSA/technology-data/blob/master/outputs" TargetMode="External"/><Relationship Id="rId20" Type="http://schemas.openxmlformats.org/officeDocument/2006/relationships/hyperlink" Target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TargetMode="External"/><Relationship Id="rId41" Type="http://schemas.openxmlformats.org/officeDocument/2006/relationships/hyperlink" Target="https://github.com/PyPSA/technology-data/blob/master/outputs" TargetMode="External"/><Relationship Id="rId54" Type="http://schemas.openxmlformats.org/officeDocument/2006/relationships/hyperlink" Target="https://github.com/PyPSA/technology-data/blob/master/outputs" TargetMode="External"/><Relationship Id="rId1" Type="http://schemas.openxmlformats.org/officeDocument/2006/relationships/hyperlink" Target="https://www.agora-industrie.de/fileadmin/Projekte/2021/2021_10_DE_KIT/AEW_230_Klimaschutzvertraege-Industrietransformation-Stahl_WEB.pdf" TargetMode="External"/><Relationship Id="rId6" Type="http://schemas.openxmlformats.org/officeDocument/2006/relationships/hyperlink" Target="https://www.agora-industrie.de/fileadmin/Projekte/2021/2021_10_DE_KIT/AEW_230_Klimaschutzvertraege-Industrietransformation-Stahl_WEB.pdf" TargetMode="External"/><Relationship Id="rId15" Type="http://schemas.openxmlformats.org/officeDocument/2006/relationships/hyperlink" Target="https://github.com/PyPSA/technology-data/blob/master/outputs/costs_2020.csv" TargetMode="External"/><Relationship Id="rId23" Type="http://schemas.openxmlformats.org/officeDocument/2006/relationships/hyperlink" Target="../../../../AppData/Local/Microsoft/Windows/INetCache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28" Type="http://schemas.openxmlformats.org/officeDocument/2006/relationships/hyperlink" Target="https://github.com/PyPSA/technology-data/blob/master/outputs/costs_2020.csv" TargetMode="External"/><Relationship Id="rId36" Type="http://schemas.openxmlformats.org/officeDocument/2006/relationships/hyperlink" Target="https://github.com/PyPSA/technology-data/blob/master/outputs/costs_2020.csv" TargetMode="External"/><Relationship Id="rId49" Type="http://schemas.openxmlformats.org/officeDocument/2006/relationships/hyperlink" Target="https://github.com/PyPSA/technology-data/blob/master/output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B408-5AFD-4260-BD0F-046F3EA7DAC8}">
  <dimension ref="A1:G11"/>
  <sheetViews>
    <sheetView workbookViewId="0">
      <selection activeCell="F10" sqref="F10"/>
    </sheetView>
  </sheetViews>
  <sheetFormatPr baseColWidth="10" defaultRowHeight="14.25" x14ac:dyDescent="0.45"/>
  <cols>
    <col min="1" max="1" width="26.86328125" bestFit="1" customWidth="1"/>
    <col min="3" max="3" width="16.73046875" bestFit="1" customWidth="1"/>
    <col min="4" max="4" width="26.86328125" bestFit="1" customWidth="1"/>
  </cols>
  <sheetData>
    <row r="1" spans="1:7" x14ac:dyDescent="0.45">
      <c r="B1" s="27" t="s">
        <v>24</v>
      </c>
      <c r="C1" s="27"/>
      <c r="D1" s="27"/>
      <c r="E1" s="27"/>
      <c r="F1" s="27"/>
      <c r="G1" s="27"/>
    </row>
    <row r="2" spans="1:7" x14ac:dyDescent="0.45">
      <c r="A2" s="10" t="s">
        <v>25</v>
      </c>
      <c r="B2" s="10" t="s">
        <v>7</v>
      </c>
      <c r="C2" s="10" t="s">
        <v>26</v>
      </c>
      <c r="D2" s="10" t="s">
        <v>27</v>
      </c>
      <c r="E2" s="10" t="s">
        <v>3</v>
      </c>
      <c r="F2" s="10" t="s">
        <v>8</v>
      </c>
      <c r="G2" s="10" t="s">
        <v>28</v>
      </c>
    </row>
    <row r="3" spans="1:7" x14ac:dyDescent="0.45">
      <c r="A3" t="s">
        <v>162</v>
      </c>
      <c r="C3" t="s">
        <v>76</v>
      </c>
      <c r="E3" t="s">
        <v>163</v>
      </c>
      <c r="F3">
        <v>3.6</v>
      </c>
    </row>
    <row r="4" spans="1:7" x14ac:dyDescent="0.45">
      <c r="A4" t="s">
        <v>102</v>
      </c>
      <c r="C4" t="s">
        <v>76</v>
      </c>
      <c r="E4" t="s">
        <v>29</v>
      </c>
      <c r="F4">
        <v>33.332000000000001</v>
      </c>
    </row>
    <row r="5" spans="1:7" x14ac:dyDescent="0.45">
      <c r="A5" t="s">
        <v>102</v>
      </c>
      <c r="C5" t="s">
        <v>76</v>
      </c>
      <c r="E5" t="s">
        <v>119</v>
      </c>
      <c r="F5">
        <v>3</v>
      </c>
      <c r="G5" t="s">
        <v>120</v>
      </c>
    </row>
    <row r="6" spans="1:7" x14ac:dyDescent="0.45">
      <c r="A6" t="s">
        <v>106</v>
      </c>
      <c r="C6" t="s">
        <v>76</v>
      </c>
      <c r="E6" t="s">
        <v>29</v>
      </c>
      <c r="F6">
        <v>5.3</v>
      </c>
    </row>
    <row r="7" spans="1:7" x14ac:dyDescent="0.45">
      <c r="A7" t="s">
        <v>103</v>
      </c>
      <c r="C7" t="s">
        <v>76</v>
      </c>
      <c r="E7" t="s">
        <v>104</v>
      </c>
      <c r="F7">
        <v>22.7</v>
      </c>
    </row>
    <row r="8" spans="1:7" x14ac:dyDescent="0.45">
      <c r="A8" t="s">
        <v>103</v>
      </c>
      <c r="C8" t="s">
        <v>76</v>
      </c>
      <c r="E8" t="s">
        <v>29</v>
      </c>
      <c r="F8">
        <f>ROUND(F7/3600*1000,2)</f>
        <v>6.31</v>
      </c>
    </row>
    <row r="9" spans="1:7" x14ac:dyDescent="0.45">
      <c r="A9" t="s">
        <v>161</v>
      </c>
      <c r="C9" t="s">
        <v>76</v>
      </c>
      <c r="E9" t="s">
        <v>104</v>
      </c>
      <c r="F9">
        <f>(12.55+17.15)/2</f>
        <v>14.85</v>
      </c>
    </row>
    <row r="10" spans="1:7" x14ac:dyDescent="0.45">
      <c r="A10" t="s">
        <v>161</v>
      </c>
      <c r="C10" t="s">
        <v>76</v>
      </c>
      <c r="E10" t="s">
        <v>29</v>
      </c>
      <c r="F10">
        <v>11.9</v>
      </c>
    </row>
    <row r="11" spans="1:7" x14ac:dyDescent="0.45">
      <c r="A11" t="s">
        <v>82</v>
      </c>
      <c r="C11" t="s">
        <v>76</v>
      </c>
      <c r="D11" t="s">
        <v>93</v>
      </c>
      <c r="E11" t="s">
        <v>29</v>
      </c>
      <c r="F11">
        <v>0.7</v>
      </c>
    </row>
  </sheetData>
  <mergeCells count="1">
    <mergeCell ref="B1:G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2776-AF53-440F-8090-5C1A917568B4}">
  <dimension ref="A1:Q185"/>
  <sheetViews>
    <sheetView topLeftCell="A121" zoomScale="55" zoomScaleNormal="55" workbookViewId="0">
      <selection activeCell="H187" sqref="H187"/>
    </sheetView>
  </sheetViews>
  <sheetFormatPr baseColWidth="10" defaultRowHeight="14.25" x14ac:dyDescent="0.45"/>
  <cols>
    <col min="1" max="1" width="14.73046875" bestFit="1" customWidth="1"/>
    <col min="7" max="7" width="21" bestFit="1" customWidth="1"/>
    <col min="8" max="8" width="27.59765625" bestFit="1" customWidth="1"/>
    <col min="12" max="12" width="151.265625" bestFit="1" customWidth="1"/>
    <col min="13" max="13" width="111.265625" bestFit="1" customWidth="1"/>
  </cols>
  <sheetData>
    <row r="1" spans="1:13" x14ac:dyDescent="0.45">
      <c r="A1" s="1" t="s">
        <v>9</v>
      </c>
      <c r="B1" s="1" t="s">
        <v>7</v>
      </c>
      <c r="C1" s="1" t="s">
        <v>54</v>
      </c>
      <c r="D1" s="1" t="s">
        <v>33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8</v>
      </c>
      <c r="L1" s="1" t="s">
        <v>5</v>
      </c>
    </row>
    <row r="2" spans="1:13" x14ac:dyDescent="0.45">
      <c r="A2" s="3" t="s">
        <v>10</v>
      </c>
      <c r="B2" s="4" t="s">
        <v>11</v>
      </c>
      <c r="C2" s="4" t="s">
        <v>12</v>
      </c>
      <c r="D2" s="4" t="s">
        <v>10</v>
      </c>
      <c r="E2" s="4"/>
      <c r="F2" s="4">
        <v>2030</v>
      </c>
      <c r="G2" s="4" t="s">
        <v>76</v>
      </c>
      <c r="H2" s="4" t="s">
        <v>71</v>
      </c>
      <c r="I2" s="4"/>
      <c r="J2" s="4"/>
      <c r="K2" s="18">
        <v>0.5</v>
      </c>
      <c r="L2" s="4" t="s">
        <v>62</v>
      </c>
      <c r="M2" t="s">
        <v>63</v>
      </c>
    </row>
    <row r="3" spans="1:13" x14ac:dyDescent="0.45">
      <c r="A3" s="5" t="s">
        <v>10</v>
      </c>
      <c r="B3" s="2" t="s">
        <v>11</v>
      </c>
      <c r="C3" s="2" t="s">
        <v>12</v>
      </c>
      <c r="D3" s="2" t="s">
        <v>10</v>
      </c>
      <c r="E3" s="2"/>
      <c r="F3" s="2">
        <v>2035</v>
      </c>
      <c r="G3" s="2" t="s">
        <v>76</v>
      </c>
      <c r="H3" s="2" t="s">
        <v>71</v>
      </c>
      <c r="I3" s="2"/>
      <c r="J3" s="2"/>
      <c r="K3" s="19">
        <v>0.5</v>
      </c>
      <c r="L3" s="2" t="s">
        <v>62</v>
      </c>
      <c r="M3" t="s">
        <v>63</v>
      </c>
    </row>
    <row r="4" spans="1:13" x14ac:dyDescent="0.45">
      <c r="A4" s="5" t="s">
        <v>10</v>
      </c>
      <c r="B4" s="2" t="s">
        <v>11</v>
      </c>
      <c r="C4" s="2" t="s">
        <v>12</v>
      </c>
      <c r="D4" s="2" t="s">
        <v>10</v>
      </c>
      <c r="E4" s="2"/>
      <c r="F4" s="2">
        <v>2040</v>
      </c>
      <c r="G4" s="2" t="s">
        <v>76</v>
      </c>
      <c r="H4" s="2" t="s">
        <v>71</v>
      </c>
      <c r="I4" s="2"/>
      <c r="J4" s="2"/>
      <c r="K4" s="19">
        <v>0.5</v>
      </c>
      <c r="L4" s="2" t="s">
        <v>62</v>
      </c>
      <c r="M4" t="s">
        <v>63</v>
      </c>
    </row>
    <row r="5" spans="1:13" x14ac:dyDescent="0.45">
      <c r="A5" s="5" t="s">
        <v>10</v>
      </c>
      <c r="B5" s="2" t="s">
        <v>11</v>
      </c>
      <c r="C5" s="2" t="s">
        <v>12</v>
      </c>
      <c r="D5" s="2" t="s">
        <v>10</v>
      </c>
      <c r="E5" s="2"/>
      <c r="F5" s="2">
        <v>2045</v>
      </c>
      <c r="G5" s="2" t="s">
        <v>76</v>
      </c>
      <c r="H5" s="2" t="s">
        <v>71</v>
      </c>
      <c r="I5" s="2"/>
      <c r="J5" s="2"/>
      <c r="K5" s="19">
        <v>0.5</v>
      </c>
      <c r="L5" s="2" t="s">
        <v>62</v>
      </c>
      <c r="M5" t="s">
        <v>63</v>
      </c>
    </row>
    <row r="6" spans="1:13" x14ac:dyDescent="0.45">
      <c r="A6" s="5" t="s">
        <v>10</v>
      </c>
      <c r="B6" s="2" t="s">
        <v>11</v>
      </c>
      <c r="C6" s="2" t="s">
        <v>12</v>
      </c>
      <c r="D6" s="6" t="s">
        <v>10</v>
      </c>
      <c r="E6" s="6"/>
      <c r="F6" s="6">
        <v>2050</v>
      </c>
      <c r="G6" s="2" t="s">
        <v>76</v>
      </c>
      <c r="H6" s="6" t="s">
        <v>71</v>
      </c>
      <c r="I6" s="6"/>
      <c r="J6" s="6"/>
      <c r="K6" s="20">
        <v>0.5</v>
      </c>
      <c r="L6" s="6" t="s">
        <v>62</v>
      </c>
      <c r="M6" t="s">
        <v>63</v>
      </c>
    </row>
    <row r="7" spans="1:13" x14ac:dyDescent="0.45">
      <c r="A7" s="3" t="s">
        <v>10</v>
      </c>
      <c r="B7" s="4" t="s">
        <v>11</v>
      </c>
      <c r="C7" s="4" t="s">
        <v>13</v>
      </c>
      <c r="D7" s="4" t="s">
        <v>10</v>
      </c>
      <c r="E7" s="4"/>
      <c r="F7" s="4">
        <v>2030</v>
      </c>
      <c r="G7" s="4" t="s">
        <v>76</v>
      </c>
      <c r="H7" s="4" t="s">
        <v>20</v>
      </c>
      <c r="I7" s="4"/>
      <c r="J7" s="4"/>
      <c r="K7" s="4">
        <v>0.2</v>
      </c>
      <c r="L7" s="4" t="s">
        <v>62</v>
      </c>
      <c r="M7" t="s">
        <v>63</v>
      </c>
    </row>
    <row r="8" spans="1:13" x14ac:dyDescent="0.45">
      <c r="A8" s="5" t="s">
        <v>10</v>
      </c>
      <c r="B8" s="2" t="s">
        <v>11</v>
      </c>
      <c r="C8" s="2" t="s">
        <v>13</v>
      </c>
      <c r="D8" s="2" t="s">
        <v>10</v>
      </c>
      <c r="E8" s="2"/>
      <c r="F8" s="2">
        <v>2035</v>
      </c>
      <c r="G8" s="2" t="s">
        <v>76</v>
      </c>
      <c r="H8" s="2" t="s">
        <v>20</v>
      </c>
      <c r="I8" s="2"/>
      <c r="J8" s="2"/>
      <c r="K8" s="2">
        <v>0.2</v>
      </c>
      <c r="L8" s="2" t="s">
        <v>62</v>
      </c>
      <c r="M8" t="s">
        <v>63</v>
      </c>
    </row>
    <row r="9" spans="1:13" x14ac:dyDescent="0.45">
      <c r="A9" s="5" t="s">
        <v>10</v>
      </c>
      <c r="B9" s="2" t="s">
        <v>11</v>
      </c>
      <c r="C9" s="2" t="s">
        <v>13</v>
      </c>
      <c r="D9" s="2" t="s">
        <v>10</v>
      </c>
      <c r="E9" s="2"/>
      <c r="F9" s="2">
        <v>2040</v>
      </c>
      <c r="G9" s="2" t="s">
        <v>76</v>
      </c>
      <c r="H9" s="2" t="s">
        <v>20</v>
      </c>
      <c r="I9" s="2"/>
      <c r="J9" s="2"/>
      <c r="K9" s="2">
        <v>0.2</v>
      </c>
      <c r="L9" s="2" t="s">
        <v>62</v>
      </c>
      <c r="M9" t="s">
        <v>63</v>
      </c>
    </row>
    <row r="10" spans="1:13" x14ac:dyDescent="0.45">
      <c r="A10" s="5" t="s">
        <v>10</v>
      </c>
      <c r="B10" s="2" t="s">
        <v>11</v>
      </c>
      <c r="C10" s="2" t="s">
        <v>13</v>
      </c>
      <c r="D10" s="2" t="s">
        <v>10</v>
      </c>
      <c r="E10" s="2"/>
      <c r="F10" s="2">
        <v>2045</v>
      </c>
      <c r="G10" s="2" t="s">
        <v>76</v>
      </c>
      <c r="H10" s="2" t="s">
        <v>20</v>
      </c>
      <c r="I10" s="2"/>
      <c r="J10" s="2"/>
      <c r="K10" s="2">
        <v>0.2</v>
      </c>
      <c r="L10" s="2" t="s">
        <v>62</v>
      </c>
      <c r="M10" t="s">
        <v>63</v>
      </c>
    </row>
    <row r="11" spans="1:13" x14ac:dyDescent="0.45">
      <c r="A11" s="5" t="s">
        <v>10</v>
      </c>
      <c r="B11" s="6" t="s">
        <v>11</v>
      </c>
      <c r="C11" s="6" t="s">
        <v>13</v>
      </c>
      <c r="D11" s="6" t="s">
        <v>10</v>
      </c>
      <c r="E11" s="6"/>
      <c r="F11" s="6">
        <v>2050</v>
      </c>
      <c r="G11" s="2" t="s">
        <v>76</v>
      </c>
      <c r="H11" s="6" t="s">
        <v>20</v>
      </c>
      <c r="I11" s="6"/>
      <c r="J11" s="6"/>
      <c r="K11" s="6">
        <v>0.2</v>
      </c>
      <c r="L11" s="6" t="s">
        <v>62</v>
      </c>
      <c r="M11" t="s">
        <v>63</v>
      </c>
    </row>
    <row r="12" spans="1:13" x14ac:dyDescent="0.45">
      <c r="A12" s="3" t="s">
        <v>10</v>
      </c>
      <c r="B12" s="2" t="s">
        <v>14</v>
      </c>
      <c r="C12" s="2" t="s">
        <v>15</v>
      </c>
      <c r="D12" s="4" t="s">
        <v>10</v>
      </c>
      <c r="E12" s="4"/>
      <c r="F12" s="4">
        <v>2030</v>
      </c>
      <c r="G12" s="4" t="s">
        <v>76</v>
      </c>
      <c r="H12" s="4" t="s">
        <v>20</v>
      </c>
      <c r="I12" s="4"/>
      <c r="J12" s="4"/>
      <c r="K12" s="4">
        <v>1</v>
      </c>
      <c r="L12" s="4" t="s">
        <v>64</v>
      </c>
      <c r="M12" t="s">
        <v>65</v>
      </c>
    </row>
    <row r="13" spans="1:13" x14ac:dyDescent="0.45">
      <c r="A13" s="5" t="s">
        <v>10</v>
      </c>
      <c r="B13" s="2" t="s">
        <v>14</v>
      </c>
      <c r="C13" s="2" t="s">
        <v>15</v>
      </c>
      <c r="D13" s="2" t="s">
        <v>10</v>
      </c>
      <c r="E13" s="2"/>
      <c r="F13" s="2">
        <v>2035</v>
      </c>
      <c r="G13" s="2" t="s">
        <v>76</v>
      </c>
      <c r="H13" s="2" t="s">
        <v>20</v>
      </c>
      <c r="I13" s="2"/>
      <c r="J13" s="2"/>
      <c r="K13" s="2">
        <v>1</v>
      </c>
      <c r="L13" s="2" t="s">
        <v>64</v>
      </c>
      <c r="M13" t="s">
        <v>65</v>
      </c>
    </row>
    <row r="14" spans="1:13" x14ac:dyDescent="0.45">
      <c r="A14" s="5" t="s">
        <v>10</v>
      </c>
      <c r="B14" s="2" t="s">
        <v>14</v>
      </c>
      <c r="C14" s="2" t="s">
        <v>15</v>
      </c>
      <c r="D14" s="2" t="s">
        <v>10</v>
      </c>
      <c r="E14" s="2"/>
      <c r="F14" s="2">
        <v>2040</v>
      </c>
      <c r="G14" s="2" t="s">
        <v>76</v>
      </c>
      <c r="H14" s="2" t="s">
        <v>20</v>
      </c>
      <c r="I14" s="2"/>
      <c r="J14" s="2"/>
      <c r="K14" s="2">
        <v>1</v>
      </c>
      <c r="L14" s="2" t="s">
        <v>64</v>
      </c>
      <c r="M14" t="s">
        <v>65</v>
      </c>
    </row>
    <row r="15" spans="1:13" x14ac:dyDescent="0.45">
      <c r="A15" s="5" t="s">
        <v>10</v>
      </c>
      <c r="B15" s="2" t="s">
        <v>14</v>
      </c>
      <c r="C15" s="2" t="s">
        <v>15</v>
      </c>
      <c r="D15" s="2" t="s">
        <v>10</v>
      </c>
      <c r="E15" s="2"/>
      <c r="F15" s="2">
        <v>2045</v>
      </c>
      <c r="G15" s="2" t="s">
        <v>76</v>
      </c>
      <c r="H15" s="2" t="s">
        <v>20</v>
      </c>
      <c r="I15" s="2"/>
      <c r="J15" s="2"/>
      <c r="K15" s="2">
        <v>1</v>
      </c>
      <c r="L15" s="2" t="s">
        <v>64</v>
      </c>
      <c r="M15" t="s">
        <v>65</v>
      </c>
    </row>
    <row r="16" spans="1:13" x14ac:dyDescent="0.45">
      <c r="A16" s="5" t="s">
        <v>10</v>
      </c>
      <c r="B16" s="6" t="s">
        <v>14</v>
      </c>
      <c r="C16" s="6" t="s">
        <v>15</v>
      </c>
      <c r="D16" s="6" t="s">
        <v>10</v>
      </c>
      <c r="E16" s="6"/>
      <c r="F16" s="6">
        <v>2050</v>
      </c>
      <c r="G16" s="2" t="s">
        <v>76</v>
      </c>
      <c r="H16" s="6" t="s">
        <v>20</v>
      </c>
      <c r="I16" s="6"/>
      <c r="J16" s="6"/>
      <c r="K16" s="6">
        <v>1</v>
      </c>
      <c r="L16" s="6" t="s">
        <v>64</v>
      </c>
      <c r="M16" t="s">
        <v>65</v>
      </c>
    </row>
    <row r="17" spans="1:13" x14ac:dyDescent="0.45">
      <c r="A17" s="3" t="s">
        <v>10</v>
      </c>
      <c r="B17" s="2" t="s">
        <v>14</v>
      </c>
      <c r="C17" s="2" t="s">
        <v>6</v>
      </c>
      <c r="D17" s="4" t="s">
        <v>10</v>
      </c>
      <c r="E17" s="4"/>
      <c r="F17" s="4">
        <v>2030</v>
      </c>
      <c r="G17" s="22" t="s">
        <v>76</v>
      </c>
      <c r="H17" s="22" t="s">
        <v>19</v>
      </c>
      <c r="I17" s="21">
        <v>0.7</v>
      </c>
      <c r="J17" s="22"/>
      <c r="K17" s="18">
        <v>2</v>
      </c>
      <c r="L17" s="4" t="s">
        <v>64</v>
      </c>
      <c r="M17" t="s">
        <v>65</v>
      </c>
    </row>
    <row r="18" spans="1:13" x14ac:dyDescent="0.45">
      <c r="A18" s="5" t="s">
        <v>10</v>
      </c>
      <c r="B18" s="2" t="s">
        <v>14</v>
      </c>
      <c r="C18" s="2" t="s">
        <v>6</v>
      </c>
      <c r="D18" s="2" t="s">
        <v>10</v>
      </c>
      <c r="E18" s="2"/>
      <c r="F18" s="2">
        <v>2035</v>
      </c>
      <c r="G18" s="2" t="s">
        <v>76</v>
      </c>
      <c r="H18" s="2" t="s">
        <v>19</v>
      </c>
      <c r="I18" s="2"/>
      <c r="J18" s="2"/>
      <c r="K18" s="19">
        <v>2</v>
      </c>
      <c r="L18" s="2"/>
      <c r="M18" t="s">
        <v>65</v>
      </c>
    </row>
    <row r="19" spans="1:13" x14ac:dyDescent="0.45">
      <c r="A19" s="5" t="s">
        <v>10</v>
      </c>
      <c r="B19" s="2" t="s">
        <v>14</v>
      </c>
      <c r="C19" s="2" t="s">
        <v>6</v>
      </c>
      <c r="D19" s="2" t="s">
        <v>10</v>
      </c>
      <c r="E19" s="2"/>
      <c r="F19" s="2">
        <v>2040</v>
      </c>
      <c r="G19" s="2" t="s">
        <v>76</v>
      </c>
      <c r="H19" s="2" t="s">
        <v>19</v>
      </c>
      <c r="I19" s="2"/>
      <c r="J19" s="2"/>
      <c r="K19" s="19">
        <v>2</v>
      </c>
      <c r="L19" s="2"/>
      <c r="M19" t="s">
        <v>65</v>
      </c>
    </row>
    <row r="20" spans="1:13" x14ac:dyDescent="0.45">
      <c r="A20" s="5" t="s">
        <v>10</v>
      </c>
      <c r="B20" s="2" t="s">
        <v>14</v>
      </c>
      <c r="C20" s="2" t="s">
        <v>6</v>
      </c>
      <c r="D20" s="2" t="s">
        <v>10</v>
      </c>
      <c r="E20" s="2"/>
      <c r="F20" s="2">
        <v>2045</v>
      </c>
      <c r="G20" s="2" t="s">
        <v>76</v>
      </c>
      <c r="H20" s="2" t="s">
        <v>19</v>
      </c>
      <c r="I20" s="2"/>
      <c r="J20" s="2"/>
      <c r="K20" s="19">
        <v>2</v>
      </c>
      <c r="L20" s="2"/>
      <c r="M20" t="s">
        <v>65</v>
      </c>
    </row>
    <row r="21" spans="1:13" x14ac:dyDescent="0.45">
      <c r="A21" s="5" t="s">
        <v>10</v>
      </c>
      <c r="B21" s="6" t="s">
        <v>14</v>
      </c>
      <c r="C21" s="6" t="s">
        <v>6</v>
      </c>
      <c r="D21" s="6" t="s">
        <v>10</v>
      </c>
      <c r="E21" s="6"/>
      <c r="F21" s="6">
        <v>2050</v>
      </c>
      <c r="G21" s="2" t="s">
        <v>76</v>
      </c>
      <c r="H21" s="6" t="s">
        <v>19</v>
      </c>
      <c r="I21" s="6"/>
      <c r="J21" s="6"/>
      <c r="K21" s="19">
        <v>2</v>
      </c>
      <c r="L21" s="6"/>
      <c r="M21" t="s">
        <v>65</v>
      </c>
    </row>
    <row r="22" spans="1:13" x14ac:dyDescent="0.45">
      <c r="A22" s="3" t="s">
        <v>16</v>
      </c>
      <c r="B22" s="2" t="s">
        <v>17</v>
      </c>
      <c r="C22" s="4" t="s">
        <v>13</v>
      </c>
      <c r="D22" s="4" t="s">
        <v>118</v>
      </c>
      <c r="E22" s="4"/>
      <c r="F22" s="4">
        <v>2030</v>
      </c>
      <c r="G22" s="4" t="s">
        <v>76</v>
      </c>
      <c r="H22" s="4" t="s">
        <v>109</v>
      </c>
      <c r="I22" s="4"/>
      <c r="J22" s="4"/>
      <c r="K22" s="17">
        <v>1.4830000000000001</v>
      </c>
      <c r="L22" s="4" t="s">
        <v>64</v>
      </c>
    </row>
    <row r="23" spans="1:13" x14ac:dyDescent="0.45">
      <c r="A23" s="5" t="s">
        <v>16</v>
      </c>
      <c r="B23" s="2" t="s">
        <v>17</v>
      </c>
      <c r="C23" s="2" t="s">
        <v>13</v>
      </c>
      <c r="D23" s="2" t="s">
        <v>118</v>
      </c>
      <c r="E23" s="2"/>
      <c r="F23" s="2">
        <v>2035</v>
      </c>
      <c r="G23" s="2" t="s">
        <v>76</v>
      </c>
      <c r="H23" s="2" t="s">
        <v>109</v>
      </c>
      <c r="I23" s="2"/>
      <c r="J23" s="2"/>
      <c r="K23" s="17">
        <v>1.4830000000000001</v>
      </c>
      <c r="L23" s="2"/>
    </row>
    <row r="24" spans="1:13" x14ac:dyDescent="0.45">
      <c r="A24" s="5" t="s">
        <v>16</v>
      </c>
      <c r="B24" s="2" t="s">
        <v>17</v>
      </c>
      <c r="C24" s="2" t="s">
        <v>13</v>
      </c>
      <c r="D24" s="2" t="s">
        <v>118</v>
      </c>
      <c r="E24" s="2"/>
      <c r="F24" s="2">
        <v>2040</v>
      </c>
      <c r="G24" s="2" t="s">
        <v>76</v>
      </c>
      <c r="H24" s="2" t="s">
        <v>109</v>
      </c>
      <c r="I24" s="2"/>
      <c r="J24" s="2"/>
      <c r="K24" s="17">
        <v>1.4830000000000001</v>
      </c>
      <c r="L24" s="2"/>
    </row>
    <row r="25" spans="1:13" x14ac:dyDescent="0.45">
      <c r="A25" s="5" t="s">
        <v>16</v>
      </c>
      <c r="B25" s="2" t="s">
        <v>17</v>
      </c>
      <c r="C25" s="2" t="s">
        <v>13</v>
      </c>
      <c r="D25" s="2" t="s">
        <v>118</v>
      </c>
      <c r="E25" s="2"/>
      <c r="F25" s="2">
        <v>2045</v>
      </c>
      <c r="G25" s="2" t="s">
        <v>76</v>
      </c>
      <c r="H25" s="2" t="s">
        <v>109</v>
      </c>
      <c r="I25" s="2"/>
      <c r="J25" s="2"/>
      <c r="K25" s="17">
        <v>1.4830000000000001</v>
      </c>
      <c r="L25" s="2"/>
    </row>
    <row r="26" spans="1:13" x14ac:dyDescent="0.45">
      <c r="A26" s="5" t="s">
        <v>16</v>
      </c>
      <c r="B26" s="6" t="s">
        <v>17</v>
      </c>
      <c r="C26" s="6" t="s">
        <v>13</v>
      </c>
      <c r="D26" s="2" t="s">
        <v>118</v>
      </c>
      <c r="E26" s="6"/>
      <c r="F26" s="6">
        <v>2050</v>
      </c>
      <c r="G26" s="2" t="s">
        <v>76</v>
      </c>
      <c r="H26" s="2" t="s">
        <v>109</v>
      </c>
      <c r="I26" s="6"/>
      <c r="J26" s="6"/>
      <c r="K26" s="17">
        <v>1.4830000000000001</v>
      </c>
      <c r="L26" s="6"/>
    </row>
    <row r="27" spans="1:13" x14ac:dyDescent="0.45">
      <c r="A27" s="4" t="s">
        <v>16</v>
      </c>
      <c r="B27" s="2" t="s">
        <v>17</v>
      </c>
      <c r="C27" s="4" t="s">
        <v>15</v>
      </c>
      <c r="D27" s="4" t="s">
        <v>6</v>
      </c>
      <c r="E27" s="4"/>
      <c r="F27" s="4">
        <v>2030</v>
      </c>
      <c r="G27" s="4" t="s">
        <v>76</v>
      </c>
      <c r="H27" s="4" t="s">
        <v>21</v>
      </c>
      <c r="I27" s="4"/>
      <c r="J27" s="4"/>
      <c r="K27" s="4">
        <f>0.08*K47</f>
        <v>1.9784E-2</v>
      </c>
      <c r="L27" s="4" t="s">
        <v>22</v>
      </c>
    </row>
    <row r="28" spans="1:13" x14ac:dyDescent="0.45">
      <c r="A28" s="2" t="s">
        <v>16</v>
      </c>
      <c r="B28" s="2" t="s">
        <v>17</v>
      </c>
      <c r="C28" s="2" t="s">
        <v>15</v>
      </c>
      <c r="D28" s="2" t="s">
        <v>6</v>
      </c>
      <c r="E28" s="2"/>
      <c r="F28" s="2">
        <v>2035</v>
      </c>
      <c r="G28" s="2" t="s">
        <v>76</v>
      </c>
      <c r="H28" s="2" t="s">
        <v>21</v>
      </c>
      <c r="I28" s="2"/>
      <c r="J28" s="2"/>
      <c r="K28" s="2">
        <f>0.08*K48</f>
        <v>1.9784E-2</v>
      </c>
      <c r="L28" s="2" t="s">
        <v>22</v>
      </c>
    </row>
    <row r="29" spans="1:13" x14ac:dyDescent="0.45">
      <c r="A29" s="2" t="s">
        <v>16</v>
      </c>
      <c r="B29" s="2" t="s">
        <v>17</v>
      </c>
      <c r="C29" s="2" t="s">
        <v>15</v>
      </c>
      <c r="D29" s="2" t="s">
        <v>6</v>
      </c>
      <c r="E29" s="2"/>
      <c r="F29" s="2">
        <v>2040</v>
      </c>
      <c r="G29" s="2" t="s">
        <v>76</v>
      </c>
      <c r="H29" s="2" t="s">
        <v>21</v>
      </c>
      <c r="I29" s="2"/>
      <c r="J29" s="2"/>
      <c r="K29" s="2">
        <f>0.08*K49</f>
        <v>1.9784E-2</v>
      </c>
      <c r="L29" s="2" t="s">
        <v>22</v>
      </c>
    </row>
    <row r="30" spans="1:13" x14ac:dyDescent="0.45">
      <c r="A30" s="2" t="s">
        <v>16</v>
      </c>
      <c r="B30" s="2" t="s">
        <v>17</v>
      </c>
      <c r="C30" s="2" t="s">
        <v>15</v>
      </c>
      <c r="D30" s="2" t="s">
        <v>6</v>
      </c>
      <c r="E30" s="2"/>
      <c r="F30" s="2">
        <v>2045</v>
      </c>
      <c r="G30" s="2" t="s">
        <v>76</v>
      </c>
      <c r="H30" s="2" t="s">
        <v>21</v>
      </c>
      <c r="I30" s="2"/>
      <c r="J30" s="2"/>
      <c r="K30" s="2">
        <f>0.08*K50</f>
        <v>1.9784E-2</v>
      </c>
      <c r="L30" s="2" t="s">
        <v>22</v>
      </c>
    </row>
    <row r="31" spans="1:13" x14ac:dyDescent="0.45">
      <c r="A31" s="6" t="s">
        <v>16</v>
      </c>
      <c r="B31" s="6" t="s">
        <v>17</v>
      </c>
      <c r="C31" s="6" t="s">
        <v>15</v>
      </c>
      <c r="D31" s="6" t="s">
        <v>6</v>
      </c>
      <c r="E31" s="6"/>
      <c r="F31" s="6">
        <v>2050</v>
      </c>
      <c r="G31" s="2" t="s">
        <v>76</v>
      </c>
      <c r="H31" s="6" t="s">
        <v>21</v>
      </c>
      <c r="I31" s="6"/>
      <c r="J31" s="6"/>
      <c r="K31" s="6">
        <f>0.08*K51</f>
        <v>1.9784E-2</v>
      </c>
      <c r="L31" s="6" t="s">
        <v>22</v>
      </c>
    </row>
    <row r="32" spans="1:13" x14ac:dyDescent="0.45">
      <c r="A32" s="2" t="s">
        <v>16</v>
      </c>
      <c r="B32" s="2" t="s">
        <v>18</v>
      </c>
      <c r="C32" s="4" t="s">
        <v>117</v>
      </c>
      <c r="D32" s="4" t="s">
        <v>31</v>
      </c>
      <c r="E32" s="2"/>
      <c r="F32" s="4">
        <v>2030</v>
      </c>
      <c r="G32" s="4" t="s">
        <v>76</v>
      </c>
      <c r="H32" s="4" t="s">
        <v>30</v>
      </c>
      <c r="I32" s="4"/>
      <c r="J32" s="4"/>
      <c r="K32" s="4">
        <v>1.1484000000000001</v>
      </c>
      <c r="L32" s="4" t="s">
        <v>23</v>
      </c>
    </row>
    <row r="33" spans="1:12" x14ac:dyDescent="0.45">
      <c r="A33" s="2" t="s">
        <v>16</v>
      </c>
      <c r="B33" s="2" t="s">
        <v>18</v>
      </c>
      <c r="C33" s="2" t="s">
        <v>117</v>
      </c>
      <c r="D33" s="2" t="s">
        <v>31</v>
      </c>
      <c r="E33" s="2"/>
      <c r="F33" s="2">
        <v>2035</v>
      </c>
      <c r="G33" s="2" t="s">
        <v>76</v>
      </c>
      <c r="H33" s="2" t="s">
        <v>30</v>
      </c>
      <c r="I33" s="2"/>
      <c r="J33" s="2"/>
      <c r="K33" s="2">
        <v>1.1484000000000001</v>
      </c>
      <c r="L33" s="2" t="s">
        <v>23</v>
      </c>
    </row>
    <row r="34" spans="1:12" x14ac:dyDescent="0.45">
      <c r="A34" s="2" t="s">
        <v>16</v>
      </c>
      <c r="B34" s="2" t="s">
        <v>18</v>
      </c>
      <c r="C34" s="2" t="s">
        <v>117</v>
      </c>
      <c r="D34" s="2" t="s">
        <v>31</v>
      </c>
      <c r="E34" s="2"/>
      <c r="F34" s="2">
        <v>2040</v>
      </c>
      <c r="G34" s="2" t="s">
        <v>76</v>
      </c>
      <c r="H34" s="2" t="s">
        <v>30</v>
      </c>
      <c r="I34" s="2"/>
      <c r="J34" s="2"/>
      <c r="K34" s="2">
        <v>1.1484000000000001</v>
      </c>
      <c r="L34" s="2" t="s">
        <v>23</v>
      </c>
    </row>
    <row r="35" spans="1:12" x14ac:dyDescent="0.45">
      <c r="A35" s="2" t="s">
        <v>16</v>
      </c>
      <c r="B35" s="2" t="s">
        <v>18</v>
      </c>
      <c r="C35" s="2" t="s">
        <v>117</v>
      </c>
      <c r="D35" s="2" t="s">
        <v>31</v>
      </c>
      <c r="E35" s="2"/>
      <c r="F35" s="2">
        <v>2045</v>
      </c>
      <c r="G35" s="2" t="s">
        <v>76</v>
      </c>
      <c r="H35" s="2" t="s">
        <v>30</v>
      </c>
      <c r="I35" s="2"/>
      <c r="J35" s="2"/>
      <c r="K35" s="2">
        <v>1.1484000000000001</v>
      </c>
      <c r="L35" s="2" t="s">
        <v>23</v>
      </c>
    </row>
    <row r="36" spans="1:12" x14ac:dyDescent="0.45">
      <c r="A36" s="6" t="s">
        <v>16</v>
      </c>
      <c r="B36" s="6" t="s">
        <v>18</v>
      </c>
      <c r="C36" s="6" t="s">
        <v>117</v>
      </c>
      <c r="D36" s="6" t="s">
        <v>31</v>
      </c>
      <c r="E36" s="2"/>
      <c r="F36" s="6">
        <v>2050</v>
      </c>
      <c r="G36" s="2" t="s">
        <v>76</v>
      </c>
      <c r="H36" s="6" t="s">
        <v>30</v>
      </c>
      <c r="I36" s="6"/>
      <c r="J36" s="6"/>
      <c r="K36" s="6">
        <v>1.1484000000000001</v>
      </c>
      <c r="L36" s="6" t="s">
        <v>23</v>
      </c>
    </row>
    <row r="37" spans="1:12" x14ac:dyDescent="0.45">
      <c r="A37" s="2" t="s">
        <v>16</v>
      </c>
      <c r="B37" s="2" t="s">
        <v>18</v>
      </c>
      <c r="C37" s="4" t="s">
        <v>116</v>
      </c>
      <c r="D37" s="4" t="s">
        <v>31</v>
      </c>
      <c r="E37" s="4"/>
      <c r="F37" s="4">
        <v>2030</v>
      </c>
      <c r="G37" s="4" t="s">
        <v>76</v>
      </c>
      <c r="H37" s="4" t="s">
        <v>30</v>
      </c>
      <c r="I37" s="4"/>
      <c r="J37" s="4"/>
      <c r="K37" s="4">
        <v>1.1484000000000001</v>
      </c>
      <c r="L37" s="4" t="s">
        <v>23</v>
      </c>
    </row>
    <row r="38" spans="1:12" x14ac:dyDescent="0.45">
      <c r="A38" s="2" t="s">
        <v>16</v>
      </c>
      <c r="B38" s="2" t="s">
        <v>18</v>
      </c>
      <c r="C38" s="2" t="s">
        <v>116</v>
      </c>
      <c r="D38" s="2" t="s">
        <v>31</v>
      </c>
      <c r="E38" s="2"/>
      <c r="F38" s="2">
        <v>2035</v>
      </c>
      <c r="G38" s="2" t="s">
        <v>76</v>
      </c>
      <c r="H38" s="2" t="s">
        <v>30</v>
      </c>
      <c r="I38" s="2"/>
      <c r="J38" s="2"/>
      <c r="K38" s="2">
        <v>1.1484000000000001</v>
      </c>
      <c r="L38" s="2" t="s">
        <v>23</v>
      </c>
    </row>
    <row r="39" spans="1:12" x14ac:dyDescent="0.45">
      <c r="A39" s="2" t="s">
        <v>16</v>
      </c>
      <c r="B39" s="2" t="s">
        <v>18</v>
      </c>
      <c r="C39" s="2" t="s">
        <v>116</v>
      </c>
      <c r="D39" s="2" t="s">
        <v>31</v>
      </c>
      <c r="E39" s="2"/>
      <c r="F39" s="2">
        <v>2040</v>
      </c>
      <c r="G39" s="2" t="s">
        <v>76</v>
      </c>
      <c r="H39" s="2" t="s">
        <v>30</v>
      </c>
      <c r="I39" s="2"/>
      <c r="J39" s="2"/>
      <c r="K39" s="2">
        <v>1.1484000000000001</v>
      </c>
      <c r="L39" s="2" t="s">
        <v>23</v>
      </c>
    </row>
    <row r="40" spans="1:12" x14ac:dyDescent="0.45">
      <c r="A40" s="2" t="s">
        <v>16</v>
      </c>
      <c r="B40" s="2" t="s">
        <v>18</v>
      </c>
      <c r="C40" s="2" t="s">
        <v>116</v>
      </c>
      <c r="D40" s="2" t="s">
        <v>31</v>
      </c>
      <c r="E40" s="2"/>
      <c r="F40" s="2">
        <v>2045</v>
      </c>
      <c r="G40" s="2" t="s">
        <v>76</v>
      </c>
      <c r="H40" s="2" t="s">
        <v>30</v>
      </c>
      <c r="I40" s="2"/>
      <c r="J40" s="2"/>
      <c r="K40" s="2">
        <v>1.1484000000000001</v>
      </c>
      <c r="L40" s="2" t="s">
        <v>23</v>
      </c>
    </row>
    <row r="41" spans="1:12" x14ac:dyDescent="0.45">
      <c r="A41" s="6" t="s">
        <v>16</v>
      </c>
      <c r="B41" s="6" t="s">
        <v>18</v>
      </c>
      <c r="C41" s="6" t="s">
        <v>116</v>
      </c>
      <c r="D41" s="6" t="s">
        <v>31</v>
      </c>
      <c r="E41" s="6"/>
      <c r="F41" s="6">
        <v>2050</v>
      </c>
      <c r="G41" s="2" t="s">
        <v>76</v>
      </c>
      <c r="H41" s="6" t="s">
        <v>30</v>
      </c>
      <c r="I41" s="6"/>
      <c r="J41" s="6"/>
      <c r="K41" s="6">
        <v>1.1484000000000001</v>
      </c>
      <c r="L41" s="6" t="s">
        <v>23</v>
      </c>
    </row>
    <row r="42" spans="1:12" x14ac:dyDescent="0.45">
      <c r="A42" s="2" t="s">
        <v>16</v>
      </c>
      <c r="B42" s="2" t="s">
        <v>18</v>
      </c>
      <c r="C42" s="4" t="s">
        <v>116</v>
      </c>
      <c r="D42" s="4" t="s">
        <v>31</v>
      </c>
      <c r="E42" s="2"/>
      <c r="F42" s="4">
        <v>2030</v>
      </c>
      <c r="G42" s="4" t="s">
        <v>76</v>
      </c>
      <c r="H42" s="4" t="s">
        <v>30</v>
      </c>
      <c r="I42" s="4"/>
      <c r="J42" s="4"/>
      <c r="K42" s="4">
        <v>1.1484000000000001</v>
      </c>
      <c r="L42" s="4" t="s">
        <v>23</v>
      </c>
    </row>
    <row r="43" spans="1:12" x14ac:dyDescent="0.45">
      <c r="A43" s="2" t="s">
        <v>16</v>
      </c>
      <c r="B43" s="2" t="s">
        <v>18</v>
      </c>
      <c r="C43" s="2" t="s">
        <v>116</v>
      </c>
      <c r="D43" s="2" t="s">
        <v>31</v>
      </c>
      <c r="E43" s="2"/>
      <c r="F43" s="2">
        <v>2035</v>
      </c>
      <c r="G43" s="2" t="s">
        <v>76</v>
      </c>
      <c r="H43" s="2" t="s">
        <v>30</v>
      </c>
      <c r="I43" s="2"/>
      <c r="J43" s="2"/>
      <c r="K43" s="2">
        <v>1.1484000000000001</v>
      </c>
      <c r="L43" s="2" t="s">
        <v>23</v>
      </c>
    </row>
    <row r="44" spans="1:12" x14ac:dyDescent="0.45">
      <c r="A44" s="2" t="s">
        <v>16</v>
      </c>
      <c r="B44" s="2" t="s">
        <v>18</v>
      </c>
      <c r="C44" s="2" t="s">
        <v>116</v>
      </c>
      <c r="D44" s="2" t="s">
        <v>31</v>
      </c>
      <c r="E44" s="2"/>
      <c r="F44" s="2">
        <v>2040</v>
      </c>
      <c r="G44" s="2" t="s">
        <v>76</v>
      </c>
      <c r="H44" s="2" t="s">
        <v>30</v>
      </c>
      <c r="I44" s="2"/>
      <c r="J44" s="2"/>
      <c r="K44" s="2">
        <v>1.1484000000000001</v>
      </c>
      <c r="L44" s="2" t="s">
        <v>23</v>
      </c>
    </row>
    <row r="45" spans="1:12" x14ac:dyDescent="0.45">
      <c r="A45" s="2" t="s">
        <v>16</v>
      </c>
      <c r="B45" s="2" t="s">
        <v>18</v>
      </c>
      <c r="C45" s="2" t="s">
        <v>116</v>
      </c>
      <c r="D45" s="2" t="s">
        <v>31</v>
      </c>
      <c r="E45" s="2"/>
      <c r="F45" s="2">
        <v>2045</v>
      </c>
      <c r="G45" s="2" t="s">
        <v>76</v>
      </c>
      <c r="H45" s="2" t="s">
        <v>30</v>
      </c>
      <c r="I45" s="2"/>
      <c r="J45" s="2"/>
      <c r="K45" s="2">
        <v>1.1484000000000001</v>
      </c>
      <c r="L45" s="2" t="s">
        <v>23</v>
      </c>
    </row>
    <row r="46" spans="1:12" x14ac:dyDescent="0.45">
      <c r="A46" s="6" t="s">
        <v>16</v>
      </c>
      <c r="B46" s="6" t="s">
        <v>18</v>
      </c>
      <c r="C46" s="6" t="s">
        <v>116</v>
      </c>
      <c r="D46" s="6" t="s">
        <v>31</v>
      </c>
      <c r="E46" s="2"/>
      <c r="F46" s="6">
        <v>2050</v>
      </c>
      <c r="G46" s="2" t="s">
        <v>76</v>
      </c>
      <c r="H46" s="6" t="s">
        <v>30</v>
      </c>
      <c r="I46" s="6"/>
      <c r="J46" s="6"/>
      <c r="K46" s="6">
        <v>1.1484000000000001</v>
      </c>
      <c r="L46" s="6" t="s">
        <v>23</v>
      </c>
    </row>
    <row r="47" spans="1:12" x14ac:dyDescent="0.45">
      <c r="A47" s="2" t="s">
        <v>16</v>
      </c>
      <c r="B47" s="2" t="s">
        <v>18</v>
      </c>
      <c r="C47" s="4" t="s">
        <v>15</v>
      </c>
      <c r="D47" s="4" t="s">
        <v>31</v>
      </c>
      <c r="E47" s="4"/>
      <c r="F47" s="4">
        <v>2030</v>
      </c>
      <c r="G47" s="4" t="s">
        <v>76</v>
      </c>
      <c r="H47" t="s">
        <v>105</v>
      </c>
      <c r="I47" s="4"/>
      <c r="J47" s="4"/>
      <c r="K47" s="4">
        <v>0.24729999999999999</v>
      </c>
      <c r="L47" s="4"/>
    </row>
    <row r="48" spans="1:12" x14ac:dyDescent="0.45">
      <c r="A48" s="2" t="s">
        <v>16</v>
      </c>
      <c r="B48" s="2" t="s">
        <v>18</v>
      </c>
      <c r="C48" s="2" t="s">
        <v>15</v>
      </c>
      <c r="D48" s="2" t="s">
        <v>31</v>
      </c>
      <c r="E48" s="2"/>
      <c r="F48" s="2">
        <v>2035</v>
      </c>
      <c r="G48" s="2" t="s">
        <v>76</v>
      </c>
      <c r="H48" t="s">
        <v>105</v>
      </c>
      <c r="I48" s="2"/>
      <c r="J48" s="2"/>
      <c r="K48" s="2">
        <v>0.24729999999999999</v>
      </c>
      <c r="L48" s="2"/>
    </row>
    <row r="49" spans="1:13" x14ac:dyDescent="0.45">
      <c r="A49" s="2" t="s">
        <v>16</v>
      </c>
      <c r="B49" s="2" t="s">
        <v>18</v>
      </c>
      <c r="C49" s="2" t="s">
        <v>15</v>
      </c>
      <c r="D49" s="2" t="s">
        <v>31</v>
      </c>
      <c r="E49" s="2"/>
      <c r="F49" s="2">
        <v>2040</v>
      </c>
      <c r="G49" s="2" t="s">
        <v>76</v>
      </c>
      <c r="H49" t="s">
        <v>105</v>
      </c>
      <c r="I49" s="2"/>
      <c r="J49" s="2"/>
      <c r="K49" s="2">
        <v>0.24729999999999999</v>
      </c>
      <c r="L49" s="2"/>
    </row>
    <row r="50" spans="1:13" x14ac:dyDescent="0.45">
      <c r="A50" s="2" t="s">
        <v>16</v>
      </c>
      <c r="B50" s="2" t="s">
        <v>18</v>
      </c>
      <c r="C50" s="2" t="s">
        <v>15</v>
      </c>
      <c r="D50" s="2" t="s">
        <v>31</v>
      </c>
      <c r="E50" s="2"/>
      <c r="F50" s="2">
        <v>2045</v>
      </c>
      <c r="G50" s="2" t="s">
        <v>76</v>
      </c>
      <c r="H50" t="s">
        <v>105</v>
      </c>
      <c r="I50" s="2"/>
      <c r="J50" s="2"/>
      <c r="K50" s="2">
        <v>0.24729999999999999</v>
      </c>
      <c r="L50" s="2"/>
    </row>
    <row r="51" spans="1:13" x14ac:dyDescent="0.45">
      <c r="A51" s="6" t="s">
        <v>16</v>
      </c>
      <c r="B51" s="6" t="s">
        <v>18</v>
      </c>
      <c r="C51" s="6" t="s">
        <v>15</v>
      </c>
      <c r="D51" s="6" t="s">
        <v>31</v>
      </c>
      <c r="E51" s="6"/>
      <c r="F51" s="6">
        <v>2050</v>
      </c>
      <c r="G51" s="6" t="s">
        <v>76</v>
      </c>
      <c r="H51" s="6" t="s">
        <v>105</v>
      </c>
      <c r="I51" s="6"/>
      <c r="J51" s="6"/>
      <c r="K51" s="6">
        <v>0.24729999999999999</v>
      </c>
      <c r="L51" s="6"/>
    </row>
    <row r="52" spans="1:13" x14ac:dyDescent="0.45">
      <c r="A52" s="2" t="s">
        <v>16</v>
      </c>
      <c r="B52" s="2" t="s">
        <v>18</v>
      </c>
      <c r="C52" s="2" t="s">
        <v>174</v>
      </c>
      <c r="D52" s="4" t="s">
        <v>31</v>
      </c>
      <c r="E52" s="2"/>
      <c r="F52" s="4">
        <v>2030</v>
      </c>
      <c r="G52" s="4" t="s">
        <v>76</v>
      </c>
      <c r="H52" t="s">
        <v>105</v>
      </c>
      <c r="I52" s="4"/>
      <c r="J52" s="4"/>
      <c r="K52" s="4">
        <v>0.15</v>
      </c>
      <c r="L52" s="2" t="s">
        <v>64</v>
      </c>
      <c r="M52" t="s">
        <v>172</v>
      </c>
    </row>
    <row r="53" spans="1:13" x14ac:dyDescent="0.45">
      <c r="A53" s="2" t="s">
        <v>16</v>
      </c>
      <c r="B53" s="2" t="s">
        <v>18</v>
      </c>
      <c r="C53" s="2" t="s">
        <v>174</v>
      </c>
      <c r="D53" s="2" t="s">
        <v>31</v>
      </c>
      <c r="E53" s="2"/>
      <c r="F53" s="2">
        <v>2035</v>
      </c>
      <c r="G53" s="2" t="s">
        <v>76</v>
      </c>
      <c r="H53" t="s">
        <v>105</v>
      </c>
      <c r="I53" s="2"/>
      <c r="J53" s="2"/>
      <c r="K53" s="2">
        <v>0.15</v>
      </c>
      <c r="L53" s="2"/>
    </row>
    <row r="54" spans="1:13" x14ac:dyDescent="0.45">
      <c r="A54" s="2" t="s">
        <v>16</v>
      </c>
      <c r="B54" s="2" t="s">
        <v>18</v>
      </c>
      <c r="C54" s="2" t="s">
        <v>174</v>
      </c>
      <c r="D54" s="2" t="s">
        <v>31</v>
      </c>
      <c r="E54" s="2"/>
      <c r="F54" s="2">
        <v>2040</v>
      </c>
      <c r="G54" s="2" t="s">
        <v>76</v>
      </c>
      <c r="H54" t="s">
        <v>105</v>
      </c>
      <c r="I54" s="2"/>
      <c r="J54" s="2"/>
      <c r="K54" s="2">
        <v>0.15</v>
      </c>
      <c r="L54" s="2"/>
    </row>
    <row r="55" spans="1:13" x14ac:dyDescent="0.45">
      <c r="A55" s="2" t="s">
        <v>16</v>
      </c>
      <c r="B55" s="2" t="s">
        <v>18</v>
      </c>
      <c r="C55" s="2" t="s">
        <v>174</v>
      </c>
      <c r="D55" s="2" t="s">
        <v>31</v>
      </c>
      <c r="E55" s="2"/>
      <c r="F55" s="2">
        <v>2045</v>
      </c>
      <c r="G55" s="2" t="s">
        <v>76</v>
      </c>
      <c r="H55" t="s">
        <v>105</v>
      </c>
      <c r="I55" s="2"/>
      <c r="J55" s="2"/>
      <c r="K55" s="2">
        <v>0.15</v>
      </c>
      <c r="L55" s="2"/>
    </row>
    <row r="56" spans="1:13" x14ac:dyDescent="0.45">
      <c r="A56" s="6" t="s">
        <v>16</v>
      </c>
      <c r="B56" s="6" t="s">
        <v>18</v>
      </c>
      <c r="C56" s="2" t="s">
        <v>174</v>
      </c>
      <c r="D56" s="6" t="s">
        <v>31</v>
      </c>
      <c r="E56" s="6"/>
      <c r="F56" s="6">
        <v>2050</v>
      </c>
      <c r="G56" s="6" t="s">
        <v>76</v>
      </c>
      <c r="H56" s="6" t="s">
        <v>105</v>
      </c>
      <c r="I56" s="6"/>
      <c r="J56" s="6"/>
      <c r="K56" s="6">
        <v>0.15</v>
      </c>
      <c r="L56" s="6"/>
    </row>
    <row r="57" spans="1:13" x14ac:dyDescent="0.45">
      <c r="A57" s="2" t="s">
        <v>16</v>
      </c>
      <c r="B57" s="4" t="s">
        <v>57</v>
      </c>
      <c r="C57" s="4" t="s">
        <v>15</v>
      </c>
      <c r="D57" s="2" t="s">
        <v>56</v>
      </c>
      <c r="E57" s="2"/>
      <c r="F57" s="4">
        <v>2030</v>
      </c>
      <c r="G57" s="4" t="s">
        <v>76</v>
      </c>
      <c r="H57" t="s">
        <v>173</v>
      </c>
      <c r="I57" s="2"/>
      <c r="J57" s="2"/>
      <c r="K57" s="2">
        <v>0.25</v>
      </c>
      <c r="L57" s="2"/>
    </row>
    <row r="58" spans="1:13" x14ac:dyDescent="0.45">
      <c r="A58" s="2" t="s">
        <v>16</v>
      </c>
      <c r="B58" s="2" t="s">
        <v>57</v>
      </c>
      <c r="C58" s="2" t="s">
        <v>15</v>
      </c>
      <c r="D58" s="2" t="s">
        <v>56</v>
      </c>
      <c r="E58" s="2"/>
      <c r="F58" s="2">
        <v>2035</v>
      </c>
      <c r="G58" s="2" t="s">
        <v>76</v>
      </c>
      <c r="H58" t="s">
        <v>173</v>
      </c>
      <c r="I58" s="2"/>
      <c r="J58" s="2"/>
      <c r="K58" s="2">
        <v>0.25</v>
      </c>
      <c r="L58" s="2"/>
    </row>
    <row r="59" spans="1:13" x14ac:dyDescent="0.45">
      <c r="A59" s="2" t="s">
        <v>16</v>
      </c>
      <c r="B59" s="2" t="s">
        <v>57</v>
      </c>
      <c r="C59" s="2" t="s">
        <v>15</v>
      </c>
      <c r="D59" s="2" t="s">
        <v>56</v>
      </c>
      <c r="E59" s="2"/>
      <c r="F59" s="2">
        <v>2040</v>
      </c>
      <c r="G59" s="2" t="s">
        <v>76</v>
      </c>
      <c r="H59" t="s">
        <v>173</v>
      </c>
      <c r="I59" s="2"/>
      <c r="J59" s="2"/>
      <c r="K59" s="2">
        <v>0.25</v>
      </c>
      <c r="L59" s="2"/>
    </row>
    <row r="60" spans="1:13" x14ac:dyDescent="0.45">
      <c r="A60" s="2" t="s">
        <v>16</v>
      </c>
      <c r="B60" s="2" t="s">
        <v>57</v>
      </c>
      <c r="C60" s="2" t="s">
        <v>15</v>
      </c>
      <c r="D60" s="2" t="s">
        <v>56</v>
      </c>
      <c r="E60" s="2"/>
      <c r="F60" s="2">
        <v>2045</v>
      </c>
      <c r="G60" s="2" t="s">
        <v>76</v>
      </c>
      <c r="H60" t="s">
        <v>173</v>
      </c>
      <c r="I60" s="2"/>
      <c r="J60" s="2"/>
      <c r="K60" s="2">
        <v>0.25</v>
      </c>
      <c r="L60" s="2"/>
    </row>
    <row r="61" spans="1:13" x14ac:dyDescent="0.45">
      <c r="A61" s="6" t="s">
        <v>16</v>
      </c>
      <c r="B61" s="6" t="s">
        <v>57</v>
      </c>
      <c r="C61" s="6" t="s">
        <v>15</v>
      </c>
      <c r="D61" s="6" t="s">
        <v>56</v>
      </c>
      <c r="E61" s="6"/>
      <c r="F61" s="6">
        <v>2050</v>
      </c>
      <c r="G61" s="6" t="s">
        <v>76</v>
      </c>
      <c r="H61" s="6" t="s">
        <v>173</v>
      </c>
      <c r="I61" s="6"/>
      <c r="J61" s="6"/>
      <c r="K61" s="6">
        <v>0.25</v>
      </c>
      <c r="L61" s="6"/>
      <c r="M61" s="6"/>
    </row>
    <row r="62" spans="1:13" x14ac:dyDescent="0.45">
      <c r="A62" s="2" t="s">
        <v>16</v>
      </c>
      <c r="B62" s="2" t="s">
        <v>95</v>
      </c>
      <c r="C62" s="4" t="s">
        <v>31</v>
      </c>
      <c r="D62" s="4"/>
      <c r="E62" s="4"/>
      <c r="F62" s="4">
        <v>2030</v>
      </c>
      <c r="G62" s="4"/>
      <c r="H62" s="4" t="s">
        <v>108</v>
      </c>
      <c r="I62" s="4"/>
      <c r="J62" s="4"/>
      <c r="K62" s="4">
        <f>1/3.16</f>
        <v>0.31645569620253161</v>
      </c>
      <c r="L62" s="4" t="s">
        <v>110</v>
      </c>
    </row>
    <row r="63" spans="1:13" x14ac:dyDescent="0.45">
      <c r="A63" s="2" t="s">
        <v>16</v>
      </c>
      <c r="B63" s="2" t="s">
        <v>95</v>
      </c>
      <c r="C63" s="2" t="s">
        <v>31</v>
      </c>
      <c r="D63" s="2"/>
      <c r="E63" s="2"/>
      <c r="F63" s="2">
        <v>2035</v>
      </c>
      <c r="G63" s="2"/>
      <c r="H63" s="2" t="s">
        <v>108</v>
      </c>
      <c r="I63" s="2"/>
      <c r="J63" s="2"/>
      <c r="K63" s="2">
        <f>1/3.16</f>
        <v>0.31645569620253161</v>
      </c>
      <c r="L63" s="2"/>
    </row>
    <row r="64" spans="1:13" x14ac:dyDescent="0.45">
      <c r="A64" s="2" t="s">
        <v>16</v>
      </c>
      <c r="B64" s="2" t="s">
        <v>95</v>
      </c>
      <c r="C64" s="2" t="s">
        <v>31</v>
      </c>
      <c r="D64" s="2"/>
      <c r="E64" s="2"/>
      <c r="F64" s="2">
        <v>2040</v>
      </c>
      <c r="G64" s="2"/>
      <c r="H64" s="2" t="s">
        <v>108</v>
      </c>
      <c r="I64" s="2"/>
      <c r="J64" s="2"/>
      <c r="K64" s="2">
        <f>1/3.16</f>
        <v>0.31645569620253161</v>
      </c>
      <c r="L64" s="2"/>
    </row>
    <row r="65" spans="1:13" x14ac:dyDescent="0.45">
      <c r="A65" s="2" t="s">
        <v>16</v>
      </c>
      <c r="B65" s="2" t="s">
        <v>95</v>
      </c>
      <c r="C65" s="2" t="s">
        <v>31</v>
      </c>
      <c r="D65" s="2"/>
      <c r="E65" s="2"/>
      <c r="F65" s="2">
        <v>2045</v>
      </c>
      <c r="G65" s="2"/>
      <c r="H65" s="2" t="s">
        <v>108</v>
      </c>
      <c r="I65" s="2"/>
      <c r="J65" s="2"/>
      <c r="K65" s="2">
        <f>1/3.16</f>
        <v>0.31645569620253161</v>
      </c>
      <c r="L65" s="2"/>
    </row>
    <row r="66" spans="1:13" x14ac:dyDescent="0.45">
      <c r="A66" s="6" t="s">
        <v>16</v>
      </c>
      <c r="B66" s="6" t="s">
        <v>95</v>
      </c>
      <c r="C66" s="6" t="s">
        <v>31</v>
      </c>
      <c r="D66" s="6"/>
      <c r="E66" s="6"/>
      <c r="F66" s="6">
        <v>2050</v>
      </c>
      <c r="G66" s="6"/>
      <c r="H66" s="6" t="s">
        <v>108</v>
      </c>
      <c r="I66" s="6"/>
      <c r="J66" s="6"/>
      <c r="K66" s="6">
        <f>1/3.16</f>
        <v>0.31645569620253161</v>
      </c>
      <c r="L66" s="6"/>
    </row>
    <row r="67" spans="1:13" x14ac:dyDescent="0.45">
      <c r="A67" s="2" t="s">
        <v>16</v>
      </c>
      <c r="B67" s="2" t="s">
        <v>125</v>
      </c>
      <c r="C67" s="4" t="s">
        <v>31</v>
      </c>
      <c r="D67" s="4"/>
      <c r="E67" s="4"/>
      <c r="F67" s="2"/>
      <c r="G67" s="2"/>
      <c r="H67" s="2"/>
      <c r="I67" s="2"/>
      <c r="J67" s="2"/>
      <c r="K67" s="2"/>
      <c r="L67" s="2"/>
    </row>
    <row r="68" spans="1:13" x14ac:dyDescent="0.45">
      <c r="A68" s="2" t="s">
        <v>16</v>
      </c>
      <c r="B68" s="2" t="s">
        <v>125</v>
      </c>
      <c r="C68" s="2" t="s">
        <v>31</v>
      </c>
      <c r="D68" s="2"/>
      <c r="E68" s="2"/>
      <c r="F68" s="2"/>
      <c r="G68" s="2"/>
      <c r="H68" s="2"/>
      <c r="I68" s="2"/>
      <c r="J68" s="2"/>
      <c r="K68" s="2"/>
      <c r="L68" s="2"/>
    </row>
    <row r="69" spans="1:13" x14ac:dyDescent="0.45">
      <c r="A69" s="2" t="s">
        <v>16</v>
      </c>
      <c r="B69" s="2" t="s">
        <v>125</v>
      </c>
      <c r="C69" s="2" t="s">
        <v>31</v>
      </c>
      <c r="D69" s="2"/>
      <c r="E69" s="2"/>
      <c r="F69" s="2"/>
      <c r="G69" s="2"/>
      <c r="H69" s="2"/>
      <c r="I69" s="2"/>
      <c r="J69" s="2"/>
      <c r="K69" s="2"/>
      <c r="L69" s="2"/>
    </row>
    <row r="70" spans="1:13" x14ac:dyDescent="0.45">
      <c r="A70" s="2" t="s">
        <v>16</v>
      </c>
      <c r="B70" s="2" t="s">
        <v>125</v>
      </c>
      <c r="C70" s="2" t="s">
        <v>31</v>
      </c>
      <c r="D70" s="2"/>
      <c r="E70" s="2"/>
      <c r="F70" s="2"/>
      <c r="G70" s="2"/>
      <c r="H70" s="2"/>
      <c r="I70" s="2"/>
      <c r="J70" s="2"/>
      <c r="K70" s="2"/>
      <c r="L70" s="2"/>
    </row>
    <row r="71" spans="1:13" x14ac:dyDescent="0.45">
      <c r="A71" s="6" t="s">
        <v>16</v>
      </c>
      <c r="B71" s="6" t="s">
        <v>125</v>
      </c>
      <c r="C71" s="6" t="s">
        <v>31</v>
      </c>
      <c r="D71" s="6"/>
      <c r="E71" s="6"/>
      <c r="F71" s="2"/>
      <c r="G71" s="2"/>
      <c r="H71" s="2"/>
      <c r="I71" s="2"/>
      <c r="J71" s="2"/>
      <c r="K71" s="2"/>
      <c r="L71" s="2"/>
    </row>
    <row r="72" spans="1:13" x14ac:dyDescent="0.45">
      <c r="A72" s="2" t="s">
        <v>45</v>
      </c>
      <c r="B72" s="11" t="s">
        <v>51</v>
      </c>
      <c r="C72" s="11" t="s">
        <v>56</v>
      </c>
      <c r="D72" s="4" t="s">
        <v>55</v>
      </c>
      <c r="E72" s="4"/>
      <c r="F72" s="4">
        <v>2030</v>
      </c>
      <c r="G72" s="4" t="s">
        <v>76</v>
      </c>
      <c r="H72" s="4" t="s">
        <v>52</v>
      </c>
      <c r="I72" s="4"/>
      <c r="J72" s="4"/>
      <c r="K72" s="4">
        <v>1.57</v>
      </c>
      <c r="L72" s="4" t="s">
        <v>70</v>
      </c>
      <c r="M72" s="9" t="s">
        <v>61</v>
      </c>
    </row>
    <row r="73" spans="1:13" x14ac:dyDescent="0.45">
      <c r="A73" s="2" t="s">
        <v>45</v>
      </c>
      <c r="B73" s="11" t="s">
        <v>51</v>
      </c>
      <c r="C73" s="11" t="s">
        <v>56</v>
      </c>
      <c r="D73" s="2" t="s">
        <v>55</v>
      </c>
      <c r="E73" s="2"/>
      <c r="F73" s="2">
        <v>2035</v>
      </c>
      <c r="G73" s="2" t="s">
        <v>76</v>
      </c>
      <c r="H73" s="2" t="s">
        <v>52</v>
      </c>
      <c r="I73" s="2"/>
      <c r="J73" s="2"/>
      <c r="K73" s="2">
        <v>1.57</v>
      </c>
      <c r="L73" s="2"/>
      <c r="M73" s="9"/>
    </row>
    <row r="74" spans="1:13" x14ac:dyDescent="0.45">
      <c r="A74" s="2" t="s">
        <v>45</v>
      </c>
      <c r="B74" s="11" t="s">
        <v>51</v>
      </c>
      <c r="C74" s="11" t="s">
        <v>56</v>
      </c>
      <c r="D74" s="2" t="s">
        <v>55</v>
      </c>
      <c r="E74" s="2"/>
      <c r="F74" s="2">
        <v>2040</v>
      </c>
      <c r="G74" s="2" t="s">
        <v>76</v>
      </c>
      <c r="H74" s="2" t="s">
        <v>52</v>
      </c>
      <c r="I74" s="2"/>
      <c r="J74" s="2"/>
      <c r="K74" s="2">
        <v>1.57</v>
      </c>
      <c r="L74" s="2"/>
      <c r="M74" s="9"/>
    </row>
    <row r="75" spans="1:13" x14ac:dyDescent="0.45">
      <c r="A75" s="2" t="s">
        <v>45</v>
      </c>
      <c r="B75" s="11" t="s">
        <v>51</v>
      </c>
      <c r="C75" s="11" t="s">
        <v>56</v>
      </c>
      <c r="D75" s="2" t="s">
        <v>55</v>
      </c>
      <c r="E75" s="2"/>
      <c r="F75" s="2">
        <v>2045</v>
      </c>
      <c r="G75" s="2" t="s">
        <v>76</v>
      </c>
      <c r="H75" s="2" t="s">
        <v>52</v>
      </c>
      <c r="I75" s="2"/>
      <c r="J75" s="2"/>
      <c r="K75" s="2">
        <v>1.57</v>
      </c>
      <c r="L75" s="2"/>
      <c r="M75" s="9"/>
    </row>
    <row r="76" spans="1:13" x14ac:dyDescent="0.45">
      <c r="A76" s="6" t="s">
        <v>45</v>
      </c>
      <c r="B76" s="6" t="s">
        <v>51</v>
      </c>
      <c r="C76" s="6" t="s">
        <v>56</v>
      </c>
      <c r="D76" s="6" t="s">
        <v>55</v>
      </c>
      <c r="E76" s="6"/>
      <c r="F76" s="6">
        <v>2050</v>
      </c>
      <c r="G76" s="2" t="s">
        <v>76</v>
      </c>
      <c r="H76" s="6" t="s">
        <v>52</v>
      </c>
      <c r="I76" s="6"/>
      <c r="J76" s="6"/>
      <c r="K76" s="6">
        <v>1.57</v>
      </c>
      <c r="L76" s="6"/>
      <c r="M76" s="9"/>
    </row>
    <row r="77" spans="1:13" x14ac:dyDescent="0.45">
      <c r="A77" s="2" t="s">
        <v>45</v>
      </c>
      <c r="B77" s="11" t="s">
        <v>138</v>
      </c>
      <c r="C77" s="11" t="s">
        <v>56</v>
      </c>
      <c r="D77" s="4" t="s">
        <v>55</v>
      </c>
      <c r="E77" s="4"/>
      <c r="F77" s="2"/>
      <c r="G77" s="2"/>
      <c r="H77" s="2"/>
      <c r="I77" s="2"/>
      <c r="J77" s="2"/>
      <c r="K77" s="2"/>
      <c r="L77" s="2"/>
      <c r="M77" s="9"/>
    </row>
    <row r="78" spans="1:13" x14ac:dyDescent="0.45">
      <c r="A78" s="2" t="s">
        <v>45</v>
      </c>
      <c r="B78" s="11" t="s">
        <v>138</v>
      </c>
      <c r="C78" s="11" t="s">
        <v>56</v>
      </c>
      <c r="D78" s="2" t="s">
        <v>55</v>
      </c>
      <c r="E78" s="2"/>
      <c r="F78" s="2"/>
      <c r="G78" s="2"/>
      <c r="H78" s="2"/>
      <c r="I78" s="2"/>
      <c r="J78" s="2"/>
      <c r="K78" s="2"/>
      <c r="L78" s="2"/>
      <c r="M78" s="9"/>
    </row>
    <row r="79" spans="1:13" x14ac:dyDescent="0.45">
      <c r="A79" s="2" t="s">
        <v>45</v>
      </c>
      <c r="B79" s="11" t="s">
        <v>138</v>
      </c>
      <c r="C79" s="11" t="s">
        <v>56</v>
      </c>
      <c r="D79" s="2" t="s">
        <v>55</v>
      </c>
      <c r="E79" s="2"/>
      <c r="F79" s="2"/>
      <c r="G79" s="2"/>
      <c r="H79" s="2"/>
      <c r="I79" s="2"/>
      <c r="J79" s="2"/>
      <c r="K79" s="2"/>
      <c r="L79" s="2"/>
      <c r="M79" s="9"/>
    </row>
    <row r="80" spans="1:13" x14ac:dyDescent="0.45">
      <c r="A80" s="2" t="s">
        <v>45</v>
      </c>
      <c r="B80" s="11" t="s">
        <v>138</v>
      </c>
      <c r="C80" s="11" t="s">
        <v>56</v>
      </c>
      <c r="D80" s="2" t="s">
        <v>55</v>
      </c>
      <c r="E80" s="2"/>
      <c r="F80" s="2"/>
      <c r="G80" s="2"/>
      <c r="H80" s="2"/>
      <c r="I80" s="2"/>
      <c r="J80" s="2"/>
      <c r="K80" s="2"/>
      <c r="L80" s="2"/>
      <c r="M80" s="9"/>
    </row>
    <row r="81" spans="1:13" x14ac:dyDescent="0.45">
      <c r="A81" s="6" t="s">
        <v>45</v>
      </c>
      <c r="B81" s="11" t="s">
        <v>138</v>
      </c>
      <c r="C81" s="6" t="s">
        <v>56</v>
      </c>
      <c r="D81" s="6" t="s">
        <v>55</v>
      </c>
      <c r="E81" s="6"/>
      <c r="F81" s="2"/>
      <c r="G81" s="2"/>
      <c r="H81" s="2"/>
      <c r="I81" s="2"/>
      <c r="J81" s="2"/>
      <c r="K81" s="2"/>
      <c r="L81" s="2"/>
      <c r="M81" s="9"/>
    </row>
    <row r="82" spans="1:13" x14ac:dyDescent="0.45">
      <c r="A82" s="2" t="s">
        <v>45</v>
      </c>
      <c r="B82" s="11" t="s">
        <v>51</v>
      </c>
      <c r="C82" s="11" t="s">
        <v>6</v>
      </c>
      <c r="D82" s="4" t="s">
        <v>55</v>
      </c>
      <c r="E82" s="4"/>
      <c r="F82" s="4">
        <v>2030</v>
      </c>
      <c r="G82" s="4" t="s">
        <v>76</v>
      </c>
      <c r="H82" s="4" t="s">
        <v>53</v>
      </c>
      <c r="I82" s="4"/>
      <c r="J82" s="4"/>
      <c r="K82" s="4">
        <v>7.0000000000000007E-2</v>
      </c>
      <c r="L82" s="4" t="s">
        <v>70</v>
      </c>
      <c r="M82" s="9" t="s">
        <v>61</v>
      </c>
    </row>
    <row r="83" spans="1:13" x14ac:dyDescent="0.45">
      <c r="A83" s="2" t="s">
        <v>45</v>
      </c>
      <c r="B83" s="11" t="s">
        <v>51</v>
      </c>
      <c r="C83" s="11" t="s">
        <v>6</v>
      </c>
      <c r="D83" s="2" t="s">
        <v>55</v>
      </c>
      <c r="E83" s="2"/>
      <c r="F83" s="2">
        <v>2035</v>
      </c>
      <c r="G83" s="2" t="s">
        <v>76</v>
      </c>
      <c r="H83" s="2" t="s">
        <v>53</v>
      </c>
      <c r="I83" s="2"/>
      <c r="J83" s="2"/>
      <c r="K83" s="2">
        <v>7.0000000000000007E-2</v>
      </c>
      <c r="L83" s="2"/>
      <c r="M83" s="9"/>
    </row>
    <row r="84" spans="1:13" x14ac:dyDescent="0.45">
      <c r="A84" s="2" t="s">
        <v>45</v>
      </c>
      <c r="B84" s="11" t="s">
        <v>51</v>
      </c>
      <c r="C84" s="11" t="s">
        <v>6</v>
      </c>
      <c r="D84" s="2" t="s">
        <v>55</v>
      </c>
      <c r="E84" s="2"/>
      <c r="F84" s="2">
        <v>2040</v>
      </c>
      <c r="G84" s="2" t="s">
        <v>76</v>
      </c>
      <c r="H84" s="2" t="s">
        <v>53</v>
      </c>
      <c r="I84" s="2"/>
      <c r="J84" s="2"/>
      <c r="K84" s="2">
        <v>7.0000000000000007E-2</v>
      </c>
      <c r="L84" s="2"/>
      <c r="M84" s="9"/>
    </row>
    <row r="85" spans="1:13" x14ac:dyDescent="0.45">
      <c r="A85" s="2" t="s">
        <v>45</v>
      </c>
      <c r="B85" s="11" t="s">
        <v>51</v>
      </c>
      <c r="C85" s="11" t="s">
        <v>6</v>
      </c>
      <c r="D85" s="2" t="s">
        <v>55</v>
      </c>
      <c r="E85" s="2"/>
      <c r="F85" s="2">
        <v>2045</v>
      </c>
      <c r="G85" s="2" t="s">
        <v>76</v>
      </c>
      <c r="H85" s="2" t="s">
        <v>53</v>
      </c>
      <c r="I85" s="2"/>
      <c r="J85" s="2"/>
      <c r="K85" s="2">
        <v>7.0000000000000007E-2</v>
      </c>
      <c r="L85" s="2"/>
      <c r="M85" s="9"/>
    </row>
    <row r="86" spans="1:13" x14ac:dyDescent="0.45">
      <c r="A86" s="6" t="s">
        <v>45</v>
      </c>
      <c r="B86" s="6" t="s">
        <v>51</v>
      </c>
      <c r="C86" s="6" t="s">
        <v>6</v>
      </c>
      <c r="D86" s="6" t="s">
        <v>55</v>
      </c>
      <c r="E86" s="6"/>
      <c r="F86" s="6">
        <v>2050</v>
      </c>
      <c r="G86" s="2" t="s">
        <v>76</v>
      </c>
      <c r="H86" s="6" t="s">
        <v>53</v>
      </c>
      <c r="I86" s="6"/>
      <c r="J86" s="6"/>
      <c r="K86" s="2">
        <v>7.0000000000000007E-2</v>
      </c>
      <c r="L86" s="6"/>
      <c r="M86" s="9"/>
    </row>
    <row r="87" spans="1:13" x14ac:dyDescent="0.45">
      <c r="A87" s="2" t="s">
        <v>45</v>
      </c>
      <c r="B87" s="11" t="s">
        <v>127</v>
      </c>
      <c r="C87" s="11" t="s">
        <v>6</v>
      </c>
      <c r="D87" s="4" t="s">
        <v>55</v>
      </c>
      <c r="E87" s="4"/>
      <c r="F87" s="2"/>
      <c r="G87" s="2"/>
      <c r="H87" s="2"/>
      <c r="I87" s="2"/>
      <c r="J87" s="2"/>
      <c r="K87" s="2"/>
      <c r="L87" s="2"/>
      <c r="M87" s="9"/>
    </row>
    <row r="88" spans="1:13" x14ac:dyDescent="0.45">
      <c r="A88" s="2" t="s">
        <v>45</v>
      </c>
      <c r="B88" s="11" t="s">
        <v>127</v>
      </c>
      <c r="C88" s="11" t="s">
        <v>6</v>
      </c>
      <c r="D88" s="2" t="s">
        <v>55</v>
      </c>
      <c r="E88" s="2"/>
      <c r="F88" s="2"/>
      <c r="G88" s="2"/>
      <c r="H88" s="2"/>
      <c r="I88" s="2"/>
      <c r="J88" s="2"/>
      <c r="K88" s="2"/>
      <c r="L88" s="2"/>
      <c r="M88" s="9"/>
    </row>
    <row r="89" spans="1:13" x14ac:dyDescent="0.45">
      <c r="A89" s="2" t="s">
        <v>45</v>
      </c>
      <c r="B89" s="11" t="s">
        <v>127</v>
      </c>
      <c r="C89" s="11" t="s">
        <v>6</v>
      </c>
      <c r="D89" s="2" t="s">
        <v>55</v>
      </c>
      <c r="E89" s="2"/>
      <c r="F89" s="2"/>
      <c r="G89" s="2"/>
      <c r="H89" s="2"/>
      <c r="I89" s="2"/>
      <c r="J89" s="2"/>
      <c r="K89" s="2"/>
      <c r="L89" s="2"/>
      <c r="M89" s="9"/>
    </row>
    <row r="90" spans="1:13" x14ac:dyDescent="0.45">
      <c r="A90" s="2" t="s">
        <v>45</v>
      </c>
      <c r="B90" s="11" t="s">
        <v>127</v>
      </c>
      <c r="C90" s="11" t="s">
        <v>6</v>
      </c>
      <c r="D90" s="2" t="s">
        <v>55</v>
      </c>
      <c r="E90" s="2"/>
      <c r="F90" s="2"/>
      <c r="G90" s="2"/>
      <c r="H90" s="2"/>
      <c r="I90" s="2"/>
      <c r="J90" s="2"/>
      <c r="K90" s="2"/>
      <c r="L90" s="2"/>
      <c r="M90" s="9"/>
    </row>
    <row r="91" spans="1:13" x14ac:dyDescent="0.45">
      <c r="A91" s="6" t="s">
        <v>45</v>
      </c>
      <c r="B91" s="11" t="s">
        <v>127</v>
      </c>
      <c r="C91" s="6" t="s">
        <v>6</v>
      </c>
      <c r="D91" s="6" t="s">
        <v>55</v>
      </c>
      <c r="E91" s="6"/>
      <c r="F91" s="2"/>
      <c r="G91" s="2"/>
      <c r="H91" s="2"/>
      <c r="I91" s="2"/>
      <c r="J91" s="2"/>
      <c r="K91" s="2"/>
      <c r="L91" s="2"/>
      <c r="M91" s="9"/>
    </row>
    <row r="92" spans="1:13" x14ac:dyDescent="0.45">
      <c r="A92" s="2" t="s">
        <v>45</v>
      </c>
      <c r="B92" s="11" t="s">
        <v>46</v>
      </c>
      <c r="C92" s="11" t="s">
        <v>55</v>
      </c>
      <c r="D92" s="2" t="s">
        <v>40</v>
      </c>
      <c r="E92" s="4"/>
      <c r="F92" s="4">
        <v>2030</v>
      </c>
      <c r="G92" s="4" t="s">
        <v>76</v>
      </c>
      <c r="H92" s="4" t="s">
        <v>47</v>
      </c>
      <c r="I92" s="4"/>
      <c r="J92" s="4"/>
      <c r="K92" s="21">
        <v>0.2</v>
      </c>
      <c r="L92" s="4" t="s">
        <v>70</v>
      </c>
      <c r="M92" s="9" t="s">
        <v>61</v>
      </c>
    </row>
    <row r="93" spans="1:13" x14ac:dyDescent="0.45">
      <c r="A93" s="2" t="s">
        <v>45</v>
      </c>
      <c r="B93" s="11" t="s">
        <v>46</v>
      </c>
      <c r="C93" s="11" t="s">
        <v>55</v>
      </c>
      <c r="D93" s="2" t="s">
        <v>40</v>
      </c>
      <c r="E93" s="2"/>
      <c r="F93" s="2">
        <v>2035</v>
      </c>
      <c r="G93" s="2" t="s">
        <v>76</v>
      </c>
      <c r="H93" s="2" t="s">
        <v>48</v>
      </c>
      <c r="I93" s="2"/>
      <c r="J93" s="2"/>
      <c r="K93" s="21">
        <v>0.2</v>
      </c>
      <c r="L93" s="2"/>
      <c r="M93" s="9"/>
    </row>
    <row r="94" spans="1:13" x14ac:dyDescent="0.45">
      <c r="A94" s="2" t="s">
        <v>45</v>
      </c>
      <c r="B94" s="11" t="s">
        <v>46</v>
      </c>
      <c r="C94" s="11" t="s">
        <v>55</v>
      </c>
      <c r="D94" s="2" t="s">
        <v>40</v>
      </c>
      <c r="E94" s="2"/>
      <c r="F94" s="2">
        <v>2040</v>
      </c>
      <c r="G94" s="2" t="s">
        <v>76</v>
      </c>
      <c r="H94" s="2" t="s">
        <v>48</v>
      </c>
      <c r="I94" s="2"/>
      <c r="J94" s="2"/>
      <c r="K94" s="21">
        <v>0.2</v>
      </c>
      <c r="L94" s="2"/>
      <c r="M94" s="9"/>
    </row>
    <row r="95" spans="1:13" x14ac:dyDescent="0.45">
      <c r="A95" s="2" t="s">
        <v>45</v>
      </c>
      <c r="B95" s="11" t="s">
        <v>46</v>
      </c>
      <c r="C95" s="11" t="s">
        <v>55</v>
      </c>
      <c r="D95" s="2" t="s">
        <v>40</v>
      </c>
      <c r="E95" s="2"/>
      <c r="F95" s="2">
        <v>2045</v>
      </c>
      <c r="G95" s="2" t="s">
        <v>76</v>
      </c>
      <c r="H95" s="2" t="s">
        <v>48</v>
      </c>
      <c r="I95" s="2"/>
      <c r="J95" s="2"/>
      <c r="K95" s="21">
        <v>0.2</v>
      </c>
      <c r="L95" s="2"/>
      <c r="M95" s="9"/>
    </row>
    <row r="96" spans="1:13" x14ac:dyDescent="0.45">
      <c r="A96" s="6" t="s">
        <v>45</v>
      </c>
      <c r="B96" s="6" t="s">
        <v>46</v>
      </c>
      <c r="C96" s="6" t="s">
        <v>55</v>
      </c>
      <c r="D96" s="6" t="s">
        <v>40</v>
      </c>
      <c r="E96" s="6"/>
      <c r="F96" s="6">
        <v>2050</v>
      </c>
      <c r="G96" s="2" t="s">
        <v>76</v>
      </c>
      <c r="H96" s="6" t="s">
        <v>48</v>
      </c>
      <c r="I96" s="6"/>
      <c r="J96" s="6"/>
      <c r="K96" s="23">
        <v>0.2</v>
      </c>
      <c r="L96" s="6"/>
      <c r="M96" s="9"/>
    </row>
    <row r="97" spans="1:13" x14ac:dyDescent="0.45">
      <c r="A97" s="2" t="s">
        <v>45</v>
      </c>
      <c r="B97" t="s">
        <v>49</v>
      </c>
      <c r="C97" s="11" t="s">
        <v>56</v>
      </c>
      <c r="D97" s="4" t="s">
        <v>40</v>
      </c>
      <c r="E97" s="4"/>
      <c r="F97" s="4">
        <v>2030</v>
      </c>
      <c r="G97" s="4" t="s">
        <v>76</v>
      </c>
      <c r="H97" s="4" t="s">
        <v>50</v>
      </c>
      <c r="I97" s="4"/>
      <c r="J97" s="4"/>
      <c r="K97" s="18">
        <v>1.373</v>
      </c>
      <c r="L97" s="4" t="s">
        <v>70</v>
      </c>
      <c r="M97" s="9" t="s">
        <v>61</v>
      </c>
    </row>
    <row r="98" spans="1:13" x14ac:dyDescent="0.45">
      <c r="A98" s="2" t="s">
        <v>45</v>
      </c>
      <c r="B98" t="s">
        <v>49</v>
      </c>
      <c r="C98" s="11" t="s">
        <v>56</v>
      </c>
      <c r="D98" s="2" t="s">
        <v>40</v>
      </c>
      <c r="E98" s="2"/>
      <c r="F98" s="2">
        <v>2035</v>
      </c>
      <c r="G98" s="2" t="s">
        <v>76</v>
      </c>
      <c r="H98" s="2" t="s">
        <v>50</v>
      </c>
      <c r="I98" s="2"/>
      <c r="J98" s="2"/>
      <c r="K98" s="19">
        <v>1.373</v>
      </c>
      <c r="L98" s="2"/>
      <c r="M98" s="9"/>
    </row>
    <row r="99" spans="1:13" x14ac:dyDescent="0.45">
      <c r="A99" s="2" t="s">
        <v>45</v>
      </c>
      <c r="B99" t="s">
        <v>49</v>
      </c>
      <c r="C99" s="11" t="s">
        <v>56</v>
      </c>
      <c r="D99" s="2" t="s">
        <v>40</v>
      </c>
      <c r="E99" s="2"/>
      <c r="F99" s="2">
        <v>2040</v>
      </c>
      <c r="G99" s="2" t="s">
        <v>76</v>
      </c>
      <c r="H99" s="2" t="s">
        <v>50</v>
      </c>
      <c r="I99" s="2"/>
      <c r="J99" s="2"/>
      <c r="K99" s="19">
        <v>1.373</v>
      </c>
      <c r="L99" s="2"/>
      <c r="M99" s="9"/>
    </row>
    <row r="100" spans="1:13" x14ac:dyDescent="0.45">
      <c r="A100" s="2" t="s">
        <v>45</v>
      </c>
      <c r="B100" t="s">
        <v>49</v>
      </c>
      <c r="C100" s="11" t="s">
        <v>56</v>
      </c>
      <c r="D100" s="2" t="s">
        <v>40</v>
      </c>
      <c r="E100" s="2"/>
      <c r="F100" s="2">
        <v>2045</v>
      </c>
      <c r="G100" s="2" t="s">
        <v>76</v>
      </c>
      <c r="H100" s="2" t="s">
        <v>50</v>
      </c>
      <c r="I100" s="2"/>
      <c r="J100" s="2"/>
      <c r="K100" s="19">
        <v>1.373</v>
      </c>
      <c r="L100" s="2"/>
      <c r="M100" s="9"/>
    </row>
    <row r="101" spans="1:13" x14ac:dyDescent="0.45">
      <c r="A101" s="6" t="s">
        <v>45</v>
      </c>
      <c r="B101" s="6" t="s">
        <v>49</v>
      </c>
      <c r="C101" s="6" t="s">
        <v>56</v>
      </c>
      <c r="D101" s="6" t="s">
        <v>40</v>
      </c>
      <c r="E101" s="6"/>
      <c r="F101" s="6">
        <v>2050</v>
      </c>
      <c r="G101" s="2" t="s">
        <v>76</v>
      </c>
      <c r="H101" s="6" t="s">
        <v>50</v>
      </c>
      <c r="I101" s="6"/>
      <c r="J101" s="6"/>
      <c r="K101" s="19">
        <v>1.373</v>
      </c>
      <c r="L101" s="6"/>
      <c r="M101" s="9"/>
    </row>
    <row r="102" spans="1:13" x14ac:dyDescent="0.45">
      <c r="A102" s="2" t="s">
        <v>45</v>
      </c>
      <c r="B102" s="11" t="s">
        <v>46</v>
      </c>
      <c r="C102" s="11" t="s">
        <v>6</v>
      </c>
      <c r="D102" s="4" t="s">
        <v>40</v>
      </c>
      <c r="E102" s="4"/>
      <c r="F102" s="4">
        <v>2030</v>
      </c>
      <c r="G102" s="4" t="s">
        <v>76</v>
      </c>
      <c r="H102" s="4" t="s">
        <v>101</v>
      </c>
      <c r="I102" s="4"/>
      <c r="J102" s="4"/>
      <c r="K102" s="4">
        <f>0.189*3/4</f>
        <v>0.14174999999999999</v>
      </c>
      <c r="L102" s="4" t="s">
        <v>70</v>
      </c>
      <c r="M102" s="9" t="s">
        <v>100</v>
      </c>
    </row>
    <row r="103" spans="1:13" x14ac:dyDescent="0.45">
      <c r="A103" s="2" t="s">
        <v>45</v>
      </c>
      <c r="B103" s="11" t="s">
        <v>46</v>
      </c>
      <c r="C103" s="11" t="s">
        <v>6</v>
      </c>
      <c r="D103" s="2" t="s">
        <v>40</v>
      </c>
      <c r="E103" s="2"/>
      <c r="F103" s="2">
        <v>2035</v>
      </c>
      <c r="G103" s="2" t="s">
        <v>76</v>
      </c>
      <c r="H103" s="2" t="s">
        <v>101</v>
      </c>
      <c r="I103" s="2"/>
      <c r="J103" s="2"/>
      <c r="K103" s="2">
        <f>0.189*3/4</f>
        <v>0.14174999999999999</v>
      </c>
      <c r="L103" s="2"/>
      <c r="M103" s="9"/>
    </row>
    <row r="104" spans="1:13" x14ac:dyDescent="0.45">
      <c r="A104" s="2" t="s">
        <v>45</v>
      </c>
      <c r="B104" s="11" t="s">
        <v>46</v>
      </c>
      <c r="C104" s="11" t="s">
        <v>6</v>
      </c>
      <c r="D104" s="2" t="s">
        <v>40</v>
      </c>
      <c r="E104" s="2"/>
      <c r="F104" s="2">
        <v>2040</v>
      </c>
      <c r="G104" s="2" t="s">
        <v>76</v>
      </c>
      <c r="H104" s="2" t="s">
        <v>101</v>
      </c>
      <c r="I104" s="2"/>
      <c r="J104" s="2"/>
      <c r="K104" s="2">
        <f>0.189*3/4</f>
        <v>0.14174999999999999</v>
      </c>
      <c r="L104" s="2"/>
      <c r="M104" s="9"/>
    </row>
    <row r="105" spans="1:13" x14ac:dyDescent="0.45">
      <c r="A105" s="2" t="s">
        <v>45</v>
      </c>
      <c r="B105" s="11" t="s">
        <v>46</v>
      </c>
      <c r="C105" s="11" t="s">
        <v>6</v>
      </c>
      <c r="D105" s="2" t="s">
        <v>40</v>
      </c>
      <c r="E105" s="2"/>
      <c r="F105" s="2">
        <v>2045</v>
      </c>
      <c r="G105" s="2" t="s">
        <v>76</v>
      </c>
      <c r="H105" s="2" t="s">
        <v>101</v>
      </c>
      <c r="I105" s="2"/>
      <c r="J105" s="2"/>
      <c r="K105" s="2">
        <f>0.189*3/4</f>
        <v>0.14174999999999999</v>
      </c>
      <c r="L105" s="2"/>
      <c r="M105" s="9"/>
    </row>
    <row r="106" spans="1:13" x14ac:dyDescent="0.45">
      <c r="A106" s="6" t="s">
        <v>45</v>
      </c>
      <c r="B106" s="6" t="s">
        <v>46</v>
      </c>
      <c r="C106" s="6" t="s">
        <v>6</v>
      </c>
      <c r="D106" s="6" t="s">
        <v>40</v>
      </c>
      <c r="E106" s="6"/>
      <c r="F106" s="6">
        <v>2050</v>
      </c>
      <c r="G106" s="6" t="s">
        <v>76</v>
      </c>
      <c r="H106" s="6" t="s">
        <v>101</v>
      </c>
      <c r="I106" s="6"/>
      <c r="J106" s="6"/>
      <c r="K106" s="6">
        <f>0.189*3/4</f>
        <v>0.14174999999999999</v>
      </c>
      <c r="L106" s="6"/>
      <c r="M106" s="9"/>
    </row>
    <row r="107" spans="1:13" x14ac:dyDescent="0.45">
      <c r="A107" s="2" t="s">
        <v>45</v>
      </c>
      <c r="B107" t="s">
        <v>49</v>
      </c>
      <c r="C107" s="11" t="s">
        <v>6</v>
      </c>
      <c r="D107" s="4" t="s">
        <v>40</v>
      </c>
      <c r="E107" s="4"/>
      <c r="F107" s="4">
        <v>2030</v>
      </c>
      <c r="G107" s="4" t="s">
        <v>76</v>
      </c>
      <c r="H107" s="4" t="s">
        <v>101</v>
      </c>
      <c r="I107" s="4"/>
      <c r="J107" s="4"/>
      <c r="K107" s="2">
        <f>0.189*1/4</f>
        <v>4.725E-2</v>
      </c>
      <c r="L107" s="4" t="s">
        <v>70</v>
      </c>
      <c r="M107" s="9" t="s">
        <v>100</v>
      </c>
    </row>
    <row r="108" spans="1:13" x14ac:dyDescent="0.45">
      <c r="A108" s="2" t="s">
        <v>45</v>
      </c>
      <c r="B108" t="s">
        <v>49</v>
      </c>
      <c r="C108" s="11" t="s">
        <v>6</v>
      </c>
      <c r="D108" s="2" t="s">
        <v>40</v>
      </c>
      <c r="E108" s="2"/>
      <c r="F108" s="2">
        <v>2035</v>
      </c>
      <c r="G108" s="2" t="s">
        <v>76</v>
      </c>
      <c r="H108" s="2" t="s">
        <v>101</v>
      </c>
      <c r="I108" s="2"/>
      <c r="J108" s="2"/>
      <c r="K108" s="2">
        <f>0.189*1/4</f>
        <v>4.725E-2</v>
      </c>
      <c r="L108" s="2"/>
      <c r="M108" s="9"/>
    </row>
    <row r="109" spans="1:13" x14ac:dyDescent="0.45">
      <c r="A109" s="2" t="s">
        <v>45</v>
      </c>
      <c r="B109" t="s">
        <v>49</v>
      </c>
      <c r="C109" s="11" t="s">
        <v>6</v>
      </c>
      <c r="D109" s="2" t="s">
        <v>40</v>
      </c>
      <c r="E109" s="2"/>
      <c r="F109" s="2">
        <v>2040</v>
      </c>
      <c r="G109" s="2" t="s">
        <v>76</v>
      </c>
      <c r="H109" s="2" t="s">
        <v>101</v>
      </c>
      <c r="I109" s="2"/>
      <c r="J109" s="2"/>
      <c r="K109" s="2">
        <f>0.189*1/4</f>
        <v>4.725E-2</v>
      </c>
      <c r="L109" s="2"/>
      <c r="M109" s="9"/>
    </row>
    <row r="110" spans="1:13" x14ac:dyDescent="0.45">
      <c r="A110" s="2" t="s">
        <v>45</v>
      </c>
      <c r="B110" t="s">
        <v>49</v>
      </c>
      <c r="C110" s="11" t="s">
        <v>6</v>
      </c>
      <c r="D110" s="2" t="s">
        <v>40</v>
      </c>
      <c r="E110" s="2"/>
      <c r="F110" s="2">
        <v>2045</v>
      </c>
      <c r="G110" s="2" t="s">
        <v>76</v>
      </c>
      <c r="H110" s="2" t="s">
        <v>101</v>
      </c>
      <c r="I110" s="2"/>
      <c r="J110" s="2"/>
      <c r="K110" s="2">
        <f>0.189*1/4</f>
        <v>4.725E-2</v>
      </c>
      <c r="L110" s="2"/>
      <c r="M110" s="9"/>
    </row>
    <row r="111" spans="1:13" x14ac:dyDescent="0.45">
      <c r="A111" s="6" t="s">
        <v>45</v>
      </c>
      <c r="B111" s="6" t="s">
        <v>49</v>
      </c>
      <c r="C111" s="6" t="s">
        <v>6</v>
      </c>
      <c r="D111" s="6" t="s">
        <v>40</v>
      </c>
      <c r="E111" s="6"/>
      <c r="F111" s="6">
        <v>2050</v>
      </c>
      <c r="G111" s="6" t="s">
        <v>76</v>
      </c>
      <c r="H111" s="6" t="s">
        <v>101</v>
      </c>
      <c r="I111" s="6"/>
      <c r="J111" s="6"/>
      <c r="K111" s="2">
        <f>0.189*1/4</f>
        <v>4.725E-2</v>
      </c>
      <c r="L111" s="6"/>
      <c r="M111" s="9"/>
    </row>
    <row r="112" spans="1:13" x14ac:dyDescent="0.45">
      <c r="A112" s="2" t="s">
        <v>45</v>
      </c>
      <c r="B112" t="s">
        <v>125</v>
      </c>
      <c r="C112" s="11" t="s">
        <v>6</v>
      </c>
      <c r="D112" s="4" t="s">
        <v>40</v>
      </c>
      <c r="E112" s="4"/>
      <c r="F112" s="2"/>
      <c r="G112" s="2"/>
      <c r="H112" s="2"/>
      <c r="I112" s="2"/>
      <c r="J112" s="2"/>
      <c r="K112" s="2"/>
      <c r="L112" s="2"/>
      <c r="M112" s="9"/>
    </row>
    <row r="113" spans="1:13" x14ac:dyDescent="0.45">
      <c r="A113" s="2" t="s">
        <v>45</v>
      </c>
      <c r="B113" t="s">
        <v>125</v>
      </c>
      <c r="C113" s="11" t="s">
        <v>6</v>
      </c>
      <c r="D113" s="2" t="s">
        <v>40</v>
      </c>
      <c r="E113" s="2"/>
      <c r="F113" s="2"/>
      <c r="G113" s="2"/>
      <c r="H113" s="2"/>
      <c r="I113" s="2"/>
      <c r="J113" s="2"/>
      <c r="K113" s="2"/>
      <c r="L113" s="2"/>
      <c r="M113" s="9"/>
    </row>
    <row r="114" spans="1:13" x14ac:dyDescent="0.45">
      <c r="A114" s="2" t="s">
        <v>45</v>
      </c>
      <c r="B114" t="s">
        <v>125</v>
      </c>
      <c r="C114" s="11" t="s">
        <v>6</v>
      </c>
      <c r="D114" s="2" t="s">
        <v>40</v>
      </c>
      <c r="E114" s="2"/>
      <c r="F114" s="2"/>
      <c r="G114" s="2"/>
      <c r="H114" s="2"/>
      <c r="I114" s="2"/>
      <c r="J114" s="2"/>
      <c r="K114" s="2"/>
      <c r="L114" s="2"/>
      <c r="M114" s="9"/>
    </row>
    <row r="115" spans="1:13" x14ac:dyDescent="0.45">
      <c r="A115" s="2" t="s">
        <v>45</v>
      </c>
      <c r="B115" t="s">
        <v>125</v>
      </c>
      <c r="C115" s="11" t="s">
        <v>6</v>
      </c>
      <c r="D115" s="2" t="s">
        <v>40</v>
      </c>
      <c r="E115" s="2"/>
      <c r="F115" s="2"/>
      <c r="G115" s="2"/>
      <c r="H115" s="2"/>
      <c r="I115" s="2"/>
      <c r="J115" s="2"/>
      <c r="K115" s="2"/>
      <c r="L115" s="2"/>
      <c r="M115" s="9"/>
    </row>
    <row r="116" spans="1:13" x14ac:dyDescent="0.45">
      <c r="A116" s="6" t="s">
        <v>45</v>
      </c>
      <c r="B116" s="6" t="s">
        <v>125</v>
      </c>
      <c r="C116" s="6" t="s">
        <v>6</v>
      </c>
      <c r="D116" s="6" t="s">
        <v>40</v>
      </c>
      <c r="E116" s="6"/>
      <c r="F116" s="2"/>
      <c r="G116" s="2"/>
      <c r="H116" s="2"/>
      <c r="I116" s="2"/>
      <c r="J116" s="2"/>
      <c r="K116" s="2"/>
      <c r="L116" s="2"/>
      <c r="M116" s="9"/>
    </row>
    <row r="117" spans="1:13" x14ac:dyDescent="0.45">
      <c r="A117" t="s">
        <v>45</v>
      </c>
      <c r="B117" t="s">
        <v>57</v>
      </c>
      <c r="C117" t="s">
        <v>15</v>
      </c>
      <c r="D117" s="4"/>
      <c r="E117" s="4"/>
      <c r="F117" s="4">
        <v>2030</v>
      </c>
      <c r="G117" s="4" t="s">
        <v>76</v>
      </c>
      <c r="H117" s="4" t="s">
        <v>58</v>
      </c>
      <c r="I117" s="4"/>
      <c r="J117" s="4"/>
      <c r="K117" s="4">
        <v>0.18</v>
      </c>
      <c r="L117" s="4" t="s">
        <v>67</v>
      </c>
      <c r="M117" s="9" t="s">
        <v>66</v>
      </c>
    </row>
    <row r="118" spans="1:13" x14ac:dyDescent="0.45">
      <c r="A118" t="s">
        <v>45</v>
      </c>
      <c r="B118" t="s">
        <v>57</v>
      </c>
      <c r="C118" t="s">
        <v>15</v>
      </c>
      <c r="D118" s="2"/>
      <c r="E118" s="2"/>
      <c r="F118" s="2">
        <v>2035</v>
      </c>
      <c r="G118" s="2" t="s">
        <v>76</v>
      </c>
      <c r="H118" s="2" t="s">
        <v>58</v>
      </c>
      <c r="I118" s="2"/>
      <c r="J118" s="2"/>
      <c r="K118" s="2">
        <v>0.18</v>
      </c>
      <c r="L118" s="2" t="s">
        <v>67</v>
      </c>
      <c r="M118" s="9" t="s">
        <v>66</v>
      </c>
    </row>
    <row r="119" spans="1:13" x14ac:dyDescent="0.45">
      <c r="A119" t="s">
        <v>45</v>
      </c>
      <c r="B119" t="s">
        <v>57</v>
      </c>
      <c r="C119" t="s">
        <v>15</v>
      </c>
      <c r="D119" s="2"/>
      <c r="E119" s="2"/>
      <c r="F119" s="2">
        <v>2040</v>
      </c>
      <c r="G119" s="2" t="s">
        <v>76</v>
      </c>
      <c r="H119" s="2" t="s">
        <v>58</v>
      </c>
      <c r="I119" s="2"/>
      <c r="J119" s="2"/>
      <c r="K119" s="2">
        <v>0.18</v>
      </c>
      <c r="L119" s="2" t="s">
        <v>67</v>
      </c>
      <c r="M119" s="9" t="s">
        <v>66</v>
      </c>
    </row>
    <row r="120" spans="1:13" x14ac:dyDescent="0.45">
      <c r="A120" t="s">
        <v>45</v>
      </c>
      <c r="B120" t="s">
        <v>57</v>
      </c>
      <c r="C120" t="s">
        <v>15</v>
      </c>
      <c r="D120" s="2"/>
      <c r="E120" s="2"/>
      <c r="F120" s="2">
        <v>2045</v>
      </c>
      <c r="G120" s="2" t="s">
        <v>76</v>
      </c>
      <c r="H120" s="2" t="s">
        <v>58</v>
      </c>
      <c r="I120" s="2"/>
      <c r="J120" s="2"/>
      <c r="K120" s="2">
        <v>0.18</v>
      </c>
      <c r="L120" s="2" t="s">
        <v>67</v>
      </c>
      <c r="M120" s="9" t="s">
        <v>66</v>
      </c>
    </row>
    <row r="121" spans="1:13" x14ac:dyDescent="0.45">
      <c r="A121" s="6" t="s">
        <v>45</v>
      </c>
      <c r="B121" s="6" t="s">
        <v>57</v>
      </c>
      <c r="C121" s="6" t="s">
        <v>15</v>
      </c>
      <c r="D121" s="6"/>
      <c r="E121" s="6"/>
      <c r="F121" s="6">
        <v>2050</v>
      </c>
      <c r="G121" s="2" t="s">
        <v>76</v>
      </c>
      <c r="H121" s="6" t="s">
        <v>58</v>
      </c>
      <c r="I121" s="6"/>
      <c r="J121" s="6"/>
      <c r="K121" s="6">
        <v>0.18</v>
      </c>
      <c r="L121" s="6" t="s">
        <v>67</v>
      </c>
      <c r="M121" s="9" t="s">
        <v>66</v>
      </c>
    </row>
    <row r="122" spans="1:13" x14ac:dyDescent="0.45">
      <c r="A122" t="s">
        <v>45</v>
      </c>
      <c r="B122" t="s">
        <v>129</v>
      </c>
      <c r="C122" t="s">
        <v>59</v>
      </c>
      <c r="D122" s="4" t="s">
        <v>130</v>
      </c>
      <c r="E122" s="4"/>
      <c r="F122" s="4">
        <v>2030</v>
      </c>
      <c r="G122" s="4" t="s">
        <v>76</v>
      </c>
      <c r="H122" s="4" t="s">
        <v>60</v>
      </c>
      <c r="I122" s="4"/>
      <c r="J122" s="4"/>
      <c r="K122" s="24">
        <v>3.3</v>
      </c>
      <c r="L122" s="4" t="s">
        <v>69</v>
      </c>
      <c r="M122" t="s">
        <v>68</v>
      </c>
    </row>
    <row r="123" spans="1:13" x14ac:dyDescent="0.45">
      <c r="A123" t="s">
        <v>45</v>
      </c>
      <c r="B123" t="s">
        <v>131</v>
      </c>
      <c r="C123" t="s">
        <v>59</v>
      </c>
      <c r="D123" s="2" t="s">
        <v>130</v>
      </c>
      <c r="E123" s="2"/>
      <c r="F123" s="2">
        <v>2035</v>
      </c>
      <c r="G123" s="2" t="s">
        <v>76</v>
      </c>
      <c r="H123" s="2" t="s">
        <v>60</v>
      </c>
      <c r="I123" s="2"/>
      <c r="J123" s="2"/>
      <c r="K123" s="24">
        <v>3.3</v>
      </c>
      <c r="L123" s="2" t="s">
        <v>69</v>
      </c>
      <c r="M123" t="s">
        <v>68</v>
      </c>
    </row>
    <row r="124" spans="1:13" x14ac:dyDescent="0.45">
      <c r="A124" t="s">
        <v>45</v>
      </c>
      <c r="B124" t="s">
        <v>131</v>
      </c>
      <c r="C124" t="s">
        <v>59</v>
      </c>
      <c r="D124" s="2" t="s">
        <v>130</v>
      </c>
      <c r="E124" s="2"/>
      <c r="F124" s="2">
        <v>2040</v>
      </c>
      <c r="G124" s="2" t="s">
        <v>76</v>
      </c>
      <c r="H124" s="2" t="s">
        <v>60</v>
      </c>
      <c r="I124" s="2"/>
      <c r="J124" s="2"/>
      <c r="K124" s="24">
        <v>3.3</v>
      </c>
      <c r="L124" s="2" t="s">
        <v>69</v>
      </c>
      <c r="M124" t="s">
        <v>68</v>
      </c>
    </row>
    <row r="125" spans="1:13" x14ac:dyDescent="0.45">
      <c r="A125" t="s">
        <v>45</v>
      </c>
      <c r="B125" t="s">
        <v>131</v>
      </c>
      <c r="C125" t="s">
        <v>59</v>
      </c>
      <c r="D125" s="2" t="s">
        <v>130</v>
      </c>
      <c r="E125" s="2"/>
      <c r="F125" s="2">
        <v>2045</v>
      </c>
      <c r="G125" s="2" t="s">
        <v>76</v>
      </c>
      <c r="H125" s="2" t="s">
        <v>60</v>
      </c>
      <c r="I125" s="2"/>
      <c r="J125" s="2"/>
      <c r="K125" s="24">
        <v>3.3</v>
      </c>
      <c r="L125" s="2" t="s">
        <v>69</v>
      </c>
      <c r="M125" t="s">
        <v>68</v>
      </c>
    </row>
    <row r="126" spans="1:13" x14ac:dyDescent="0.45">
      <c r="A126" s="6" t="s">
        <v>45</v>
      </c>
      <c r="B126" t="s">
        <v>131</v>
      </c>
      <c r="C126" s="6" t="s">
        <v>59</v>
      </c>
      <c r="D126" s="2" t="s">
        <v>130</v>
      </c>
      <c r="E126" s="6"/>
      <c r="F126" s="6">
        <v>2050</v>
      </c>
      <c r="G126" s="2" t="s">
        <v>76</v>
      </c>
      <c r="H126" s="6" t="s">
        <v>60</v>
      </c>
      <c r="I126" s="6"/>
      <c r="J126" s="6"/>
      <c r="K126" s="24">
        <v>3.3</v>
      </c>
      <c r="L126" s="6" t="s">
        <v>69</v>
      </c>
      <c r="M126" t="s">
        <v>68</v>
      </c>
    </row>
    <row r="127" spans="1:13" x14ac:dyDescent="0.45">
      <c r="A127" s="4" t="s">
        <v>72</v>
      </c>
      <c r="B127" s="4" t="s">
        <v>73</v>
      </c>
      <c r="C127" s="4" t="s">
        <v>15</v>
      </c>
      <c r="D127" s="4" t="s">
        <v>40</v>
      </c>
      <c r="E127" s="4"/>
      <c r="F127" s="4">
        <v>2030</v>
      </c>
      <c r="G127" s="4" t="s">
        <v>76</v>
      </c>
      <c r="H127" s="4" t="s">
        <v>75</v>
      </c>
      <c r="I127" s="4"/>
      <c r="J127" s="4"/>
      <c r="K127" s="4">
        <v>0.02</v>
      </c>
      <c r="L127" s="4" t="s">
        <v>64</v>
      </c>
      <c r="M127" s="4" t="s">
        <v>65</v>
      </c>
    </row>
    <row r="128" spans="1:13" x14ac:dyDescent="0.45">
      <c r="A128" s="2" t="s">
        <v>72</v>
      </c>
      <c r="B128" s="2" t="s">
        <v>73</v>
      </c>
      <c r="C128" s="2" t="s">
        <v>15</v>
      </c>
      <c r="D128" s="2" t="s">
        <v>40</v>
      </c>
      <c r="E128" s="2"/>
      <c r="F128" s="2">
        <v>2035</v>
      </c>
      <c r="G128" s="2" t="s">
        <v>76</v>
      </c>
      <c r="H128" s="2" t="s">
        <v>75</v>
      </c>
      <c r="I128" s="2"/>
      <c r="J128" s="2"/>
      <c r="K128" s="2">
        <v>0.02</v>
      </c>
      <c r="L128" s="2" t="s">
        <v>64</v>
      </c>
      <c r="M128" s="2" t="s">
        <v>65</v>
      </c>
    </row>
    <row r="129" spans="1:15" x14ac:dyDescent="0.45">
      <c r="A129" s="2" t="s">
        <v>72</v>
      </c>
      <c r="B129" s="2" t="s">
        <v>73</v>
      </c>
      <c r="C129" s="2" t="s">
        <v>15</v>
      </c>
      <c r="D129" s="2" t="s">
        <v>40</v>
      </c>
      <c r="E129" s="2"/>
      <c r="F129" s="2">
        <v>2040</v>
      </c>
      <c r="G129" s="2" t="s">
        <v>76</v>
      </c>
      <c r="H129" s="2" t="s">
        <v>75</v>
      </c>
      <c r="I129" s="2"/>
      <c r="J129" s="2"/>
      <c r="K129" s="2">
        <v>0.02</v>
      </c>
      <c r="L129" s="2" t="s">
        <v>64</v>
      </c>
      <c r="M129" s="2" t="s">
        <v>65</v>
      </c>
    </row>
    <row r="130" spans="1:15" x14ac:dyDescent="0.45">
      <c r="A130" s="2" t="s">
        <v>72</v>
      </c>
      <c r="B130" s="2" t="s">
        <v>73</v>
      </c>
      <c r="C130" s="2" t="s">
        <v>15</v>
      </c>
      <c r="D130" s="2" t="s">
        <v>40</v>
      </c>
      <c r="E130" s="2"/>
      <c r="F130" s="2">
        <v>2045</v>
      </c>
      <c r="G130" s="2" t="s">
        <v>76</v>
      </c>
      <c r="H130" s="2" t="s">
        <v>75</v>
      </c>
      <c r="I130" s="2"/>
      <c r="J130" s="2"/>
      <c r="K130" s="2">
        <v>0.02</v>
      </c>
      <c r="L130" s="2" t="s">
        <v>64</v>
      </c>
      <c r="M130" s="2" t="s">
        <v>65</v>
      </c>
    </row>
    <row r="131" spans="1:15" x14ac:dyDescent="0.45">
      <c r="A131" s="6" t="s">
        <v>72</v>
      </c>
      <c r="B131" s="6" t="s">
        <v>73</v>
      </c>
      <c r="C131" s="6" t="s">
        <v>15</v>
      </c>
      <c r="D131" s="6" t="s">
        <v>40</v>
      </c>
      <c r="E131" s="6"/>
      <c r="F131" s="6">
        <v>2050</v>
      </c>
      <c r="G131" s="6" t="s">
        <v>76</v>
      </c>
      <c r="H131" s="6" t="s">
        <v>75</v>
      </c>
      <c r="I131" s="6"/>
      <c r="J131" s="6"/>
      <c r="K131" s="6">
        <v>0.02</v>
      </c>
      <c r="L131" s="6" t="s">
        <v>64</v>
      </c>
      <c r="M131" s="6" t="s">
        <v>65</v>
      </c>
    </row>
    <row r="132" spans="1:15" x14ac:dyDescent="0.45">
      <c r="A132" s="4" t="s">
        <v>72</v>
      </c>
      <c r="B132" s="4" t="s">
        <v>73</v>
      </c>
      <c r="C132" s="4" t="s">
        <v>74</v>
      </c>
      <c r="D132" s="4" t="s">
        <v>40</v>
      </c>
      <c r="E132" s="4"/>
      <c r="F132" s="4">
        <v>2030</v>
      </c>
      <c r="G132" s="4" t="s">
        <v>76</v>
      </c>
      <c r="H132" s="4" t="s">
        <v>77</v>
      </c>
      <c r="I132" s="4"/>
      <c r="J132" s="4"/>
      <c r="K132">
        <v>3.8450000000000002</v>
      </c>
      <c r="L132" s="4" t="s">
        <v>64</v>
      </c>
      <c r="M132" s="4" t="s">
        <v>65</v>
      </c>
    </row>
    <row r="133" spans="1:15" x14ac:dyDescent="0.45">
      <c r="A133" s="2" t="s">
        <v>72</v>
      </c>
      <c r="B133" s="2" t="s">
        <v>73</v>
      </c>
      <c r="C133" s="2" t="s">
        <v>74</v>
      </c>
      <c r="D133" s="2" t="s">
        <v>40</v>
      </c>
      <c r="E133" s="2"/>
      <c r="F133" s="2">
        <v>2035</v>
      </c>
      <c r="G133" s="2" t="s">
        <v>76</v>
      </c>
      <c r="H133" s="2" t="s">
        <v>77</v>
      </c>
      <c r="I133" s="2"/>
      <c r="J133" s="2"/>
      <c r="K133">
        <v>3.72</v>
      </c>
      <c r="L133" s="2" t="s">
        <v>64</v>
      </c>
      <c r="M133" s="2" t="s">
        <v>65</v>
      </c>
    </row>
    <row r="134" spans="1:15" x14ac:dyDescent="0.45">
      <c r="A134" s="2" t="s">
        <v>72</v>
      </c>
      <c r="B134" s="2" t="s">
        <v>73</v>
      </c>
      <c r="C134" s="2" t="s">
        <v>74</v>
      </c>
      <c r="D134" s="2" t="s">
        <v>40</v>
      </c>
      <c r="E134" s="2"/>
      <c r="F134" s="2">
        <v>2040</v>
      </c>
      <c r="G134" s="2" t="s">
        <v>76</v>
      </c>
      <c r="H134" s="2" t="s">
        <v>77</v>
      </c>
      <c r="I134" s="2"/>
      <c r="J134" s="2"/>
      <c r="K134">
        <v>3.61</v>
      </c>
      <c r="L134" s="2" t="s">
        <v>64</v>
      </c>
      <c r="M134" s="2" t="s">
        <v>65</v>
      </c>
    </row>
    <row r="135" spans="1:15" x14ac:dyDescent="0.45">
      <c r="A135" s="6" t="s">
        <v>72</v>
      </c>
      <c r="B135" s="6" t="s">
        <v>73</v>
      </c>
      <c r="C135" s="6" t="s">
        <v>74</v>
      </c>
      <c r="D135" s="2" t="s">
        <v>40</v>
      </c>
      <c r="E135" s="2"/>
      <c r="F135" s="2">
        <v>2045</v>
      </c>
      <c r="G135" s="2" t="s">
        <v>76</v>
      </c>
      <c r="H135" s="2" t="s">
        <v>77</v>
      </c>
      <c r="I135" s="2"/>
      <c r="J135" s="2"/>
      <c r="K135">
        <v>3.5</v>
      </c>
      <c r="L135" s="6" t="s">
        <v>64</v>
      </c>
      <c r="M135" s="2" t="s">
        <v>65</v>
      </c>
    </row>
    <row r="136" spans="1:15" x14ac:dyDescent="0.45">
      <c r="A136" s="4" t="s">
        <v>79</v>
      </c>
      <c r="B136" s="4" t="s">
        <v>78</v>
      </c>
      <c r="C136" s="4" t="s">
        <v>15</v>
      </c>
      <c r="D136" s="6" t="s">
        <v>134</v>
      </c>
      <c r="E136" s="4"/>
      <c r="F136" s="4">
        <v>2030</v>
      </c>
      <c r="G136" s="4" t="s">
        <v>80</v>
      </c>
      <c r="H136" s="4" t="s">
        <v>81</v>
      </c>
      <c r="I136" s="4"/>
      <c r="J136" s="4"/>
      <c r="K136" s="4">
        <v>2.1000000000000001E-2</v>
      </c>
      <c r="L136" s="4" t="s">
        <v>64</v>
      </c>
      <c r="M136" s="6" t="s">
        <v>65</v>
      </c>
      <c r="N136" s="4"/>
      <c r="O136" s="4"/>
    </row>
    <row r="137" spans="1:15" x14ac:dyDescent="0.45">
      <c r="A137" s="2" t="s">
        <v>79</v>
      </c>
      <c r="B137" s="2" t="s">
        <v>78</v>
      </c>
      <c r="C137" s="2" t="s">
        <v>15</v>
      </c>
      <c r="D137" s="2"/>
      <c r="E137" s="2"/>
      <c r="F137" s="2">
        <v>2035</v>
      </c>
      <c r="G137" s="2" t="s">
        <v>80</v>
      </c>
      <c r="H137" s="2" t="s">
        <v>81</v>
      </c>
      <c r="I137" s="2"/>
      <c r="J137" s="2"/>
      <c r="K137" s="2">
        <v>2.1000000000000001E-2</v>
      </c>
      <c r="L137" s="2" t="s">
        <v>64</v>
      </c>
      <c r="M137" s="4" t="s">
        <v>65</v>
      </c>
      <c r="N137" s="2"/>
      <c r="O137" s="2"/>
    </row>
    <row r="138" spans="1:15" x14ac:dyDescent="0.45">
      <c r="A138" s="2" t="s">
        <v>79</v>
      </c>
      <c r="B138" s="2" t="s">
        <v>78</v>
      </c>
      <c r="C138" s="2" t="s">
        <v>15</v>
      </c>
      <c r="D138" s="2"/>
      <c r="E138" s="2"/>
      <c r="F138" s="2">
        <v>2040</v>
      </c>
      <c r="G138" s="2" t="s">
        <v>80</v>
      </c>
      <c r="H138" s="2" t="s">
        <v>81</v>
      </c>
      <c r="I138" s="2"/>
      <c r="J138" s="2"/>
      <c r="K138" s="2">
        <v>2.1000000000000001E-2</v>
      </c>
      <c r="L138" s="2" t="s">
        <v>64</v>
      </c>
      <c r="M138" s="2" t="s">
        <v>65</v>
      </c>
      <c r="N138" s="2"/>
      <c r="O138" s="2"/>
    </row>
    <row r="139" spans="1:15" x14ac:dyDescent="0.45">
      <c r="A139" s="6" t="s">
        <v>79</v>
      </c>
      <c r="B139" s="6" t="s">
        <v>78</v>
      </c>
      <c r="C139" s="6" t="s">
        <v>15</v>
      </c>
      <c r="D139" s="6"/>
      <c r="E139" s="6"/>
      <c r="F139" s="6">
        <v>2045</v>
      </c>
      <c r="G139" s="6" t="s">
        <v>80</v>
      </c>
      <c r="H139" s="6" t="s">
        <v>81</v>
      </c>
      <c r="I139" s="6"/>
      <c r="J139" s="6"/>
      <c r="K139" s="6">
        <v>2.1000000000000001E-2</v>
      </c>
      <c r="L139" s="2" t="s">
        <v>85</v>
      </c>
      <c r="M139" s="2" t="s">
        <v>65</v>
      </c>
      <c r="N139" s="6"/>
      <c r="O139" s="6"/>
    </row>
    <row r="140" spans="1:15" x14ac:dyDescent="0.45">
      <c r="A140" s="4" t="s">
        <v>79</v>
      </c>
      <c r="B140" s="4" t="s">
        <v>82</v>
      </c>
      <c r="C140" s="4" t="s">
        <v>15</v>
      </c>
      <c r="D140" s="4"/>
      <c r="E140" s="4"/>
      <c r="F140" s="4">
        <v>2030</v>
      </c>
      <c r="G140" s="4" t="s">
        <v>80</v>
      </c>
      <c r="H140" s="4" t="s">
        <v>83</v>
      </c>
      <c r="I140" s="4"/>
      <c r="J140" s="4"/>
      <c r="K140" s="4">
        <v>6.08E-2</v>
      </c>
      <c r="L140" s="4" t="s">
        <v>85</v>
      </c>
      <c r="M140" s="2" t="s">
        <v>84</v>
      </c>
    </row>
    <row r="141" spans="1:15" x14ac:dyDescent="0.45">
      <c r="A141" s="2" t="s">
        <v>79</v>
      </c>
      <c r="B141" s="2" t="s">
        <v>82</v>
      </c>
      <c r="C141" s="2" t="s">
        <v>15</v>
      </c>
      <c r="D141" s="2"/>
      <c r="E141" s="2"/>
      <c r="F141" s="2">
        <v>2035</v>
      </c>
      <c r="G141" s="2" t="s">
        <v>80</v>
      </c>
      <c r="H141" s="2" t="s">
        <v>83</v>
      </c>
      <c r="I141" s="2"/>
      <c r="J141" s="2"/>
      <c r="K141" s="2">
        <v>6.08E-2</v>
      </c>
      <c r="L141" s="2" t="s">
        <v>85</v>
      </c>
      <c r="M141" s="6" t="s">
        <v>84</v>
      </c>
    </row>
    <row r="142" spans="1:15" x14ac:dyDescent="0.45">
      <c r="A142" s="2" t="s">
        <v>79</v>
      </c>
      <c r="B142" s="2" t="s">
        <v>82</v>
      </c>
      <c r="C142" s="2" t="s">
        <v>15</v>
      </c>
      <c r="D142" s="2"/>
      <c r="E142" s="2"/>
      <c r="F142" s="2">
        <v>2040</v>
      </c>
      <c r="G142" s="2" t="s">
        <v>80</v>
      </c>
      <c r="H142" s="2" t="s">
        <v>83</v>
      </c>
      <c r="I142" s="2"/>
      <c r="J142" s="2"/>
      <c r="K142" s="2">
        <v>6.08E-2</v>
      </c>
      <c r="L142" s="2"/>
      <c r="M142" s="4" t="s">
        <v>84</v>
      </c>
    </row>
    <row r="143" spans="1:15" x14ac:dyDescent="0.45">
      <c r="A143" s="6" t="s">
        <v>79</v>
      </c>
      <c r="B143" s="6" t="s">
        <v>82</v>
      </c>
      <c r="C143" s="6" t="s">
        <v>15</v>
      </c>
      <c r="D143" s="6"/>
      <c r="E143" s="6"/>
      <c r="F143" s="6">
        <v>2045</v>
      </c>
      <c r="G143" s="6" t="s">
        <v>80</v>
      </c>
      <c r="H143" s="6" t="s">
        <v>83</v>
      </c>
      <c r="I143" s="6"/>
      <c r="J143" s="6"/>
      <c r="K143" s="6">
        <v>6.08E-2</v>
      </c>
      <c r="L143" s="2"/>
      <c r="M143" s="2" t="s">
        <v>84</v>
      </c>
    </row>
    <row r="144" spans="1:15" x14ac:dyDescent="0.45">
      <c r="A144" s="4" t="s">
        <v>79</v>
      </c>
      <c r="B144" s="4" t="s">
        <v>86</v>
      </c>
      <c r="C144" s="4" t="s">
        <v>15</v>
      </c>
      <c r="D144" s="4"/>
      <c r="E144" s="4"/>
      <c r="F144" s="4">
        <v>2030</v>
      </c>
      <c r="G144" s="4" t="s">
        <v>80</v>
      </c>
      <c r="H144" s="4" t="s">
        <v>83</v>
      </c>
      <c r="I144" s="4"/>
      <c r="J144" s="4"/>
      <c r="K144" s="4">
        <v>6.08E-2</v>
      </c>
      <c r="L144" s="4"/>
      <c r="M144" s="2" t="s">
        <v>94</v>
      </c>
    </row>
    <row r="145" spans="1:17" x14ac:dyDescent="0.45">
      <c r="A145" s="2" t="s">
        <v>79</v>
      </c>
      <c r="B145" s="2" t="s">
        <v>86</v>
      </c>
      <c r="C145" s="2" t="s">
        <v>15</v>
      </c>
      <c r="D145" s="2"/>
      <c r="E145" s="2"/>
      <c r="F145" s="2">
        <v>2035</v>
      </c>
      <c r="G145" s="2" t="s">
        <v>80</v>
      </c>
      <c r="H145" s="2" t="s">
        <v>83</v>
      </c>
      <c r="I145" s="2"/>
      <c r="J145" s="2"/>
      <c r="K145" s="2">
        <v>6.08E-2</v>
      </c>
      <c r="L145" s="2" t="s">
        <v>99</v>
      </c>
      <c r="M145" s="2" t="s">
        <v>94</v>
      </c>
    </row>
    <row r="146" spans="1:17" x14ac:dyDescent="0.45">
      <c r="A146" s="2" t="s">
        <v>79</v>
      </c>
      <c r="B146" s="2" t="s">
        <v>86</v>
      </c>
      <c r="C146" s="2" t="s">
        <v>15</v>
      </c>
      <c r="D146" s="2"/>
      <c r="E146" s="2"/>
      <c r="F146" s="2">
        <v>2040</v>
      </c>
      <c r="G146" s="2" t="s">
        <v>80</v>
      </c>
      <c r="H146" s="2" t="s">
        <v>83</v>
      </c>
      <c r="I146" s="2"/>
      <c r="J146" s="2"/>
      <c r="K146" s="2">
        <v>6.08E-2</v>
      </c>
      <c r="L146" s="2" t="s">
        <v>99</v>
      </c>
      <c r="M146" s="6" t="s">
        <v>94</v>
      </c>
    </row>
    <row r="147" spans="1:17" x14ac:dyDescent="0.45">
      <c r="A147" s="6" t="s">
        <v>79</v>
      </c>
      <c r="B147" s="6" t="s">
        <v>86</v>
      </c>
      <c r="C147" s="6" t="s">
        <v>15</v>
      </c>
      <c r="D147" s="6"/>
      <c r="E147" s="6"/>
      <c r="F147" s="6">
        <v>2045</v>
      </c>
      <c r="G147" s="6" t="s">
        <v>80</v>
      </c>
      <c r="H147" s="6" t="s">
        <v>83</v>
      </c>
      <c r="I147" s="6"/>
      <c r="J147" s="6"/>
      <c r="K147" s="6">
        <v>6.08E-2</v>
      </c>
      <c r="L147" s="6" t="s">
        <v>99</v>
      </c>
      <c r="M147" s="6" t="s">
        <v>94</v>
      </c>
    </row>
    <row r="148" spans="1:17" x14ac:dyDescent="0.45">
      <c r="A148" s="15" t="s">
        <v>79</v>
      </c>
      <c r="B148" s="15" t="s">
        <v>96</v>
      </c>
      <c r="C148" s="15" t="s">
        <v>15</v>
      </c>
      <c r="D148" s="15"/>
      <c r="E148" s="15"/>
      <c r="F148" s="15">
        <v>2030</v>
      </c>
      <c r="G148" s="4" t="s">
        <v>80</v>
      </c>
      <c r="H148" s="4" t="s">
        <v>97</v>
      </c>
      <c r="I148" s="15"/>
      <c r="J148" s="15"/>
      <c r="K148" s="4">
        <v>400</v>
      </c>
      <c r="L148" t="s">
        <v>121</v>
      </c>
      <c r="M148" s="2" t="s">
        <v>98</v>
      </c>
    </row>
    <row r="149" spans="1:17" x14ac:dyDescent="0.45">
      <c r="A149" s="14" t="s">
        <v>79</v>
      </c>
      <c r="B149" s="14" t="s">
        <v>96</v>
      </c>
      <c r="C149" s="14" t="s">
        <v>15</v>
      </c>
      <c r="D149" s="14"/>
      <c r="E149" s="14"/>
      <c r="F149" s="14">
        <v>2035</v>
      </c>
      <c r="G149" s="2" t="s">
        <v>80</v>
      </c>
      <c r="H149" s="2" t="s">
        <v>97</v>
      </c>
      <c r="I149" s="14"/>
      <c r="J149" s="14"/>
      <c r="K149" s="2">
        <v>400</v>
      </c>
      <c r="L149" t="s">
        <v>121</v>
      </c>
      <c r="M149" s="2" t="s">
        <v>98</v>
      </c>
    </row>
    <row r="150" spans="1:17" x14ac:dyDescent="0.45">
      <c r="A150" s="14" t="s">
        <v>79</v>
      </c>
      <c r="B150" s="14" t="s">
        <v>96</v>
      </c>
      <c r="C150" s="14" t="s">
        <v>15</v>
      </c>
      <c r="D150" s="14"/>
      <c r="E150" s="14"/>
      <c r="F150" s="14">
        <v>2040</v>
      </c>
      <c r="G150" s="2" t="s">
        <v>80</v>
      </c>
      <c r="H150" s="2" t="s">
        <v>97</v>
      </c>
      <c r="I150" s="14"/>
      <c r="J150" s="14"/>
      <c r="K150" s="2">
        <v>400</v>
      </c>
      <c r="L150" t="s">
        <v>123</v>
      </c>
      <c r="M150" s="2" t="s">
        <v>98</v>
      </c>
    </row>
    <row r="151" spans="1:17" x14ac:dyDescent="0.45">
      <c r="A151" s="2" t="s">
        <v>79</v>
      </c>
      <c r="B151" s="2" t="s">
        <v>96</v>
      </c>
      <c r="C151" s="2" t="s">
        <v>15</v>
      </c>
      <c r="D151" s="2"/>
      <c r="E151" s="2"/>
      <c r="F151" s="2">
        <v>2045</v>
      </c>
      <c r="G151" s="2" t="s">
        <v>80</v>
      </c>
      <c r="H151" s="2" t="s">
        <v>97</v>
      </c>
      <c r="I151" s="2"/>
      <c r="J151" s="2"/>
      <c r="K151" s="2">
        <v>400</v>
      </c>
      <c r="L151" s="2" t="s">
        <v>124</v>
      </c>
      <c r="M151" s="2" t="s">
        <v>98</v>
      </c>
      <c r="N151" s="2"/>
      <c r="O151" s="2"/>
      <c r="P151" s="2"/>
      <c r="Q151" s="2"/>
    </row>
    <row r="152" spans="1:17" x14ac:dyDescent="0.45">
      <c r="A152" s="2" t="s">
        <v>79</v>
      </c>
      <c r="B152" s="2" t="s">
        <v>96</v>
      </c>
      <c r="C152" s="2" t="s">
        <v>15</v>
      </c>
      <c r="D152" s="2"/>
      <c r="E152" s="2"/>
      <c r="F152" s="2">
        <v>2050</v>
      </c>
      <c r="G152" s="2" t="s">
        <v>80</v>
      </c>
      <c r="H152" s="2" t="s">
        <v>97</v>
      </c>
      <c r="I152" s="2"/>
      <c r="J152" s="2"/>
      <c r="K152" s="2">
        <v>400</v>
      </c>
      <c r="L152" s="2" t="s">
        <v>124</v>
      </c>
      <c r="M152" s="2" t="s">
        <v>98</v>
      </c>
      <c r="N152" s="2"/>
      <c r="O152" s="2"/>
      <c r="P152" s="2"/>
      <c r="Q152" s="2"/>
    </row>
    <row r="153" spans="1:17" ht="18" x14ac:dyDescent="0.45">
      <c r="A153" s="14" t="s">
        <v>16</v>
      </c>
      <c r="B153" s="14" t="s">
        <v>112</v>
      </c>
      <c r="C153" s="4" t="s">
        <v>13</v>
      </c>
      <c r="F153" s="4">
        <v>2030</v>
      </c>
      <c r="H153" s="2" t="s">
        <v>122</v>
      </c>
      <c r="K153">
        <v>15.614000000000001</v>
      </c>
      <c r="L153" t="s">
        <v>153</v>
      </c>
      <c r="M153" s="4" t="s">
        <v>152</v>
      </c>
    </row>
    <row r="154" spans="1:17" ht="18" x14ac:dyDescent="0.45">
      <c r="A154" s="14" t="s">
        <v>16</v>
      </c>
      <c r="B154" s="14" t="s">
        <v>112</v>
      </c>
      <c r="C154" s="2" t="s">
        <v>13</v>
      </c>
      <c r="F154" s="2">
        <v>2035</v>
      </c>
      <c r="H154" s="2" t="s">
        <v>122</v>
      </c>
      <c r="K154">
        <v>15.614000000000001</v>
      </c>
      <c r="L154" t="s">
        <v>153</v>
      </c>
      <c r="M154" s="2" t="s">
        <v>152</v>
      </c>
    </row>
    <row r="155" spans="1:17" ht="18" x14ac:dyDescent="0.45">
      <c r="A155" s="14" t="s">
        <v>16</v>
      </c>
      <c r="B155" s="14" t="s">
        <v>112</v>
      </c>
      <c r="C155" s="2" t="s">
        <v>13</v>
      </c>
      <c r="F155" s="2">
        <v>2040</v>
      </c>
      <c r="H155" s="2" t="s">
        <v>122</v>
      </c>
      <c r="K155">
        <v>15.614000000000001</v>
      </c>
      <c r="L155" t="s">
        <v>153</v>
      </c>
      <c r="M155" s="2" t="s">
        <v>152</v>
      </c>
    </row>
    <row r="156" spans="1:17" ht="18" x14ac:dyDescent="0.45">
      <c r="A156" s="14" t="s">
        <v>16</v>
      </c>
      <c r="B156" s="14" t="s">
        <v>112</v>
      </c>
      <c r="C156" s="2" t="s">
        <v>13</v>
      </c>
      <c r="F156" s="2">
        <v>2045</v>
      </c>
      <c r="H156" s="2" t="s">
        <v>122</v>
      </c>
      <c r="K156">
        <v>15.614000000000001</v>
      </c>
      <c r="M156" s="2" t="s">
        <v>152</v>
      </c>
    </row>
    <row r="157" spans="1:17" ht="18" x14ac:dyDescent="0.65">
      <c r="A157" s="16" t="s">
        <v>16</v>
      </c>
      <c r="B157" s="16" t="s">
        <v>112</v>
      </c>
      <c r="C157" s="6" t="s">
        <v>13</v>
      </c>
      <c r="D157" s="12"/>
      <c r="E157" s="12"/>
      <c r="F157" s="6">
        <v>2050</v>
      </c>
      <c r="G157" s="12"/>
      <c r="H157" s="12" t="s">
        <v>122</v>
      </c>
      <c r="I157" s="12"/>
      <c r="J157" s="12"/>
      <c r="K157" s="12">
        <v>15.614000000000001</v>
      </c>
      <c r="L157" s="16" t="s">
        <v>153</v>
      </c>
      <c r="M157" t="s">
        <v>152</v>
      </c>
    </row>
    <row r="158" spans="1:17" x14ac:dyDescent="0.45">
      <c r="A158" s="2" t="s">
        <v>147</v>
      </c>
      <c r="B158" s="2" t="s">
        <v>148</v>
      </c>
      <c r="C158" s="2" t="s">
        <v>149</v>
      </c>
      <c r="F158" s="15">
        <v>2030</v>
      </c>
      <c r="H158" s="2" t="s">
        <v>150</v>
      </c>
      <c r="K158">
        <v>1</v>
      </c>
      <c r="M158" t="s">
        <v>151</v>
      </c>
    </row>
    <row r="159" spans="1:17" x14ac:dyDescent="0.45">
      <c r="A159" s="2" t="s">
        <v>147</v>
      </c>
      <c r="B159" s="2" t="s">
        <v>148</v>
      </c>
      <c r="C159" s="2" t="s">
        <v>149</v>
      </c>
      <c r="F159" s="14">
        <v>2035</v>
      </c>
      <c r="H159" s="2" t="s">
        <v>150</v>
      </c>
      <c r="K159">
        <v>1</v>
      </c>
    </row>
    <row r="160" spans="1:17" x14ac:dyDescent="0.45">
      <c r="A160" s="2" t="s">
        <v>147</v>
      </c>
      <c r="B160" s="2" t="s">
        <v>148</v>
      </c>
      <c r="C160" s="2" t="s">
        <v>149</v>
      </c>
      <c r="F160" s="14">
        <v>2040</v>
      </c>
      <c r="H160" s="2" t="s">
        <v>150</v>
      </c>
      <c r="K160">
        <v>1</v>
      </c>
    </row>
    <row r="161" spans="1:13" x14ac:dyDescent="0.45">
      <c r="A161" s="16" t="s">
        <v>147</v>
      </c>
      <c r="B161" s="16" t="s">
        <v>148</v>
      </c>
      <c r="C161" s="16" t="s">
        <v>149</v>
      </c>
      <c r="D161" s="16"/>
      <c r="E161" s="16"/>
      <c r="F161" s="16">
        <v>2045</v>
      </c>
      <c r="G161" s="16"/>
      <c r="H161" s="16" t="s">
        <v>150</v>
      </c>
      <c r="I161" s="16"/>
      <c r="J161" s="16"/>
      <c r="K161" s="16">
        <v>1</v>
      </c>
      <c r="L161" s="16"/>
      <c r="M161" s="16"/>
    </row>
    <row r="162" spans="1:13" x14ac:dyDescent="0.45">
      <c r="A162" s="2" t="s">
        <v>147</v>
      </c>
      <c r="B162" s="2" t="s">
        <v>148</v>
      </c>
      <c r="C162" s="2" t="s">
        <v>154</v>
      </c>
      <c r="F162" s="15">
        <v>2030</v>
      </c>
      <c r="H162" s="2" t="s">
        <v>150</v>
      </c>
      <c r="K162">
        <v>1</v>
      </c>
      <c r="L162" t="s">
        <v>159</v>
      </c>
    </row>
    <row r="163" spans="1:13" x14ac:dyDescent="0.45">
      <c r="A163" s="2" t="s">
        <v>147</v>
      </c>
      <c r="B163" s="2" t="s">
        <v>148</v>
      </c>
      <c r="C163" s="2" t="s">
        <v>154</v>
      </c>
      <c r="F163" s="14">
        <v>2035</v>
      </c>
      <c r="H163" s="2" t="s">
        <v>150</v>
      </c>
      <c r="K163">
        <v>1</v>
      </c>
      <c r="L163" t="s">
        <v>159</v>
      </c>
    </row>
    <row r="164" spans="1:13" x14ac:dyDescent="0.45">
      <c r="A164" s="2" t="s">
        <v>147</v>
      </c>
      <c r="B164" s="2" t="s">
        <v>148</v>
      </c>
      <c r="C164" s="2" t="s">
        <v>154</v>
      </c>
      <c r="F164" s="14">
        <v>2040</v>
      </c>
      <c r="H164" s="2" t="s">
        <v>150</v>
      </c>
      <c r="K164">
        <v>1</v>
      </c>
      <c r="L164" t="s">
        <v>159</v>
      </c>
    </row>
    <row r="165" spans="1:13" x14ac:dyDescent="0.45">
      <c r="A165" s="16" t="s">
        <v>147</v>
      </c>
      <c r="B165" s="16" t="s">
        <v>148</v>
      </c>
      <c r="C165" s="16" t="s">
        <v>154</v>
      </c>
      <c r="D165" s="16"/>
      <c r="E165" s="16"/>
      <c r="F165" s="16">
        <v>2045</v>
      </c>
      <c r="G165" s="16"/>
      <c r="H165" s="16" t="s">
        <v>150</v>
      </c>
      <c r="I165" s="16"/>
      <c r="J165" s="16"/>
      <c r="K165" s="16">
        <v>1</v>
      </c>
      <c r="L165" t="s">
        <v>159</v>
      </c>
      <c r="M165" s="16"/>
    </row>
    <row r="166" spans="1:13" x14ac:dyDescent="0.45">
      <c r="A166" s="4" t="s">
        <v>147</v>
      </c>
      <c r="B166" s="2" t="s">
        <v>155</v>
      </c>
      <c r="C166" s="2" t="s">
        <v>15</v>
      </c>
      <c r="F166" s="15">
        <v>2030</v>
      </c>
      <c r="H166" t="s">
        <v>156</v>
      </c>
      <c r="K166">
        <v>7.0000000000000001E-3</v>
      </c>
      <c r="L166" s="12" t="s">
        <v>159</v>
      </c>
      <c r="M166" t="s">
        <v>158</v>
      </c>
    </row>
    <row r="167" spans="1:13" x14ac:dyDescent="0.45">
      <c r="A167" s="2" t="s">
        <v>147</v>
      </c>
      <c r="B167" s="2" t="s">
        <v>155</v>
      </c>
      <c r="C167" s="2" t="s">
        <v>15</v>
      </c>
      <c r="F167" s="14">
        <v>2035</v>
      </c>
      <c r="H167" s="17" t="s">
        <v>156</v>
      </c>
      <c r="I167" s="17"/>
      <c r="K167">
        <v>7.0000000000000001E-3</v>
      </c>
      <c r="L167" t="s">
        <v>159</v>
      </c>
    </row>
    <row r="168" spans="1:13" x14ac:dyDescent="0.45">
      <c r="A168" s="2" t="s">
        <v>147</v>
      </c>
      <c r="B168" s="2" t="s">
        <v>155</v>
      </c>
      <c r="C168" s="2" t="s">
        <v>15</v>
      </c>
      <c r="F168" s="14">
        <v>2040</v>
      </c>
      <c r="H168" s="17" t="s">
        <v>156</v>
      </c>
      <c r="K168">
        <v>7.0000000000000001E-3</v>
      </c>
      <c r="L168" t="s">
        <v>159</v>
      </c>
    </row>
    <row r="169" spans="1:13" x14ac:dyDescent="0.45">
      <c r="A169" s="2" t="s">
        <v>147</v>
      </c>
      <c r="B169" s="2" t="s">
        <v>155</v>
      </c>
      <c r="C169" s="2" t="s">
        <v>15</v>
      </c>
      <c r="F169" s="2">
        <v>2045</v>
      </c>
      <c r="H169" s="17" t="s">
        <v>156</v>
      </c>
      <c r="K169">
        <v>7.0000000000000001E-3</v>
      </c>
      <c r="L169" t="s">
        <v>159</v>
      </c>
    </row>
    <row r="170" spans="1:13" x14ac:dyDescent="0.45">
      <c r="A170" s="16" t="s">
        <v>147</v>
      </c>
      <c r="B170" s="16" t="s">
        <v>155</v>
      </c>
      <c r="C170" s="6" t="s">
        <v>15</v>
      </c>
      <c r="D170" s="12"/>
      <c r="E170" s="12"/>
      <c r="F170" s="6">
        <v>2050</v>
      </c>
      <c r="G170" s="12"/>
      <c r="H170" s="12" t="s">
        <v>156</v>
      </c>
      <c r="I170" s="12"/>
      <c r="J170" s="12"/>
      <c r="K170" s="12">
        <v>7.0000000000000001E-3</v>
      </c>
      <c r="L170" t="s">
        <v>159</v>
      </c>
    </row>
    <row r="171" spans="1:13" x14ac:dyDescent="0.45">
      <c r="A171" s="4" t="s">
        <v>147</v>
      </c>
      <c r="B171" s="2" t="s">
        <v>155</v>
      </c>
      <c r="C171" s="2" t="s">
        <v>6</v>
      </c>
      <c r="F171" s="15">
        <v>2030</v>
      </c>
      <c r="H171" t="s">
        <v>157</v>
      </c>
      <c r="K171">
        <v>1.421</v>
      </c>
      <c r="L171" s="12" t="s">
        <v>159</v>
      </c>
      <c r="M171" t="s">
        <v>158</v>
      </c>
    </row>
    <row r="172" spans="1:13" x14ac:dyDescent="0.45">
      <c r="A172" s="2" t="s">
        <v>147</v>
      </c>
      <c r="B172" s="2" t="s">
        <v>155</v>
      </c>
      <c r="C172" s="2" t="s">
        <v>6</v>
      </c>
      <c r="F172" s="14">
        <v>2035</v>
      </c>
      <c r="H172" t="s">
        <v>157</v>
      </c>
      <c r="K172">
        <v>1.3919999999999999</v>
      </c>
      <c r="L172" t="s">
        <v>159</v>
      </c>
    </row>
    <row r="173" spans="1:13" x14ac:dyDescent="0.45">
      <c r="A173" s="2" t="s">
        <v>147</v>
      </c>
      <c r="B173" s="2" t="s">
        <v>155</v>
      </c>
      <c r="C173" s="2" t="s">
        <v>6</v>
      </c>
      <c r="F173" s="14">
        <v>2040</v>
      </c>
      <c r="H173" t="s">
        <v>157</v>
      </c>
      <c r="K173">
        <v>1.363</v>
      </c>
      <c r="L173" t="s">
        <v>159</v>
      </c>
    </row>
    <row r="174" spans="1:13" x14ac:dyDescent="0.45">
      <c r="A174" s="2" t="s">
        <v>147</v>
      </c>
      <c r="B174" s="2" t="s">
        <v>155</v>
      </c>
      <c r="C174" s="2" t="s">
        <v>6</v>
      </c>
      <c r="F174" s="2">
        <v>2045</v>
      </c>
      <c r="H174" t="s">
        <v>157</v>
      </c>
      <c r="K174">
        <v>1.345</v>
      </c>
      <c r="L174" t="s">
        <v>159</v>
      </c>
    </row>
    <row r="175" spans="1:13" x14ac:dyDescent="0.45">
      <c r="A175" s="16" t="s">
        <v>147</v>
      </c>
      <c r="B175" s="16" t="s">
        <v>155</v>
      </c>
      <c r="C175" s="16" t="s">
        <v>6</v>
      </c>
      <c r="D175" s="16"/>
      <c r="E175" s="16"/>
      <c r="F175" s="16">
        <v>2050</v>
      </c>
      <c r="G175" s="16"/>
      <c r="H175" s="16" t="s">
        <v>157</v>
      </c>
      <c r="I175" s="16"/>
      <c r="J175" s="12"/>
      <c r="K175" s="12">
        <v>1.327</v>
      </c>
      <c r="L175" t="s">
        <v>159</v>
      </c>
    </row>
    <row r="176" spans="1:13" x14ac:dyDescent="0.45">
      <c r="A176" s="4" t="s">
        <v>147</v>
      </c>
      <c r="B176" s="2" t="s">
        <v>155</v>
      </c>
      <c r="C176" s="2" t="s">
        <v>56</v>
      </c>
      <c r="F176" s="15">
        <v>2030</v>
      </c>
      <c r="H176" s="17" t="s">
        <v>160</v>
      </c>
      <c r="I176" s="17"/>
      <c r="K176">
        <v>0.32600000000000001</v>
      </c>
      <c r="L176" s="12" t="s">
        <v>159</v>
      </c>
      <c r="M176" t="s">
        <v>158</v>
      </c>
    </row>
    <row r="177" spans="1:11" x14ac:dyDescent="0.45">
      <c r="A177" s="2" t="s">
        <v>147</v>
      </c>
      <c r="B177" s="2" t="s">
        <v>155</v>
      </c>
      <c r="C177" s="2" t="s">
        <v>56</v>
      </c>
      <c r="F177" s="14">
        <v>2035</v>
      </c>
      <c r="H177" s="17" t="s">
        <v>160</v>
      </c>
      <c r="K177">
        <v>0.3135</v>
      </c>
    </row>
    <row r="178" spans="1:11" x14ac:dyDescent="0.45">
      <c r="A178" s="2" t="s">
        <v>147</v>
      </c>
      <c r="B178" s="2" t="s">
        <v>155</v>
      </c>
      <c r="C178" s="2" t="s">
        <v>56</v>
      </c>
      <c r="F178" s="14">
        <v>2040</v>
      </c>
      <c r="H178" s="17" t="s">
        <v>160</v>
      </c>
      <c r="K178">
        <v>0.30099999999999999</v>
      </c>
    </row>
    <row r="179" spans="1:11" x14ac:dyDescent="0.45">
      <c r="A179" s="2" t="s">
        <v>147</v>
      </c>
      <c r="B179" s="2" t="s">
        <v>155</v>
      </c>
      <c r="C179" s="2" t="s">
        <v>56</v>
      </c>
      <c r="F179" s="2">
        <v>2045</v>
      </c>
      <c r="H179" s="17" t="s">
        <v>160</v>
      </c>
      <c r="K179">
        <v>0.28849999999999998</v>
      </c>
    </row>
    <row r="180" spans="1:11" x14ac:dyDescent="0.45">
      <c r="A180" s="16" t="s">
        <v>147</v>
      </c>
      <c r="B180" s="16" t="s">
        <v>155</v>
      </c>
      <c r="C180" s="16" t="s">
        <v>56</v>
      </c>
      <c r="D180" s="16"/>
      <c r="E180" s="16"/>
      <c r="F180" s="16">
        <v>2050</v>
      </c>
      <c r="G180" s="16"/>
      <c r="H180" s="16" t="s">
        <v>160</v>
      </c>
      <c r="I180" s="16"/>
      <c r="J180" s="12"/>
      <c r="K180" s="12">
        <v>0.27600000000000002</v>
      </c>
    </row>
    <row r="181" spans="1:11" x14ac:dyDescent="0.45">
      <c r="A181" s="4" t="s">
        <v>147</v>
      </c>
      <c r="B181" s="2" t="s">
        <v>125</v>
      </c>
      <c r="C181" s="2" t="s">
        <v>56</v>
      </c>
      <c r="F181" s="14"/>
      <c r="G181" s="14"/>
      <c r="H181" s="14"/>
      <c r="I181" s="14"/>
    </row>
    <row r="182" spans="1:11" x14ac:dyDescent="0.45">
      <c r="A182" s="2" t="s">
        <v>147</v>
      </c>
      <c r="B182" s="2" t="s">
        <v>125</v>
      </c>
      <c r="C182" s="2" t="s">
        <v>56</v>
      </c>
      <c r="F182" s="14"/>
      <c r="G182" s="14"/>
      <c r="H182" s="14"/>
      <c r="I182" s="14"/>
    </row>
    <row r="183" spans="1:11" x14ac:dyDescent="0.45">
      <c r="A183" s="2" t="s">
        <v>147</v>
      </c>
      <c r="B183" s="2" t="s">
        <v>125</v>
      </c>
      <c r="C183" s="2" t="s">
        <v>56</v>
      </c>
      <c r="F183" s="14"/>
      <c r="G183" s="14"/>
      <c r="H183" s="14"/>
      <c r="I183" s="14"/>
    </row>
    <row r="184" spans="1:11" x14ac:dyDescent="0.45">
      <c r="A184" s="2" t="s">
        <v>147</v>
      </c>
      <c r="B184" s="2" t="s">
        <v>125</v>
      </c>
      <c r="C184" s="2" t="s">
        <v>56</v>
      </c>
      <c r="F184" s="14"/>
      <c r="G184" s="14"/>
      <c r="H184" s="14"/>
      <c r="I184" s="14"/>
    </row>
    <row r="185" spans="1:11" x14ac:dyDescent="0.45">
      <c r="A185" s="16" t="s">
        <v>147</v>
      </c>
      <c r="B185" s="2" t="s">
        <v>125</v>
      </c>
      <c r="C185" s="16" t="s">
        <v>56</v>
      </c>
      <c r="D185" s="16"/>
      <c r="E185" s="16"/>
      <c r="F185" s="14"/>
      <c r="G185" s="14"/>
      <c r="H185" s="14"/>
      <c r="I185" s="14"/>
    </row>
  </sheetData>
  <autoFilter ref="A1:O152" xr:uid="{192F2776-AF53-440F-8090-5C1A917568B4}"/>
  <phoneticPr fontId="4" type="noConversion"/>
  <hyperlinks>
    <hyperlink ref="L2" r:id="rId1" display="https://www.agora-industrie.de/fileadmin/Projekte/2021/2021_10_DE_KIT/AEW_230_Klimaschutzvertraege-Industrietransformation-Stahl_WEB.pdf" xr:uid="{00F1130C-20DE-4076-B28F-C5DC02FA3041}"/>
    <hyperlink ref="L3" r:id="rId2" display="https://www.agora-industrie.de/fileadmin/Projekte/2021/2021_10_DE_KIT/AEW_230_Klimaschutzvertraege-Industrietransformation-Stahl_WEB.pdf" xr:uid="{3526B4F6-7396-4AA2-B671-0FCA2E64A7E8}"/>
    <hyperlink ref="L4" r:id="rId3" display="https://www.agora-industrie.de/fileadmin/Projekte/2021/2021_10_DE_KIT/AEW_230_Klimaschutzvertraege-Industrietransformation-Stahl_WEB.pdf" xr:uid="{CFE8AFB8-4E41-479F-9AAD-86CF3C601F4C}"/>
    <hyperlink ref="L5" r:id="rId4" display="https://www.agora-industrie.de/fileadmin/Projekte/2021/2021_10_DE_KIT/AEW_230_Klimaschutzvertraege-Industrietransformation-Stahl_WEB.pdf" xr:uid="{09502DEE-A61E-4F26-ACFB-10A0DD9A4039}"/>
    <hyperlink ref="L6" r:id="rId5" display="https://www.agora-industrie.de/fileadmin/Projekte/2021/2021_10_DE_KIT/AEW_230_Klimaschutzvertraege-Industrietransformation-Stahl_WEB.pdf" xr:uid="{8B292364-C795-4FCE-809F-FE4A8FCE3A43}"/>
    <hyperlink ref="L7" r:id="rId6" display="https://www.agora-industrie.de/fileadmin/Projekte/2021/2021_10_DE_KIT/AEW_230_Klimaschutzvertraege-Industrietransformation-Stahl_WEB.pdf" xr:uid="{6E87E342-67E2-4A84-9921-3EBAEB7882EE}"/>
    <hyperlink ref="L8" r:id="rId7" display="https://www.agora-industrie.de/fileadmin/Projekte/2021/2021_10_DE_KIT/AEW_230_Klimaschutzvertraege-Industrietransformation-Stahl_WEB.pdf" xr:uid="{F2333321-FB42-48A3-BF38-542DBD6FC3F6}"/>
    <hyperlink ref="L9" r:id="rId8" display="https://www.agora-industrie.de/fileadmin/Projekte/2021/2021_10_DE_KIT/AEW_230_Klimaschutzvertraege-Industrietransformation-Stahl_WEB.pdf" xr:uid="{FF3D71A7-22BB-4AC9-9638-7A93A261D6F7}"/>
    <hyperlink ref="L10" r:id="rId9" display="https://www.agora-industrie.de/fileadmin/Projekte/2021/2021_10_DE_KIT/AEW_230_Klimaschutzvertraege-Industrietransformation-Stahl_WEB.pdf" xr:uid="{07B20C3F-5689-412F-B6B2-90C0ADA5D7BF}"/>
    <hyperlink ref="L11" r:id="rId10" display="https://www.agora-industrie.de/fileadmin/Projekte/2021/2021_10_DE_KIT/AEW_230_Klimaschutzvertraege-Industrietransformation-Stahl_WEB.pdf" xr:uid="{77206037-721A-424A-8056-451CF4D878FB}"/>
    <hyperlink ref="L12" r:id="rId11" display="https://github.com/PyPSA/technology-data/blob/master/outputs/costs_2020.csv" xr:uid="{6744CE85-B09D-4642-87AE-8DE3340C451F}"/>
    <hyperlink ref="L13" r:id="rId12" display="https://github.com/PyPSA/technology-data/blob/master/outputs/costs_2020.csv" xr:uid="{73B64AB4-E7B6-4705-BA9F-E3DF2F1191FF}"/>
    <hyperlink ref="L14" r:id="rId13" display="https://github.com/PyPSA/technology-data/blob/master/outputs/costs_2020.csv" xr:uid="{693AFB28-C25F-4C64-B467-39AA0B11071A}"/>
    <hyperlink ref="L15" r:id="rId14" display="https://github.com/PyPSA/technology-data/blob/master/outputs/costs_2020.csv" xr:uid="{5A732027-66DD-4C1F-B85F-FBEBBFBD8EB2}"/>
    <hyperlink ref="L16" r:id="rId15" display="https://github.com/PyPSA/technology-data/blob/master/outputs/costs_2020.csv" xr:uid="{5A558D38-B837-43C2-8EE7-9459335F3ABC}"/>
    <hyperlink ref="L17" r:id="rId16" display="https://github.com/PyPSA/technology-data/blob/master/outputs/costs_2020.csv" xr:uid="{79A2296B-A4B4-4885-80E1-C64EF326E9EB}"/>
    <hyperlink ref="L117" r:id="rId17" display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xr:uid="{0662DBA4-57EE-47CB-B365-67C08481B222}"/>
    <hyperlink ref="L118" r:id="rId18" display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xr:uid="{E768AB7C-89B3-4BF9-8C1A-C297461E8942}"/>
    <hyperlink ref="L119" r:id="rId19" display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xr:uid="{7AEE8CA0-CE37-44EB-A5C5-B565AF5153E0}"/>
    <hyperlink ref="L120" r:id="rId20" display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xr:uid="{E2C81631-AB03-45DF-92CC-C42B5ED5D2D8}"/>
    <hyperlink ref="L121" r:id="rId21" display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xr:uid="{A73F5019-04A4-477A-8A13-CF728E325CB6}"/>
    <hyperlink ref="L72" r:id="rId22" display="../../../../../../../../../:x:/r/sites/FIS_F_Value_Chain_Model/_layouts/15/Doc2.aspx?action=edit&amp;sourcedoc=%7B3a71f611-37ee-4ee2-bbeb-aa27bf7f4cc7%7D&amp;wdOrigin=TEAMS-MAGLEV.undefined_ns.rwc&amp;wdExp=TEAMS-TREATMENT&amp;wdhostclicktime=1725370620358&amp;web=1" xr:uid="{35B6B6F3-4BD8-4633-A151-B3EE62782104}"/>
    <hyperlink ref="L82" r:id="rId23" display="../..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:x:/r/sites/FIS_F_Value_Chain_Model/_layouts/15/Doc2.aspx?action=edit&amp;sourcedoc=%7B3a71f611-37ee-4ee2-bbeb-aa27bf7f4cc7%7D&amp;wdOrigin=TEAMS-MAGLEV.undefined_ns.rwc&amp;wdExp=TEAMS-TREATMENT&amp;wdhostclicktime=1725370620358&amp;web=1" xr:uid="{BD16760A-1E01-4332-974F-DE2044FDFFB7}"/>
    <hyperlink ref="L92" r:id="rId24" display="../..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:x:/r/sites/FIS_F_Value_Chain_Model/_layouts/15/Doc2.aspx?action=edit&amp;sourcedoc=%7B3a71f611-37ee-4ee2-bbeb-aa27bf7f4cc7%7D&amp;wdOrigin=TEAMS-MAGLEV.undefined_ns.rwc&amp;wdExp=TEAMS-TREATMENT&amp;wdhostclicktime=1725370620358&amp;web=1" xr:uid="{201CB080-ED93-4A8A-8A0D-204784E3FFAE}"/>
    <hyperlink ref="L97" r:id="rId25" display="../..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:x:/r/sites/FIS_F_Value_Chain_Model/_layouts/15/Doc2.aspx?action=edit&amp;sourcedoc=%7B3a71f611-37ee-4ee2-bbeb-aa27bf7f4cc7%7D&amp;wdOrigin=TEAMS-MAGLEV.undefined_ns.rwc&amp;wdExp=TEAMS-TREATMENT&amp;wdhostclicktime=1725370620358&amp;web=1" xr:uid="{493FE89E-BFA1-4D7C-9211-97925523B9E2}"/>
    <hyperlink ref="L127" r:id="rId26" display="https://github.com/PyPSA/technology-data/blob/master/outputs/costs_2020.csv" xr:uid="{D76539AB-A5D7-46CD-A462-63617AE3631B}"/>
    <hyperlink ref="L128" r:id="rId27" display="https://github.com/PyPSA/technology-data/blob/master/outputs/costs_2020.csv" xr:uid="{3A52F46F-F28B-44C8-AF3D-91862DD457EF}"/>
    <hyperlink ref="L129" r:id="rId28" display="https://github.com/PyPSA/technology-data/blob/master/outputs/costs_2020.csv" xr:uid="{6AF75452-4F6F-48C2-BAE7-8B04365A9F6F}"/>
    <hyperlink ref="L130" r:id="rId29" display="https://github.com/PyPSA/technology-data/blob/master/outputs/costs_2020.csv" xr:uid="{A85B8331-031C-4751-BA8E-27FA42D5A805}"/>
    <hyperlink ref="L131" r:id="rId30" display="https://github.com/PyPSA/technology-data/blob/master/outputs/costs_2020.csv" xr:uid="{449C28C9-E5FC-448D-9B3A-FF50B871E452}"/>
    <hyperlink ref="L132" r:id="rId31" display="https://github.com/PyPSA/technology-data/blob/master/outputs/costs_2020.csv" xr:uid="{09AF5B87-5977-46F5-A493-127C327315A5}"/>
    <hyperlink ref="L133" r:id="rId32" display="https://github.com/PyPSA/technology-data/blob/master/outputs/costs_2020.csv" xr:uid="{1811986D-1D0B-43A2-A9F8-FBAB61CB52DA}"/>
    <hyperlink ref="L134" r:id="rId33" display="https://github.com/PyPSA/technology-data/blob/master/outputs/costs_2020.csv" xr:uid="{B04F24D1-39C1-4469-9C4B-6ACD58FDDBA3}"/>
    <hyperlink ref="L135" r:id="rId34" display="https://github.com/PyPSA/technology-data/blob/master/outputs/costs_2020.csv" xr:uid="{C8DFF305-EF84-44FD-A6C7-95D24498DB36}"/>
    <hyperlink ref="L136" r:id="rId35" display="https://github.com/PyPSA/technology-data/blob/master/outputs/costs_2020.csv" xr:uid="{C2879689-2777-4884-819A-FAD3C0963D2F}"/>
    <hyperlink ref="L137" r:id="rId36" display="https://github.com/PyPSA/technology-data/blob/master/outputs/costs_2020.csv" xr:uid="{E706C9BD-2DF5-48A0-A7F4-426EC222521A}"/>
    <hyperlink ref="L138" r:id="rId37" display="https://github.com/PyPSA/technology-data/blob/master/outputs/costs_2020.csv" xr:uid="{FC5FA019-1650-4C42-A2D0-0A7F7E154058}"/>
    <hyperlink ref="L102" r:id="rId38" display="../..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:x:/r/sites/FIS_F_Value_Chain_Model/_layouts/15/Doc2.aspx?action=edit&amp;sourcedoc=%7B3a71f611-37ee-4ee2-bbeb-aa27bf7f4cc7%7D&amp;wdOrigin=TEAMS-MAGLEV.undefined_ns.rwc&amp;wdExp=TEAMS-TREATMENT&amp;wdhostclicktime=1725370620358&amp;web=1" xr:uid="{14BEB374-B4E2-47F4-A5E3-1A1891D030C6}"/>
    <hyperlink ref="L107" r:id="rId39" display="../..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:x:/r/sites/FIS_F_Value_Chain_Model/_layouts/15/Doc2.aspx?action=edit&amp;sourcedoc=%7B3a71f611-37ee-4ee2-bbeb-aa27bf7f4cc7%7D&amp;wdOrigin=TEAMS-MAGLEV.undefined_ns.rwc&amp;wdExp=TEAMS-TREATMENT&amp;wdhostclicktime=1725370620358&amp;web=1" xr:uid="{CFC700E5-E532-497C-B4DB-DEE0DCC9EDBF}"/>
    <hyperlink ref="L22" r:id="rId40" display="https://github.com/PyPSA/technology-data/blob/master/outputs/costs_2020.csv" xr:uid="{2F1EF868-3146-4179-81C9-CFEEADE8A60D}"/>
    <hyperlink ref="L163" r:id="rId41" xr:uid="{AF790514-DAD5-467B-AD60-2FA5B32FD9E5}"/>
    <hyperlink ref="L162" r:id="rId42" xr:uid="{7CEA3D0E-72D4-41AA-9E4E-118F3B2159B8}"/>
    <hyperlink ref="L164" r:id="rId43" xr:uid="{1D661D4A-51D5-4A2B-9556-F3348C94FAAF}"/>
    <hyperlink ref="L165" r:id="rId44" xr:uid="{4E2B5C32-AE42-4C3B-9E05-93FD789D5685}"/>
    <hyperlink ref="L166" r:id="rId45" xr:uid="{8CE00E37-AFE9-484A-BCD1-772C4142461F}"/>
    <hyperlink ref="L167" r:id="rId46" xr:uid="{39C12BF2-0C09-4068-9CA0-9886B3C9ED66}"/>
    <hyperlink ref="L168" r:id="rId47" xr:uid="{7E0DD511-90C2-4242-88F4-D42F19D87426}"/>
    <hyperlink ref="L169" r:id="rId48" xr:uid="{297231F4-04DC-4160-B6FA-E6AC71CE3A43}"/>
    <hyperlink ref="L170" r:id="rId49" xr:uid="{20420E4D-EE0B-4E02-834C-3D8ED476D11E}"/>
    <hyperlink ref="L171" r:id="rId50" xr:uid="{94207CB1-E513-4029-8317-29F26FECE1A4}"/>
    <hyperlink ref="L172" r:id="rId51" xr:uid="{94CA8FA3-1693-48DF-B4A7-02746A37E968}"/>
    <hyperlink ref="L173" r:id="rId52" xr:uid="{C9252DDB-67E2-45A4-9E15-8528BFC516EA}"/>
    <hyperlink ref="L174" r:id="rId53" xr:uid="{66DEA562-0AD9-4233-9BE8-BB6F284FE3AF}"/>
    <hyperlink ref="L175" r:id="rId54" xr:uid="{8D213AEA-D0BB-4806-9B27-8FF6C387DB52}"/>
    <hyperlink ref="L176" r:id="rId55" xr:uid="{B702534E-6F82-4E01-8EA9-19122B8D2E63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761E-234F-4B78-853D-1C198C69ED8E}">
  <dimension ref="A1:M215"/>
  <sheetViews>
    <sheetView topLeftCell="A181" zoomScaleNormal="100" workbookViewId="0">
      <selection activeCell="A181" sqref="A181:E215"/>
    </sheetView>
  </sheetViews>
  <sheetFormatPr baseColWidth="10" defaultRowHeight="14.25" x14ac:dyDescent="0.45"/>
  <cols>
    <col min="1" max="1" width="15.73046875" bestFit="1" customWidth="1"/>
    <col min="3" max="3" width="19.1328125" bestFit="1" customWidth="1"/>
  </cols>
  <sheetData>
    <row r="1" spans="1:13" x14ac:dyDescent="0.45">
      <c r="A1" s="1" t="s">
        <v>7</v>
      </c>
      <c r="B1" s="1" t="s">
        <v>32</v>
      </c>
      <c r="C1" s="1" t="s">
        <v>3</v>
      </c>
      <c r="D1" s="1" t="s">
        <v>1</v>
      </c>
      <c r="E1" s="13" t="s">
        <v>8</v>
      </c>
    </row>
    <row r="2" spans="1:13" x14ac:dyDescent="0.45">
      <c r="A2" s="4" t="s">
        <v>11</v>
      </c>
      <c r="B2" s="4" t="s">
        <v>12</v>
      </c>
      <c r="C2" s="4" t="s">
        <v>71</v>
      </c>
      <c r="D2" s="4">
        <v>2030</v>
      </c>
      <c r="E2">
        <v>0.5</v>
      </c>
    </row>
    <row r="3" spans="1:13" x14ac:dyDescent="0.45">
      <c r="A3" s="2" t="s">
        <v>11</v>
      </c>
      <c r="B3" s="2" t="s">
        <v>12</v>
      </c>
      <c r="C3" s="2" t="s">
        <v>71</v>
      </c>
      <c r="D3" s="2">
        <v>2035</v>
      </c>
      <c r="E3">
        <v>0.5</v>
      </c>
    </row>
    <row r="4" spans="1:13" x14ac:dyDescent="0.45">
      <c r="A4" s="2" t="s">
        <v>11</v>
      </c>
      <c r="B4" s="2" t="s">
        <v>12</v>
      </c>
      <c r="C4" s="2" t="s">
        <v>71</v>
      </c>
      <c r="D4" s="2">
        <v>2040</v>
      </c>
      <c r="E4">
        <v>0.5</v>
      </c>
    </row>
    <row r="5" spans="1:13" x14ac:dyDescent="0.45">
      <c r="A5" s="2" t="s">
        <v>11</v>
      </c>
      <c r="B5" s="2" t="s">
        <v>12</v>
      </c>
      <c r="C5" s="2" t="s">
        <v>71</v>
      </c>
      <c r="D5" s="2">
        <v>2045</v>
      </c>
      <c r="E5">
        <v>0.5</v>
      </c>
    </row>
    <row r="6" spans="1:13" x14ac:dyDescent="0.45">
      <c r="A6" s="2" t="s">
        <v>11</v>
      </c>
      <c r="B6" s="6" t="s">
        <v>12</v>
      </c>
      <c r="C6" s="6" t="s">
        <v>71</v>
      </c>
      <c r="D6" s="6">
        <v>2050</v>
      </c>
      <c r="E6" s="6">
        <v>0.5</v>
      </c>
    </row>
    <row r="7" spans="1:13" x14ac:dyDescent="0.45">
      <c r="A7" s="4" t="s">
        <v>11</v>
      </c>
      <c r="B7" s="4" t="s">
        <v>13</v>
      </c>
      <c r="C7" s="4" t="s">
        <v>178</v>
      </c>
      <c r="D7" s="4">
        <v>2030</v>
      </c>
      <c r="E7">
        <v>0.2</v>
      </c>
    </row>
    <row r="8" spans="1:13" x14ac:dyDescent="0.45">
      <c r="A8" s="2" t="s">
        <v>11</v>
      </c>
      <c r="B8" s="2" t="s">
        <v>13</v>
      </c>
      <c r="C8" s="2" t="s">
        <v>178</v>
      </c>
      <c r="D8" s="2">
        <v>2035</v>
      </c>
      <c r="E8">
        <v>0.2</v>
      </c>
    </row>
    <row r="9" spans="1:13" x14ac:dyDescent="0.45">
      <c r="A9" s="2" t="s">
        <v>11</v>
      </c>
      <c r="B9" s="2" t="s">
        <v>13</v>
      </c>
      <c r="C9" s="2" t="s">
        <v>178</v>
      </c>
      <c r="D9" s="2">
        <v>2040</v>
      </c>
      <c r="E9">
        <v>0.2</v>
      </c>
    </row>
    <row r="10" spans="1:13" x14ac:dyDescent="0.45">
      <c r="A10" s="2" t="s">
        <v>11</v>
      </c>
      <c r="B10" s="2" t="s">
        <v>13</v>
      </c>
      <c r="C10" s="2" t="s">
        <v>178</v>
      </c>
      <c r="D10" s="2">
        <v>2045</v>
      </c>
      <c r="E10">
        <v>0.2</v>
      </c>
    </row>
    <row r="11" spans="1:13" x14ac:dyDescent="0.45">
      <c r="A11" s="6" t="s">
        <v>11</v>
      </c>
      <c r="B11" s="6" t="s">
        <v>13</v>
      </c>
      <c r="C11" s="6" t="s">
        <v>178</v>
      </c>
      <c r="D11" s="6">
        <v>2050</v>
      </c>
      <c r="E11" s="6">
        <v>0.2</v>
      </c>
    </row>
    <row r="12" spans="1:13" x14ac:dyDescent="0.45">
      <c r="A12" s="2" t="s">
        <v>14</v>
      </c>
      <c r="B12" s="2" t="s">
        <v>15</v>
      </c>
      <c r="C12" s="2" t="s">
        <v>178</v>
      </c>
      <c r="D12" s="2">
        <v>2030</v>
      </c>
      <c r="E12">
        <v>1</v>
      </c>
    </row>
    <row r="13" spans="1:13" x14ac:dyDescent="0.45">
      <c r="A13" s="2" t="s">
        <v>14</v>
      </c>
      <c r="B13" s="2" t="s">
        <v>15</v>
      </c>
      <c r="C13" s="2" t="s">
        <v>178</v>
      </c>
      <c r="D13" s="2">
        <v>2035</v>
      </c>
      <c r="E13">
        <v>1</v>
      </c>
    </row>
    <row r="14" spans="1:13" x14ac:dyDescent="0.45">
      <c r="A14" s="2" t="s">
        <v>14</v>
      </c>
      <c r="B14" s="2" t="s">
        <v>15</v>
      </c>
      <c r="C14" s="2" t="s">
        <v>178</v>
      </c>
      <c r="D14" s="2">
        <v>2040</v>
      </c>
      <c r="E14">
        <v>1</v>
      </c>
    </row>
    <row r="15" spans="1:13" x14ac:dyDescent="0.45">
      <c r="A15" s="2" t="s">
        <v>14</v>
      </c>
      <c r="B15" s="2" t="s">
        <v>15</v>
      </c>
      <c r="C15" s="2" t="s">
        <v>178</v>
      </c>
      <c r="D15" s="2">
        <v>2045</v>
      </c>
      <c r="E15">
        <v>1</v>
      </c>
      <c r="M15" t="s">
        <v>115</v>
      </c>
    </row>
    <row r="16" spans="1:13" x14ac:dyDescent="0.45">
      <c r="A16" s="6" t="s">
        <v>14</v>
      </c>
      <c r="B16" s="6" t="s">
        <v>15</v>
      </c>
      <c r="C16" s="6" t="s">
        <v>178</v>
      </c>
      <c r="D16" s="6">
        <v>2050</v>
      </c>
      <c r="E16" s="6">
        <v>1</v>
      </c>
    </row>
    <row r="17" spans="1:5" x14ac:dyDescent="0.45">
      <c r="A17" s="2" t="s">
        <v>14</v>
      </c>
      <c r="B17" s="2" t="s">
        <v>6</v>
      </c>
      <c r="C17" s="2" t="s">
        <v>177</v>
      </c>
      <c r="D17" s="2">
        <v>2030</v>
      </c>
      <c r="E17">
        <f>ROUND(Input!$K$21/General_Data_Assumptions!$F$4,2)*1000</f>
        <v>60</v>
      </c>
    </row>
    <row r="18" spans="1:5" x14ac:dyDescent="0.45">
      <c r="A18" s="2" t="s">
        <v>14</v>
      </c>
      <c r="B18" s="2" t="s">
        <v>6</v>
      </c>
      <c r="C18" s="2" t="s">
        <v>177</v>
      </c>
      <c r="D18" s="2">
        <v>2035</v>
      </c>
      <c r="E18">
        <f>ROUND(Input!$K$21/General_Data_Assumptions!$F$4,2)*1000</f>
        <v>60</v>
      </c>
    </row>
    <row r="19" spans="1:5" x14ac:dyDescent="0.45">
      <c r="A19" s="2" t="s">
        <v>14</v>
      </c>
      <c r="B19" s="2" t="s">
        <v>6</v>
      </c>
      <c r="C19" s="2" t="s">
        <v>177</v>
      </c>
      <c r="D19" s="2">
        <v>2040</v>
      </c>
      <c r="E19">
        <f>ROUND(Input!$K$21/General_Data_Assumptions!$F$4,2)*1000</f>
        <v>60</v>
      </c>
    </row>
    <row r="20" spans="1:5" x14ac:dyDescent="0.45">
      <c r="A20" s="2" t="s">
        <v>14</v>
      </c>
      <c r="B20" s="2" t="s">
        <v>6</v>
      </c>
      <c r="C20" s="2" t="s">
        <v>177</v>
      </c>
      <c r="D20" s="2">
        <v>2045</v>
      </c>
      <c r="E20">
        <f>ROUND(Input!$K$21/General_Data_Assumptions!$F$4,2)*1000</f>
        <v>60</v>
      </c>
    </row>
    <row r="21" spans="1:5" x14ac:dyDescent="0.45">
      <c r="A21" s="6" t="s">
        <v>14</v>
      </c>
      <c r="B21" s="6" t="s">
        <v>6</v>
      </c>
      <c r="C21" s="6" t="s">
        <v>177</v>
      </c>
      <c r="D21" s="6">
        <v>2050</v>
      </c>
      <c r="E21" s="6">
        <f>ROUND(Input!$K$21/General_Data_Assumptions!$F$4,2)*1000</f>
        <v>60</v>
      </c>
    </row>
    <row r="22" spans="1:5" x14ac:dyDescent="0.45">
      <c r="A22" s="2" t="s">
        <v>17</v>
      </c>
      <c r="B22" s="4" t="s">
        <v>13</v>
      </c>
      <c r="C22" t="s">
        <v>185</v>
      </c>
      <c r="D22">
        <v>2030</v>
      </c>
      <c r="E22">
        <f>ROUND(Input!K22*General_Data_Assumptions!$F$4,0)</f>
        <v>49</v>
      </c>
    </row>
    <row r="23" spans="1:5" x14ac:dyDescent="0.45">
      <c r="A23" s="2" t="s">
        <v>17</v>
      </c>
      <c r="B23" s="2" t="s">
        <v>13</v>
      </c>
      <c r="C23" t="s">
        <v>185</v>
      </c>
      <c r="D23">
        <v>2035</v>
      </c>
      <c r="E23">
        <f>ROUND(Input!K23*General_Data_Assumptions!$F$4,0)</f>
        <v>49</v>
      </c>
    </row>
    <row r="24" spans="1:5" x14ac:dyDescent="0.45">
      <c r="A24" s="2" t="s">
        <v>17</v>
      </c>
      <c r="B24" s="2" t="s">
        <v>13</v>
      </c>
      <c r="C24" t="s">
        <v>185</v>
      </c>
      <c r="D24">
        <v>2040</v>
      </c>
      <c r="E24">
        <f>ROUND(Input!K24*General_Data_Assumptions!$F$4,0)</f>
        <v>49</v>
      </c>
    </row>
    <row r="25" spans="1:5" x14ac:dyDescent="0.45">
      <c r="A25" s="2" t="s">
        <v>17</v>
      </c>
      <c r="B25" s="2" t="s">
        <v>13</v>
      </c>
      <c r="C25" t="s">
        <v>185</v>
      </c>
      <c r="D25">
        <v>2045</v>
      </c>
      <c r="E25">
        <f>ROUND(Input!K25*General_Data_Assumptions!$F$4,0)</f>
        <v>49</v>
      </c>
    </row>
    <row r="26" spans="1:5" x14ac:dyDescent="0.45">
      <c r="A26" s="6" t="s">
        <v>17</v>
      </c>
      <c r="B26" s="6" t="s">
        <v>13</v>
      </c>
      <c r="C26" s="6" t="s">
        <v>185</v>
      </c>
      <c r="D26" s="6">
        <v>2050</v>
      </c>
      <c r="E26" s="6">
        <f>ROUND(Input!K26*General_Data_Assumptions!$F$4,0)</f>
        <v>49</v>
      </c>
    </row>
    <row r="27" spans="1:5" x14ac:dyDescent="0.45">
      <c r="A27" s="2" t="s">
        <v>17</v>
      </c>
      <c r="B27" s="4" t="s">
        <v>15</v>
      </c>
      <c r="C27" t="s">
        <v>113</v>
      </c>
      <c r="D27" s="2">
        <v>2030</v>
      </c>
      <c r="E27">
        <v>0.88</v>
      </c>
    </row>
    <row r="28" spans="1:5" x14ac:dyDescent="0.45">
      <c r="A28" s="2" t="s">
        <v>17</v>
      </c>
      <c r="B28" s="2" t="s">
        <v>15</v>
      </c>
      <c r="C28" t="s">
        <v>113</v>
      </c>
      <c r="D28" s="2">
        <v>2035</v>
      </c>
      <c r="E28">
        <v>0.88</v>
      </c>
    </row>
    <row r="29" spans="1:5" x14ac:dyDescent="0.45">
      <c r="A29" s="2" t="s">
        <v>17</v>
      </c>
      <c r="B29" s="2" t="s">
        <v>15</v>
      </c>
      <c r="C29" t="s">
        <v>113</v>
      </c>
      <c r="D29" s="2">
        <v>2040</v>
      </c>
      <c r="E29">
        <v>0.88</v>
      </c>
    </row>
    <row r="30" spans="1:5" x14ac:dyDescent="0.45">
      <c r="A30" s="2" t="s">
        <v>17</v>
      </c>
      <c r="B30" s="2" t="s">
        <v>15</v>
      </c>
      <c r="C30" t="s">
        <v>113</v>
      </c>
      <c r="D30" s="2">
        <v>2045</v>
      </c>
      <c r="E30">
        <v>0.88</v>
      </c>
    </row>
    <row r="31" spans="1:5" x14ac:dyDescent="0.45">
      <c r="A31" s="6" t="s">
        <v>17</v>
      </c>
      <c r="B31" s="6" t="s">
        <v>15</v>
      </c>
      <c r="C31" s="6" t="s">
        <v>113</v>
      </c>
      <c r="D31" s="6">
        <v>2050</v>
      </c>
      <c r="E31" s="6">
        <v>0.88</v>
      </c>
    </row>
    <row r="32" spans="1:5" x14ac:dyDescent="0.45">
      <c r="A32" s="2" t="s">
        <v>34</v>
      </c>
      <c r="B32" s="2" t="s">
        <v>31</v>
      </c>
      <c r="C32" s="2" t="s">
        <v>108</v>
      </c>
      <c r="D32" s="2">
        <v>2030</v>
      </c>
      <c r="E32">
        <f>ROUND(Input!K62,2)</f>
        <v>0.32</v>
      </c>
    </row>
    <row r="33" spans="1:5" x14ac:dyDescent="0.45">
      <c r="A33" s="2" t="s">
        <v>34</v>
      </c>
      <c r="B33" s="2" t="s">
        <v>31</v>
      </c>
      <c r="C33" s="2" t="s">
        <v>108</v>
      </c>
      <c r="D33" s="2">
        <v>2035</v>
      </c>
      <c r="E33">
        <f>ROUND(Input!K63,2)</f>
        <v>0.32</v>
      </c>
    </row>
    <row r="34" spans="1:5" x14ac:dyDescent="0.45">
      <c r="A34" s="2" t="s">
        <v>34</v>
      </c>
      <c r="B34" s="2" t="s">
        <v>31</v>
      </c>
      <c r="C34" s="2" t="s">
        <v>108</v>
      </c>
      <c r="D34" s="2">
        <v>2040</v>
      </c>
      <c r="E34">
        <f>ROUND(Input!K64,2)</f>
        <v>0.32</v>
      </c>
    </row>
    <row r="35" spans="1:5" x14ac:dyDescent="0.45">
      <c r="A35" s="2" t="s">
        <v>34</v>
      </c>
      <c r="B35" s="2" t="s">
        <v>31</v>
      </c>
      <c r="C35" s="2" t="s">
        <v>108</v>
      </c>
      <c r="D35" s="2">
        <v>2045</v>
      </c>
      <c r="E35">
        <f>ROUND(Input!K65,2)</f>
        <v>0.32</v>
      </c>
    </row>
    <row r="36" spans="1:5" x14ac:dyDescent="0.45">
      <c r="A36" s="6" t="s">
        <v>34</v>
      </c>
      <c r="B36" s="2" t="s">
        <v>31</v>
      </c>
      <c r="C36" s="6" t="s">
        <v>108</v>
      </c>
      <c r="D36" s="6">
        <v>2050</v>
      </c>
      <c r="E36" s="6">
        <f>ROUND(Input!K66,2)</f>
        <v>0.32</v>
      </c>
    </row>
    <row r="37" spans="1:5" x14ac:dyDescent="0.45">
      <c r="A37" s="2" t="s">
        <v>18</v>
      </c>
      <c r="B37" s="4" t="s">
        <v>15</v>
      </c>
      <c r="C37" s="2" t="s">
        <v>114</v>
      </c>
      <c r="D37" s="2">
        <v>2030</v>
      </c>
      <c r="E37">
        <f>ROUND(Input!K47*General_Data_Assumptions!F6,2)</f>
        <v>1.31</v>
      </c>
    </row>
    <row r="38" spans="1:5" x14ac:dyDescent="0.45">
      <c r="A38" s="2" t="s">
        <v>18</v>
      </c>
      <c r="B38" s="2" t="s">
        <v>15</v>
      </c>
      <c r="C38" s="2" t="s">
        <v>114</v>
      </c>
      <c r="D38" s="2">
        <v>2035</v>
      </c>
      <c r="E38">
        <f>ROUND(Input!K48*General_Data_Assumptions!$F$6,2)</f>
        <v>1.31</v>
      </c>
    </row>
    <row r="39" spans="1:5" x14ac:dyDescent="0.45">
      <c r="A39" s="2" t="s">
        <v>18</v>
      </c>
      <c r="B39" s="2" t="s">
        <v>15</v>
      </c>
      <c r="C39" s="2" t="s">
        <v>114</v>
      </c>
      <c r="D39" s="2">
        <v>2040</v>
      </c>
      <c r="E39">
        <f>ROUND(Input!K49*General_Data_Assumptions!$F$6,2)</f>
        <v>1.31</v>
      </c>
    </row>
    <row r="40" spans="1:5" x14ac:dyDescent="0.45">
      <c r="A40" s="2" t="s">
        <v>18</v>
      </c>
      <c r="B40" s="2" t="s">
        <v>15</v>
      </c>
      <c r="C40" s="2" t="s">
        <v>114</v>
      </c>
      <c r="D40" s="2">
        <v>2045</v>
      </c>
      <c r="E40">
        <f>ROUND(Input!K50*General_Data_Assumptions!$F$6,2)</f>
        <v>1.31</v>
      </c>
    </row>
    <row r="41" spans="1:5" x14ac:dyDescent="0.45">
      <c r="A41" s="6" t="s">
        <v>18</v>
      </c>
      <c r="B41" s="6" t="s">
        <v>15</v>
      </c>
      <c r="C41" s="6" t="s">
        <v>114</v>
      </c>
      <c r="D41" s="6">
        <v>2050</v>
      </c>
      <c r="E41" s="6">
        <f>ROUND(Input!K51*General_Data_Assumptions!$F$6,2)</f>
        <v>1.31</v>
      </c>
    </row>
    <row r="42" spans="1:5" x14ac:dyDescent="0.45">
      <c r="A42" s="2" t="s">
        <v>18</v>
      </c>
      <c r="B42" s="4" t="s">
        <v>6</v>
      </c>
      <c r="C42" s="2" t="s">
        <v>107</v>
      </c>
      <c r="D42" s="2">
        <v>2030</v>
      </c>
      <c r="E42">
        <f>ROUND(Input!K37*(General_Data_Assumptions!$F$6/General_Data_Assumptions!$F$4),2)</f>
        <v>0.18</v>
      </c>
    </row>
    <row r="43" spans="1:5" x14ac:dyDescent="0.45">
      <c r="A43" s="2" t="s">
        <v>18</v>
      </c>
      <c r="B43" s="2" t="s">
        <v>6</v>
      </c>
      <c r="C43" s="2" t="s">
        <v>107</v>
      </c>
      <c r="D43" s="2">
        <v>2035</v>
      </c>
      <c r="E43">
        <f>ROUND(6/34,2)</f>
        <v>0.18</v>
      </c>
    </row>
    <row r="44" spans="1:5" x14ac:dyDescent="0.45">
      <c r="A44" s="2" t="s">
        <v>18</v>
      </c>
      <c r="B44" s="2" t="s">
        <v>6</v>
      </c>
      <c r="C44" s="2" t="s">
        <v>107</v>
      </c>
      <c r="D44" s="2">
        <v>2040</v>
      </c>
      <c r="E44">
        <f>ROUND(6/34,2)</f>
        <v>0.18</v>
      </c>
    </row>
    <row r="45" spans="1:5" x14ac:dyDescent="0.45">
      <c r="A45" s="2" t="s">
        <v>18</v>
      </c>
      <c r="B45" s="2" t="s">
        <v>6</v>
      </c>
      <c r="C45" s="2" t="s">
        <v>107</v>
      </c>
      <c r="D45" s="2">
        <v>2045</v>
      </c>
      <c r="E45">
        <f>ROUND(6/34,2)</f>
        <v>0.18</v>
      </c>
    </row>
    <row r="46" spans="1:5" x14ac:dyDescent="0.45">
      <c r="A46" s="6" t="s">
        <v>18</v>
      </c>
      <c r="B46" s="6" t="s">
        <v>6</v>
      </c>
      <c r="C46" s="6" t="s">
        <v>107</v>
      </c>
      <c r="D46" s="6">
        <v>2050</v>
      </c>
      <c r="E46" s="6">
        <f>ROUND(6/34,2)</f>
        <v>0.18</v>
      </c>
    </row>
    <row r="47" spans="1:5" x14ac:dyDescent="0.45">
      <c r="A47" s="2" t="s">
        <v>18</v>
      </c>
      <c r="B47" s="2" t="s">
        <v>125</v>
      </c>
      <c r="C47" s="2" t="s">
        <v>107</v>
      </c>
      <c r="D47" s="2">
        <v>2030</v>
      </c>
      <c r="E47">
        <f>ROUND(Input!K42*(General_Data_Assumptions!$F$6/General_Data_Assumptions!$F$4),2)</f>
        <v>0.18</v>
      </c>
    </row>
    <row r="48" spans="1:5" x14ac:dyDescent="0.45">
      <c r="A48" s="2" t="s">
        <v>18</v>
      </c>
      <c r="B48" s="2" t="s">
        <v>125</v>
      </c>
      <c r="C48" s="2" t="s">
        <v>107</v>
      </c>
      <c r="D48" s="2">
        <v>2035</v>
      </c>
      <c r="E48">
        <f t="shared" ref="E48:E56" si="0">ROUND(6/34,2)</f>
        <v>0.18</v>
      </c>
    </row>
    <row r="49" spans="1:5" x14ac:dyDescent="0.45">
      <c r="A49" s="2" t="s">
        <v>18</v>
      </c>
      <c r="B49" s="2" t="s">
        <v>125</v>
      </c>
      <c r="C49" s="2" t="s">
        <v>107</v>
      </c>
      <c r="D49" s="2">
        <v>2040</v>
      </c>
      <c r="E49">
        <f t="shared" si="0"/>
        <v>0.18</v>
      </c>
    </row>
    <row r="50" spans="1:5" x14ac:dyDescent="0.45">
      <c r="A50" s="2" t="s">
        <v>18</v>
      </c>
      <c r="B50" s="2" t="s">
        <v>125</v>
      </c>
      <c r="C50" s="2" t="s">
        <v>107</v>
      </c>
      <c r="D50" s="2">
        <v>2045</v>
      </c>
      <c r="E50">
        <f t="shared" si="0"/>
        <v>0.18</v>
      </c>
    </row>
    <row r="51" spans="1:5" x14ac:dyDescent="0.45">
      <c r="A51" s="6" t="s">
        <v>18</v>
      </c>
      <c r="B51" s="6" t="s">
        <v>125</v>
      </c>
      <c r="C51" s="6" t="s">
        <v>107</v>
      </c>
      <c r="D51" s="6">
        <v>2050</v>
      </c>
      <c r="E51" s="6">
        <f t="shared" si="0"/>
        <v>0.18</v>
      </c>
    </row>
    <row r="52" spans="1:5" x14ac:dyDescent="0.45">
      <c r="A52" s="2" t="s">
        <v>18</v>
      </c>
      <c r="B52" s="2" t="s">
        <v>126</v>
      </c>
      <c r="C52" s="2" t="s">
        <v>107</v>
      </c>
      <c r="D52" s="2">
        <v>2030</v>
      </c>
      <c r="E52">
        <f t="shared" si="0"/>
        <v>0.18</v>
      </c>
    </row>
    <row r="53" spans="1:5" x14ac:dyDescent="0.45">
      <c r="A53" s="2" t="s">
        <v>18</v>
      </c>
      <c r="B53" s="2" t="s">
        <v>126</v>
      </c>
      <c r="C53" s="2" t="s">
        <v>107</v>
      </c>
      <c r="D53" s="2">
        <v>2035</v>
      </c>
      <c r="E53">
        <f t="shared" si="0"/>
        <v>0.18</v>
      </c>
    </row>
    <row r="54" spans="1:5" x14ac:dyDescent="0.45">
      <c r="A54" s="2" t="s">
        <v>18</v>
      </c>
      <c r="B54" s="2" t="s">
        <v>126</v>
      </c>
      <c r="C54" s="2" t="s">
        <v>107</v>
      </c>
      <c r="D54" s="2">
        <v>2040</v>
      </c>
      <c r="E54">
        <f t="shared" si="0"/>
        <v>0.18</v>
      </c>
    </row>
    <row r="55" spans="1:5" x14ac:dyDescent="0.45">
      <c r="A55" s="2" t="s">
        <v>18</v>
      </c>
      <c r="B55" s="2" t="s">
        <v>126</v>
      </c>
      <c r="C55" s="2" t="s">
        <v>107</v>
      </c>
      <c r="D55" s="2">
        <v>2045</v>
      </c>
      <c r="E55">
        <f t="shared" si="0"/>
        <v>0.18</v>
      </c>
    </row>
    <row r="56" spans="1:5" x14ac:dyDescent="0.45">
      <c r="A56" s="6" t="s">
        <v>18</v>
      </c>
      <c r="B56" s="6" t="s">
        <v>126</v>
      </c>
      <c r="C56" s="6" t="s">
        <v>107</v>
      </c>
      <c r="D56" s="6">
        <v>2050</v>
      </c>
      <c r="E56" s="6">
        <f t="shared" si="0"/>
        <v>0.18</v>
      </c>
    </row>
    <row r="57" spans="1:5" x14ac:dyDescent="0.45">
      <c r="A57" s="4" t="s">
        <v>36</v>
      </c>
      <c r="B57" s="4" t="s">
        <v>39</v>
      </c>
      <c r="C57" s="4" t="s">
        <v>182</v>
      </c>
      <c r="D57" s="4">
        <v>2030</v>
      </c>
      <c r="E57" s="4">
        <v>1</v>
      </c>
    </row>
    <row r="58" spans="1:5" x14ac:dyDescent="0.45">
      <c r="A58" s="2" t="s">
        <v>36</v>
      </c>
      <c r="B58" s="2" t="s">
        <v>39</v>
      </c>
      <c r="C58" s="2" t="s">
        <v>182</v>
      </c>
      <c r="D58" s="2">
        <v>2035</v>
      </c>
      <c r="E58" s="2">
        <v>1</v>
      </c>
    </row>
    <row r="59" spans="1:5" x14ac:dyDescent="0.45">
      <c r="A59" s="2" t="s">
        <v>36</v>
      </c>
      <c r="B59" s="2" t="s">
        <v>39</v>
      </c>
      <c r="C59" s="2" t="s">
        <v>182</v>
      </c>
      <c r="D59" s="2">
        <v>2040</v>
      </c>
      <c r="E59" s="2">
        <v>1</v>
      </c>
    </row>
    <row r="60" spans="1:5" x14ac:dyDescent="0.45">
      <c r="A60" s="2" t="s">
        <v>36</v>
      </c>
      <c r="B60" s="2" t="s">
        <v>39</v>
      </c>
      <c r="C60" s="2" t="s">
        <v>182</v>
      </c>
      <c r="D60" s="2">
        <v>2045</v>
      </c>
      <c r="E60" s="2">
        <v>0.95</v>
      </c>
    </row>
    <row r="61" spans="1:5" x14ac:dyDescent="0.45">
      <c r="A61" s="2" t="s">
        <v>36</v>
      </c>
      <c r="B61" s="6" t="s">
        <v>39</v>
      </c>
      <c r="C61" s="6" t="s">
        <v>182</v>
      </c>
      <c r="D61" s="6">
        <v>2050</v>
      </c>
      <c r="E61" s="6">
        <v>0.9</v>
      </c>
    </row>
    <row r="62" spans="1:5" x14ac:dyDescent="0.45">
      <c r="A62" s="4" t="s">
        <v>37</v>
      </c>
      <c r="B62" s="4" t="s">
        <v>6</v>
      </c>
      <c r="C62" s="11" t="s">
        <v>180</v>
      </c>
      <c r="D62" s="11">
        <v>2030</v>
      </c>
      <c r="E62" s="11">
        <v>1.63</v>
      </c>
    </row>
    <row r="63" spans="1:5" x14ac:dyDescent="0.45">
      <c r="A63" s="2" t="s">
        <v>35</v>
      </c>
      <c r="B63" s="2" t="s">
        <v>6</v>
      </c>
      <c r="C63" s="11" t="s">
        <v>180</v>
      </c>
      <c r="D63" s="11">
        <v>2035</v>
      </c>
      <c r="E63" s="11">
        <v>1.64</v>
      </c>
    </row>
    <row r="64" spans="1:5" x14ac:dyDescent="0.45">
      <c r="A64" s="2" t="s">
        <v>35</v>
      </c>
      <c r="B64" s="2" t="s">
        <v>6</v>
      </c>
      <c r="C64" s="11" t="s">
        <v>180</v>
      </c>
      <c r="D64" s="11">
        <v>2040</v>
      </c>
      <c r="E64" s="11">
        <v>1.64</v>
      </c>
    </row>
    <row r="65" spans="1:5" x14ac:dyDescent="0.45">
      <c r="A65" s="2" t="s">
        <v>35</v>
      </c>
      <c r="B65" s="2" t="s">
        <v>6</v>
      </c>
      <c r="C65" s="11" t="s">
        <v>180</v>
      </c>
      <c r="D65" s="11">
        <v>2045</v>
      </c>
      <c r="E65" s="11">
        <v>1.56</v>
      </c>
    </row>
    <row r="66" spans="1:5" x14ac:dyDescent="0.45">
      <c r="A66" s="6" t="s">
        <v>35</v>
      </c>
      <c r="B66" s="6" t="s">
        <v>6</v>
      </c>
      <c r="C66" s="6" t="s">
        <v>180</v>
      </c>
      <c r="D66" s="6">
        <v>2050</v>
      </c>
      <c r="E66" s="6">
        <v>1.47</v>
      </c>
    </row>
    <row r="67" spans="1:5" x14ac:dyDescent="0.45">
      <c r="A67" s="4" t="s">
        <v>37</v>
      </c>
      <c r="B67" s="4" t="s">
        <v>125</v>
      </c>
      <c r="C67" s="11" t="s">
        <v>180</v>
      </c>
      <c r="D67" s="11">
        <v>2030</v>
      </c>
      <c r="E67" s="11">
        <v>1.63</v>
      </c>
    </row>
    <row r="68" spans="1:5" x14ac:dyDescent="0.45">
      <c r="A68" s="2" t="s">
        <v>35</v>
      </c>
      <c r="B68" s="2" t="s">
        <v>125</v>
      </c>
      <c r="C68" s="11" t="s">
        <v>180</v>
      </c>
      <c r="D68" s="11">
        <v>2035</v>
      </c>
      <c r="E68" s="11">
        <v>1.64</v>
      </c>
    </row>
    <row r="69" spans="1:5" x14ac:dyDescent="0.45">
      <c r="A69" s="2" t="s">
        <v>35</v>
      </c>
      <c r="B69" s="2" t="s">
        <v>125</v>
      </c>
      <c r="C69" s="11" t="s">
        <v>180</v>
      </c>
      <c r="D69" s="11">
        <v>2040</v>
      </c>
      <c r="E69" s="11">
        <v>1.64</v>
      </c>
    </row>
    <row r="70" spans="1:5" x14ac:dyDescent="0.45">
      <c r="A70" s="2" t="s">
        <v>35</v>
      </c>
      <c r="B70" s="2" t="s">
        <v>125</v>
      </c>
      <c r="C70" s="11" t="s">
        <v>180</v>
      </c>
      <c r="D70" s="11">
        <v>2045</v>
      </c>
      <c r="E70" s="11">
        <v>1.56</v>
      </c>
    </row>
    <row r="71" spans="1:5" x14ac:dyDescent="0.45">
      <c r="A71" s="6" t="s">
        <v>35</v>
      </c>
      <c r="B71" s="6" t="s">
        <v>125</v>
      </c>
      <c r="C71" s="6" t="s">
        <v>180</v>
      </c>
      <c r="D71" s="6">
        <v>2050</v>
      </c>
      <c r="E71" s="6">
        <v>1.47</v>
      </c>
    </row>
    <row r="72" spans="1:5" x14ac:dyDescent="0.45">
      <c r="A72" s="2" t="s">
        <v>43</v>
      </c>
      <c r="B72" s="2" t="s">
        <v>40</v>
      </c>
      <c r="C72" s="11" t="s">
        <v>180</v>
      </c>
      <c r="D72" s="11">
        <v>2030</v>
      </c>
      <c r="E72" s="11">
        <v>1.01</v>
      </c>
    </row>
    <row r="73" spans="1:5" x14ac:dyDescent="0.45">
      <c r="A73" s="2" t="s">
        <v>43</v>
      </c>
      <c r="B73" s="2" t="s">
        <v>40</v>
      </c>
      <c r="C73" s="11" t="s">
        <v>180</v>
      </c>
      <c r="D73" s="11">
        <v>2035</v>
      </c>
      <c r="E73" s="11">
        <v>0.99</v>
      </c>
    </row>
    <row r="74" spans="1:5" x14ac:dyDescent="0.45">
      <c r="A74" s="2" t="s">
        <v>43</v>
      </c>
      <c r="B74" s="2" t="s">
        <v>40</v>
      </c>
      <c r="C74" s="11" t="s">
        <v>180</v>
      </c>
      <c r="D74" s="11">
        <v>2040</v>
      </c>
      <c r="E74" s="11">
        <v>0.97</v>
      </c>
    </row>
    <row r="75" spans="1:5" x14ac:dyDescent="0.45">
      <c r="A75" s="2" t="s">
        <v>43</v>
      </c>
      <c r="B75" s="2" t="s">
        <v>40</v>
      </c>
      <c r="C75" s="11" t="s">
        <v>180</v>
      </c>
      <c r="D75" s="11">
        <v>2045</v>
      </c>
      <c r="E75" s="11">
        <v>0.92</v>
      </c>
    </row>
    <row r="76" spans="1:5" x14ac:dyDescent="0.45">
      <c r="A76" s="6" t="s">
        <v>43</v>
      </c>
      <c r="B76" s="7" t="s">
        <v>40</v>
      </c>
      <c r="C76" s="6" t="s">
        <v>180</v>
      </c>
      <c r="D76" s="6">
        <v>2050</v>
      </c>
      <c r="E76" s="6">
        <v>0.88</v>
      </c>
    </row>
    <row r="77" spans="1:5" x14ac:dyDescent="0.45">
      <c r="A77" s="2" t="s">
        <v>43</v>
      </c>
      <c r="B77" s="2" t="s">
        <v>138</v>
      </c>
      <c r="C77" s="11" t="s">
        <v>180</v>
      </c>
      <c r="D77" s="11">
        <v>2030</v>
      </c>
      <c r="E77" s="11">
        <v>1.01</v>
      </c>
    </row>
    <row r="78" spans="1:5" x14ac:dyDescent="0.45">
      <c r="A78" s="2" t="s">
        <v>43</v>
      </c>
      <c r="B78" s="2" t="s">
        <v>138</v>
      </c>
      <c r="C78" s="11" t="s">
        <v>180</v>
      </c>
      <c r="D78" s="11">
        <v>2035</v>
      </c>
      <c r="E78" s="11">
        <v>0.99</v>
      </c>
    </row>
    <row r="79" spans="1:5" x14ac:dyDescent="0.45">
      <c r="A79" s="2" t="s">
        <v>43</v>
      </c>
      <c r="B79" s="2" t="s">
        <v>138</v>
      </c>
      <c r="C79" s="11" t="s">
        <v>180</v>
      </c>
      <c r="D79" s="11">
        <v>2040</v>
      </c>
      <c r="E79" s="11">
        <v>0.97</v>
      </c>
    </row>
    <row r="80" spans="1:5" x14ac:dyDescent="0.45">
      <c r="A80" s="2" t="s">
        <v>43</v>
      </c>
      <c r="B80" s="2" t="s">
        <v>138</v>
      </c>
      <c r="C80" s="11" t="s">
        <v>180</v>
      </c>
      <c r="D80" s="11">
        <v>2045</v>
      </c>
      <c r="E80" s="11">
        <v>0.92</v>
      </c>
    </row>
    <row r="81" spans="1:5" x14ac:dyDescent="0.45">
      <c r="A81" s="6" t="s">
        <v>43</v>
      </c>
      <c r="B81" s="2" t="s">
        <v>138</v>
      </c>
      <c r="C81" s="6" t="s">
        <v>180</v>
      </c>
      <c r="D81" s="6">
        <v>2050</v>
      </c>
      <c r="E81" s="6">
        <v>0.88</v>
      </c>
    </row>
    <row r="82" spans="1:5" x14ac:dyDescent="0.45">
      <c r="A82" s="2" t="s">
        <v>44</v>
      </c>
      <c r="B82" s="2" t="s">
        <v>31</v>
      </c>
      <c r="C82" s="11" t="s">
        <v>180</v>
      </c>
      <c r="D82" s="11">
        <v>2030</v>
      </c>
      <c r="E82" s="11">
        <v>1.68</v>
      </c>
    </row>
    <row r="83" spans="1:5" x14ac:dyDescent="0.45">
      <c r="A83" s="2" t="s">
        <v>44</v>
      </c>
      <c r="B83" s="2" t="s">
        <v>31</v>
      </c>
      <c r="C83" s="11" t="s">
        <v>180</v>
      </c>
      <c r="D83" s="11">
        <v>2035</v>
      </c>
      <c r="E83" s="11">
        <v>1.53</v>
      </c>
    </row>
    <row r="84" spans="1:5" x14ac:dyDescent="0.45">
      <c r="A84" s="2" t="s">
        <v>44</v>
      </c>
      <c r="B84" s="2" t="s">
        <v>31</v>
      </c>
      <c r="C84" s="11" t="s">
        <v>180</v>
      </c>
      <c r="D84" s="11">
        <v>2040</v>
      </c>
      <c r="E84" s="11">
        <v>1.37</v>
      </c>
    </row>
    <row r="85" spans="1:5" x14ac:dyDescent="0.45">
      <c r="A85" s="2" t="s">
        <v>44</v>
      </c>
      <c r="B85" s="2" t="s">
        <v>31</v>
      </c>
      <c r="C85" s="11" t="s">
        <v>180</v>
      </c>
      <c r="D85" s="11">
        <v>2045</v>
      </c>
      <c r="E85" s="11">
        <v>1.3</v>
      </c>
    </row>
    <row r="86" spans="1:5" x14ac:dyDescent="0.45">
      <c r="A86" s="6" t="s">
        <v>44</v>
      </c>
      <c r="B86" s="8" t="s">
        <v>31</v>
      </c>
      <c r="C86" s="6" t="s">
        <v>180</v>
      </c>
      <c r="D86" s="6">
        <v>2050</v>
      </c>
      <c r="E86" s="6">
        <v>1.24</v>
      </c>
    </row>
    <row r="87" spans="1:5" x14ac:dyDescent="0.45">
      <c r="A87" s="2" t="s">
        <v>44</v>
      </c>
      <c r="B87" s="2" t="s">
        <v>127</v>
      </c>
      <c r="C87" s="11" t="s">
        <v>180</v>
      </c>
      <c r="D87" s="11">
        <v>2030</v>
      </c>
      <c r="E87" s="11">
        <v>1.68</v>
      </c>
    </row>
    <row r="88" spans="1:5" x14ac:dyDescent="0.45">
      <c r="A88" s="2" t="s">
        <v>44</v>
      </c>
      <c r="B88" s="2" t="s">
        <v>127</v>
      </c>
      <c r="C88" s="11" t="s">
        <v>180</v>
      </c>
      <c r="D88" s="11">
        <v>2035</v>
      </c>
      <c r="E88" s="11">
        <v>1.53</v>
      </c>
    </row>
    <row r="89" spans="1:5" x14ac:dyDescent="0.45">
      <c r="A89" s="2" t="s">
        <v>44</v>
      </c>
      <c r="B89" s="2" t="s">
        <v>127</v>
      </c>
      <c r="C89" s="11" t="s">
        <v>180</v>
      </c>
      <c r="D89" s="11">
        <v>2040</v>
      </c>
      <c r="E89" s="11">
        <v>1.37</v>
      </c>
    </row>
    <row r="90" spans="1:5" x14ac:dyDescent="0.45">
      <c r="A90" s="2" t="s">
        <v>44</v>
      </c>
      <c r="B90" s="2" t="s">
        <v>127</v>
      </c>
      <c r="C90" s="11" t="s">
        <v>180</v>
      </c>
      <c r="D90" s="11">
        <v>2045</v>
      </c>
      <c r="E90" s="11">
        <v>1.3</v>
      </c>
    </row>
    <row r="91" spans="1:5" x14ac:dyDescent="0.45">
      <c r="A91" s="6" t="s">
        <v>44</v>
      </c>
      <c r="B91" s="2" t="s">
        <v>127</v>
      </c>
      <c r="C91" s="6" t="s">
        <v>180</v>
      </c>
      <c r="D91" s="6">
        <v>2050</v>
      </c>
      <c r="E91" s="6">
        <v>1.24</v>
      </c>
    </row>
    <row r="92" spans="1:5" x14ac:dyDescent="0.45">
      <c r="A92" s="2" t="s">
        <v>36</v>
      </c>
      <c r="B92" s="2" t="s">
        <v>41</v>
      </c>
      <c r="C92" s="11" t="s">
        <v>179</v>
      </c>
      <c r="D92" s="11">
        <v>2030</v>
      </c>
      <c r="E92" s="11">
        <v>1</v>
      </c>
    </row>
    <row r="93" spans="1:5" x14ac:dyDescent="0.45">
      <c r="A93" s="2" t="s">
        <v>36</v>
      </c>
      <c r="B93" s="2" t="s">
        <v>41</v>
      </c>
      <c r="C93" s="11" t="s">
        <v>179</v>
      </c>
      <c r="D93" s="11">
        <v>2035</v>
      </c>
      <c r="E93" s="11">
        <v>1</v>
      </c>
    </row>
    <row r="94" spans="1:5" x14ac:dyDescent="0.45">
      <c r="A94" s="2" t="s">
        <v>36</v>
      </c>
      <c r="B94" s="2" t="s">
        <v>41</v>
      </c>
      <c r="C94" s="11" t="s">
        <v>179</v>
      </c>
      <c r="D94" s="11">
        <v>2040</v>
      </c>
      <c r="E94" s="11">
        <v>1</v>
      </c>
    </row>
    <row r="95" spans="1:5" x14ac:dyDescent="0.45">
      <c r="A95" s="2" t="s">
        <v>36</v>
      </c>
      <c r="B95" s="2" t="s">
        <v>41</v>
      </c>
      <c r="C95" s="11" t="s">
        <v>179</v>
      </c>
      <c r="D95" s="11">
        <v>2045</v>
      </c>
      <c r="E95" s="11">
        <v>1</v>
      </c>
    </row>
    <row r="96" spans="1:5" x14ac:dyDescent="0.45">
      <c r="A96" s="6" t="s">
        <v>36</v>
      </c>
      <c r="B96" s="6" t="s">
        <v>41</v>
      </c>
      <c r="C96" s="6" t="s">
        <v>179</v>
      </c>
      <c r="D96" s="6">
        <v>2050</v>
      </c>
      <c r="E96" s="6">
        <v>1</v>
      </c>
    </row>
    <row r="97" spans="1:5" x14ac:dyDescent="0.45">
      <c r="A97" s="2" t="s">
        <v>38</v>
      </c>
      <c r="B97" s="2" t="s">
        <v>42</v>
      </c>
      <c r="C97" s="11" t="s">
        <v>181</v>
      </c>
      <c r="D97" s="11">
        <v>2030</v>
      </c>
      <c r="E97" s="11">
        <v>2.2200000000000002</v>
      </c>
    </row>
    <row r="98" spans="1:5" x14ac:dyDescent="0.45">
      <c r="A98" s="2" t="s">
        <v>38</v>
      </c>
      <c r="B98" s="2" t="s">
        <v>42</v>
      </c>
      <c r="C98" s="11" t="s">
        <v>181</v>
      </c>
      <c r="D98" s="11">
        <v>2035</v>
      </c>
      <c r="E98" s="11">
        <v>2.19</v>
      </c>
    </row>
    <row r="99" spans="1:5" x14ac:dyDescent="0.45">
      <c r="A99" s="2" t="s">
        <v>38</v>
      </c>
      <c r="B99" s="2" t="s">
        <v>42</v>
      </c>
      <c r="C99" s="11" t="s">
        <v>181</v>
      </c>
      <c r="D99" s="11">
        <v>2040</v>
      </c>
      <c r="E99" s="11">
        <v>2.17</v>
      </c>
    </row>
    <row r="100" spans="1:5" x14ac:dyDescent="0.45">
      <c r="A100" s="2" t="s">
        <v>38</v>
      </c>
      <c r="B100" s="2" t="s">
        <v>42</v>
      </c>
      <c r="C100" s="11" t="s">
        <v>181</v>
      </c>
      <c r="D100" s="11">
        <v>2045</v>
      </c>
      <c r="E100" s="11">
        <v>2.06</v>
      </c>
    </row>
    <row r="101" spans="1:5" x14ac:dyDescent="0.45">
      <c r="A101" s="6" t="s">
        <v>38</v>
      </c>
      <c r="B101" s="6" t="s">
        <v>42</v>
      </c>
      <c r="C101" s="6" t="s">
        <v>181</v>
      </c>
      <c r="D101" s="6">
        <v>2050</v>
      </c>
      <c r="E101" s="6">
        <v>1.95</v>
      </c>
    </row>
    <row r="102" spans="1:5" x14ac:dyDescent="0.45">
      <c r="A102" s="11" t="s">
        <v>140</v>
      </c>
      <c r="B102" s="11" t="s">
        <v>56</v>
      </c>
      <c r="C102" s="11" t="s">
        <v>183</v>
      </c>
      <c r="D102" s="11">
        <v>2030</v>
      </c>
      <c r="E102" s="2">
        <v>1.373</v>
      </c>
    </row>
    <row r="103" spans="1:5" x14ac:dyDescent="0.45">
      <c r="A103" s="11" t="s">
        <v>140</v>
      </c>
      <c r="B103" s="11" t="s">
        <v>56</v>
      </c>
      <c r="C103" s="11" t="s">
        <v>183</v>
      </c>
      <c r="D103" s="11">
        <v>2035</v>
      </c>
      <c r="E103" s="2">
        <v>1.373</v>
      </c>
    </row>
    <row r="104" spans="1:5" x14ac:dyDescent="0.45">
      <c r="A104" s="11" t="s">
        <v>140</v>
      </c>
      <c r="B104" s="11" t="s">
        <v>56</v>
      </c>
      <c r="C104" s="11" t="s">
        <v>183</v>
      </c>
      <c r="D104" s="11">
        <v>2040</v>
      </c>
      <c r="E104" s="2">
        <v>1.373</v>
      </c>
    </row>
    <row r="105" spans="1:5" x14ac:dyDescent="0.45">
      <c r="A105" s="11" t="s">
        <v>140</v>
      </c>
      <c r="B105" s="11" t="s">
        <v>56</v>
      </c>
      <c r="C105" s="11" t="s">
        <v>183</v>
      </c>
      <c r="D105" s="11">
        <v>2045</v>
      </c>
      <c r="E105" s="2">
        <v>1.373</v>
      </c>
    </row>
    <row r="106" spans="1:5" x14ac:dyDescent="0.45">
      <c r="A106" s="6" t="s">
        <v>140</v>
      </c>
      <c r="B106" s="6" t="s">
        <v>56</v>
      </c>
      <c r="C106" s="6" t="s">
        <v>183</v>
      </c>
      <c r="D106" s="6">
        <v>2050</v>
      </c>
      <c r="E106" s="6">
        <v>1.373</v>
      </c>
    </row>
    <row r="107" spans="1:5" x14ac:dyDescent="0.45">
      <c r="A107" s="11" t="s">
        <v>140</v>
      </c>
      <c r="B107" s="11" t="s">
        <v>6</v>
      </c>
      <c r="C107" s="11" t="s">
        <v>184</v>
      </c>
      <c r="D107" s="11">
        <v>2030</v>
      </c>
      <c r="E107">
        <v>0.12</v>
      </c>
    </row>
    <row r="108" spans="1:5" x14ac:dyDescent="0.45">
      <c r="A108" s="11" t="s">
        <v>140</v>
      </c>
      <c r="B108" s="11" t="s">
        <v>6</v>
      </c>
      <c r="C108" s="11" t="s">
        <v>184</v>
      </c>
      <c r="D108" s="11">
        <v>2035</v>
      </c>
      <c r="E108">
        <v>0.12</v>
      </c>
    </row>
    <row r="109" spans="1:5" x14ac:dyDescent="0.45">
      <c r="A109" s="11" t="s">
        <v>140</v>
      </c>
      <c r="B109" s="11" t="s">
        <v>6</v>
      </c>
      <c r="C109" s="11" t="s">
        <v>184</v>
      </c>
      <c r="D109" s="11">
        <v>2040</v>
      </c>
      <c r="E109">
        <v>0.12</v>
      </c>
    </row>
    <row r="110" spans="1:5" x14ac:dyDescent="0.45">
      <c r="A110" s="11" t="s">
        <v>140</v>
      </c>
      <c r="B110" s="11" t="s">
        <v>6</v>
      </c>
      <c r="C110" s="11" t="s">
        <v>184</v>
      </c>
      <c r="D110" s="11">
        <v>2045</v>
      </c>
      <c r="E110">
        <v>0.12</v>
      </c>
    </row>
    <row r="111" spans="1:5" x14ac:dyDescent="0.45">
      <c r="A111" s="6" t="s">
        <v>140</v>
      </c>
      <c r="B111" s="6" t="s">
        <v>6</v>
      </c>
      <c r="C111" s="6" t="s">
        <v>184</v>
      </c>
      <c r="D111" s="6">
        <v>2050</v>
      </c>
      <c r="E111" s="12">
        <v>0.12</v>
      </c>
    </row>
    <row r="112" spans="1:5" x14ac:dyDescent="0.45">
      <c r="A112" s="11" t="s">
        <v>140</v>
      </c>
      <c r="B112" s="11" t="s">
        <v>125</v>
      </c>
      <c r="C112" s="11" t="s">
        <v>184</v>
      </c>
      <c r="D112" s="11">
        <v>2030</v>
      </c>
      <c r="E112">
        <v>0.12</v>
      </c>
    </row>
    <row r="113" spans="1:5" x14ac:dyDescent="0.45">
      <c r="A113" s="11" t="s">
        <v>140</v>
      </c>
      <c r="B113" s="11" t="s">
        <v>125</v>
      </c>
      <c r="C113" s="11" t="s">
        <v>184</v>
      </c>
      <c r="D113" s="11">
        <v>2035</v>
      </c>
      <c r="E113">
        <v>0.12</v>
      </c>
    </row>
    <row r="114" spans="1:5" x14ac:dyDescent="0.45">
      <c r="A114" s="11" t="s">
        <v>140</v>
      </c>
      <c r="B114" s="11" t="s">
        <v>125</v>
      </c>
      <c r="C114" s="11" t="s">
        <v>184</v>
      </c>
      <c r="D114" s="11">
        <v>2040</v>
      </c>
      <c r="E114">
        <v>0.12</v>
      </c>
    </row>
    <row r="115" spans="1:5" x14ac:dyDescent="0.45">
      <c r="A115" s="11" t="s">
        <v>140</v>
      </c>
      <c r="B115" s="11" t="s">
        <v>125</v>
      </c>
      <c r="C115" s="11" t="s">
        <v>184</v>
      </c>
      <c r="D115" s="11">
        <v>2045</v>
      </c>
      <c r="E115">
        <v>0.12</v>
      </c>
    </row>
    <row r="116" spans="1:5" x14ac:dyDescent="0.45">
      <c r="A116" s="6" t="s">
        <v>140</v>
      </c>
      <c r="B116" s="6" t="s">
        <v>125</v>
      </c>
      <c r="C116" s="6" t="s">
        <v>184</v>
      </c>
      <c r="D116" s="6">
        <v>2050</v>
      </c>
      <c r="E116" s="12">
        <v>0.12</v>
      </c>
    </row>
    <row r="117" spans="1:5" x14ac:dyDescent="0.45">
      <c r="A117" s="11" t="s">
        <v>87</v>
      </c>
      <c r="B117" s="11" t="s">
        <v>31</v>
      </c>
      <c r="C117" s="11" t="s">
        <v>186</v>
      </c>
      <c r="D117" s="11">
        <v>2030</v>
      </c>
      <c r="E117">
        <v>1.46</v>
      </c>
    </row>
    <row r="118" spans="1:5" x14ac:dyDescent="0.45">
      <c r="A118" s="11" t="s">
        <v>87</v>
      </c>
      <c r="B118" s="11" t="s">
        <v>31</v>
      </c>
      <c r="C118" s="11" t="s">
        <v>186</v>
      </c>
      <c r="D118" s="11">
        <v>2035</v>
      </c>
      <c r="E118">
        <v>1.46</v>
      </c>
    </row>
    <row r="119" spans="1:5" x14ac:dyDescent="0.45">
      <c r="A119" s="11" t="s">
        <v>87</v>
      </c>
      <c r="B119" s="11" t="s">
        <v>31</v>
      </c>
      <c r="C119" s="11" t="s">
        <v>186</v>
      </c>
      <c r="D119" s="11">
        <v>2040</v>
      </c>
      <c r="E119">
        <v>1.46</v>
      </c>
    </row>
    <row r="120" spans="1:5" x14ac:dyDescent="0.45">
      <c r="A120" s="11" t="s">
        <v>87</v>
      </c>
      <c r="B120" s="11" t="s">
        <v>31</v>
      </c>
      <c r="C120" s="11" t="s">
        <v>186</v>
      </c>
      <c r="D120" s="11">
        <v>2045</v>
      </c>
      <c r="E120">
        <v>1.46</v>
      </c>
    </row>
    <row r="121" spans="1:5" x14ac:dyDescent="0.45">
      <c r="A121" s="6" t="s">
        <v>87</v>
      </c>
      <c r="B121" s="6" t="s">
        <v>31</v>
      </c>
      <c r="C121" s="6" t="s">
        <v>186</v>
      </c>
      <c r="D121" s="6">
        <v>2050</v>
      </c>
      <c r="E121" s="12">
        <v>1.46</v>
      </c>
    </row>
    <row r="122" spans="1:5" x14ac:dyDescent="0.45">
      <c r="A122" t="s">
        <v>88</v>
      </c>
      <c r="B122" t="s">
        <v>6</v>
      </c>
      <c r="C122" s="11" t="s">
        <v>187</v>
      </c>
      <c r="D122">
        <v>2030</v>
      </c>
      <c r="E122">
        <v>1.0169999999999999</v>
      </c>
    </row>
    <row r="123" spans="1:5" x14ac:dyDescent="0.45">
      <c r="A123" t="s">
        <v>88</v>
      </c>
      <c r="B123" t="s">
        <v>6</v>
      </c>
      <c r="C123" s="11" t="s">
        <v>187</v>
      </c>
      <c r="D123">
        <v>2035</v>
      </c>
      <c r="E123">
        <v>1.0169999999999999</v>
      </c>
    </row>
    <row r="124" spans="1:5" x14ac:dyDescent="0.45">
      <c r="A124" t="s">
        <v>88</v>
      </c>
      <c r="B124" t="s">
        <v>6</v>
      </c>
      <c r="C124" s="11" t="s">
        <v>187</v>
      </c>
      <c r="D124">
        <v>2040</v>
      </c>
      <c r="E124">
        <v>1.0169999999999999</v>
      </c>
    </row>
    <row r="125" spans="1:5" x14ac:dyDescent="0.45">
      <c r="A125" t="s">
        <v>88</v>
      </c>
      <c r="B125" t="s">
        <v>6</v>
      </c>
      <c r="C125" s="11" t="s">
        <v>187</v>
      </c>
      <c r="D125">
        <v>2045</v>
      </c>
      <c r="E125">
        <v>1.0169999999999999</v>
      </c>
    </row>
    <row r="126" spans="1:5" x14ac:dyDescent="0.45">
      <c r="A126" s="6" t="s">
        <v>88</v>
      </c>
      <c r="B126" s="6" t="s">
        <v>6</v>
      </c>
      <c r="C126" s="6" t="s">
        <v>187</v>
      </c>
      <c r="D126" s="6">
        <v>2050</v>
      </c>
      <c r="E126" s="12">
        <v>1.0169999999999999</v>
      </c>
    </row>
    <row r="127" spans="1:5" x14ac:dyDescent="0.45">
      <c r="A127" t="s">
        <v>88</v>
      </c>
      <c r="B127" t="s">
        <v>89</v>
      </c>
      <c r="C127" s="11" t="s">
        <v>113</v>
      </c>
      <c r="D127">
        <v>2030</v>
      </c>
      <c r="E127">
        <v>0.20300000000000001</v>
      </c>
    </row>
    <row r="128" spans="1:5" x14ac:dyDescent="0.45">
      <c r="A128" t="s">
        <v>88</v>
      </c>
      <c r="B128" t="s">
        <v>89</v>
      </c>
      <c r="C128" s="11" t="s">
        <v>113</v>
      </c>
      <c r="D128">
        <v>2035</v>
      </c>
      <c r="E128">
        <v>0.20300000000000001</v>
      </c>
    </row>
    <row r="129" spans="1:5" x14ac:dyDescent="0.45">
      <c r="A129" t="s">
        <v>88</v>
      </c>
      <c r="B129" t="s">
        <v>89</v>
      </c>
      <c r="C129" s="11" t="s">
        <v>113</v>
      </c>
      <c r="D129">
        <v>2040</v>
      </c>
      <c r="E129">
        <v>0.20300000000000001</v>
      </c>
    </row>
    <row r="130" spans="1:5" x14ac:dyDescent="0.45">
      <c r="A130" t="s">
        <v>88</v>
      </c>
      <c r="B130" t="s">
        <v>89</v>
      </c>
      <c r="C130" s="11" t="s">
        <v>113</v>
      </c>
      <c r="D130">
        <v>2045</v>
      </c>
      <c r="E130">
        <v>0.20300000000000001</v>
      </c>
    </row>
    <row r="131" spans="1:5" x14ac:dyDescent="0.45">
      <c r="A131" s="6" t="s">
        <v>88</v>
      </c>
      <c r="B131" s="6" t="s">
        <v>89</v>
      </c>
      <c r="C131" s="6" t="s">
        <v>113</v>
      </c>
      <c r="D131" s="6">
        <v>2050</v>
      </c>
      <c r="E131" s="12">
        <v>0.20300000000000001</v>
      </c>
    </row>
    <row r="132" spans="1:5" x14ac:dyDescent="0.45">
      <c r="A132" t="s">
        <v>90</v>
      </c>
      <c r="B132" t="s">
        <v>91</v>
      </c>
      <c r="C132" s="11" t="s">
        <v>188</v>
      </c>
      <c r="D132">
        <v>2030</v>
      </c>
      <c r="E132">
        <v>1</v>
      </c>
    </row>
    <row r="133" spans="1:5" x14ac:dyDescent="0.45">
      <c r="A133" t="s">
        <v>90</v>
      </c>
      <c r="B133" t="s">
        <v>91</v>
      </c>
      <c r="C133" s="11" t="s">
        <v>188</v>
      </c>
      <c r="D133">
        <v>2035</v>
      </c>
      <c r="E133">
        <v>1</v>
      </c>
    </row>
    <row r="134" spans="1:5" x14ac:dyDescent="0.45">
      <c r="A134" t="s">
        <v>90</v>
      </c>
      <c r="B134" t="s">
        <v>91</v>
      </c>
      <c r="C134" s="11" t="s">
        <v>188</v>
      </c>
      <c r="D134">
        <v>2040</v>
      </c>
      <c r="E134">
        <v>1</v>
      </c>
    </row>
    <row r="135" spans="1:5" x14ac:dyDescent="0.45">
      <c r="A135" t="s">
        <v>90</v>
      </c>
      <c r="B135" t="s">
        <v>91</v>
      </c>
      <c r="C135" s="11" t="s">
        <v>188</v>
      </c>
      <c r="D135">
        <v>2045</v>
      </c>
      <c r="E135">
        <v>1</v>
      </c>
    </row>
    <row r="136" spans="1:5" x14ac:dyDescent="0.45">
      <c r="A136" s="6" t="s">
        <v>90</v>
      </c>
      <c r="B136" s="6" t="s">
        <v>91</v>
      </c>
      <c r="C136" s="6" t="s">
        <v>188</v>
      </c>
      <c r="D136" s="6">
        <v>2050</v>
      </c>
      <c r="E136" s="12">
        <v>1</v>
      </c>
    </row>
    <row r="137" spans="1:5" x14ac:dyDescent="0.45">
      <c r="A137" t="s">
        <v>92</v>
      </c>
      <c r="B137" t="s">
        <v>15</v>
      </c>
      <c r="C137" s="11" t="s">
        <v>113</v>
      </c>
      <c r="D137">
        <v>2030</v>
      </c>
      <c r="E137">
        <v>0.57730000000000004</v>
      </c>
    </row>
    <row r="138" spans="1:5" x14ac:dyDescent="0.45">
      <c r="A138" t="s">
        <v>92</v>
      </c>
      <c r="B138" t="s">
        <v>15</v>
      </c>
      <c r="C138" s="11" t="s">
        <v>113</v>
      </c>
      <c r="D138">
        <v>2035</v>
      </c>
      <c r="E138">
        <v>0.62170000000000003</v>
      </c>
    </row>
    <row r="139" spans="1:5" x14ac:dyDescent="0.45">
      <c r="A139" t="s">
        <v>92</v>
      </c>
      <c r="B139" t="s">
        <v>15</v>
      </c>
      <c r="C139" s="11" t="s">
        <v>113</v>
      </c>
      <c r="D139">
        <v>2040</v>
      </c>
      <c r="E139">
        <v>0.62170000000000003</v>
      </c>
    </row>
    <row r="140" spans="1:5" x14ac:dyDescent="0.45">
      <c r="A140" t="s">
        <v>92</v>
      </c>
      <c r="B140" t="s">
        <v>15</v>
      </c>
      <c r="C140" s="11" t="s">
        <v>113</v>
      </c>
      <c r="D140">
        <v>2045</v>
      </c>
      <c r="E140">
        <v>0.6532</v>
      </c>
    </row>
    <row r="141" spans="1:5" x14ac:dyDescent="0.45">
      <c r="A141" s="6" t="s">
        <v>92</v>
      </c>
      <c r="B141" s="6" t="s">
        <v>15</v>
      </c>
      <c r="C141" s="6" t="s">
        <v>113</v>
      </c>
      <c r="D141" s="6">
        <v>2050</v>
      </c>
      <c r="E141" s="12">
        <v>0.69940000000000002</v>
      </c>
    </row>
    <row r="142" spans="1:5" x14ac:dyDescent="0.45">
      <c r="A142" t="s">
        <v>57</v>
      </c>
      <c r="B142" t="s">
        <v>15</v>
      </c>
      <c r="C142" s="11" t="s">
        <v>189</v>
      </c>
      <c r="D142">
        <v>2030</v>
      </c>
      <c r="E142">
        <v>0.25</v>
      </c>
    </row>
    <row r="143" spans="1:5" x14ac:dyDescent="0.45">
      <c r="A143" t="s">
        <v>57</v>
      </c>
      <c r="B143" t="s">
        <v>15</v>
      </c>
      <c r="C143" s="11" t="s">
        <v>189</v>
      </c>
      <c r="D143">
        <v>2035</v>
      </c>
      <c r="E143">
        <v>0.25</v>
      </c>
    </row>
    <row r="144" spans="1:5" x14ac:dyDescent="0.45">
      <c r="A144" t="s">
        <v>57</v>
      </c>
      <c r="B144" t="s">
        <v>15</v>
      </c>
      <c r="C144" s="11" t="s">
        <v>189</v>
      </c>
      <c r="D144">
        <v>2040</v>
      </c>
      <c r="E144">
        <v>0.25</v>
      </c>
    </row>
    <row r="145" spans="1:5" x14ac:dyDescent="0.45">
      <c r="A145" t="s">
        <v>57</v>
      </c>
      <c r="B145" t="s">
        <v>15</v>
      </c>
      <c r="C145" s="11" t="s">
        <v>189</v>
      </c>
      <c r="D145">
        <v>2045</v>
      </c>
      <c r="E145">
        <v>0.25</v>
      </c>
    </row>
    <row r="146" spans="1:5" x14ac:dyDescent="0.45">
      <c r="A146" s="6" t="s">
        <v>57</v>
      </c>
      <c r="B146" s="6" t="s">
        <v>15</v>
      </c>
      <c r="C146" s="6" t="s">
        <v>189</v>
      </c>
      <c r="D146" s="6">
        <v>2050</v>
      </c>
      <c r="E146" s="12">
        <v>0.25</v>
      </c>
    </row>
    <row r="147" spans="1:5" x14ac:dyDescent="0.45">
      <c r="A147" t="s">
        <v>18</v>
      </c>
      <c r="B147" t="s">
        <v>15</v>
      </c>
      <c r="C147" s="11" t="s">
        <v>190</v>
      </c>
      <c r="D147">
        <v>2030</v>
      </c>
      <c r="E147">
        <v>0.24729999999999999</v>
      </c>
    </row>
    <row r="148" spans="1:5" x14ac:dyDescent="0.45">
      <c r="A148" t="s">
        <v>18</v>
      </c>
      <c r="B148" t="s">
        <v>15</v>
      </c>
      <c r="C148" s="11" t="s">
        <v>190</v>
      </c>
      <c r="D148">
        <v>2035</v>
      </c>
      <c r="E148">
        <v>0.24729999999999999</v>
      </c>
    </row>
    <row r="149" spans="1:5" x14ac:dyDescent="0.45">
      <c r="A149" t="s">
        <v>18</v>
      </c>
      <c r="B149" t="s">
        <v>15</v>
      </c>
      <c r="C149" s="11" t="s">
        <v>190</v>
      </c>
      <c r="D149">
        <v>2040</v>
      </c>
      <c r="E149">
        <v>0.24729999999999999</v>
      </c>
    </row>
    <row r="150" spans="1:5" x14ac:dyDescent="0.45">
      <c r="A150" t="s">
        <v>18</v>
      </c>
      <c r="B150" t="s">
        <v>15</v>
      </c>
      <c r="C150" s="11" t="s">
        <v>190</v>
      </c>
      <c r="D150">
        <v>2045</v>
      </c>
      <c r="E150">
        <v>0.24729999999999999</v>
      </c>
    </row>
    <row r="151" spans="1:5" x14ac:dyDescent="0.45">
      <c r="A151" t="s">
        <v>18</v>
      </c>
      <c r="B151" t="s">
        <v>15</v>
      </c>
      <c r="C151" s="11" t="s">
        <v>190</v>
      </c>
      <c r="D151">
        <v>2050</v>
      </c>
      <c r="E151">
        <v>0.24729999999999999</v>
      </c>
    </row>
    <row r="152" spans="1:5" x14ac:dyDescent="0.45">
      <c r="A152" s="15" t="s">
        <v>96</v>
      </c>
      <c r="B152" s="15" t="s">
        <v>15</v>
      </c>
      <c r="C152" s="15" t="s">
        <v>191</v>
      </c>
      <c r="D152" s="15">
        <v>2030</v>
      </c>
      <c r="E152" s="15">
        <f>ROUND(Input!K148/General_Data_Assumptions!$F$6/1000,2)</f>
        <v>0.08</v>
      </c>
    </row>
    <row r="153" spans="1:5" x14ac:dyDescent="0.45">
      <c r="A153" s="14" t="s">
        <v>96</v>
      </c>
      <c r="B153" s="14" t="s">
        <v>15</v>
      </c>
      <c r="C153" s="14" t="s">
        <v>191</v>
      </c>
      <c r="D153" s="14">
        <v>2035</v>
      </c>
      <c r="E153" s="14">
        <f>ROUND(Input!K149/General_Data_Assumptions!$F$6/1000,2)</f>
        <v>0.08</v>
      </c>
    </row>
    <row r="154" spans="1:5" x14ac:dyDescent="0.45">
      <c r="A154" s="14" t="s">
        <v>96</v>
      </c>
      <c r="B154" s="14" t="s">
        <v>15</v>
      </c>
      <c r="C154" s="14" t="s">
        <v>191</v>
      </c>
      <c r="D154" s="14">
        <v>2040</v>
      </c>
      <c r="E154" s="14">
        <f>ROUND(Input!K150/General_Data_Assumptions!$F$6/1000,2)</f>
        <v>0.08</v>
      </c>
    </row>
    <row r="155" spans="1:5" x14ac:dyDescent="0.45">
      <c r="A155" s="16" t="s">
        <v>96</v>
      </c>
      <c r="B155" s="16" t="s">
        <v>15</v>
      </c>
      <c r="C155" s="16" t="s">
        <v>191</v>
      </c>
      <c r="D155" s="16">
        <v>2045</v>
      </c>
      <c r="E155" s="16">
        <f>ROUND(Input!K152/General_Data_Assumptions!$F$6/1000,2)</f>
        <v>0.08</v>
      </c>
    </row>
    <row r="156" spans="1:5" x14ac:dyDescent="0.45">
      <c r="A156" s="14" t="s">
        <v>112</v>
      </c>
      <c r="B156" s="4" t="s">
        <v>13</v>
      </c>
      <c r="C156" t="s">
        <v>111</v>
      </c>
      <c r="D156">
        <v>2030</v>
      </c>
      <c r="E156">
        <f>ROUND(Input!K153/0.277778,2)</f>
        <v>56.21</v>
      </c>
    </row>
    <row r="157" spans="1:5" x14ac:dyDescent="0.45">
      <c r="A157" s="14" t="s">
        <v>112</v>
      </c>
      <c r="B157" s="2" t="s">
        <v>13</v>
      </c>
      <c r="C157" t="s">
        <v>111</v>
      </c>
      <c r="D157">
        <v>2035</v>
      </c>
      <c r="E157">
        <f>ROUND(Input!K154/0.277778,2)</f>
        <v>56.21</v>
      </c>
    </row>
    <row r="158" spans="1:5" x14ac:dyDescent="0.45">
      <c r="A158" s="14" t="s">
        <v>112</v>
      </c>
      <c r="B158" s="2" t="s">
        <v>13</v>
      </c>
      <c r="C158" t="s">
        <v>111</v>
      </c>
      <c r="D158">
        <v>2040</v>
      </c>
      <c r="E158">
        <f>ROUND(Input!K155/0.277778,2)</f>
        <v>56.21</v>
      </c>
    </row>
    <row r="159" spans="1:5" x14ac:dyDescent="0.45">
      <c r="A159" s="14" t="s">
        <v>112</v>
      </c>
      <c r="B159" s="2" t="s">
        <v>13</v>
      </c>
      <c r="C159" t="s">
        <v>111</v>
      </c>
      <c r="D159">
        <v>2045</v>
      </c>
      <c r="E159">
        <f>ROUND(Input!K156/0.277778,2)</f>
        <v>56.21</v>
      </c>
    </row>
    <row r="160" spans="1:5" x14ac:dyDescent="0.45">
      <c r="A160" s="16" t="s">
        <v>112</v>
      </c>
      <c r="B160" s="6" t="s">
        <v>13</v>
      </c>
      <c r="C160" s="6" t="s">
        <v>111</v>
      </c>
      <c r="D160" s="6">
        <v>2050</v>
      </c>
      <c r="E160" s="6">
        <f>ROUND(Input!K157/0.277778,2)</f>
        <v>56.21</v>
      </c>
    </row>
    <row r="161" spans="1:5" x14ac:dyDescent="0.45">
      <c r="A161" t="s">
        <v>73</v>
      </c>
      <c r="B161" t="s">
        <v>74</v>
      </c>
      <c r="C161" t="s">
        <v>135</v>
      </c>
      <c r="D161">
        <v>2030</v>
      </c>
      <c r="E161">
        <f>ROUND(Input!K132*General_Data_Assumptions!$F$8,2)</f>
        <v>24.26</v>
      </c>
    </row>
    <row r="162" spans="1:5" x14ac:dyDescent="0.45">
      <c r="A162" t="s">
        <v>73</v>
      </c>
      <c r="B162" t="s">
        <v>74</v>
      </c>
      <c r="C162" t="s">
        <v>135</v>
      </c>
      <c r="D162">
        <v>2035</v>
      </c>
      <c r="E162">
        <f>ROUND(Input!K133*General_Data_Assumptions!$F$8,2)</f>
        <v>23.47</v>
      </c>
    </row>
    <row r="163" spans="1:5" x14ac:dyDescent="0.45">
      <c r="A163" t="s">
        <v>73</v>
      </c>
      <c r="B163" t="s">
        <v>74</v>
      </c>
      <c r="C163" t="s">
        <v>135</v>
      </c>
      <c r="D163">
        <v>2040</v>
      </c>
      <c r="E163">
        <f>ROUND(Input!K134*General_Data_Assumptions!$F$8,2)</f>
        <v>22.78</v>
      </c>
    </row>
    <row r="164" spans="1:5" x14ac:dyDescent="0.45">
      <c r="A164" t="s">
        <v>73</v>
      </c>
      <c r="B164" t="s">
        <v>74</v>
      </c>
      <c r="C164" t="s">
        <v>135</v>
      </c>
      <c r="D164">
        <v>2045</v>
      </c>
      <c r="E164">
        <f>ROUND(Input!K134*General_Data_Assumptions!$F$8,2)</f>
        <v>22.78</v>
      </c>
    </row>
    <row r="165" spans="1:5" x14ac:dyDescent="0.45">
      <c r="A165" s="6" t="s">
        <v>73</v>
      </c>
      <c r="B165" s="6" t="s">
        <v>74</v>
      </c>
      <c r="C165" s="6" t="s">
        <v>135</v>
      </c>
      <c r="D165" s="6">
        <v>2050</v>
      </c>
      <c r="E165" s="6">
        <f>ROUND(Input!K135*General_Data_Assumptions!$F$8,2)</f>
        <v>22.09</v>
      </c>
    </row>
    <row r="166" spans="1:5" x14ac:dyDescent="0.45">
      <c r="A166" t="s">
        <v>73</v>
      </c>
      <c r="B166" t="s">
        <v>74</v>
      </c>
      <c r="C166" t="s">
        <v>136</v>
      </c>
      <c r="D166">
        <v>2030</v>
      </c>
      <c r="E166">
        <f>ROUND(Input!K127*General_Data_Assumptions!$F$8,2)</f>
        <v>0.13</v>
      </c>
    </row>
    <row r="167" spans="1:5" x14ac:dyDescent="0.45">
      <c r="A167" t="s">
        <v>73</v>
      </c>
      <c r="B167" t="s">
        <v>74</v>
      </c>
      <c r="C167" t="s">
        <v>136</v>
      </c>
      <c r="D167">
        <v>2035</v>
      </c>
      <c r="E167">
        <f>ROUND(Input!K128*General_Data_Assumptions!$F$8,2)</f>
        <v>0.13</v>
      </c>
    </row>
    <row r="168" spans="1:5" x14ac:dyDescent="0.45">
      <c r="A168" t="s">
        <v>73</v>
      </c>
      <c r="B168" t="s">
        <v>74</v>
      </c>
      <c r="C168" t="s">
        <v>136</v>
      </c>
      <c r="D168">
        <v>2040</v>
      </c>
      <c r="E168">
        <f>ROUND(Input!K129*General_Data_Assumptions!$F$8,2)</f>
        <v>0.13</v>
      </c>
    </row>
    <row r="169" spans="1:5" x14ac:dyDescent="0.45">
      <c r="A169" t="s">
        <v>73</v>
      </c>
      <c r="B169" t="s">
        <v>74</v>
      </c>
      <c r="C169" t="s">
        <v>136</v>
      </c>
      <c r="D169">
        <v>2045</v>
      </c>
      <c r="E169">
        <f>ROUND(Input!K130*General_Data_Assumptions!$F$8,2)</f>
        <v>0.13</v>
      </c>
    </row>
    <row r="170" spans="1:5" x14ac:dyDescent="0.45">
      <c r="A170" s="6" t="s">
        <v>73</v>
      </c>
      <c r="B170" s="6" t="s">
        <v>74</v>
      </c>
      <c r="C170" s="6" t="s">
        <v>136</v>
      </c>
      <c r="D170" s="6">
        <v>2050</v>
      </c>
      <c r="E170" s="6">
        <f>ROUND(Input!K131*General_Data_Assumptions!$F$8,2)</f>
        <v>0.13</v>
      </c>
    </row>
    <row r="171" spans="1:5" x14ac:dyDescent="0.45">
      <c r="A171" s="2" t="s">
        <v>155</v>
      </c>
      <c r="B171" s="2" t="s">
        <v>15</v>
      </c>
      <c r="C171" t="s">
        <v>164</v>
      </c>
      <c r="D171">
        <v>2030</v>
      </c>
      <c r="E171">
        <f>ROUND(Input!K166*General_Data_Assumptions!$F$10,2)</f>
        <v>0.08</v>
      </c>
    </row>
    <row r="172" spans="1:5" x14ac:dyDescent="0.45">
      <c r="A172" s="2" t="s">
        <v>155</v>
      </c>
      <c r="B172" s="2" t="s">
        <v>15</v>
      </c>
      <c r="C172" t="s">
        <v>164</v>
      </c>
      <c r="D172">
        <v>2035</v>
      </c>
      <c r="E172">
        <f>ROUND(Input!K167*General_Data_Assumptions!$F$10,2)</f>
        <v>0.08</v>
      </c>
    </row>
    <row r="173" spans="1:5" x14ac:dyDescent="0.45">
      <c r="A173" s="2" t="s">
        <v>155</v>
      </c>
      <c r="B173" s="2" t="s">
        <v>15</v>
      </c>
      <c r="C173" t="s">
        <v>164</v>
      </c>
      <c r="D173">
        <v>2040</v>
      </c>
      <c r="E173">
        <f>ROUND(Input!K168*General_Data_Assumptions!$F$10,2)</f>
        <v>0.08</v>
      </c>
    </row>
    <row r="174" spans="1:5" x14ac:dyDescent="0.45">
      <c r="A174" s="2" t="s">
        <v>155</v>
      </c>
      <c r="B174" s="2" t="s">
        <v>15</v>
      </c>
      <c r="C174" t="s">
        <v>164</v>
      </c>
      <c r="D174">
        <v>2045</v>
      </c>
      <c r="E174">
        <f>ROUND(Input!K169*General_Data_Assumptions!$F$10,2)</f>
        <v>0.08</v>
      </c>
    </row>
    <row r="175" spans="1:5" x14ac:dyDescent="0.45">
      <c r="A175" s="16" t="s">
        <v>155</v>
      </c>
      <c r="B175" s="6" t="s">
        <v>15</v>
      </c>
      <c r="C175" s="6" t="s">
        <v>164</v>
      </c>
      <c r="D175" s="6">
        <v>2050</v>
      </c>
      <c r="E175" s="6">
        <f>ROUND(Input!K170*General_Data_Assumptions!$F$10,2)</f>
        <v>0.08</v>
      </c>
    </row>
    <row r="176" spans="1:5" x14ac:dyDescent="0.45">
      <c r="A176" s="2" t="s">
        <v>155</v>
      </c>
      <c r="B176" s="2" t="s">
        <v>6</v>
      </c>
      <c r="C176" t="s">
        <v>165</v>
      </c>
      <c r="D176">
        <v>2030</v>
      </c>
      <c r="E176">
        <f>ROUND(Input!K171*General_Data_Assumptions!$F$10/General_Data_Assumptions!$F$4,2)</f>
        <v>0.51</v>
      </c>
    </row>
    <row r="177" spans="1:5" x14ac:dyDescent="0.45">
      <c r="A177" s="2" t="s">
        <v>155</v>
      </c>
      <c r="B177" s="2" t="s">
        <v>6</v>
      </c>
      <c r="C177" t="s">
        <v>166</v>
      </c>
      <c r="D177">
        <v>2035</v>
      </c>
      <c r="E177">
        <f>ROUND(Input!K172*General_Data_Assumptions!$F$10/General_Data_Assumptions!$F$4,2)</f>
        <v>0.5</v>
      </c>
    </row>
    <row r="178" spans="1:5" x14ac:dyDescent="0.45">
      <c r="A178" s="2" t="s">
        <v>155</v>
      </c>
      <c r="B178" s="2" t="s">
        <v>6</v>
      </c>
      <c r="C178" t="s">
        <v>166</v>
      </c>
      <c r="D178">
        <v>2040</v>
      </c>
      <c r="E178">
        <f>ROUND(Input!K173*General_Data_Assumptions!$F$10/General_Data_Assumptions!$F$4,2)</f>
        <v>0.49</v>
      </c>
    </row>
    <row r="179" spans="1:5" x14ac:dyDescent="0.45">
      <c r="A179" s="2" t="s">
        <v>155</v>
      </c>
      <c r="B179" s="2" t="s">
        <v>6</v>
      </c>
      <c r="C179" t="s">
        <v>166</v>
      </c>
      <c r="D179">
        <v>2045</v>
      </c>
      <c r="E179">
        <f>ROUND(Input!K174*General_Data_Assumptions!$F$10/General_Data_Assumptions!$F$4,2)</f>
        <v>0.48</v>
      </c>
    </row>
    <row r="180" spans="1:5" x14ac:dyDescent="0.45">
      <c r="A180" s="16" t="s">
        <v>155</v>
      </c>
      <c r="B180" s="16" t="s">
        <v>6</v>
      </c>
      <c r="C180" s="6" t="s">
        <v>166</v>
      </c>
      <c r="D180" s="6">
        <v>2050</v>
      </c>
      <c r="E180" s="6">
        <f>ROUND(Input!K175*General_Data_Assumptions!$F$10/General_Data_Assumptions!$F$4,2)</f>
        <v>0.47</v>
      </c>
    </row>
    <row r="181" spans="1:5" x14ac:dyDescent="0.45">
      <c r="A181" s="2" t="s">
        <v>155</v>
      </c>
      <c r="B181" s="2" t="s">
        <v>125</v>
      </c>
      <c r="C181" t="s">
        <v>165</v>
      </c>
      <c r="D181">
        <v>2030</v>
      </c>
      <c r="E181">
        <f>ROUND(Input!K176*General_Data_Assumptions!$F$10/General_Data_Assumptions!$F$4,2)</f>
        <v>0.12</v>
      </c>
    </row>
    <row r="182" spans="1:5" x14ac:dyDescent="0.45">
      <c r="A182" s="2" t="s">
        <v>155</v>
      </c>
      <c r="B182" s="2" t="s">
        <v>125</v>
      </c>
      <c r="C182" t="s">
        <v>166</v>
      </c>
      <c r="D182">
        <v>2035</v>
      </c>
      <c r="E182">
        <f>ROUND(Input!K177*General_Data_Assumptions!$F$10/General_Data_Assumptions!$F$4,2)</f>
        <v>0.11</v>
      </c>
    </row>
    <row r="183" spans="1:5" x14ac:dyDescent="0.45">
      <c r="A183" s="2" t="s">
        <v>155</v>
      </c>
      <c r="B183" s="2" t="s">
        <v>125</v>
      </c>
      <c r="C183" t="s">
        <v>166</v>
      </c>
      <c r="D183">
        <v>2040</v>
      </c>
      <c r="E183">
        <f>ROUND(Input!K178*General_Data_Assumptions!$F$10/General_Data_Assumptions!$F$4,2)</f>
        <v>0.11</v>
      </c>
    </row>
    <row r="184" spans="1:5" x14ac:dyDescent="0.45">
      <c r="A184" s="2" t="s">
        <v>155</v>
      </c>
      <c r="B184" s="2" t="s">
        <v>125</v>
      </c>
      <c r="C184" t="s">
        <v>166</v>
      </c>
      <c r="D184">
        <v>2045</v>
      </c>
      <c r="E184">
        <f>ROUND(Input!K179*General_Data_Assumptions!$F$10/General_Data_Assumptions!$F$4,2)</f>
        <v>0.1</v>
      </c>
    </row>
    <row r="185" spans="1:5" x14ac:dyDescent="0.45">
      <c r="A185" s="16" t="s">
        <v>155</v>
      </c>
      <c r="B185" s="16" t="s">
        <v>125</v>
      </c>
      <c r="C185" s="6" t="s">
        <v>166</v>
      </c>
      <c r="D185" s="6">
        <v>2050</v>
      </c>
      <c r="E185" s="6">
        <f>ROUND(Input!K180*General_Data_Assumptions!$F$10/General_Data_Assumptions!$F$4,2)</f>
        <v>0.1</v>
      </c>
    </row>
    <row r="186" spans="1:5" x14ac:dyDescent="0.45">
      <c r="A186" s="2" t="s">
        <v>155</v>
      </c>
      <c r="B186" s="2" t="s">
        <v>56</v>
      </c>
      <c r="C186" t="s">
        <v>167</v>
      </c>
      <c r="D186">
        <v>2030</v>
      </c>
      <c r="E186">
        <f>ROUND(Input!K176*General_Data_Assumptions!$F$10,2)</f>
        <v>3.88</v>
      </c>
    </row>
    <row r="187" spans="1:5" x14ac:dyDescent="0.45">
      <c r="A187" s="2" t="s">
        <v>155</v>
      </c>
      <c r="B187" s="2" t="s">
        <v>56</v>
      </c>
      <c r="C187" t="s">
        <v>167</v>
      </c>
      <c r="D187">
        <v>2035</v>
      </c>
      <c r="E187">
        <f>ROUND(Input!K177*General_Data_Assumptions!$F$10,2)</f>
        <v>3.73</v>
      </c>
    </row>
    <row r="188" spans="1:5" x14ac:dyDescent="0.45">
      <c r="A188" s="2" t="s">
        <v>155</v>
      </c>
      <c r="B188" s="2" t="s">
        <v>56</v>
      </c>
      <c r="C188" t="s">
        <v>167</v>
      </c>
      <c r="D188">
        <v>2040</v>
      </c>
      <c r="E188">
        <f>ROUND(Input!K178*General_Data_Assumptions!$F$10,2)</f>
        <v>3.58</v>
      </c>
    </row>
    <row r="189" spans="1:5" x14ac:dyDescent="0.45">
      <c r="A189" s="2" t="s">
        <v>155</v>
      </c>
      <c r="B189" s="2" t="s">
        <v>56</v>
      </c>
      <c r="C189" t="s">
        <v>167</v>
      </c>
      <c r="D189">
        <v>2045</v>
      </c>
      <c r="E189">
        <f>ROUND(Input!K179*General_Data_Assumptions!$F$10,2)</f>
        <v>3.43</v>
      </c>
    </row>
    <row r="190" spans="1:5" x14ac:dyDescent="0.45">
      <c r="A190" s="16" t="s">
        <v>155</v>
      </c>
      <c r="B190" s="2" t="s">
        <v>56</v>
      </c>
      <c r="C190" s="6" t="s">
        <v>167</v>
      </c>
      <c r="D190" s="6">
        <v>2050</v>
      </c>
      <c r="E190" s="6">
        <f>ROUND(Input!K180*General_Data_Assumptions!$F$10,2)</f>
        <v>3.28</v>
      </c>
    </row>
    <row r="191" spans="1:5" x14ac:dyDescent="0.45">
      <c r="A191" s="2" t="s">
        <v>170</v>
      </c>
      <c r="B191" s="2" t="s">
        <v>168</v>
      </c>
      <c r="C191" t="s">
        <v>192</v>
      </c>
      <c r="D191">
        <v>2030</v>
      </c>
      <c r="E191">
        <v>1</v>
      </c>
    </row>
    <row r="192" spans="1:5" x14ac:dyDescent="0.45">
      <c r="A192" s="2" t="s">
        <v>170</v>
      </c>
      <c r="B192" s="2" t="s">
        <v>168</v>
      </c>
      <c r="C192" t="s">
        <v>192</v>
      </c>
      <c r="D192">
        <v>2035</v>
      </c>
      <c r="E192">
        <v>1</v>
      </c>
    </row>
    <row r="193" spans="1:5" x14ac:dyDescent="0.45">
      <c r="A193" s="2" t="s">
        <v>170</v>
      </c>
      <c r="B193" s="2" t="s">
        <v>168</v>
      </c>
      <c r="C193" t="s">
        <v>192</v>
      </c>
      <c r="D193">
        <v>2040</v>
      </c>
      <c r="E193">
        <v>1</v>
      </c>
    </row>
    <row r="194" spans="1:5" x14ac:dyDescent="0.45">
      <c r="A194" s="2" t="s">
        <v>170</v>
      </c>
      <c r="B194" s="2" t="s">
        <v>168</v>
      </c>
      <c r="C194" t="s">
        <v>192</v>
      </c>
      <c r="D194">
        <v>2045</v>
      </c>
      <c r="E194">
        <v>1</v>
      </c>
    </row>
    <row r="195" spans="1:5" x14ac:dyDescent="0.45">
      <c r="A195" s="16" t="s">
        <v>170</v>
      </c>
      <c r="B195" s="16" t="s">
        <v>168</v>
      </c>
      <c r="C195" s="6" t="s">
        <v>192</v>
      </c>
      <c r="D195" s="6">
        <v>2050</v>
      </c>
      <c r="E195" s="6">
        <v>1</v>
      </c>
    </row>
    <row r="196" spans="1:5" x14ac:dyDescent="0.45">
      <c r="A196" s="2" t="s">
        <v>170</v>
      </c>
      <c r="B196" s="2" t="s">
        <v>169</v>
      </c>
      <c r="C196" t="s">
        <v>193</v>
      </c>
      <c r="D196">
        <v>2030</v>
      </c>
      <c r="E196">
        <v>1</v>
      </c>
    </row>
    <row r="197" spans="1:5" x14ac:dyDescent="0.45">
      <c r="A197" s="2" t="s">
        <v>170</v>
      </c>
      <c r="B197" s="2" t="s">
        <v>169</v>
      </c>
      <c r="C197" t="s">
        <v>193</v>
      </c>
      <c r="D197">
        <v>2035</v>
      </c>
      <c r="E197">
        <v>1</v>
      </c>
    </row>
    <row r="198" spans="1:5" x14ac:dyDescent="0.45">
      <c r="A198" s="2" t="s">
        <v>170</v>
      </c>
      <c r="B198" s="2" t="s">
        <v>169</v>
      </c>
      <c r="C198" t="s">
        <v>193</v>
      </c>
      <c r="D198">
        <v>2040</v>
      </c>
      <c r="E198">
        <v>1</v>
      </c>
    </row>
    <row r="199" spans="1:5" x14ac:dyDescent="0.45">
      <c r="A199" s="2" t="s">
        <v>170</v>
      </c>
      <c r="B199" s="2" t="s">
        <v>169</v>
      </c>
      <c r="C199" t="s">
        <v>193</v>
      </c>
      <c r="D199">
        <v>2045</v>
      </c>
      <c r="E199">
        <v>1</v>
      </c>
    </row>
    <row r="200" spans="1:5" x14ac:dyDescent="0.45">
      <c r="A200" s="16" t="s">
        <v>170</v>
      </c>
      <c r="B200" s="16" t="s">
        <v>169</v>
      </c>
      <c r="C200" s="6" t="s">
        <v>193</v>
      </c>
      <c r="D200" s="6">
        <v>2050</v>
      </c>
      <c r="E200" s="6">
        <v>1</v>
      </c>
    </row>
    <row r="201" spans="1:5" x14ac:dyDescent="0.45">
      <c r="A201" s="2" t="s">
        <v>170</v>
      </c>
      <c r="B201" s="2" t="s">
        <v>171</v>
      </c>
      <c r="C201" t="s">
        <v>194</v>
      </c>
      <c r="D201">
        <v>2030</v>
      </c>
      <c r="E201">
        <v>1</v>
      </c>
    </row>
    <row r="202" spans="1:5" x14ac:dyDescent="0.45">
      <c r="A202" s="2" t="s">
        <v>170</v>
      </c>
      <c r="B202" s="2" t="s">
        <v>171</v>
      </c>
      <c r="C202" t="s">
        <v>194</v>
      </c>
      <c r="D202">
        <v>2035</v>
      </c>
      <c r="E202">
        <v>1</v>
      </c>
    </row>
    <row r="203" spans="1:5" x14ac:dyDescent="0.45">
      <c r="A203" s="2" t="s">
        <v>170</v>
      </c>
      <c r="B203" s="2" t="s">
        <v>171</v>
      </c>
      <c r="C203" t="s">
        <v>194</v>
      </c>
      <c r="D203">
        <v>2040</v>
      </c>
      <c r="E203">
        <v>1</v>
      </c>
    </row>
    <row r="204" spans="1:5" x14ac:dyDescent="0.45">
      <c r="A204" s="2" t="s">
        <v>170</v>
      </c>
      <c r="B204" s="2" t="s">
        <v>171</v>
      </c>
      <c r="C204" t="s">
        <v>194</v>
      </c>
      <c r="D204">
        <v>2045</v>
      </c>
      <c r="E204">
        <v>1</v>
      </c>
    </row>
    <row r="205" spans="1:5" x14ac:dyDescent="0.45">
      <c r="A205" s="16" t="s">
        <v>170</v>
      </c>
      <c r="B205" s="16" t="s">
        <v>171</v>
      </c>
      <c r="C205" s="6" t="s">
        <v>194</v>
      </c>
      <c r="D205" s="6">
        <v>2050</v>
      </c>
      <c r="E205" s="6">
        <v>1</v>
      </c>
    </row>
    <row r="206" spans="1:5" x14ac:dyDescent="0.45">
      <c r="A206" s="11" t="s">
        <v>175</v>
      </c>
      <c r="B206" s="11" t="s">
        <v>15</v>
      </c>
      <c r="C206" t="s">
        <v>195</v>
      </c>
      <c r="D206">
        <v>2030</v>
      </c>
      <c r="E206">
        <v>2.7</v>
      </c>
    </row>
    <row r="207" spans="1:5" x14ac:dyDescent="0.45">
      <c r="A207" s="11" t="s">
        <v>175</v>
      </c>
      <c r="B207" s="11" t="s">
        <v>15</v>
      </c>
      <c r="C207" t="s">
        <v>195</v>
      </c>
      <c r="D207">
        <v>2035</v>
      </c>
      <c r="E207">
        <v>2.7</v>
      </c>
    </row>
    <row r="208" spans="1:5" x14ac:dyDescent="0.45">
      <c r="A208" s="11" t="s">
        <v>175</v>
      </c>
      <c r="B208" s="11" t="s">
        <v>15</v>
      </c>
      <c r="C208" t="s">
        <v>195</v>
      </c>
      <c r="D208">
        <v>2040</v>
      </c>
      <c r="E208">
        <v>2.7</v>
      </c>
    </row>
    <row r="209" spans="1:5" x14ac:dyDescent="0.45">
      <c r="A209" s="11" t="s">
        <v>175</v>
      </c>
      <c r="B209" s="11" t="s">
        <v>15</v>
      </c>
      <c r="C209" t="s">
        <v>195</v>
      </c>
      <c r="D209">
        <v>2045</v>
      </c>
      <c r="E209">
        <v>2.7</v>
      </c>
    </row>
    <row r="210" spans="1:5" x14ac:dyDescent="0.45">
      <c r="A210" s="16" t="s">
        <v>175</v>
      </c>
      <c r="B210" s="16" t="s">
        <v>15</v>
      </c>
      <c r="C210" t="s">
        <v>195</v>
      </c>
      <c r="D210" s="6">
        <v>2050</v>
      </c>
      <c r="E210" s="6">
        <v>2.7</v>
      </c>
    </row>
    <row r="211" spans="1:5" x14ac:dyDescent="0.45">
      <c r="A211" s="11" t="s">
        <v>175</v>
      </c>
      <c r="B211" s="11" t="s">
        <v>132</v>
      </c>
      <c r="C211" t="s">
        <v>195</v>
      </c>
      <c r="D211">
        <v>2030</v>
      </c>
      <c r="E211">
        <v>14.8</v>
      </c>
    </row>
    <row r="212" spans="1:5" x14ac:dyDescent="0.45">
      <c r="A212" s="11" t="s">
        <v>175</v>
      </c>
      <c r="B212" s="11" t="s">
        <v>132</v>
      </c>
      <c r="C212" t="s">
        <v>195</v>
      </c>
      <c r="D212">
        <v>2035</v>
      </c>
      <c r="E212">
        <v>14.8</v>
      </c>
    </row>
    <row r="213" spans="1:5" x14ac:dyDescent="0.45">
      <c r="A213" s="11" t="s">
        <v>175</v>
      </c>
      <c r="B213" s="11" t="s">
        <v>132</v>
      </c>
      <c r="C213" t="s">
        <v>195</v>
      </c>
      <c r="D213">
        <v>2040</v>
      </c>
      <c r="E213">
        <v>14.8</v>
      </c>
    </row>
    <row r="214" spans="1:5" x14ac:dyDescent="0.45">
      <c r="A214" s="11" t="s">
        <v>175</v>
      </c>
      <c r="B214" s="11" t="s">
        <v>132</v>
      </c>
      <c r="C214" t="s">
        <v>195</v>
      </c>
      <c r="D214">
        <v>2045</v>
      </c>
      <c r="E214">
        <v>14.8</v>
      </c>
    </row>
    <row r="215" spans="1:5" x14ac:dyDescent="0.45">
      <c r="A215" s="16" t="s">
        <v>175</v>
      </c>
      <c r="B215" s="16" t="s">
        <v>132</v>
      </c>
      <c r="C215" t="s">
        <v>195</v>
      </c>
      <c r="D215" s="6">
        <v>2050</v>
      </c>
      <c r="E215" s="6">
        <v>14.8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23CB-BC7B-4BE4-9265-824010F79553}">
  <dimension ref="A1:E366"/>
  <sheetViews>
    <sheetView tabSelected="1" topLeftCell="A296" zoomScaleNormal="100" workbookViewId="0">
      <selection activeCell="F309" sqref="F309"/>
    </sheetView>
  </sheetViews>
  <sheetFormatPr baseColWidth="10" defaultColWidth="11.3984375" defaultRowHeight="14.25" x14ac:dyDescent="0.45"/>
  <cols>
    <col min="1" max="1" width="17.73046875" style="11" bestFit="1" customWidth="1"/>
    <col min="2" max="2" width="11.3984375" style="11"/>
    <col min="3" max="3" width="14.796875" style="11" bestFit="1" customWidth="1"/>
    <col min="4" max="16384" width="11.3984375" style="11"/>
  </cols>
  <sheetData>
    <row r="1" spans="1:5" x14ac:dyDescent="0.45">
      <c r="A1" s="13" t="s">
        <v>7</v>
      </c>
      <c r="B1" s="13" t="s">
        <v>32</v>
      </c>
      <c r="C1" s="13" t="s">
        <v>33</v>
      </c>
      <c r="D1" s="13" t="s">
        <v>1</v>
      </c>
      <c r="E1" s="13" t="s">
        <v>8</v>
      </c>
    </row>
    <row r="2" spans="1:5" x14ac:dyDescent="0.45">
      <c r="A2" s="2" t="s">
        <v>11</v>
      </c>
      <c r="B2" s="2" t="s">
        <v>12</v>
      </c>
      <c r="C2" s="2" t="s">
        <v>10</v>
      </c>
      <c r="D2" s="2">
        <v>2030</v>
      </c>
      <c r="E2">
        <v>0.5</v>
      </c>
    </row>
    <row r="3" spans="1:5" x14ac:dyDescent="0.45">
      <c r="A3" s="2" t="s">
        <v>11</v>
      </c>
      <c r="B3" s="2" t="s">
        <v>12</v>
      </c>
      <c r="C3" s="2" t="s">
        <v>10</v>
      </c>
      <c r="D3" s="2">
        <v>2035</v>
      </c>
      <c r="E3">
        <v>0.5</v>
      </c>
    </row>
    <row r="4" spans="1:5" x14ac:dyDescent="0.45">
      <c r="A4" s="2" t="s">
        <v>11</v>
      </c>
      <c r="B4" s="2" t="s">
        <v>12</v>
      </c>
      <c r="C4" s="2" t="s">
        <v>10</v>
      </c>
      <c r="D4" s="2">
        <v>2040</v>
      </c>
      <c r="E4">
        <v>0.5</v>
      </c>
    </row>
    <row r="5" spans="1:5" x14ac:dyDescent="0.45">
      <c r="A5" s="2" t="s">
        <v>11</v>
      </c>
      <c r="B5" s="2" t="s">
        <v>12</v>
      </c>
      <c r="C5" s="2" t="s">
        <v>10</v>
      </c>
      <c r="D5" s="2">
        <v>2045</v>
      </c>
      <c r="E5">
        <v>0.5</v>
      </c>
    </row>
    <row r="6" spans="1:5" x14ac:dyDescent="0.45">
      <c r="A6" s="6" t="s">
        <v>11</v>
      </c>
      <c r="B6" s="6" t="s">
        <v>12</v>
      </c>
      <c r="C6" s="6" t="s">
        <v>10</v>
      </c>
      <c r="D6" s="6">
        <v>2050</v>
      </c>
      <c r="E6" s="6">
        <v>0.5</v>
      </c>
    </row>
    <row r="7" spans="1:5" x14ac:dyDescent="0.45">
      <c r="A7" s="2" t="s">
        <v>11</v>
      </c>
      <c r="B7" s="2" t="s">
        <v>13</v>
      </c>
      <c r="C7" s="2" t="s">
        <v>10</v>
      </c>
      <c r="D7" s="2">
        <v>2030</v>
      </c>
      <c r="E7">
        <v>0.2</v>
      </c>
    </row>
    <row r="8" spans="1:5" x14ac:dyDescent="0.45">
      <c r="A8" s="2" t="s">
        <v>11</v>
      </c>
      <c r="B8" s="2" t="s">
        <v>13</v>
      </c>
      <c r="C8" s="2" t="s">
        <v>10</v>
      </c>
      <c r="D8" s="2">
        <v>2035</v>
      </c>
      <c r="E8">
        <v>0.2</v>
      </c>
    </row>
    <row r="9" spans="1:5" x14ac:dyDescent="0.45">
      <c r="A9" s="2" t="s">
        <v>11</v>
      </c>
      <c r="B9" s="2" t="s">
        <v>13</v>
      </c>
      <c r="C9" s="2" t="s">
        <v>10</v>
      </c>
      <c r="D9" s="2">
        <v>2040</v>
      </c>
      <c r="E9">
        <v>0.2</v>
      </c>
    </row>
    <row r="10" spans="1:5" x14ac:dyDescent="0.45">
      <c r="A10" s="2" t="s">
        <v>11</v>
      </c>
      <c r="B10" s="2" t="s">
        <v>13</v>
      </c>
      <c r="C10" s="2" t="s">
        <v>10</v>
      </c>
      <c r="D10" s="2">
        <v>2045</v>
      </c>
      <c r="E10">
        <v>0.2</v>
      </c>
    </row>
    <row r="11" spans="1:5" x14ac:dyDescent="0.45">
      <c r="A11" s="6" t="s">
        <v>11</v>
      </c>
      <c r="B11" s="6" t="s">
        <v>13</v>
      </c>
      <c r="C11" s="6" t="s">
        <v>10</v>
      </c>
      <c r="D11" s="6">
        <v>2050</v>
      </c>
      <c r="E11" s="6">
        <v>0.2</v>
      </c>
    </row>
    <row r="12" spans="1:5" x14ac:dyDescent="0.45">
      <c r="A12" s="2" t="s">
        <v>14</v>
      </c>
      <c r="B12" s="2" t="s">
        <v>15</v>
      </c>
      <c r="C12" s="2" t="s">
        <v>10</v>
      </c>
      <c r="D12" s="2">
        <v>2030</v>
      </c>
      <c r="E12" s="11">
        <v>1</v>
      </c>
    </row>
    <row r="13" spans="1:5" x14ac:dyDescent="0.45">
      <c r="A13" s="2" t="s">
        <v>14</v>
      </c>
      <c r="B13" s="2" t="s">
        <v>15</v>
      </c>
      <c r="C13" s="2" t="s">
        <v>10</v>
      </c>
      <c r="D13" s="2">
        <v>2035</v>
      </c>
      <c r="E13" s="11">
        <v>1</v>
      </c>
    </row>
    <row r="14" spans="1:5" x14ac:dyDescent="0.45">
      <c r="A14" s="2" t="s">
        <v>14</v>
      </c>
      <c r="B14" s="2" t="s">
        <v>15</v>
      </c>
      <c r="C14" s="2" t="s">
        <v>10</v>
      </c>
      <c r="D14" s="2">
        <v>2040</v>
      </c>
      <c r="E14" s="11">
        <v>1</v>
      </c>
    </row>
    <row r="15" spans="1:5" x14ac:dyDescent="0.45">
      <c r="A15" s="2" t="s">
        <v>14</v>
      </c>
      <c r="B15" s="2" t="s">
        <v>15</v>
      </c>
      <c r="C15" s="2" t="s">
        <v>10</v>
      </c>
      <c r="D15" s="2">
        <v>2045</v>
      </c>
      <c r="E15" s="11">
        <v>1</v>
      </c>
    </row>
    <row r="16" spans="1:5" x14ac:dyDescent="0.45">
      <c r="A16" s="6" t="s">
        <v>14</v>
      </c>
      <c r="B16" s="6" t="s">
        <v>15</v>
      </c>
      <c r="C16" s="6" t="s">
        <v>10</v>
      </c>
      <c r="D16" s="6">
        <v>2050</v>
      </c>
      <c r="E16" s="6">
        <v>1</v>
      </c>
    </row>
    <row r="17" spans="1:5" x14ac:dyDescent="0.45">
      <c r="A17" s="2" t="s">
        <v>14</v>
      </c>
      <c r="B17" s="2" t="s">
        <v>125</v>
      </c>
      <c r="C17" s="2" t="s">
        <v>10</v>
      </c>
      <c r="D17" s="2">
        <v>2030</v>
      </c>
      <c r="E17">
        <v>0.05</v>
      </c>
    </row>
    <row r="18" spans="1:5" x14ac:dyDescent="0.45">
      <c r="A18" s="2" t="s">
        <v>14</v>
      </c>
      <c r="B18" s="2" t="s">
        <v>125</v>
      </c>
      <c r="C18" s="2" t="s">
        <v>10</v>
      </c>
      <c r="D18" s="2">
        <v>2035</v>
      </c>
      <c r="E18">
        <v>0.05</v>
      </c>
    </row>
    <row r="19" spans="1:5" x14ac:dyDescent="0.45">
      <c r="A19" s="2" t="s">
        <v>14</v>
      </c>
      <c r="B19" s="2" t="s">
        <v>125</v>
      </c>
      <c r="C19" s="2" t="s">
        <v>10</v>
      </c>
      <c r="D19" s="2">
        <v>2040</v>
      </c>
      <c r="E19">
        <v>0.05</v>
      </c>
    </row>
    <row r="20" spans="1:5" x14ac:dyDescent="0.45">
      <c r="A20" s="2" t="s">
        <v>14</v>
      </c>
      <c r="B20" s="2" t="s">
        <v>125</v>
      </c>
      <c r="C20" s="2" t="s">
        <v>10</v>
      </c>
      <c r="D20" s="2">
        <v>2045</v>
      </c>
      <c r="E20">
        <v>0.05</v>
      </c>
    </row>
    <row r="21" spans="1:5" x14ac:dyDescent="0.45">
      <c r="A21" s="6" t="s">
        <v>14</v>
      </c>
      <c r="B21" s="6" t="s">
        <v>125</v>
      </c>
      <c r="C21" s="6" t="s">
        <v>10</v>
      </c>
      <c r="D21" s="6">
        <v>2050</v>
      </c>
      <c r="E21" s="6">
        <v>0.05</v>
      </c>
    </row>
    <row r="22" spans="1:5" x14ac:dyDescent="0.45">
      <c r="A22" s="2" t="s">
        <v>14</v>
      </c>
      <c r="B22" s="2" t="s">
        <v>6</v>
      </c>
      <c r="C22" s="2" t="s">
        <v>10</v>
      </c>
      <c r="D22" s="2">
        <v>2030</v>
      </c>
      <c r="E22">
        <v>0.05</v>
      </c>
    </row>
    <row r="23" spans="1:5" x14ac:dyDescent="0.45">
      <c r="A23" s="2" t="s">
        <v>14</v>
      </c>
      <c r="B23" s="2" t="s">
        <v>6</v>
      </c>
      <c r="C23" s="2" t="s">
        <v>10</v>
      </c>
      <c r="D23" s="2">
        <v>2035</v>
      </c>
      <c r="E23">
        <v>0.05</v>
      </c>
    </row>
    <row r="24" spans="1:5" x14ac:dyDescent="0.45">
      <c r="A24" s="2" t="s">
        <v>14</v>
      </c>
      <c r="B24" s="2" t="s">
        <v>6</v>
      </c>
      <c r="C24" s="2" t="s">
        <v>10</v>
      </c>
      <c r="D24" s="2">
        <v>2040</v>
      </c>
      <c r="E24">
        <v>0.05</v>
      </c>
    </row>
    <row r="25" spans="1:5" x14ac:dyDescent="0.45">
      <c r="A25" s="2" t="s">
        <v>14</v>
      </c>
      <c r="B25" s="2" t="s">
        <v>6</v>
      </c>
      <c r="C25" s="2" t="s">
        <v>10</v>
      </c>
      <c r="D25" s="2">
        <v>2045</v>
      </c>
      <c r="E25">
        <v>0.05</v>
      </c>
    </row>
    <row r="26" spans="1:5" x14ac:dyDescent="0.45">
      <c r="A26" s="6" t="s">
        <v>14</v>
      </c>
      <c r="B26" s="6" t="s">
        <v>6</v>
      </c>
      <c r="C26" s="6" t="s">
        <v>10</v>
      </c>
      <c r="D26" s="6">
        <v>2050</v>
      </c>
      <c r="E26" s="6">
        <v>0.05</v>
      </c>
    </row>
    <row r="27" spans="1:5" x14ac:dyDescent="0.45">
      <c r="A27" s="2" t="s">
        <v>95</v>
      </c>
      <c r="B27" s="11" t="s">
        <v>127</v>
      </c>
      <c r="C27" s="11" t="s">
        <v>16</v>
      </c>
      <c r="D27" s="2">
        <v>2030</v>
      </c>
      <c r="E27">
        <v>0.32</v>
      </c>
    </row>
    <row r="28" spans="1:5" x14ac:dyDescent="0.45">
      <c r="A28" s="2" t="s">
        <v>95</v>
      </c>
      <c r="B28" s="11" t="s">
        <v>127</v>
      </c>
      <c r="C28" s="11" t="s">
        <v>16</v>
      </c>
      <c r="D28" s="2">
        <v>2035</v>
      </c>
      <c r="E28">
        <v>0.32</v>
      </c>
    </row>
    <row r="29" spans="1:5" x14ac:dyDescent="0.45">
      <c r="A29" s="2" t="s">
        <v>95</v>
      </c>
      <c r="B29" s="11" t="s">
        <v>127</v>
      </c>
      <c r="C29" s="11" t="s">
        <v>16</v>
      </c>
      <c r="D29" s="2">
        <v>2040</v>
      </c>
      <c r="E29">
        <v>0.32</v>
      </c>
    </row>
    <row r="30" spans="1:5" x14ac:dyDescent="0.45">
      <c r="A30" s="2" t="s">
        <v>95</v>
      </c>
      <c r="B30" s="11" t="s">
        <v>127</v>
      </c>
      <c r="C30" s="11" t="s">
        <v>16</v>
      </c>
      <c r="D30" s="2">
        <v>2045</v>
      </c>
      <c r="E30">
        <v>0.32</v>
      </c>
    </row>
    <row r="31" spans="1:5" x14ac:dyDescent="0.45">
      <c r="A31" s="6" t="s">
        <v>95</v>
      </c>
      <c r="B31" s="6" t="s">
        <v>127</v>
      </c>
      <c r="C31" s="6" t="s">
        <v>16</v>
      </c>
      <c r="D31" s="6">
        <v>2050</v>
      </c>
      <c r="E31" s="6">
        <v>0.32</v>
      </c>
    </row>
    <row r="32" spans="1:5" x14ac:dyDescent="0.45">
      <c r="A32" s="2" t="s">
        <v>95</v>
      </c>
      <c r="B32" s="11" t="s">
        <v>128</v>
      </c>
      <c r="C32" s="11" t="s">
        <v>16</v>
      </c>
      <c r="D32" s="2">
        <v>2030</v>
      </c>
      <c r="E32">
        <v>0.32</v>
      </c>
    </row>
    <row r="33" spans="1:5" x14ac:dyDescent="0.45">
      <c r="A33" s="2" t="s">
        <v>95</v>
      </c>
      <c r="B33" s="11" t="s">
        <v>128</v>
      </c>
      <c r="C33" s="11" t="s">
        <v>16</v>
      </c>
      <c r="D33" s="2">
        <v>2035</v>
      </c>
      <c r="E33">
        <v>0.32</v>
      </c>
    </row>
    <row r="34" spans="1:5" x14ac:dyDescent="0.45">
      <c r="A34" s="2" t="s">
        <v>95</v>
      </c>
      <c r="B34" s="11" t="s">
        <v>128</v>
      </c>
      <c r="C34" s="11" t="s">
        <v>16</v>
      </c>
      <c r="D34" s="2">
        <v>2040</v>
      </c>
      <c r="E34">
        <v>0.32</v>
      </c>
    </row>
    <row r="35" spans="1:5" x14ac:dyDescent="0.45">
      <c r="A35" s="2" t="s">
        <v>95</v>
      </c>
      <c r="B35" s="11" t="s">
        <v>128</v>
      </c>
      <c r="C35" s="11" t="s">
        <v>16</v>
      </c>
      <c r="D35" s="2">
        <v>2045</v>
      </c>
      <c r="E35">
        <v>0.32</v>
      </c>
    </row>
    <row r="36" spans="1:5" x14ac:dyDescent="0.45">
      <c r="A36" s="6" t="s">
        <v>95</v>
      </c>
      <c r="B36" s="6" t="s">
        <v>128</v>
      </c>
      <c r="C36" s="6" t="s">
        <v>16</v>
      </c>
      <c r="D36" s="6">
        <v>2050</v>
      </c>
      <c r="E36" s="6">
        <v>0.32</v>
      </c>
    </row>
    <row r="37" spans="1:5" x14ac:dyDescent="0.45">
      <c r="A37" s="2" t="s">
        <v>95</v>
      </c>
      <c r="B37" s="11" t="s">
        <v>31</v>
      </c>
      <c r="C37" s="11" t="s">
        <v>16</v>
      </c>
      <c r="D37" s="2">
        <v>2030</v>
      </c>
      <c r="E37">
        <v>0.32</v>
      </c>
    </row>
    <row r="38" spans="1:5" x14ac:dyDescent="0.45">
      <c r="A38" s="2" t="s">
        <v>95</v>
      </c>
      <c r="B38" s="11" t="s">
        <v>31</v>
      </c>
      <c r="C38" s="11" t="s">
        <v>16</v>
      </c>
      <c r="D38" s="2">
        <v>2035</v>
      </c>
      <c r="E38">
        <v>0.32</v>
      </c>
    </row>
    <row r="39" spans="1:5" x14ac:dyDescent="0.45">
      <c r="A39" s="2" t="s">
        <v>95</v>
      </c>
      <c r="B39" s="11" t="s">
        <v>31</v>
      </c>
      <c r="C39" s="11" t="s">
        <v>16</v>
      </c>
      <c r="D39" s="2">
        <v>2040</v>
      </c>
      <c r="E39">
        <v>0.32</v>
      </c>
    </row>
    <row r="40" spans="1:5" x14ac:dyDescent="0.45">
      <c r="A40" s="2" t="s">
        <v>95</v>
      </c>
      <c r="B40" s="11" t="s">
        <v>31</v>
      </c>
      <c r="C40" s="11" t="s">
        <v>16</v>
      </c>
      <c r="D40" s="2">
        <v>2045</v>
      </c>
      <c r="E40">
        <v>0.32</v>
      </c>
    </row>
    <row r="41" spans="1:5" x14ac:dyDescent="0.45">
      <c r="A41" s="6" t="s">
        <v>95</v>
      </c>
      <c r="B41" s="6" t="s">
        <v>31</v>
      </c>
      <c r="C41" s="6" t="s">
        <v>16</v>
      </c>
      <c r="D41" s="6">
        <v>2050</v>
      </c>
      <c r="E41" s="6">
        <v>0.32</v>
      </c>
    </row>
    <row r="42" spans="1:5" x14ac:dyDescent="0.45">
      <c r="A42" s="11" t="s">
        <v>18</v>
      </c>
      <c r="B42" s="11" t="s">
        <v>6</v>
      </c>
      <c r="C42" s="11" t="s">
        <v>31</v>
      </c>
      <c r="D42" s="2">
        <v>2030</v>
      </c>
      <c r="E42">
        <v>0.18</v>
      </c>
    </row>
    <row r="43" spans="1:5" x14ac:dyDescent="0.45">
      <c r="A43" s="11" t="s">
        <v>18</v>
      </c>
      <c r="B43" s="11" t="s">
        <v>6</v>
      </c>
      <c r="C43" s="11" t="s">
        <v>31</v>
      </c>
      <c r="D43" s="2">
        <v>2035</v>
      </c>
      <c r="E43">
        <v>0.18</v>
      </c>
    </row>
    <row r="44" spans="1:5" x14ac:dyDescent="0.45">
      <c r="A44" s="11" t="s">
        <v>18</v>
      </c>
      <c r="B44" s="11" t="s">
        <v>6</v>
      </c>
      <c r="C44" s="11" t="s">
        <v>31</v>
      </c>
      <c r="D44" s="2">
        <v>2040</v>
      </c>
      <c r="E44">
        <v>0.18</v>
      </c>
    </row>
    <row r="45" spans="1:5" x14ac:dyDescent="0.45">
      <c r="A45" s="11" t="s">
        <v>18</v>
      </c>
      <c r="B45" s="11" t="s">
        <v>6</v>
      </c>
      <c r="C45" s="11" t="s">
        <v>31</v>
      </c>
      <c r="D45" s="2">
        <v>2045</v>
      </c>
      <c r="E45">
        <v>0.18</v>
      </c>
    </row>
    <row r="46" spans="1:5" x14ac:dyDescent="0.45">
      <c r="A46" s="6" t="s">
        <v>18</v>
      </c>
      <c r="B46" s="6" t="s">
        <v>6</v>
      </c>
      <c r="C46" s="6" t="s">
        <v>31</v>
      </c>
      <c r="D46" s="6">
        <v>2050</v>
      </c>
      <c r="E46" s="6">
        <v>0.18</v>
      </c>
    </row>
    <row r="47" spans="1:5" x14ac:dyDescent="0.45">
      <c r="A47" s="11" t="s">
        <v>18</v>
      </c>
      <c r="B47" s="11" t="s">
        <v>125</v>
      </c>
      <c r="C47" s="11" t="s">
        <v>127</v>
      </c>
      <c r="D47" s="2">
        <v>2030</v>
      </c>
      <c r="E47">
        <v>0.18</v>
      </c>
    </row>
    <row r="48" spans="1:5" x14ac:dyDescent="0.45">
      <c r="A48" s="11" t="s">
        <v>18</v>
      </c>
      <c r="B48" s="11" t="s">
        <v>125</v>
      </c>
      <c r="C48" s="11" t="s">
        <v>127</v>
      </c>
      <c r="D48" s="2">
        <v>2035</v>
      </c>
      <c r="E48">
        <v>0.18</v>
      </c>
    </row>
    <row r="49" spans="1:5" x14ac:dyDescent="0.45">
      <c r="A49" s="11" t="s">
        <v>18</v>
      </c>
      <c r="B49" s="11" t="s">
        <v>125</v>
      </c>
      <c r="C49" s="11" t="s">
        <v>127</v>
      </c>
      <c r="D49" s="2">
        <v>2040</v>
      </c>
      <c r="E49">
        <v>0.18</v>
      </c>
    </row>
    <row r="50" spans="1:5" x14ac:dyDescent="0.45">
      <c r="A50" s="11" t="s">
        <v>18</v>
      </c>
      <c r="B50" s="11" t="s">
        <v>125</v>
      </c>
      <c r="C50" s="11" t="s">
        <v>127</v>
      </c>
      <c r="D50" s="2">
        <v>2045</v>
      </c>
      <c r="E50">
        <v>0.18</v>
      </c>
    </row>
    <row r="51" spans="1:5" x14ac:dyDescent="0.45">
      <c r="A51" s="6" t="s">
        <v>18</v>
      </c>
      <c r="B51" s="6" t="s">
        <v>125</v>
      </c>
      <c r="C51" s="6" t="s">
        <v>127</v>
      </c>
      <c r="D51" s="6">
        <v>2050</v>
      </c>
      <c r="E51" s="6">
        <v>0.18</v>
      </c>
    </row>
    <row r="52" spans="1:5" x14ac:dyDescent="0.45">
      <c r="A52" s="11" t="s">
        <v>18</v>
      </c>
      <c r="B52" s="11" t="s">
        <v>126</v>
      </c>
      <c r="C52" s="11" t="s">
        <v>128</v>
      </c>
      <c r="D52" s="2">
        <v>2030</v>
      </c>
      <c r="E52">
        <v>0.18</v>
      </c>
    </row>
    <row r="53" spans="1:5" x14ac:dyDescent="0.45">
      <c r="A53" s="11" t="s">
        <v>18</v>
      </c>
      <c r="B53" s="11" t="s">
        <v>126</v>
      </c>
      <c r="C53" s="11" t="s">
        <v>128</v>
      </c>
      <c r="D53" s="2">
        <v>2035</v>
      </c>
      <c r="E53">
        <v>0.18</v>
      </c>
    </row>
    <row r="54" spans="1:5" x14ac:dyDescent="0.45">
      <c r="A54" s="11" t="s">
        <v>18</v>
      </c>
      <c r="B54" s="11" t="s">
        <v>126</v>
      </c>
      <c r="C54" s="11" t="s">
        <v>128</v>
      </c>
      <c r="D54" s="2">
        <v>2040</v>
      </c>
      <c r="E54">
        <v>0.18</v>
      </c>
    </row>
    <row r="55" spans="1:5" x14ac:dyDescent="0.45">
      <c r="A55" s="11" t="s">
        <v>18</v>
      </c>
      <c r="B55" s="11" t="s">
        <v>126</v>
      </c>
      <c r="C55" s="11" t="s">
        <v>128</v>
      </c>
      <c r="D55" s="2">
        <v>2045</v>
      </c>
      <c r="E55">
        <v>0.18</v>
      </c>
    </row>
    <row r="56" spans="1:5" x14ac:dyDescent="0.45">
      <c r="A56" s="26" t="s">
        <v>18</v>
      </c>
      <c r="B56" s="6" t="s">
        <v>126</v>
      </c>
      <c r="C56" s="6" t="s">
        <v>128</v>
      </c>
      <c r="D56" s="6">
        <v>2050</v>
      </c>
      <c r="E56" s="6">
        <v>0.18</v>
      </c>
    </row>
    <row r="57" spans="1:5" x14ac:dyDescent="0.45">
      <c r="A57" s="11" t="s">
        <v>18</v>
      </c>
      <c r="B57" s="11" t="s">
        <v>15</v>
      </c>
      <c r="C57" s="11" t="s">
        <v>31</v>
      </c>
      <c r="D57" s="2">
        <v>2030</v>
      </c>
      <c r="E57">
        <v>1.31</v>
      </c>
    </row>
    <row r="58" spans="1:5" x14ac:dyDescent="0.45">
      <c r="A58" s="11" t="s">
        <v>18</v>
      </c>
      <c r="B58" s="11" t="s">
        <v>15</v>
      </c>
      <c r="C58" s="11" t="s">
        <v>31</v>
      </c>
      <c r="D58" s="2">
        <v>2035</v>
      </c>
      <c r="E58">
        <v>1.31</v>
      </c>
    </row>
    <row r="59" spans="1:5" x14ac:dyDescent="0.45">
      <c r="A59" s="11" t="s">
        <v>18</v>
      </c>
      <c r="B59" s="11" t="s">
        <v>15</v>
      </c>
      <c r="C59" s="11" t="s">
        <v>31</v>
      </c>
      <c r="D59" s="2">
        <v>2040</v>
      </c>
      <c r="E59">
        <v>1.31</v>
      </c>
    </row>
    <row r="60" spans="1:5" x14ac:dyDescent="0.45">
      <c r="A60" s="11" t="s">
        <v>18</v>
      </c>
      <c r="B60" s="11" t="s">
        <v>15</v>
      </c>
      <c r="C60" s="11" t="s">
        <v>31</v>
      </c>
      <c r="D60" s="2">
        <v>2045</v>
      </c>
      <c r="E60">
        <v>1.31</v>
      </c>
    </row>
    <row r="61" spans="1:5" x14ac:dyDescent="0.45">
      <c r="A61" s="6" t="s">
        <v>18</v>
      </c>
      <c r="B61" s="6" t="s">
        <v>15</v>
      </c>
      <c r="C61" s="6" t="s">
        <v>31</v>
      </c>
      <c r="D61" s="6">
        <v>2050</v>
      </c>
      <c r="E61" s="6">
        <v>1.31</v>
      </c>
    </row>
    <row r="62" spans="1:5" x14ac:dyDescent="0.45">
      <c r="A62" s="11" t="s">
        <v>18</v>
      </c>
      <c r="B62" s="11" t="s">
        <v>15</v>
      </c>
      <c r="C62" s="11" t="s">
        <v>127</v>
      </c>
      <c r="D62" s="2">
        <v>2030</v>
      </c>
      <c r="E62">
        <v>1.31</v>
      </c>
    </row>
    <row r="63" spans="1:5" x14ac:dyDescent="0.45">
      <c r="A63" s="11" t="s">
        <v>18</v>
      </c>
      <c r="B63" s="11" t="s">
        <v>15</v>
      </c>
      <c r="C63" s="11" t="s">
        <v>127</v>
      </c>
      <c r="D63" s="2">
        <v>2035</v>
      </c>
      <c r="E63">
        <v>1.31</v>
      </c>
    </row>
    <row r="64" spans="1:5" x14ac:dyDescent="0.45">
      <c r="A64" s="11" t="s">
        <v>18</v>
      </c>
      <c r="B64" s="11" t="s">
        <v>15</v>
      </c>
      <c r="C64" s="11" t="s">
        <v>127</v>
      </c>
      <c r="D64" s="2">
        <v>2040</v>
      </c>
      <c r="E64">
        <v>1.31</v>
      </c>
    </row>
    <row r="65" spans="1:5" x14ac:dyDescent="0.45">
      <c r="A65" s="11" t="s">
        <v>18</v>
      </c>
      <c r="B65" s="11" t="s">
        <v>15</v>
      </c>
      <c r="C65" s="11" t="s">
        <v>127</v>
      </c>
      <c r="D65" s="2">
        <v>2045</v>
      </c>
      <c r="E65">
        <v>1.31</v>
      </c>
    </row>
    <row r="66" spans="1:5" x14ac:dyDescent="0.45">
      <c r="A66" s="6" t="s">
        <v>18</v>
      </c>
      <c r="B66" s="6" t="s">
        <v>15</v>
      </c>
      <c r="C66" s="6" t="s">
        <v>127</v>
      </c>
      <c r="D66" s="6">
        <v>2050</v>
      </c>
      <c r="E66" s="6">
        <v>1.31</v>
      </c>
    </row>
    <row r="67" spans="1:5" x14ac:dyDescent="0.45">
      <c r="A67" s="11" t="s">
        <v>18</v>
      </c>
      <c r="B67" s="11" t="s">
        <v>15</v>
      </c>
      <c r="C67" s="11" t="s">
        <v>128</v>
      </c>
      <c r="D67" s="2">
        <v>2030</v>
      </c>
      <c r="E67">
        <v>1.31</v>
      </c>
    </row>
    <row r="68" spans="1:5" x14ac:dyDescent="0.45">
      <c r="A68" s="11" t="s">
        <v>18</v>
      </c>
      <c r="B68" s="11" t="s">
        <v>15</v>
      </c>
      <c r="C68" s="11" t="s">
        <v>128</v>
      </c>
      <c r="D68" s="2">
        <v>2035</v>
      </c>
      <c r="E68">
        <v>1.31</v>
      </c>
    </row>
    <row r="69" spans="1:5" x14ac:dyDescent="0.45">
      <c r="A69" s="11" t="s">
        <v>18</v>
      </c>
      <c r="B69" s="11" t="s">
        <v>15</v>
      </c>
      <c r="C69" s="11" t="s">
        <v>128</v>
      </c>
      <c r="D69" s="2">
        <v>2040</v>
      </c>
      <c r="E69">
        <v>1.31</v>
      </c>
    </row>
    <row r="70" spans="1:5" x14ac:dyDescent="0.45">
      <c r="A70" s="11" t="s">
        <v>18</v>
      </c>
      <c r="B70" s="11" t="s">
        <v>15</v>
      </c>
      <c r="C70" s="11" t="s">
        <v>128</v>
      </c>
      <c r="D70" s="2">
        <v>2045</v>
      </c>
      <c r="E70">
        <v>1.31</v>
      </c>
    </row>
    <row r="71" spans="1:5" x14ac:dyDescent="0.45">
      <c r="A71" s="26" t="s">
        <v>18</v>
      </c>
      <c r="B71" s="6" t="s">
        <v>15</v>
      </c>
      <c r="C71" s="6" t="s">
        <v>128</v>
      </c>
      <c r="D71" s="6">
        <v>2050</v>
      </c>
      <c r="E71" s="6">
        <v>1.31</v>
      </c>
    </row>
    <row r="72" spans="1:5" x14ac:dyDescent="0.45">
      <c r="A72" s="11" t="s">
        <v>18</v>
      </c>
      <c r="B72" s="11" t="s">
        <v>137</v>
      </c>
      <c r="C72" s="11" t="s">
        <v>31</v>
      </c>
      <c r="D72" s="2">
        <v>2030</v>
      </c>
      <c r="E72">
        <v>0.1578</v>
      </c>
    </row>
    <row r="73" spans="1:5" x14ac:dyDescent="0.45">
      <c r="A73" s="11" t="s">
        <v>18</v>
      </c>
      <c r="B73" s="11" t="s">
        <v>137</v>
      </c>
      <c r="C73" s="11" t="s">
        <v>31</v>
      </c>
      <c r="D73" s="2">
        <v>2035</v>
      </c>
      <c r="E73">
        <v>0.1578</v>
      </c>
    </row>
    <row r="74" spans="1:5" x14ac:dyDescent="0.45">
      <c r="A74" s="11" t="s">
        <v>18</v>
      </c>
      <c r="B74" s="11" t="s">
        <v>137</v>
      </c>
      <c r="C74" s="11" t="s">
        <v>31</v>
      </c>
      <c r="D74" s="2">
        <v>2040</v>
      </c>
      <c r="E74">
        <v>0.1578</v>
      </c>
    </row>
    <row r="75" spans="1:5" x14ac:dyDescent="0.45">
      <c r="A75" s="11" t="s">
        <v>18</v>
      </c>
      <c r="B75" s="11" t="s">
        <v>137</v>
      </c>
      <c r="C75" s="11" t="s">
        <v>31</v>
      </c>
      <c r="D75" s="2">
        <v>2045</v>
      </c>
      <c r="E75">
        <v>0.1578</v>
      </c>
    </row>
    <row r="76" spans="1:5" x14ac:dyDescent="0.45">
      <c r="A76" s="6" t="s">
        <v>18</v>
      </c>
      <c r="B76" s="6" t="s">
        <v>137</v>
      </c>
      <c r="C76" s="6" t="s">
        <v>31</v>
      </c>
      <c r="D76" s="6">
        <v>2050</v>
      </c>
      <c r="E76" s="6">
        <v>0.1578</v>
      </c>
    </row>
    <row r="77" spans="1:5" x14ac:dyDescent="0.45">
      <c r="A77" s="11" t="s">
        <v>18</v>
      </c>
      <c r="B77" s="11" t="s">
        <v>137</v>
      </c>
      <c r="C77" s="11" t="s">
        <v>127</v>
      </c>
      <c r="D77" s="2">
        <v>2030</v>
      </c>
      <c r="E77">
        <v>0.1578</v>
      </c>
    </row>
    <row r="78" spans="1:5" x14ac:dyDescent="0.45">
      <c r="A78" s="11" t="s">
        <v>18</v>
      </c>
      <c r="B78" s="11" t="s">
        <v>137</v>
      </c>
      <c r="C78" s="11" t="s">
        <v>127</v>
      </c>
      <c r="D78" s="2">
        <v>2035</v>
      </c>
      <c r="E78">
        <v>0.1578</v>
      </c>
    </row>
    <row r="79" spans="1:5" x14ac:dyDescent="0.45">
      <c r="A79" s="11" t="s">
        <v>18</v>
      </c>
      <c r="B79" s="11" t="s">
        <v>137</v>
      </c>
      <c r="C79" s="11" t="s">
        <v>127</v>
      </c>
      <c r="D79" s="2">
        <v>2040</v>
      </c>
      <c r="E79">
        <v>0.1578</v>
      </c>
    </row>
    <row r="80" spans="1:5" x14ac:dyDescent="0.45">
      <c r="A80" s="11" t="s">
        <v>18</v>
      </c>
      <c r="B80" s="11" t="s">
        <v>137</v>
      </c>
      <c r="C80" s="11" t="s">
        <v>127</v>
      </c>
      <c r="D80" s="2">
        <v>2045</v>
      </c>
      <c r="E80">
        <v>0.1578</v>
      </c>
    </row>
    <row r="81" spans="1:5" x14ac:dyDescent="0.45">
      <c r="A81" s="6" t="s">
        <v>18</v>
      </c>
      <c r="B81" s="6" t="s">
        <v>137</v>
      </c>
      <c r="C81" s="6" t="s">
        <v>127</v>
      </c>
      <c r="D81" s="6">
        <v>2050</v>
      </c>
      <c r="E81" s="6">
        <v>0.1578</v>
      </c>
    </row>
    <row r="82" spans="1:5" x14ac:dyDescent="0.45">
      <c r="A82" s="11" t="s">
        <v>18</v>
      </c>
      <c r="B82" s="11" t="s">
        <v>137</v>
      </c>
      <c r="C82" s="11" t="s">
        <v>128</v>
      </c>
      <c r="D82" s="2">
        <v>2030</v>
      </c>
      <c r="E82">
        <v>0.1578</v>
      </c>
    </row>
    <row r="83" spans="1:5" x14ac:dyDescent="0.45">
      <c r="A83" s="11" t="s">
        <v>18</v>
      </c>
      <c r="B83" s="11" t="s">
        <v>137</v>
      </c>
      <c r="C83" s="11" t="s">
        <v>128</v>
      </c>
      <c r="D83" s="2">
        <v>2035</v>
      </c>
      <c r="E83">
        <v>0.1578</v>
      </c>
    </row>
    <row r="84" spans="1:5" x14ac:dyDescent="0.45">
      <c r="A84" s="11" t="s">
        <v>18</v>
      </c>
      <c r="B84" s="11" t="s">
        <v>137</v>
      </c>
      <c r="C84" s="11" t="s">
        <v>128</v>
      </c>
      <c r="D84" s="2">
        <v>2040</v>
      </c>
      <c r="E84">
        <v>0.1578</v>
      </c>
    </row>
    <row r="85" spans="1:5" x14ac:dyDescent="0.45">
      <c r="A85" s="11" t="s">
        <v>18</v>
      </c>
      <c r="B85" s="11" t="s">
        <v>137</v>
      </c>
      <c r="C85" s="11" t="s">
        <v>128</v>
      </c>
      <c r="D85" s="2">
        <v>2045</v>
      </c>
      <c r="E85">
        <v>0.1578</v>
      </c>
    </row>
    <row r="86" spans="1:5" x14ac:dyDescent="0.45">
      <c r="A86" s="26" t="s">
        <v>18</v>
      </c>
      <c r="B86" s="6" t="s">
        <v>137</v>
      </c>
      <c r="C86" s="6" t="s">
        <v>128</v>
      </c>
      <c r="D86" s="6">
        <v>2050</v>
      </c>
      <c r="E86" s="6">
        <v>0.1578</v>
      </c>
    </row>
    <row r="87" spans="1:5" x14ac:dyDescent="0.45">
      <c r="A87" s="4" t="s">
        <v>57</v>
      </c>
      <c r="B87" s="4" t="s">
        <v>15</v>
      </c>
      <c r="C87" s="2" t="s">
        <v>137</v>
      </c>
      <c r="D87" s="2">
        <v>2030</v>
      </c>
      <c r="E87" s="2">
        <v>0.25</v>
      </c>
    </row>
    <row r="88" spans="1:5" x14ac:dyDescent="0.45">
      <c r="A88" s="2" t="s">
        <v>57</v>
      </c>
      <c r="B88" s="2" t="s">
        <v>15</v>
      </c>
      <c r="C88" s="2" t="s">
        <v>137</v>
      </c>
      <c r="D88" s="2">
        <v>2035</v>
      </c>
      <c r="E88" s="2">
        <v>0.25</v>
      </c>
    </row>
    <row r="89" spans="1:5" x14ac:dyDescent="0.45">
      <c r="A89" s="2" t="s">
        <v>57</v>
      </c>
      <c r="B89" s="2" t="s">
        <v>15</v>
      </c>
      <c r="C89" s="2" t="s">
        <v>137</v>
      </c>
      <c r="D89" s="2">
        <v>2040</v>
      </c>
      <c r="E89" s="2">
        <v>0.25</v>
      </c>
    </row>
    <row r="90" spans="1:5" x14ac:dyDescent="0.45">
      <c r="A90" s="2" t="s">
        <v>57</v>
      </c>
      <c r="B90" s="2" t="s">
        <v>15</v>
      </c>
      <c r="C90" s="2" t="s">
        <v>137</v>
      </c>
      <c r="D90" s="2">
        <v>2045</v>
      </c>
      <c r="E90" s="2">
        <v>0.25</v>
      </c>
    </row>
    <row r="91" spans="1:5" x14ac:dyDescent="0.45">
      <c r="A91" s="6" t="s">
        <v>57</v>
      </c>
      <c r="B91" s="6" t="s">
        <v>15</v>
      </c>
      <c r="C91" s="6" t="s">
        <v>137</v>
      </c>
      <c r="D91" s="6">
        <v>2050</v>
      </c>
      <c r="E91" s="6">
        <v>0.25</v>
      </c>
    </row>
    <row r="92" spans="1:5" x14ac:dyDescent="0.45">
      <c r="A92" s="11" t="s">
        <v>17</v>
      </c>
      <c r="B92" s="2" t="s">
        <v>13</v>
      </c>
      <c r="C92" s="11" t="s">
        <v>126</v>
      </c>
      <c r="D92" s="11">
        <v>2030</v>
      </c>
      <c r="E92">
        <v>49</v>
      </c>
    </row>
    <row r="93" spans="1:5" x14ac:dyDescent="0.45">
      <c r="A93" s="11" t="s">
        <v>17</v>
      </c>
      <c r="B93" s="2" t="s">
        <v>13</v>
      </c>
      <c r="C93" s="11" t="s">
        <v>126</v>
      </c>
      <c r="D93" s="11">
        <v>2035</v>
      </c>
      <c r="E93">
        <v>49</v>
      </c>
    </row>
    <row r="94" spans="1:5" x14ac:dyDescent="0.45">
      <c r="A94" s="11" t="s">
        <v>17</v>
      </c>
      <c r="B94" s="2" t="s">
        <v>13</v>
      </c>
      <c r="C94" s="11" t="s">
        <v>126</v>
      </c>
      <c r="D94" s="11">
        <v>2040</v>
      </c>
      <c r="E94">
        <v>49</v>
      </c>
    </row>
    <row r="95" spans="1:5" x14ac:dyDescent="0.45">
      <c r="A95" s="11" t="s">
        <v>17</v>
      </c>
      <c r="B95" s="2" t="s">
        <v>13</v>
      </c>
      <c r="C95" s="11" t="s">
        <v>126</v>
      </c>
      <c r="D95" s="11">
        <v>2045</v>
      </c>
      <c r="E95">
        <v>49</v>
      </c>
    </row>
    <row r="96" spans="1:5" x14ac:dyDescent="0.45">
      <c r="A96" s="6" t="s">
        <v>17</v>
      </c>
      <c r="B96" s="6" t="s">
        <v>13</v>
      </c>
      <c r="C96" s="6" t="s">
        <v>126</v>
      </c>
      <c r="D96" s="6">
        <v>2050</v>
      </c>
      <c r="E96" s="6">
        <v>49</v>
      </c>
    </row>
    <row r="97" spans="1:5" x14ac:dyDescent="0.45">
      <c r="A97" s="2" t="s">
        <v>112</v>
      </c>
      <c r="B97" s="2" t="s">
        <v>13</v>
      </c>
      <c r="C97" s="2" t="s">
        <v>125</v>
      </c>
      <c r="D97" s="2">
        <v>2030</v>
      </c>
      <c r="E97" s="4">
        <v>56.21</v>
      </c>
    </row>
    <row r="98" spans="1:5" x14ac:dyDescent="0.45">
      <c r="A98" s="2" t="s">
        <v>112</v>
      </c>
      <c r="B98" s="2" t="s">
        <v>13</v>
      </c>
      <c r="C98" s="2" t="s">
        <v>125</v>
      </c>
      <c r="D98" s="2">
        <v>2035</v>
      </c>
      <c r="E98" s="2">
        <v>56.21</v>
      </c>
    </row>
    <row r="99" spans="1:5" x14ac:dyDescent="0.45">
      <c r="A99" s="2" t="s">
        <v>112</v>
      </c>
      <c r="B99" s="2" t="s">
        <v>13</v>
      </c>
      <c r="C99" s="2" t="s">
        <v>125</v>
      </c>
      <c r="D99" s="2">
        <v>2040</v>
      </c>
      <c r="E99" s="2">
        <v>56.21</v>
      </c>
    </row>
    <row r="100" spans="1:5" x14ac:dyDescent="0.45">
      <c r="A100" s="2" t="s">
        <v>112</v>
      </c>
      <c r="B100" s="2" t="s">
        <v>13</v>
      </c>
      <c r="C100" s="2" t="s">
        <v>125</v>
      </c>
      <c r="D100" s="2">
        <v>2045</v>
      </c>
      <c r="E100" s="2">
        <v>56.21</v>
      </c>
    </row>
    <row r="101" spans="1:5" x14ac:dyDescent="0.45">
      <c r="A101" s="6" t="s">
        <v>112</v>
      </c>
      <c r="B101" s="6" t="s">
        <v>13</v>
      </c>
      <c r="C101" s="6" t="s">
        <v>125</v>
      </c>
      <c r="D101" s="6">
        <v>2050</v>
      </c>
      <c r="E101" s="6">
        <v>56.21</v>
      </c>
    </row>
    <row r="102" spans="1:5" x14ac:dyDescent="0.45">
      <c r="A102" s="2" t="s">
        <v>129</v>
      </c>
      <c r="B102" s="2" t="s">
        <v>132</v>
      </c>
      <c r="C102" s="2" t="s">
        <v>176</v>
      </c>
      <c r="D102" s="2">
        <v>2030</v>
      </c>
      <c r="E102" s="25">
        <v>0.4</v>
      </c>
    </row>
    <row r="103" spans="1:5" x14ac:dyDescent="0.45">
      <c r="A103" s="2" t="s">
        <v>129</v>
      </c>
      <c r="B103" s="2" t="s">
        <v>132</v>
      </c>
      <c r="C103" s="2" t="s">
        <v>176</v>
      </c>
      <c r="D103" s="2">
        <v>2035</v>
      </c>
      <c r="E103" s="25">
        <v>0.4</v>
      </c>
    </row>
    <row r="104" spans="1:5" x14ac:dyDescent="0.45">
      <c r="A104" s="2" t="s">
        <v>129</v>
      </c>
      <c r="B104" s="2" t="s">
        <v>132</v>
      </c>
      <c r="C104" s="2" t="s">
        <v>176</v>
      </c>
      <c r="D104" s="2">
        <v>2040</v>
      </c>
      <c r="E104" s="25">
        <v>0.4</v>
      </c>
    </row>
    <row r="105" spans="1:5" x14ac:dyDescent="0.45">
      <c r="A105" s="2" t="s">
        <v>129</v>
      </c>
      <c r="B105" s="2" t="s">
        <v>132</v>
      </c>
      <c r="C105" s="2" t="s">
        <v>176</v>
      </c>
      <c r="D105" s="2">
        <v>2045</v>
      </c>
      <c r="E105" s="25">
        <v>0.4</v>
      </c>
    </row>
    <row r="106" spans="1:5" x14ac:dyDescent="0.45">
      <c r="A106" s="6" t="s">
        <v>129</v>
      </c>
      <c r="B106" s="6" t="s">
        <v>132</v>
      </c>
      <c r="C106" s="6" t="s">
        <v>176</v>
      </c>
      <c r="D106" s="6">
        <v>2050</v>
      </c>
      <c r="E106" s="25">
        <v>0.4</v>
      </c>
    </row>
    <row r="107" spans="1:5" x14ac:dyDescent="0.45">
      <c r="A107" s="2" t="s">
        <v>133</v>
      </c>
      <c r="B107" s="2" t="s">
        <v>40</v>
      </c>
      <c r="C107" s="2" t="s">
        <v>176</v>
      </c>
      <c r="D107" s="2">
        <v>2030</v>
      </c>
      <c r="E107" s="25">
        <v>0.4</v>
      </c>
    </row>
    <row r="108" spans="1:5" x14ac:dyDescent="0.45">
      <c r="A108" s="2" t="s">
        <v>133</v>
      </c>
      <c r="B108" s="2" t="s">
        <v>40</v>
      </c>
      <c r="C108" s="2" t="s">
        <v>176</v>
      </c>
      <c r="D108" s="2">
        <v>2035</v>
      </c>
      <c r="E108" s="25">
        <v>0.4</v>
      </c>
    </row>
    <row r="109" spans="1:5" x14ac:dyDescent="0.45">
      <c r="A109" s="2" t="s">
        <v>133</v>
      </c>
      <c r="B109" s="2" t="s">
        <v>40</v>
      </c>
      <c r="C109" s="2" t="s">
        <v>176</v>
      </c>
      <c r="D109" s="2">
        <v>2040</v>
      </c>
      <c r="E109" s="25">
        <v>0.4</v>
      </c>
    </row>
    <row r="110" spans="1:5" x14ac:dyDescent="0.45">
      <c r="A110" s="2" t="s">
        <v>133</v>
      </c>
      <c r="B110" s="2" t="s">
        <v>40</v>
      </c>
      <c r="C110" s="2" t="s">
        <v>176</v>
      </c>
      <c r="D110" s="2">
        <v>2045</v>
      </c>
      <c r="E110" s="25">
        <v>0.4</v>
      </c>
    </row>
    <row r="111" spans="1:5" x14ac:dyDescent="0.45">
      <c r="A111" s="6" t="s">
        <v>133</v>
      </c>
      <c r="B111" s="6" t="s">
        <v>40</v>
      </c>
      <c r="C111" s="6" t="s">
        <v>176</v>
      </c>
      <c r="D111" s="6">
        <v>2050</v>
      </c>
      <c r="E111" s="25">
        <v>0.4</v>
      </c>
    </row>
    <row r="112" spans="1:5" x14ac:dyDescent="0.45">
      <c r="A112" s="2" t="s">
        <v>133</v>
      </c>
      <c r="B112" s="2" t="s">
        <v>138</v>
      </c>
      <c r="C112" s="2" t="s">
        <v>176</v>
      </c>
      <c r="D112" s="2">
        <v>2030</v>
      </c>
      <c r="E112" s="25">
        <v>0.4</v>
      </c>
    </row>
    <row r="113" spans="1:5" x14ac:dyDescent="0.45">
      <c r="A113" s="2" t="s">
        <v>133</v>
      </c>
      <c r="B113" s="2" t="s">
        <v>138</v>
      </c>
      <c r="C113" s="2" t="s">
        <v>176</v>
      </c>
      <c r="D113" s="2">
        <v>2035</v>
      </c>
      <c r="E113" s="25">
        <v>0.4</v>
      </c>
    </row>
    <row r="114" spans="1:5" x14ac:dyDescent="0.45">
      <c r="A114" s="2" t="s">
        <v>133</v>
      </c>
      <c r="B114" s="2" t="s">
        <v>138</v>
      </c>
      <c r="C114" s="2" t="s">
        <v>176</v>
      </c>
      <c r="D114" s="2">
        <v>2040</v>
      </c>
      <c r="E114" s="25">
        <v>0.4</v>
      </c>
    </row>
    <row r="115" spans="1:5" x14ac:dyDescent="0.45">
      <c r="A115" s="2" t="s">
        <v>133</v>
      </c>
      <c r="B115" s="2" t="s">
        <v>138</v>
      </c>
      <c r="C115" s="2" t="s">
        <v>176</v>
      </c>
      <c r="D115" s="2">
        <v>2045</v>
      </c>
      <c r="E115" s="25">
        <v>0.4</v>
      </c>
    </row>
    <row r="116" spans="1:5" x14ac:dyDescent="0.45">
      <c r="A116" s="6" t="s">
        <v>133</v>
      </c>
      <c r="B116" s="6" t="s">
        <v>138</v>
      </c>
      <c r="C116" s="6" t="s">
        <v>176</v>
      </c>
      <c r="D116" s="6">
        <v>2050</v>
      </c>
      <c r="E116" s="25">
        <v>0.4</v>
      </c>
    </row>
    <row r="117" spans="1:5" x14ac:dyDescent="0.45">
      <c r="A117" s="2" t="s">
        <v>133</v>
      </c>
      <c r="B117" s="2" t="s">
        <v>139</v>
      </c>
      <c r="C117" s="2" t="s">
        <v>176</v>
      </c>
      <c r="D117" s="2">
        <v>2030</v>
      </c>
      <c r="E117" s="25">
        <v>0.4</v>
      </c>
    </row>
    <row r="118" spans="1:5" x14ac:dyDescent="0.45">
      <c r="A118" s="2" t="s">
        <v>133</v>
      </c>
      <c r="B118" s="2" t="s">
        <v>139</v>
      </c>
      <c r="C118" s="2" t="s">
        <v>176</v>
      </c>
      <c r="D118" s="2">
        <v>2035</v>
      </c>
      <c r="E118" s="25">
        <v>0.4</v>
      </c>
    </row>
    <row r="119" spans="1:5" x14ac:dyDescent="0.45">
      <c r="A119" s="2" t="s">
        <v>133</v>
      </c>
      <c r="B119" s="2" t="s">
        <v>139</v>
      </c>
      <c r="C119" s="2" t="s">
        <v>176</v>
      </c>
      <c r="D119" s="2">
        <v>2040</v>
      </c>
      <c r="E119" s="25">
        <v>0.4</v>
      </c>
    </row>
    <row r="120" spans="1:5" x14ac:dyDescent="0.45">
      <c r="A120" s="2" t="s">
        <v>133</v>
      </c>
      <c r="B120" s="2" t="s">
        <v>139</v>
      </c>
      <c r="C120" s="2" t="s">
        <v>176</v>
      </c>
      <c r="D120" s="2">
        <v>2045</v>
      </c>
      <c r="E120" s="25">
        <v>0.4</v>
      </c>
    </row>
    <row r="121" spans="1:5" x14ac:dyDescent="0.45">
      <c r="A121" s="6" t="s">
        <v>133</v>
      </c>
      <c r="B121" s="6" t="s">
        <v>139</v>
      </c>
      <c r="C121" s="6" t="s">
        <v>176</v>
      </c>
      <c r="D121" s="6">
        <v>2050</v>
      </c>
      <c r="E121" s="25">
        <v>0.4</v>
      </c>
    </row>
    <row r="122" spans="1:5" x14ac:dyDescent="0.45">
      <c r="A122" s="2" t="s">
        <v>140</v>
      </c>
      <c r="B122" s="2" t="s">
        <v>6</v>
      </c>
      <c r="C122" s="2" t="s">
        <v>40</v>
      </c>
      <c r="D122" s="2">
        <v>2030</v>
      </c>
      <c r="E122" s="2">
        <v>0.19</v>
      </c>
    </row>
    <row r="123" spans="1:5" x14ac:dyDescent="0.45">
      <c r="A123" s="2" t="s">
        <v>140</v>
      </c>
      <c r="B123" s="2" t="s">
        <v>6</v>
      </c>
      <c r="C123" s="2" t="s">
        <v>40</v>
      </c>
      <c r="D123" s="2">
        <v>2035</v>
      </c>
      <c r="E123" s="2">
        <v>0.19</v>
      </c>
    </row>
    <row r="124" spans="1:5" x14ac:dyDescent="0.45">
      <c r="A124" s="2" t="s">
        <v>140</v>
      </c>
      <c r="B124" s="2" t="s">
        <v>6</v>
      </c>
      <c r="C124" s="2" t="s">
        <v>40</v>
      </c>
      <c r="D124" s="2">
        <v>2040</v>
      </c>
      <c r="E124" s="2">
        <v>0.19</v>
      </c>
    </row>
    <row r="125" spans="1:5" x14ac:dyDescent="0.45">
      <c r="A125" s="2" t="s">
        <v>140</v>
      </c>
      <c r="B125" s="2" t="s">
        <v>6</v>
      </c>
      <c r="C125" s="2" t="s">
        <v>40</v>
      </c>
      <c r="D125" s="2">
        <v>2045</v>
      </c>
      <c r="E125" s="2">
        <v>0.19</v>
      </c>
    </row>
    <row r="126" spans="1:5" x14ac:dyDescent="0.45">
      <c r="A126" s="6" t="s">
        <v>140</v>
      </c>
      <c r="B126" s="6" t="s">
        <v>6</v>
      </c>
      <c r="C126" s="6" t="s">
        <v>40</v>
      </c>
      <c r="D126" s="6">
        <v>2050</v>
      </c>
      <c r="E126" s="6">
        <v>0.19</v>
      </c>
    </row>
    <row r="127" spans="1:5" x14ac:dyDescent="0.45">
      <c r="A127" s="2" t="s">
        <v>140</v>
      </c>
      <c r="B127" s="2" t="s">
        <v>56</v>
      </c>
      <c r="C127" s="2" t="s">
        <v>40</v>
      </c>
      <c r="D127" s="2">
        <v>2030</v>
      </c>
      <c r="E127" s="2">
        <v>1.4</v>
      </c>
    </row>
    <row r="128" spans="1:5" x14ac:dyDescent="0.45">
      <c r="A128" s="2" t="s">
        <v>140</v>
      </c>
      <c r="B128" s="2" t="s">
        <v>56</v>
      </c>
      <c r="C128" s="2" t="s">
        <v>40</v>
      </c>
      <c r="D128" s="2">
        <v>2035</v>
      </c>
      <c r="E128" s="2">
        <v>1.4</v>
      </c>
    </row>
    <row r="129" spans="1:5" x14ac:dyDescent="0.45">
      <c r="A129" s="2" t="s">
        <v>140</v>
      </c>
      <c r="B129" s="2" t="s">
        <v>56</v>
      </c>
      <c r="C129" s="2" t="s">
        <v>40</v>
      </c>
      <c r="D129" s="2">
        <v>2040</v>
      </c>
      <c r="E129" s="2">
        <v>1.4</v>
      </c>
    </row>
    <row r="130" spans="1:5" x14ac:dyDescent="0.45">
      <c r="A130" s="2" t="s">
        <v>140</v>
      </c>
      <c r="B130" s="2" t="s">
        <v>56</v>
      </c>
      <c r="C130" s="2" t="s">
        <v>40</v>
      </c>
      <c r="D130" s="2">
        <v>2045</v>
      </c>
      <c r="E130" s="2">
        <v>1.4</v>
      </c>
    </row>
    <row r="131" spans="1:5" x14ac:dyDescent="0.45">
      <c r="A131" s="6" t="s">
        <v>140</v>
      </c>
      <c r="B131" s="6" t="s">
        <v>56</v>
      </c>
      <c r="C131" s="6" t="s">
        <v>40</v>
      </c>
      <c r="D131" s="6">
        <v>2050</v>
      </c>
      <c r="E131" s="2">
        <v>1.4</v>
      </c>
    </row>
    <row r="132" spans="1:5" x14ac:dyDescent="0.45">
      <c r="A132" s="2" t="s">
        <v>140</v>
      </c>
      <c r="B132" s="2" t="s">
        <v>15</v>
      </c>
      <c r="C132" s="2" t="s">
        <v>40</v>
      </c>
      <c r="D132" s="2">
        <v>2030</v>
      </c>
      <c r="E132" s="2">
        <v>0.4</v>
      </c>
    </row>
    <row r="133" spans="1:5" x14ac:dyDescent="0.45">
      <c r="A133" s="2" t="s">
        <v>140</v>
      </c>
      <c r="B133" s="2" t="s">
        <v>15</v>
      </c>
      <c r="C133" s="2" t="s">
        <v>40</v>
      </c>
      <c r="D133" s="2">
        <v>2035</v>
      </c>
      <c r="E133" s="2">
        <v>0.4</v>
      </c>
    </row>
    <row r="134" spans="1:5" x14ac:dyDescent="0.45">
      <c r="A134" s="2" t="s">
        <v>140</v>
      </c>
      <c r="B134" s="2" t="s">
        <v>15</v>
      </c>
      <c r="C134" s="2" t="s">
        <v>40</v>
      </c>
      <c r="D134" s="2">
        <v>2040</v>
      </c>
      <c r="E134" s="2">
        <v>0.4</v>
      </c>
    </row>
    <row r="135" spans="1:5" x14ac:dyDescent="0.45">
      <c r="A135" s="2" t="s">
        <v>140</v>
      </c>
      <c r="B135" s="2" t="s">
        <v>15</v>
      </c>
      <c r="C135" s="2" t="s">
        <v>40</v>
      </c>
      <c r="D135" s="2">
        <v>2045</v>
      </c>
      <c r="E135" s="2">
        <v>0.4</v>
      </c>
    </row>
    <row r="136" spans="1:5" x14ac:dyDescent="0.45">
      <c r="A136" s="6" t="s">
        <v>140</v>
      </c>
      <c r="B136" s="6" t="s">
        <v>15</v>
      </c>
      <c r="C136" s="6" t="s">
        <v>40</v>
      </c>
      <c r="D136" s="6">
        <v>2050</v>
      </c>
      <c r="E136" s="2">
        <v>0.4</v>
      </c>
    </row>
    <row r="137" spans="1:5" x14ac:dyDescent="0.45">
      <c r="A137" s="2" t="s">
        <v>140</v>
      </c>
      <c r="B137" s="2" t="s">
        <v>125</v>
      </c>
      <c r="C137" s="2" t="s">
        <v>138</v>
      </c>
      <c r="D137" s="2">
        <v>2030</v>
      </c>
      <c r="E137" s="2">
        <v>0.19</v>
      </c>
    </row>
    <row r="138" spans="1:5" x14ac:dyDescent="0.45">
      <c r="A138" s="2" t="s">
        <v>140</v>
      </c>
      <c r="B138" s="2" t="s">
        <v>125</v>
      </c>
      <c r="C138" s="2" t="s">
        <v>138</v>
      </c>
      <c r="D138" s="2">
        <v>2035</v>
      </c>
      <c r="E138" s="2">
        <v>0.19</v>
      </c>
    </row>
    <row r="139" spans="1:5" x14ac:dyDescent="0.45">
      <c r="A139" s="2" t="s">
        <v>140</v>
      </c>
      <c r="B139" s="2" t="s">
        <v>125</v>
      </c>
      <c r="C139" s="2" t="s">
        <v>138</v>
      </c>
      <c r="D139" s="2">
        <v>2040</v>
      </c>
      <c r="E139" s="2">
        <v>0.19</v>
      </c>
    </row>
    <row r="140" spans="1:5" x14ac:dyDescent="0.45">
      <c r="A140" s="2" t="s">
        <v>140</v>
      </c>
      <c r="B140" s="2" t="s">
        <v>125</v>
      </c>
      <c r="C140" s="2" t="s">
        <v>138</v>
      </c>
      <c r="D140" s="2">
        <v>2045</v>
      </c>
      <c r="E140" s="2">
        <v>0.19</v>
      </c>
    </row>
    <row r="141" spans="1:5" x14ac:dyDescent="0.45">
      <c r="A141" s="6" t="s">
        <v>140</v>
      </c>
      <c r="B141" s="6" t="s">
        <v>125</v>
      </c>
      <c r="C141" s="6" t="s">
        <v>138</v>
      </c>
      <c r="D141" s="6">
        <v>2050</v>
      </c>
      <c r="E141" s="6">
        <v>0.19</v>
      </c>
    </row>
    <row r="142" spans="1:5" x14ac:dyDescent="0.45">
      <c r="A142" s="2" t="s">
        <v>140</v>
      </c>
      <c r="B142" s="2" t="s">
        <v>56</v>
      </c>
      <c r="C142" s="2" t="s">
        <v>138</v>
      </c>
      <c r="D142" s="2">
        <v>2030</v>
      </c>
      <c r="E142" s="2">
        <v>1.373</v>
      </c>
    </row>
    <row r="143" spans="1:5" x14ac:dyDescent="0.45">
      <c r="A143" s="2" t="s">
        <v>140</v>
      </c>
      <c r="B143" s="2" t="s">
        <v>56</v>
      </c>
      <c r="C143" s="2" t="s">
        <v>138</v>
      </c>
      <c r="D143" s="2">
        <v>2035</v>
      </c>
      <c r="E143" s="2">
        <v>1.373</v>
      </c>
    </row>
    <row r="144" spans="1:5" x14ac:dyDescent="0.45">
      <c r="A144" s="2" t="s">
        <v>140</v>
      </c>
      <c r="B144" s="2" t="s">
        <v>56</v>
      </c>
      <c r="C144" s="2" t="s">
        <v>138</v>
      </c>
      <c r="D144" s="2">
        <v>2040</v>
      </c>
      <c r="E144" s="2">
        <v>1.373</v>
      </c>
    </row>
    <row r="145" spans="1:5" x14ac:dyDescent="0.45">
      <c r="A145" s="2" t="s">
        <v>140</v>
      </c>
      <c r="B145" s="2" t="s">
        <v>56</v>
      </c>
      <c r="C145" s="2" t="s">
        <v>138</v>
      </c>
      <c r="D145" s="2">
        <v>2045</v>
      </c>
      <c r="E145" s="2">
        <v>1.373</v>
      </c>
    </row>
    <row r="146" spans="1:5" x14ac:dyDescent="0.45">
      <c r="A146" s="6" t="s">
        <v>140</v>
      </c>
      <c r="B146" s="6" t="s">
        <v>56</v>
      </c>
      <c r="C146" s="6" t="s">
        <v>138</v>
      </c>
      <c r="D146" s="6">
        <v>2050</v>
      </c>
      <c r="E146" s="6">
        <v>1.373</v>
      </c>
    </row>
    <row r="147" spans="1:5" x14ac:dyDescent="0.45">
      <c r="A147" s="2" t="s">
        <v>140</v>
      </c>
      <c r="B147" s="2" t="s">
        <v>15</v>
      </c>
      <c r="C147" s="2" t="s">
        <v>138</v>
      </c>
      <c r="D147" s="2">
        <v>2030</v>
      </c>
      <c r="E147" s="2">
        <v>0.42499999999999999</v>
      </c>
    </row>
    <row r="148" spans="1:5" x14ac:dyDescent="0.45">
      <c r="A148" s="2" t="s">
        <v>140</v>
      </c>
      <c r="B148" s="2" t="s">
        <v>15</v>
      </c>
      <c r="C148" s="2" t="s">
        <v>138</v>
      </c>
      <c r="D148" s="2">
        <v>2035</v>
      </c>
      <c r="E148" s="2">
        <v>0.42499999999999999</v>
      </c>
    </row>
    <row r="149" spans="1:5" x14ac:dyDescent="0.45">
      <c r="A149" s="2" t="s">
        <v>140</v>
      </c>
      <c r="B149" s="2" t="s">
        <v>15</v>
      </c>
      <c r="C149" s="2" t="s">
        <v>138</v>
      </c>
      <c r="D149" s="2">
        <v>2040</v>
      </c>
      <c r="E149" s="2">
        <v>0.42499999999999999</v>
      </c>
    </row>
    <row r="150" spans="1:5" x14ac:dyDescent="0.45">
      <c r="A150" s="2" t="s">
        <v>140</v>
      </c>
      <c r="B150" s="2" t="s">
        <v>15</v>
      </c>
      <c r="C150" s="2" t="s">
        <v>138</v>
      </c>
      <c r="D150" s="2">
        <v>2045</v>
      </c>
      <c r="E150" s="2">
        <v>0.42499999999999999</v>
      </c>
    </row>
    <row r="151" spans="1:5" x14ac:dyDescent="0.45">
      <c r="A151" s="6" t="s">
        <v>140</v>
      </c>
      <c r="B151" s="6" t="s">
        <v>15</v>
      </c>
      <c r="C151" s="6" t="s">
        <v>138</v>
      </c>
      <c r="D151" s="6">
        <v>2050</v>
      </c>
      <c r="E151" s="6">
        <v>0.42499999999999999</v>
      </c>
    </row>
    <row r="152" spans="1:5" x14ac:dyDescent="0.45">
      <c r="A152" s="11" t="s">
        <v>141</v>
      </c>
      <c r="B152" s="2" t="s">
        <v>15</v>
      </c>
      <c r="C152" s="11" t="s">
        <v>56</v>
      </c>
      <c r="D152" s="11">
        <v>2030</v>
      </c>
      <c r="E152" s="11">
        <v>1</v>
      </c>
    </row>
    <row r="153" spans="1:5" x14ac:dyDescent="0.45">
      <c r="A153" s="11" t="s">
        <v>141</v>
      </c>
      <c r="B153" s="2" t="s">
        <v>15</v>
      </c>
      <c r="C153" s="11" t="s">
        <v>56</v>
      </c>
      <c r="D153" s="11">
        <v>2035</v>
      </c>
      <c r="E153" s="11">
        <v>1</v>
      </c>
    </row>
    <row r="154" spans="1:5" x14ac:dyDescent="0.45">
      <c r="A154" s="11" t="s">
        <v>141</v>
      </c>
      <c r="B154" s="2" t="s">
        <v>15</v>
      </c>
      <c r="C154" s="11" t="s">
        <v>56</v>
      </c>
      <c r="D154" s="11">
        <v>2040</v>
      </c>
      <c r="E154" s="11">
        <v>1</v>
      </c>
    </row>
    <row r="155" spans="1:5" x14ac:dyDescent="0.45">
      <c r="A155" s="11" t="s">
        <v>141</v>
      </c>
      <c r="B155" s="2" t="s">
        <v>15</v>
      </c>
      <c r="C155" s="11" t="s">
        <v>56</v>
      </c>
      <c r="D155" s="11">
        <v>2045</v>
      </c>
      <c r="E155" s="11">
        <v>1</v>
      </c>
    </row>
    <row r="156" spans="1:5" x14ac:dyDescent="0.45">
      <c r="A156" s="6" t="s">
        <v>141</v>
      </c>
      <c r="B156" s="6" t="s">
        <v>15</v>
      </c>
      <c r="C156" s="6" t="s">
        <v>56</v>
      </c>
      <c r="D156" s="6">
        <v>2050</v>
      </c>
      <c r="E156" s="6">
        <v>1</v>
      </c>
    </row>
    <row r="157" spans="1:5" x14ac:dyDescent="0.45">
      <c r="A157" s="11" t="s">
        <v>73</v>
      </c>
      <c r="B157" s="11" t="s">
        <v>15</v>
      </c>
      <c r="C157" s="11" t="s">
        <v>139</v>
      </c>
      <c r="D157" s="11">
        <v>2030</v>
      </c>
      <c r="E157" s="11">
        <v>1</v>
      </c>
    </row>
    <row r="158" spans="1:5" x14ac:dyDescent="0.45">
      <c r="A158" s="11" t="s">
        <v>73</v>
      </c>
      <c r="B158" s="11" t="s">
        <v>15</v>
      </c>
      <c r="C158" s="11" t="s">
        <v>139</v>
      </c>
      <c r="D158" s="11">
        <v>2035</v>
      </c>
      <c r="E158" s="11">
        <v>1</v>
      </c>
    </row>
    <row r="159" spans="1:5" x14ac:dyDescent="0.45">
      <c r="A159" s="11" t="s">
        <v>73</v>
      </c>
      <c r="B159" s="11" t="s">
        <v>15</v>
      </c>
      <c r="C159" s="11" t="s">
        <v>139</v>
      </c>
      <c r="D159" s="11">
        <v>2040</v>
      </c>
      <c r="E159" s="11">
        <v>1</v>
      </c>
    </row>
    <row r="160" spans="1:5" x14ac:dyDescent="0.45">
      <c r="A160" s="11" t="s">
        <v>73</v>
      </c>
      <c r="B160" s="11" t="s">
        <v>15</v>
      </c>
      <c r="C160" s="11" t="s">
        <v>139</v>
      </c>
      <c r="D160" s="11">
        <v>2045</v>
      </c>
      <c r="E160" s="11">
        <v>1</v>
      </c>
    </row>
    <row r="161" spans="1:5" x14ac:dyDescent="0.45">
      <c r="A161" s="6" t="s">
        <v>73</v>
      </c>
      <c r="B161" s="6" t="s">
        <v>15</v>
      </c>
      <c r="C161" s="6" t="s">
        <v>139</v>
      </c>
      <c r="D161" s="6">
        <v>2050</v>
      </c>
      <c r="E161" s="6">
        <v>1</v>
      </c>
    </row>
    <row r="162" spans="1:5" x14ac:dyDescent="0.45">
      <c r="A162" s="11" t="s">
        <v>73</v>
      </c>
      <c r="B162" s="11" t="s">
        <v>74</v>
      </c>
      <c r="C162" s="11" t="s">
        <v>139</v>
      </c>
      <c r="D162" s="11">
        <v>2030</v>
      </c>
      <c r="E162" s="11">
        <v>24.26</v>
      </c>
    </row>
    <row r="163" spans="1:5" x14ac:dyDescent="0.45">
      <c r="A163" s="11" t="s">
        <v>73</v>
      </c>
      <c r="B163" s="11" t="s">
        <v>74</v>
      </c>
      <c r="C163" s="11" t="s">
        <v>139</v>
      </c>
      <c r="D163" s="11">
        <v>2035</v>
      </c>
      <c r="E163" s="11">
        <v>23.47</v>
      </c>
    </row>
    <row r="164" spans="1:5" x14ac:dyDescent="0.45">
      <c r="A164" s="11" t="s">
        <v>73</v>
      </c>
      <c r="B164" s="11" t="s">
        <v>74</v>
      </c>
      <c r="C164" s="11" t="s">
        <v>139</v>
      </c>
      <c r="D164" s="11">
        <v>2040</v>
      </c>
      <c r="E164" s="11">
        <v>22.78</v>
      </c>
    </row>
    <row r="165" spans="1:5" x14ac:dyDescent="0.45">
      <c r="A165" s="11" t="s">
        <v>73</v>
      </c>
      <c r="B165" s="11" t="s">
        <v>74</v>
      </c>
      <c r="C165" s="11" t="s">
        <v>139</v>
      </c>
      <c r="D165" s="11">
        <v>2045</v>
      </c>
      <c r="E165" s="11">
        <v>22.78</v>
      </c>
    </row>
    <row r="166" spans="1:5" x14ac:dyDescent="0.45">
      <c r="A166" s="6" t="s">
        <v>73</v>
      </c>
      <c r="B166" s="6" t="s">
        <v>74</v>
      </c>
      <c r="C166" s="6" t="s">
        <v>139</v>
      </c>
      <c r="D166" s="6">
        <v>2050</v>
      </c>
      <c r="E166" s="6">
        <v>22.09</v>
      </c>
    </row>
    <row r="167" spans="1:5" x14ac:dyDescent="0.45">
      <c r="A167" s="2" t="s">
        <v>141</v>
      </c>
      <c r="B167" s="2" t="s">
        <v>15</v>
      </c>
      <c r="C167" s="2" t="s">
        <v>56</v>
      </c>
      <c r="D167" s="2">
        <v>2030</v>
      </c>
      <c r="E167" s="2">
        <v>1</v>
      </c>
    </row>
    <row r="168" spans="1:5" x14ac:dyDescent="0.45">
      <c r="A168" s="2" t="s">
        <v>141</v>
      </c>
      <c r="B168" s="2" t="s">
        <v>15</v>
      </c>
      <c r="C168" s="2" t="s">
        <v>56</v>
      </c>
      <c r="D168" s="2">
        <v>2035</v>
      </c>
      <c r="E168" s="2">
        <v>1</v>
      </c>
    </row>
    <row r="169" spans="1:5" x14ac:dyDescent="0.45">
      <c r="A169" s="2" t="s">
        <v>141</v>
      </c>
      <c r="B169" s="2" t="s">
        <v>15</v>
      </c>
      <c r="C169" s="2" t="s">
        <v>56</v>
      </c>
      <c r="D169" s="2">
        <v>2040</v>
      </c>
      <c r="E169" s="2">
        <v>1</v>
      </c>
    </row>
    <row r="170" spans="1:5" x14ac:dyDescent="0.45">
      <c r="A170" s="2" t="s">
        <v>141</v>
      </c>
      <c r="B170" s="2" t="s">
        <v>15</v>
      </c>
      <c r="C170" s="2" t="s">
        <v>56</v>
      </c>
      <c r="D170" s="2">
        <v>2045</v>
      </c>
      <c r="E170" s="2">
        <v>1</v>
      </c>
    </row>
    <row r="171" spans="1:5" x14ac:dyDescent="0.45">
      <c r="A171" s="6" t="s">
        <v>141</v>
      </c>
      <c r="B171" s="6" t="s">
        <v>15</v>
      </c>
      <c r="C171" s="6" t="s">
        <v>56</v>
      </c>
      <c r="D171" s="6">
        <v>2050</v>
      </c>
      <c r="E171" s="6">
        <v>1</v>
      </c>
    </row>
    <row r="172" spans="1:5" x14ac:dyDescent="0.45">
      <c r="A172" s="2" t="s">
        <v>142</v>
      </c>
      <c r="B172" s="2" t="s">
        <v>143</v>
      </c>
      <c r="C172" s="2" t="s">
        <v>15</v>
      </c>
      <c r="D172" s="2">
        <v>2030</v>
      </c>
      <c r="E172" s="2">
        <v>1</v>
      </c>
    </row>
    <row r="173" spans="1:5" x14ac:dyDescent="0.45">
      <c r="A173" s="2" t="s">
        <v>142</v>
      </c>
      <c r="B173" s="2" t="s">
        <v>143</v>
      </c>
      <c r="C173" s="2" t="s">
        <v>15</v>
      </c>
      <c r="D173" s="2">
        <v>2035</v>
      </c>
      <c r="E173" s="2">
        <v>1</v>
      </c>
    </row>
    <row r="174" spans="1:5" x14ac:dyDescent="0.45">
      <c r="A174" s="2" t="s">
        <v>142</v>
      </c>
      <c r="B174" s="2" t="s">
        <v>143</v>
      </c>
      <c r="C174" s="2" t="s">
        <v>15</v>
      </c>
      <c r="D174" s="2">
        <v>2040</v>
      </c>
      <c r="E174" s="2">
        <v>1</v>
      </c>
    </row>
    <row r="175" spans="1:5" x14ac:dyDescent="0.45">
      <c r="A175" s="2" t="s">
        <v>142</v>
      </c>
      <c r="B175" s="2" t="s">
        <v>143</v>
      </c>
      <c r="C175" s="2" t="s">
        <v>15</v>
      </c>
      <c r="D175" s="2">
        <v>2045</v>
      </c>
      <c r="E175" s="2">
        <v>1</v>
      </c>
    </row>
    <row r="176" spans="1:5" x14ac:dyDescent="0.45">
      <c r="A176" s="6" t="s">
        <v>142</v>
      </c>
      <c r="B176" s="6" t="s">
        <v>143</v>
      </c>
      <c r="C176" s="6" t="s">
        <v>15</v>
      </c>
      <c r="D176" s="6">
        <v>2050</v>
      </c>
      <c r="E176" s="6">
        <v>1</v>
      </c>
    </row>
    <row r="177" spans="1:5" x14ac:dyDescent="0.45">
      <c r="A177" s="2" t="s">
        <v>142</v>
      </c>
      <c r="B177" s="2" t="s">
        <v>143</v>
      </c>
      <c r="C177" s="2" t="s">
        <v>15</v>
      </c>
      <c r="D177" s="2">
        <v>2030</v>
      </c>
      <c r="E177" s="2">
        <v>1</v>
      </c>
    </row>
    <row r="178" spans="1:5" x14ac:dyDescent="0.45">
      <c r="A178" s="2" t="s">
        <v>142</v>
      </c>
      <c r="B178" s="2" t="s">
        <v>143</v>
      </c>
      <c r="C178" s="2" t="s">
        <v>15</v>
      </c>
      <c r="D178" s="2">
        <v>2035</v>
      </c>
      <c r="E178" s="2">
        <v>1</v>
      </c>
    </row>
    <row r="179" spans="1:5" x14ac:dyDescent="0.45">
      <c r="A179" s="2" t="s">
        <v>142</v>
      </c>
      <c r="B179" s="2" t="s">
        <v>143</v>
      </c>
      <c r="C179" s="2" t="s">
        <v>15</v>
      </c>
      <c r="D179" s="2">
        <v>2040</v>
      </c>
      <c r="E179" s="2">
        <v>1</v>
      </c>
    </row>
    <row r="180" spans="1:5" x14ac:dyDescent="0.45">
      <c r="A180" s="2" t="s">
        <v>142</v>
      </c>
      <c r="B180" s="2" t="s">
        <v>143</v>
      </c>
      <c r="C180" s="2" t="s">
        <v>15</v>
      </c>
      <c r="D180" s="2">
        <v>2045</v>
      </c>
      <c r="E180" s="2">
        <v>1</v>
      </c>
    </row>
    <row r="181" spans="1:5" x14ac:dyDescent="0.45">
      <c r="A181" s="6" t="s">
        <v>142</v>
      </c>
      <c r="B181" s="6" t="s">
        <v>143</v>
      </c>
      <c r="C181" s="6" t="s">
        <v>15</v>
      </c>
      <c r="D181" s="6">
        <v>2050</v>
      </c>
      <c r="E181" s="6">
        <v>1</v>
      </c>
    </row>
    <row r="182" spans="1:5" x14ac:dyDescent="0.45">
      <c r="A182" s="2" t="s">
        <v>142</v>
      </c>
      <c r="B182" s="2" t="s">
        <v>143</v>
      </c>
      <c r="C182" s="2" t="s">
        <v>15</v>
      </c>
      <c r="D182" s="2">
        <v>2030</v>
      </c>
      <c r="E182" s="2">
        <v>1</v>
      </c>
    </row>
    <row r="183" spans="1:5" x14ac:dyDescent="0.45">
      <c r="A183" s="2" t="s">
        <v>142</v>
      </c>
      <c r="B183" s="2" t="s">
        <v>143</v>
      </c>
      <c r="C183" s="2" t="s">
        <v>15</v>
      </c>
      <c r="D183" s="2">
        <v>2035</v>
      </c>
      <c r="E183" s="2">
        <v>1</v>
      </c>
    </row>
    <row r="184" spans="1:5" x14ac:dyDescent="0.45">
      <c r="A184" s="2" t="s">
        <v>142</v>
      </c>
      <c r="B184" s="2" t="s">
        <v>143</v>
      </c>
      <c r="C184" s="2" t="s">
        <v>15</v>
      </c>
      <c r="D184" s="2">
        <v>2040</v>
      </c>
      <c r="E184" s="2">
        <v>1</v>
      </c>
    </row>
    <row r="185" spans="1:5" x14ac:dyDescent="0.45">
      <c r="A185" s="2" t="s">
        <v>142</v>
      </c>
      <c r="B185" s="2" t="s">
        <v>143</v>
      </c>
      <c r="C185" s="2" t="s">
        <v>15</v>
      </c>
      <c r="D185" s="2">
        <v>2045</v>
      </c>
      <c r="E185" s="2">
        <v>1</v>
      </c>
    </row>
    <row r="186" spans="1:5" x14ac:dyDescent="0.45">
      <c r="A186" s="6" t="s">
        <v>142</v>
      </c>
      <c r="B186" s="6" t="s">
        <v>143</v>
      </c>
      <c r="C186" s="6" t="s">
        <v>15</v>
      </c>
      <c r="D186" s="6">
        <v>2050</v>
      </c>
      <c r="E186" s="6">
        <v>1</v>
      </c>
    </row>
    <row r="187" spans="1:5" x14ac:dyDescent="0.45">
      <c r="A187" s="2" t="s">
        <v>144</v>
      </c>
      <c r="B187" s="2" t="s">
        <v>143</v>
      </c>
      <c r="C187" s="2" t="s">
        <v>15</v>
      </c>
      <c r="D187" s="2">
        <v>2030</v>
      </c>
      <c r="E187" s="2">
        <v>1</v>
      </c>
    </row>
    <row r="188" spans="1:5" x14ac:dyDescent="0.45">
      <c r="A188" s="2" t="s">
        <v>144</v>
      </c>
      <c r="B188" s="2" t="s">
        <v>143</v>
      </c>
      <c r="C188" s="2" t="s">
        <v>15</v>
      </c>
      <c r="D188" s="2">
        <v>2035</v>
      </c>
      <c r="E188" s="2">
        <v>1</v>
      </c>
    </row>
    <row r="189" spans="1:5" x14ac:dyDescent="0.45">
      <c r="A189" s="2" t="s">
        <v>144</v>
      </c>
      <c r="B189" s="2" t="s">
        <v>143</v>
      </c>
      <c r="C189" s="2" t="s">
        <v>15</v>
      </c>
      <c r="D189" s="2">
        <v>2040</v>
      </c>
      <c r="E189" s="2">
        <v>1</v>
      </c>
    </row>
    <row r="190" spans="1:5" x14ac:dyDescent="0.45">
      <c r="A190" s="2" t="s">
        <v>144</v>
      </c>
      <c r="B190" s="2" t="s">
        <v>143</v>
      </c>
      <c r="C190" s="2" t="s">
        <v>15</v>
      </c>
      <c r="D190" s="2">
        <v>2045</v>
      </c>
      <c r="E190" s="2">
        <v>1</v>
      </c>
    </row>
    <row r="191" spans="1:5" x14ac:dyDescent="0.45">
      <c r="A191" s="6" t="s">
        <v>144</v>
      </c>
      <c r="B191" s="6" t="s">
        <v>143</v>
      </c>
      <c r="C191" s="6" t="s">
        <v>15</v>
      </c>
      <c r="D191" s="6">
        <v>2050</v>
      </c>
      <c r="E191" s="6">
        <v>1</v>
      </c>
    </row>
    <row r="192" spans="1:5" x14ac:dyDescent="0.45">
      <c r="A192" s="2" t="s">
        <v>144</v>
      </c>
      <c r="B192" s="2" t="s">
        <v>143</v>
      </c>
      <c r="C192" s="2" t="s">
        <v>15</v>
      </c>
      <c r="D192" s="2">
        <v>2030</v>
      </c>
      <c r="E192" s="2">
        <v>1</v>
      </c>
    </row>
    <row r="193" spans="1:5" x14ac:dyDescent="0.45">
      <c r="A193" s="2" t="s">
        <v>144</v>
      </c>
      <c r="B193" s="2" t="s">
        <v>143</v>
      </c>
      <c r="C193" s="2" t="s">
        <v>15</v>
      </c>
      <c r="D193" s="2">
        <v>2035</v>
      </c>
      <c r="E193" s="2">
        <v>1</v>
      </c>
    </row>
    <row r="194" spans="1:5" x14ac:dyDescent="0.45">
      <c r="A194" s="2" t="s">
        <v>144</v>
      </c>
      <c r="B194" s="2" t="s">
        <v>143</v>
      </c>
      <c r="C194" s="2" t="s">
        <v>15</v>
      </c>
      <c r="D194" s="2">
        <v>2040</v>
      </c>
      <c r="E194" s="2">
        <v>1</v>
      </c>
    </row>
    <row r="195" spans="1:5" x14ac:dyDescent="0.45">
      <c r="A195" s="2" t="s">
        <v>144</v>
      </c>
      <c r="B195" s="2" t="s">
        <v>143</v>
      </c>
      <c r="C195" s="2" t="s">
        <v>15</v>
      </c>
      <c r="D195" s="2">
        <v>2045</v>
      </c>
      <c r="E195" s="2">
        <v>1</v>
      </c>
    </row>
    <row r="196" spans="1:5" x14ac:dyDescent="0.45">
      <c r="A196" s="6" t="s">
        <v>144</v>
      </c>
      <c r="B196" s="6" t="s">
        <v>143</v>
      </c>
      <c r="C196" s="6" t="s">
        <v>15</v>
      </c>
      <c r="D196" s="6">
        <v>2050</v>
      </c>
      <c r="E196" s="6">
        <v>1</v>
      </c>
    </row>
    <row r="197" spans="1:5" x14ac:dyDescent="0.45">
      <c r="A197" s="2" t="s">
        <v>144</v>
      </c>
      <c r="B197" s="2" t="s">
        <v>143</v>
      </c>
      <c r="C197" s="2" t="s">
        <v>15</v>
      </c>
      <c r="D197" s="2">
        <v>2030</v>
      </c>
      <c r="E197" s="2">
        <v>1</v>
      </c>
    </row>
    <row r="198" spans="1:5" x14ac:dyDescent="0.45">
      <c r="A198" s="2" t="s">
        <v>144</v>
      </c>
      <c r="B198" s="2" t="s">
        <v>143</v>
      </c>
      <c r="C198" s="2" t="s">
        <v>15</v>
      </c>
      <c r="D198" s="2">
        <v>2035</v>
      </c>
      <c r="E198" s="2">
        <v>1</v>
      </c>
    </row>
    <row r="199" spans="1:5" x14ac:dyDescent="0.45">
      <c r="A199" s="2" t="s">
        <v>144</v>
      </c>
      <c r="B199" s="2" t="s">
        <v>143</v>
      </c>
      <c r="C199" s="2" t="s">
        <v>15</v>
      </c>
      <c r="D199" s="2">
        <v>2040</v>
      </c>
      <c r="E199" s="2">
        <v>1</v>
      </c>
    </row>
    <row r="200" spans="1:5" x14ac:dyDescent="0.45">
      <c r="A200" s="2" t="s">
        <v>144</v>
      </c>
      <c r="B200" s="2" t="s">
        <v>143</v>
      </c>
      <c r="C200" s="2" t="s">
        <v>15</v>
      </c>
      <c r="D200" s="2">
        <v>2045</v>
      </c>
      <c r="E200" s="2">
        <v>1</v>
      </c>
    </row>
    <row r="201" spans="1:5" x14ac:dyDescent="0.45">
      <c r="A201" s="6" t="s">
        <v>144</v>
      </c>
      <c r="B201" s="6" t="s">
        <v>143</v>
      </c>
      <c r="C201" s="6" t="s">
        <v>15</v>
      </c>
      <c r="D201" s="6">
        <v>2050</v>
      </c>
      <c r="E201" s="6">
        <v>1</v>
      </c>
    </row>
    <row r="202" spans="1:5" x14ac:dyDescent="0.45">
      <c r="A202" s="2" t="s">
        <v>92</v>
      </c>
      <c r="B202" s="2" t="s">
        <v>15</v>
      </c>
      <c r="C202" s="2" t="s">
        <v>6</v>
      </c>
      <c r="D202" s="2">
        <v>2030</v>
      </c>
      <c r="E202" s="2">
        <v>1</v>
      </c>
    </row>
    <row r="203" spans="1:5" x14ac:dyDescent="0.45">
      <c r="A203" s="2" t="s">
        <v>92</v>
      </c>
      <c r="B203" s="2" t="s">
        <v>15</v>
      </c>
      <c r="C203" s="2" t="s">
        <v>6</v>
      </c>
      <c r="D203" s="2">
        <v>2035</v>
      </c>
      <c r="E203" s="2">
        <v>1</v>
      </c>
    </row>
    <row r="204" spans="1:5" x14ac:dyDescent="0.45">
      <c r="A204" s="2" t="s">
        <v>92</v>
      </c>
      <c r="B204" s="2" t="s">
        <v>15</v>
      </c>
      <c r="C204" s="2" t="s">
        <v>6</v>
      </c>
      <c r="D204" s="2">
        <v>2040</v>
      </c>
      <c r="E204" s="2">
        <v>1</v>
      </c>
    </row>
    <row r="205" spans="1:5" x14ac:dyDescent="0.45">
      <c r="A205" s="2" t="s">
        <v>92</v>
      </c>
      <c r="B205" s="2" t="s">
        <v>15</v>
      </c>
      <c r="C205" s="2" t="s">
        <v>6</v>
      </c>
      <c r="D205" s="2">
        <v>2045</v>
      </c>
      <c r="E205" s="2">
        <v>1</v>
      </c>
    </row>
    <row r="206" spans="1:5" x14ac:dyDescent="0.45">
      <c r="A206" s="6" t="s">
        <v>92</v>
      </c>
      <c r="B206" s="6" t="s">
        <v>15</v>
      </c>
      <c r="C206" s="6" t="s">
        <v>6</v>
      </c>
      <c r="D206" s="6">
        <v>2050</v>
      </c>
      <c r="E206" s="6">
        <v>1</v>
      </c>
    </row>
    <row r="207" spans="1:5" x14ac:dyDescent="0.45">
      <c r="A207" s="14" t="s">
        <v>145</v>
      </c>
      <c r="B207" s="2" t="s">
        <v>143</v>
      </c>
      <c r="C207" s="14" t="s">
        <v>15</v>
      </c>
      <c r="D207" s="2">
        <v>2030</v>
      </c>
      <c r="E207" s="2">
        <v>1</v>
      </c>
    </row>
    <row r="208" spans="1:5" x14ac:dyDescent="0.45">
      <c r="A208" s="14" t="s">
        <v>145</v>
      </c>
      <c r="B208" s="2" t="s">
        <v>143</v>
      </c>
      <c r="C208" s="14" t="s">
        <v>15</v>
      </c>
      <c r="D208" s="2">
        <v>2035</v>
      </c>
      <c r="E208" s="2">
        <v>1</v>
      </c>
    </row>
    <row r="209" spans="1:5" x14ac:dyDescent="0.45">
      <c r="A209" s="14" t="s">
        <v>145</v>
      </c>
      <c r="B209" s="2" t="s">
        <v>143</v>
      </c>
      <c r="C209" s="14" t="s">
        <v>15</v>
      </c>
      <c r="D209" s="2">
        <v>2040</v>
      </c>
      <c r="E209" s="2">
        <v>1</v>
      </c>
    </row>
    <row r="210" spans="1:5" x14ac:dyDescent="0.45">
      <c r="A210" s="14" t="s">
        <v>145</v>
      </c>
      <c r="B210" s="2" t="s">
        <v>143</v>
      </c>
      <c r="C210" s="14" t="s">
        <v>15</v>
      </c>
      <c r="D210" s="2">
        <v>2045</v>
      </c>
      <c r="E210" s="2">
        <v>1</v>
      </c>
    </row>
    <row r="211" spans="1:5" x14ac:dyDescent="0.45">
      <c r="A211" s="16" t="s">
        <v>145</v>
      </c>
      <c r="B211" s="6" t="s">
        <v>143</v>
      </c>
      <c r="C211" s="6" t="s">
        <v>15</v>
      </c>
      <c r="D211" s="6">
        <v>2050</v>
      </c>
      <c r="E211" s="6">
        <v>1</v>
      </c>
    </row>
    <row r="212" spans="1:5" x14ac:dyDescent="0.45">
      <c r="A212" s="14" t="s">
        <v>145</v>
      </c>
      <c r="B212" s="2" t="s">
        <v>143</v>
      </c>
      <c r="C212" s="14" t="s">
        <v>15</v>
      </c>
      <c r="D212" s="2">
        <v>2030</v>
      </c>
      <c r="E212" s="2">
        <v>1</v>
      </c>
    </row>
    <row r="213" spans="1:5" x14ac:dyDescent="0.45">
      <c r="A213" s="14" t="s">
        <v>145</v>
      </c>
      <c r="B213" s="2" t="s">
        <v>143</v>
      </c>
      <c r="C213" s="14" t="s">
        <v>15</v>
      </c>
      <c r="D213" s="2">
        <v>2035</v>
      </c>
      <c r="E213" s="2">
        <v>1</v>
      </c>
    </row>
    <row r="214" spans="1:5" x14ac:dyDescent="0.45">
      <c r="A214" s="14" t="s">
        <v>145</v>
      </c>
      <c r="B214" s="2" t="s">
        <v>143</v>
      </c>
      <c r="C214" s="14" t="s">
        <v>15</v>
      </c>
      <c r="D214" s="2">
        <v>2040</v>
      </c>
      <c r="E214" s="2">
        <v>1</v>
      </c>
    </row>
    <row r="215" spans="1:5" x14ac:dyDescent="0.45">
      <c r="A215" s="14" t="s">
        <v>145</v>
      </c>
      <c r="B215" s="2" t="s">
        <v>143</v>
      </c>
      <c r="C215" s="14" t="s">
        <v>15</v>
      </c>
      <c r="D215" s="2">
        <v>2045</v>
      </c>
      <c r="E215" s="2">
        <v>1</v>
      </c>
    </row>
    <row r="216" spans="1:5" x14ac:dyDescent="0.45">
      <c r="A216" s="16" t="s">
        <v>145</v>
      </c>
      <c r="B216" s="6" t="s">
        <v>143</v>
      </c>
      <c r="C216" s="6" t="s">
        <v>15</v>
      </c>
      <c r="D216" s="6">
        <v>2050</v>
      </c>
      <c r="E216" s="6">
        <v>1</v>
      </c>
    </row>
    <row r="217" spans="1:5" x14ac:dyDescent="0.45">
      <c r="A217" s="14" t="s">
        <v>145</v>
      </c>
      <c r="B217" s="2" t="s">
        <v>143</v>
      </c>
      <c r="C217" s="14" t="s">
        <v>15</v>
      </c>
      <c r="D217" s="2">
        <v>2030</v>
      </c>
      <c r="E217" s="2">
        <v>1</v>
      </c>
    </row>
    <row r="218" spans="1:5" x14ac:dyDescent="0.45">
      <c r="A218" s="14" t="s">
        <v>145</v>
      </c>
      <c r="B218" s="2" t="s">
        <v>143</v>
      </c>
      <c r="C218" s="14" t="s">
        <v>15</v>
      </c>
      <c r="D218" s="2">
        <v>2035</v>
      </c>
      <c r="E218" s="2">
        <v>1</v>
      </c>
    </row>
    <row r="219" spans="1:5" x14ac:dyDescent="0.45">
      <c r="A219" s="14" t="s">
        <v>145</v>
      </c>
      <c r="B219" s="2" t="s">
        <v>143</v>
      </c>
      <c r="C219" s="14" t="s">
        <v>15</v>
      </c>
      <c r="D219" s="2">
        <v>2040</v>
      </c>
      <c r="E219" s="2">
        <v>1</v>
      </c>
    </row>
    <row r="220" spans="1:5" x14ac:dyDescent="0.45">
      <c r="A220" s="14" t="s">
        <v>145</v>
      </c>
      <c r="B220" s="2" t="s">
        <v>143</v>
      </c>
      <c r="C220" s="14" t="s">
        <v>15</v>
      </c>
      <c r="D220" s="2">
        <v>2045</v>
      </c>
      <c r="E220" s="2">
        <v>1</v>
      </c>
    </row>
    <row r="221" spans="1:5" x14ac:dyDescent="0.45">
      <c r="A221" s="16" t="s">
        <v>145</v>
      </c>
      <c r="B221" s="6" t="s">
        <v>143</v>
      </c>
      <c r="C221" s="6" t="s">
        <v>15</v>
      </c>
      <c r="D221" s="6">
        <v>2050</v>
      </c>
      <c r="E221" s="6">
        <v>1</v>
      </c>
    </row>
    <row r="222" spans="1:5" x14ac:dyDescent="0.45">
      <c r="A222" s="2" t="s">
        <v>87</v>
      </c>
      <c r="B222" s="2" t="s">
        <v>15</v>
      </c>
      <c r="C222" s="2" t="s">
        <v>6</v>
      </c>
      <c r="D222" s="2">
        <v>2030</v>
      </c>
      <c r="E222" s="2">
        <v>1</v>
      </c>
    </row>
    <row r="223" spans="1:5" x14ac:dyDescent="0.45">
      <c r="A223" s="2" t="s">
        <v>87</v>
      </c>
      <c r="B223" s="2" t="s">
        <v>15</v>
      </c>
      <c r="C223" s="2" t="s">
        <v>6</v>
      </c>
      <c r="D223" s="2">
        <v>2035</v>
      </c>
      <c r="E223" s="2">
        <v>1</v>
      </c>
    </row>
    <row r="224" spans="1:5" x14ac:dyDescent="0.45">
      <c r="A224" s="2" t="s">
        <v>87</v>
      </c>
      <c r="B224" s="2" t="s">
        <v>15</v>
      </c>
      <c r="C224" s="2" t="s">
        <v>6</v>
      </c>
      <c r="D224" s="2">
        <v>2040</v>
      </c>
      <c r="E224" s="2">
        <v>1</v>
      </c>
    </row>
    <row r="225" spans="1:5" x14ac:dyDescent="0.45">
      <c r="A225" s="2" t="s">
        <v>87</v>
      </c>
      <c r="B225" s="2" t="s">
        <v>15</v>
      </c>
      <c r="C225" s="2" t="s">
        <v>6</v>
      </c>
      <c r="D225" s="2">
        <v>2045</v>
      </c>
      <c r="E225" s="2">
        <v>1</v>
      </c>
    </row>
    <row r="226" spans="1:5" x14ac:dyDescent="0.45">
      <c r="A226" s="6" t="s">
        <v>87</v>
      </c>
      <c r="B226" s="6" t="s">
        <v>15</v>
      </c>
      <c r="C226" s="6" t="s">
        <v>6</v>
      </c>
      <c r="D226" s="6">
        <v>2050</v>
      </c>
      <c r="E226" s="6">
        <v>1</v>
      </c>
    </row>
    <row r="227" spans="1:5" x14ac:dyDescent="0.45">
      <c r="A227" s="14" t="s">
        <v>88</v>
      </c>
      <c r="B227" s="2" t="s">
        <v>15</v>
      </c>
      <c r="C227" s="2" t="s">
        <v>91</v>
      </c>
      <c r="D227" s="2">
        <v>2030</v>
      </c>
      <c r="E227" s="2">
        <v>1</v>
      </c>
    </row>
    <row r="228" spans="1:5" x14ac:dyDescent="0.45">
      <c r="A228" s="14" t="s">
        <v>88</v>
      </c>
      <c r="B228" s="2" t="s">
        <v>15</v>
      </c>
      <c r="C228" s="2" t="s">
        <v>91</v>
      </c>
      <c r="D228" s="2">
        <v>2035</v>
      </c>
      <c r="E228" s="2">
        <v>1</v>
      </c>
    </row>
    <row r="229" spans="1:5" x14ac:dyDescent="0.45">
      <c r="A229" s="14" t="s">
        <v>88</v>
      </c>
      <c r="B229" s="2" t="s">
        <v>15</v>
      </c>
      <c r="C229" s="2" t="s">
        <v>91</v>
      </c>
      <c r="D229" s="2">
        <v>2040</v>
      </c>
      <c r="E229" s="2">
        <v>1</v>
      </c>
    </row>
    <row r="230" spans="1:5" x14ac:dyDescent="0.45">
      <c r="A230" s="14" t="s">
        <v>88</v>
      </c>
      <c r="B230" s="2" t="s">
        <v>15</v>
      </c>
      <c r="C230" s="2" t="s">
        <v>91</v>
      </c>
      <c r="D230" s="2">
        <v>2045</v>
      </c>
      <c r="E230" s="2">
        <v>1</v>
      </c>
    </row>
    <row r="231" spans="1:5" x14ac:dyDescent="0.45">
      <c r="A231" s="16" t="s">
        <v>88</v>
      </c>
      <c r="B231" s="6" t="s">
        <v>15</v>
      </c>
      <c r="C231" s="6" t="s">
        <v>91</v>
      </c>
      <c r="D231" s="6">
        <v>2050</v>
      </c>
      <c r="E231" s="6">
        <v>1</v>
      </c>
    </row>
    <row r="232" spans="1:5" x14ac:dyDescent="0.45">
      <c r="A232" s="14" t="s">
        <v>90</v>
      </c>
      <c r="B232" s="2" t="s">
        <v>15</v>
      </c>
      <c r="C232" s="14" t="s">
        <v>6</v>
      </c>
      <c r="D232" s="14">
        <v>2030</v>
      </c>
      <c r="E232" s="14">
        <v>1</v>
      </c>
    </row>
    <row r="233" spans="1:5" x14ac:dyDescent="0.45">
      <c r="A233" s="14" t="s">
        <v>90</v>
      </c>
      <c r="B233" s="2" t="s">
        <v>15</v>
      </c>
      <c r="C233" s="14" t="s">
        <v>6</v>
      </c>
      <c r="D233" s="14">
        <v>2035</v>
      </c>
      <c r="E233" s="14">
        <v>1</v>
      </c>
    </row>
    <row r="234" spans="1:5" x14ac:dyDescent="0.45">
      <c r="A234" s="14" t="s">
        <v>90</v>
      </c>
      <c r="B234" s="2" t="s">
        <v>15</v>
      </c>
      <c r="C234" s="14" t="s">
        <v>6</v>
      </c>
      <c r="D234" s="14">
        <v>2040</v>
      </c>
      <c r="E234" s="14">
        <v>1</v>
      </c>
    </row>
    <row r="235" spans="1:5" x14ac:dyDescent="0.45">
      <c r="A235" s="14" t="s">
        <v>90</v>
      </c>
      <c r="B235" s="2" t="s">
        <v>15</v>
      </c>
      <c r="C235" s="14" t="s">
        <v>6</v>
      </c>
      <c r="D235" s="14">
        <v>2045</v>
      </c>
      <c r="E235" s="14">
        <v>1</v>
      </c>
    </row>
    <row r="236" spans="1:5" x14ac:dyDescent="0.45">
      <c r="A236" s="16" t="s">
        <v>90</v>
      </c>
      <c r="B236" s="6" t="s">
        <v>15</v>
      </c>
      <c r="C236" s="16" t="s">
        <v>6</v>
      </c>
      <c r="D236" s="16">
        <v>2050</v>
      </c>
      <c r="E236" s="16">
        <v>1</v>
      </c>
    </row>
    <row r="237" spans="1:5" x14ac:dyDescent="0.45">
      <c r="A237" t="s">
        <v>36</v>
      </c>
      <c r="B237" t="s">
        <v>39</v>
      </c>
      <c r="C237" s="14" t="s">
        <v>146</v>
      </c>
      <c r="D237">
        <v>2030</v>
      </c>
      <c r="E237">
        <v>1</v>
      </c>
    </row>
    <row r="238" spans="1:5" x14ac:dyDescent="0.45">
      <c r="A238" t="s">
        <v>36</v>
      </c>
      <c r="B238" t="s">
        <v>39</v>
      </c>
      <c r="C238" s="14" t="s">
        <v>146</v>
      </c>
      <c r="D238">
        <v>2035</v>
      </c>
      <c r="E238">
        <v>1</v>
      </c>
    </row>
    <row r="239" spans="1:5" x14ac:dyDescent="0.45">
      <c r="A239" t="s">
        <v>36</v>
      </c>
      <c r="B239" t="s">
        <v>39</v>
      </c>
      <c r="C239" s="14" t="s">
        <v>146</v>
      </c>
      <c r="D239">
        <v>2040</v>
      </c>
      <c r="E239">
        <v>1</v>
      </c>
    </row>
    <row r="240" spans="1:5" x14ac:dyDescent="0.45">
      <c r="A240" t="s">
        <v>36</v>
      </c>
      <c r="B240" t="s">
        <v>39</v>
      </c>
      <c r="C240" s="14" t="s">
        <v>146</v>
      </c>
      <c r="D240">
        <v>2045</v>
      </c>
      <c r="E240">
        <v>1</v>
      </c>
    </row>
    <row r="241" spans="1:5" x14ac:dyDescent="0.45">
      <c r="A241" s="6" t="s">
        <v>36</v>
      </c>
      <c r="B241" s="6" t="s">
        <v>39</v>
      </c>
      <c r="C241" s="16" t="s">
        <v>146</v>
      </c>
      <c r="D241" s="6">
        <v>2050</v>
      </c>
      <c r="E241" s="6">
        <v>1</v>
      </c>
    </row>
    <row r="242" spans="1:5" x14ac:dyDescent="0.45">
      <c r="A242" t="s">
        <v>36</v>
      </c>
      <c r="B242" t="s">
        <v>41</v>
      </c>
      <c r="C242" s="14" t="s">
        <v>146</v>
      </c>
      <c r="D242">
        <v>2030</v>
      </c>
      <c r="E242">
        <v>1</v>
      </c>
    </row>
    <row r="243" spans="1:5" x14ac:dyDescent="0.45">
      <c r="A243" t="s">
        <v>36</v>
      </c>
      <c r="B243" t="s">
        <v>41</v>
      </c>
      <c r="C243" s="14" t="s">
        <v>146</v>
      </c>
      <c r="D243">
        <v>2035</v>
      </c>
      <c r="E243">
        <v>1</v>
      </c>
    </row>
    <row r="244" spans="1:5" x14ac:dyDescent="0.45">
      <c r="A244" t="s">
        <v>36</v>
      </c>
      <c r="B244" t="s">
        <v>41</v>
      </c>
      <c r="C244" s="14" t="s">
        <v>146</v>
      </c>
      <c r="D244">
        <v>2040</v>
      </c>
      <c r="E244">
        <v>1</v>
      </c>
    </row>
    <row r="245" spans="1:5" x14ac:dyDescent="0.45">
      <c r="A245" t="s">
        <v>36</v>
      </c>
      <c r="B245" t="s">
        <v>41</v>
      </c>
      <c r="C245" s="14" t="s">
        <v>146</v>
      </c>
      <c r="D245">
        <v>2045</v>
      </c>
      <c r="E245">
        <v>1</v>
      </c>
    </row>
    <row r="246" spans="1:5" x14ac:dyDescent="0.45">
      <c r="A246" s="6" t="s">
        <v>36</v>
      </c>
      <c r="B246" s="6" t="s">
        <v>41</v>
      </c>
      <c r="C246" s="16" t="s">
        <v>146</v>
      </c>
      <c r="D246" s="6">
        <v>2050</v>
      </c>
      <c r="E246" s="6">
        <v>1</v>
      </c>
    </row>
    <row r="247" spans="1:5" x14ac:dyDescent="0.45">
      <c r="A247" s="2" t="s">
        <v>35</v>
      </c>
      <c r="B247" s="4" t="s">
        <v>6</v>
      </c>
      <c r="C247" s="14" t="s">
        <v>146</v>
      </c>
      <c r="D247">
        <v>2030</v>
      </c>
      <c r="E247" s="11">
        <v>1.63</v>
      </c>
    </row>
    <row r="248" spans="1:5" x14ac:dyDescent="0.45">
      <c r="A248" s="2" t="s">
        <v>35</v>
      </c>
      <c r="B248" s="2" t="s">
        <v>6</v>
      </c>
      <c r="C248" s="14" t="s">
        <v>146</v>
      </c>
      <c r="D248">
        <v>2035</v>
      </c>
      <c r="E248" s="11">
        <v>1.64</v>
      </c>
    </row>
    <row r="249" spans="1:5" x14ac:dyDescent="0.45">
      <c r="A249" s="2" t="s">
        <v>35</v>
      </c>
      <c r="B249" s="2" t="s">
        <v>6</v>
      </c>
      <c r="C249" s="14" t="s">
        <v>146</v>
      </c>
      <c r="D249">
        <v>2040</v>
      </c>
      <c r="E249" s="11">
        <v>1.64</v>
      </c>
    </row>
    <row r="250" spans="1:5" x14ac:dyDescent="0.45">
      <c r="A250" s="2" t="s">
        <v>35</v>
      </c>
      <c r="B250" s="2" t="s">
        <v>6</v>
      </c>
      <c r="C250" s="14" t="s">
        <v>146</v>
      </c>
      <c r="D250">
        <v>2045</v>
      </c>
      <c r="E250" s="11">
        <v>1.56</v>
      </c>
    </row>
    <row r="251" spans="1:5" x14ac:dyDescent="0.45">
      <c r="A251" s="6" t="s">
        <v>35</v>
      </c>
      <c r="B251" s="6" t="s">
        <v>6</v>
      </c>
      <c r="C251" s="16" t="s">
        <v>146</v>
      </c>
      <c r="D251" s="6">
        <v>2050</v>
      </c>
      <c r="E251" s="6">
        <v>1.47</v>
      </c>
    </row>
    <row r="252" spans="1:5" x14ac:dyDescent="0.45">
      <c r="A252" s="2" t="s">
        <v>35</v>
      </c>
      <c r="B252" s="4" t="s">
        <v>125</v>
      </c>
      <c r="C252" s="14" t="s">
        <v>146</v>
      </c>
      <c r="D252">
        <v>2030</v>
      </c>
      <c r="E252" s="11">
        <v>1.63</v>
      </c>
    </row>
    <row r="253" spans="1:5" x14ac:dyDescent="0.45">
      <c r="A253" s="2" t="s">
        <v>35</v>
      </c>
      <c r="B253" s="2" t="s">
        <v>125</v>
      </c>
      <c r="C253" s="14" t="s">
        <v>146</v>
      </c>
      <c r="D253">
        <v>2035</v>
      </c>
      <c r="E253" s="11">
        <v>1.64</v>
      </c>
    </row>
    <row r="254" spans="1:5" x14ac:dyDescent="0.45">
      <c r="A254" s="2" t="s">
        <v>35</v>
      </c>
      <c r="B254" s="2" t="s">
        <v>125</v>
      </c>
      <c r="C254" s="14" t="s">
        <v>146</v>
      </c>
      <c r="D254">
        <v>2040</v>
      </c>
      <c r="E254" s="11">
        <v>1.64</v>
      </c>
    </row>
    <row r="255" spans="1:5" x14ac:dyDescent="0.45">
      <c r="A255" s="2" t="s">
        <v>35</v>
      </c>
      <c r="B255" s="2" t="s">
        <v>125</v>
      </c>
      <c r="C255" s="14" t="s">
        <v>146</v>
      </c>
      <c r="D255">
        <v>2045</v>
      </c>
      <c r="E255" s="11">
        <v>1.56</v>
      </c>
    </row>
    <row r="256" spans="1:5" x14ac:dyDescent="0.45">
      <c r="A256" s="6" t="s">
        <v>35</v>
      </c>
      <c r="B256" s="6" t="s">
        <v>125</v>
      </c>
      <c r="C256" s="16" t="s">
        <v>146</v>
      </c>
      <c r="D256" s="6">
        <v>2050</v>
      </c>
      <c r="E256" s="6">
        <v>1.47</v>
      </c>
    </row>
    <row r="257" spans="1:5" x14ac:dyDescent="0.45">
      <c r="A257" s="2" t="s">
        <v>43</v>
      </c>
      <c r="B257" s="2" t="s">
        <v>40</v>
      </c>
      <c r="C257" s="14" t="s">
        <v>146</v>
      </c>
      <c r="D257" s="11">
        <v>2030</v>
      </c>
      <c r="E257" s="11">
        <v>1.01</v>
      </c>
    </row>
    <row r="258" spans="1:5" x14ac:dyDescent="0.45">
      <c r="A258" s="2" t="s">
        <v>43</v>
      </c>
      <c r="B258" s="2" t="s">
        <v>40</v>
      </c>
      <c r="C258" s="14" t="s">
        <v>146</v>
      </c>
      <c r="D258" s="11">
        <v>2035</v>
      </c>
      <c r="E258" s="11">
        <v>0.99</v>
      </c>
    </row>
    <row r="259" spans="1:5" x14ac:dyDescent="0.45">
      <c r="A259" s="2" t="s">
        <v>43</v>
      </c>
      <c r="B259" s="2" t="s">
        <v>40</v>
      </c>
      <c r="C259" s="14" t="s">
        <v>146</v>
      </c>
      <c r="D259" s="11">
        <v>2040</v>
      </c>
      <c r="E259" s="11">
        <v>0.97</v>
      </c>
    </row>
    <row r="260" spans="1:5" x14ac:dyDescent="0.45">
      <c r="A260" s="2" t="s">
        <v>43</v>
      </c>
      <c r="B260" s="2" t="s">
        <v>40</v>
      </c>
      <c r="C260" s="14" t="s">
        <v>146</v>
      </c>
      <c r="D260" s="11">
        <v>2045</v>
      </c>
      <c r="E260" s="11">
        <v>0.92</v>
      </c>
    </row>
    <row r="261" spans="1:5" x14ac:dyDescent="0.45">
      <c r="A261" s="6" t="s">
        <v>43</v>
      </c>
      <c r="B261" s="6" t="s">
        <v>40</v>
      </c>
      <c r="C261" s="16" t="s">
        <v>146</v>
      </c>
      <c r="D261" s="6">
        <v>2050</v>
      </c>
      <c r="E261" s="6">
        <v>0.88</v>
      </c>
    </row>
    <row r="262" spans="1:5" x14ac:dyDescent="0.45">
      <c r="A262" s="2" t="s">
        <v>43</v>
      </c>
      <c r="B262" s="2" t="s">
        <v>138</v>
      </c>
      <c r="C262" s="14" t="s">
        <v>146</v>
      </c>
      <c r="D262" s="11">
        <v>2030</v>
      </c>
      <c r="E262" s="11">
        <v>1.01</v>
      </c>
    </row>
    <row r="263" spans="1:5" x14ac:dyDescent="0.45">
      <c r="A263" s="2" t="s">
        <v>43</v>
      </c>
      <c r="B263" s="2" t="s">
        <v>138</v>
      </c>
      <c r="C263" s="14" t="s">
        <v>146</v>
      </c>
      <c r="D263" s="11">
        <v>2035</v>
      </c>
      <c r="E263" s="11">
        <v>0.99</v>
      </c>
    </row>
    <row r="264" spans="1:5" x14ac:dyDescent="0.45">
      <c r="A264" s="2" t="s">
        <v>43</v>
      </c>
      <c r="B264" s="2" t="s">
        <v>138</v>
      </c>
      <c r="C264" s="14" t="s">
        <v>146</v>
      </c>
      <c r="D264" s="11">
        <v>2040</v>
      </c>
      <c r="E264" s="11">
        <v>0.97</v>
      </c>
    </row>
    <row r="265" spans="1:5" x14ac:dyDescent="0.45">
      <c r="A265" s="2" t="s">
        <v>43</v>
      </c>
      <c r="B265" s="2" t="s">
        <v>138</v>
      </c>
      <c r="C265" s="14" t="s">
        <v>146</v>
      </c>
      <c r="D265" s="11">
        <v>2045</v>
      </c>
      <c r="E265" s="11">
        <v>0.92</v>
      </c>
    </row>
    <row r="266" spans="1:5" x14ac:dyDescent="0.45">
      <c r="A266" s="6" t="s">
        <v>43</v>
      </c>
      <c r="B266" s="7" t="s">
        <v>138</v>
      </c>
      <c r="C266" s="16" t="s">
        <v>146</v>
      </c>
      <c r="D266" s="6">
        <v>2050</v>
      </c>
      <c r="E266" s="6">
        <v>0.88</v>
      </c>
    </row>
    <row r="267" spans="1:5" x14ac:dyDescent="0.45">
      <c r="A267" s="2" t="s">
        <v>44</v>
      </c>
      <c r="B267" s="2" t="s">
        <v>31</v>
      </c>
      <c r="C267" s="14" t="s">
        <v>146</v>
      </c>
      <c r="D267" s="11">
        <v>2030</v>
      </c>
      <c r="E267" s="11">
        <v>1.68</v>
      </c>
    </row>
    <row r="268" spans="1:5" x14ac:dyDescent="0.45">
      <c r="A268" s="2" t="s">
        <v>44</v>
      </c>
      <c r="B268" s="2" t="s">
        <v>31</v>
      </c>
      <c r="C268" s="14" t="s">
        <v>146</v>
      </c>
      <c r="D268" s="11">
        <v>2035</v>
      </c>
      <c r="E268" s="11">
        <v>1.53</v>
      </c>
    </row>
    <row r="269" spans="1:5" x14ac:dyDescent="0.45">
      <c r="A269" s="2" t="s">
        <v>44</v>
      </c>
      <c r="B269" s="2" t="s">
        <v>31</v>
      </c>
      <c r="C269" s="14" t="s">
        <v>146</v>
      </c>
      <c r="D269" s="11">
        <v>2040</v>
      </c>
      <c r="E269" s="11">
        <v>1.37</v>
      </c>
    </row>
    <row r="270" spans="1:5" x14ac:dyDescent="0.45">
      <c r="A270" s="2" t="s">
        <v>44</v>
      </c>
      <c r="B270" s="2" t="s">
        <v>31</v>
      </c>
      <c r="C270" s="14" t="s">
        <v>146</v>
      </c>
      <c r="D270" s="11">
        <v>2045</v>
      </c>
      <c r="E270" s="11">
        <v>1.3</v>
      </c>
    </row>
    <row r="271" spans="1:5" x14ac:dyDescent="0.45">
      <c r="A271" s="6" t="s">
        <v>44</v>
      </c>
      <c r="B271" s="7" t="s">
        <v>31</v>
      </c>
      <c r="C271" s="16" t="s">
        <v>146</v>
      </c>
      <c r="D271" s="6">
        <v>2050</v>
      </c>
      <c r="E271" s="6">
        <v>1.24</v>
      </c>
    </row>
    <row r="272" spans="1:5" x14ac:dyDescent="0.45">
      <c r="A272" s="2" t="s">
        <v>44</v>
      </c>
      <c r="B272" s="2" t="s">
        <v>127</v>
      </c>
      <c r="C272" s="14" t="s">
        <v>146</v>
      </c>
      <c r="D272" s="11">
        <v>2030</v>
      </c>
      <c r="E272" s="11">
        <v>1.68</v>
      </c>
    </row>
    <row r="273" spans="1:5" x14ac:dyDescent="0.45">
      <c r="A273" s="2" t="s">
        <v>44</v>
      </c>
      <c r="B273" s="2" t="s">
        <v>127</v>
      </c>
      <c r="C273" s="14" t="s">
        <v>146</v>
      </c>
      <c r="D273" s="11">
        <v>2035</v>
      </c>
      <c r="E273" s="11">
        <v>1.53</v>
      </c>
    </row>
    <row r="274" spans="1:5" x14ac:dyDescent="0.45">
      <c r="A274" s="2" t="s">
        <v>44</v>
      </c>
      <c r="B274" s="2" t="s">
        <v>127</v>
      </c>
      <c r="C274" s="14" t="s">
        <v>146</v>
      </c>
      <c r="D274" s="11">
        <v>2040</v>
      </c>
      <c r="E274" s="11">
        <v>1.37</v>
      </c>
    </row>
    <row r="275" spans="1:5" x14ac:dyDescent="0.45">
      <c r="A275" s="2" t="s">
        <v>44</v>
      </c>
      <c r="B275" s="2" t="s">
        <v>127</v>
      </c>
      <c r="C275" s="14" t="s">
        <v>146</v>
      </c>
      <c r="D275" s="11">
        <v>2045</v>
      </c>
      <c r="E275" s="11">
        <v>1.3</v>
      </c>
    </row>
    <row r="276" spans="1:5" x14ac:dyDescent="0.45">
      <c r="A276" s="6" t="s">
        <v>44</v>
      </c>
      <c r="B276" s="7" t="s">
        <v>127</v>
      </c>
      <c r="C276" s="16" t="s">
        <v>146</v>
      </c>
      <c r="D276" s="6">
        <v>2050</v>
      </c>
      <c r="E276" s="6">
        <v>1.24</v>
      </c>
    </row>
    <row r="277" spans="1:5" x14ac:dyDescent="0.45">
      <c r="A277" s="2" t="s">
        <v>36</v>
      </c>
      <c r="B277" s="2" t="s">
        <v>41</v>
      </c>
      <c r="C277" s="14" t="s">
        <v>146</v>
      </c>
      <c r="D277" s="11">
        <v>2030</v>
      </c>
      <c r="E277" s="11">
        <v>1</v>
      </c>
    </row>
    <row r="278" spans="1:5" x14ac:dyDescent="0.45">
      <c r="A278" s="2" t="s">
        <v>36</v>
      </c>
      <c r="B278" s="2" t="s">
        <v>41</v>
      </c>
      <c r="C278" s="14" t="s">
        <v>146</v>
      </c>
      <c r="D278" s="11">
        <v>2035</v>
      </c>
      <c r="E278" s="11">
        <v>1</v>
      </c>
    </row>
    <row r="279" spans="1:5" x14ac:dyDescent="0.45">
      <c r="A279" s="2" t="s">
        <v>36</v>
      </c>
      <c r="B279" s="2" t="s">
        <v>41</v>
      </c>
      <c r="C279" s="14" t="s">
        <v>146</v>
      </c>
      <c r="D279" s="11">
        <v>2040</v>
      </c>
      <c r="E279" s="11">
        <v>1</v>
      </c>
    </row>
    <row r="280" spans="1:5" x14ac:dyDescent="0.45">
      <c r="A280" s="2" t="s">
        <v>36</v>
      </c>
      <c r="B280" s="2" t="s">
        <v>41</v>
      </c>
      <c r="C280" s="14" t="s">
        <v>146</v>
      </c>
      <c r="D280" s="11">
        <v>2045</v>
      </c>
      <c r="E280" s="11">
        <v>0.95</v>
      </c>
    </row>
    <row r="281" spans="1:5" x14ac:dyDescent="0.45">
      <c r="A281" s="6" t="s">
        <v>36</v>
      </c>
      <c r="B281" s="6" t="s">
        <v>41</v>
      </c>
      <c r="C281" s="16" t="s">
        <v>146</v>
      </c>
      <c r="D281" s="6">
        <v>2050</v>
      </c>
      <c r="E281" s="6">
        <v>0.9</v>
      </c>
    </row>
    <row r="282" spans="1:5" x14ac:dyDescent="0.45">
      <c r="A282" s="4" t="s">
        <v>36</v>
      </c>
      <c r="B282" s="4" t="s">
        <v>39</v>
      </c>
      <c r="C282" s="14" t="s">
        <v>146</v>
      </c>
      <c r="D282" s="11">
        <v>2030</v>
      </c>
      <c r="E282" s="11">
        <v>1</v>
      </c>
    </row>
    <row r="283" spans="1:5" x14ac:dyDescent="0.45">
      <c r="A283" s="2" t="s">
        <v>36</v>
      </c>
      <c r="B283" s="2" t="s">
        <v>39</v>
      </c>
      <c r="C283" s="14" t="s">
        <v>146</v>
      </c>
      <c r="D283" s="11">
        <v>2035</v>
      </c>
      <c r="E283" s="11">
        <v>1</v>
      </c>
    </row>
    <row r="284" spans="1:5" x14ac:dyDescent="0.45">
      <c r="A284" s="2" t="s">
        <v>36</v>
      </c>
      <c r="B284" s="2" t="s">
        <v>39</v>
      </c>
      <c r="C284" s="14" t="s">
        <v>146</v>
      </c>
      <c r="D284" s="11">
        <v>2040</v>
      </c>
      <c r="E284" s="11">
        <v>1</v>
      </c>
    </row>
    <row r="285" spans="1:5" x14ac:dyDescent="0.45">
      <c r="A285" s="2" t="s">
        <v>36</v>
      </c>
      <c r="B285" s="2" t="s">
        <v>39</v>
      </c>
      <c r="C285" s="14" t="s">
        <v>146</v>
      </c>
      <c r="D285" s="11">
        <v>2045</v>
      </c>
      <c r="E285" s="11">
        <v>0.95</v>
      </c>
    </row>
    <row r="286" spans="1:5" x14ac:dyDescent="0.45">
      <c r="A286" s="6" t="s">
        <v>36</v>
      </c>
      <c r="B286" s="6" t="s">
        <v>39</v>
      </c>
      <c r="C286" s="16" t="s">
        <v>146</v>
      </c>
      <c r="D286" s="6">
        <v>2050</v>
      </c>
      <c r="E286" s="6">
        <v>0.9</v>
      </c>
    </row>
    <row r="287" spans="1:5" x14ac:dyDescent="0.45">
      <c r="A287" s="2" t="s">
        <v>38</v>
      </c>
      <c r="B287" s="2" t="s">
        <v>42</v>
      </c>
      <c r="C287" s="14" t="s">
        <v>146</v>
      </c>
      <c r="D287" s="11">
        <v>2030</v>
      </c>
      <c r="E287" s="11">
        <v>2.2200000000000002</v>
      </c>
    </row>
    <row r="288" spans="1:5" x14ac:dyDescent="0.45">
      <c r="A288" s="2" t="s">
        <v>38</v>
      </c>
      <c r="B288" s="2" t="s">
        <v>42</v>
      </c>
      <c r="C288" s="14" t="s">
        <v>146</v>
      </c>
      <c r="D288" s="11">
        <v>2035</v>
      </c>
      <c r="E288" s="11">
        <v>2.19</v>
      </c>
    </row>
    <row r="289" spans="1:5" x14ac:dyDescent="0.45">
      <c r="A289" s="2" t="s">
        <v>38</v>
      </c>
      <c r="B289" s="2" t="s">
        <v>42</v>
      </c>
      <c r="C289" s="14" t="s">
        <v>146</v>
      </c>
      <c r="D289" s="11">
        <v>2040</v>
      </c>
      <c r="E289" s="11">
        <v>2.17</v>
      </c>
    </row>
    <row r="290" spans="1:5" x14ac:dyDescent="0.45">
      <c r="A290" s="2" t="s">
        <v>38</v>
      </c>
      <c r="B290" s="2" t="s">
        <v>42</v>
      </c>
      <c r="C290" s="14" t="s">
        <v>146</v>
      </c>
      <c r="D290" s="11">
        <v>2045</v>
      </c>
      <c r="E290" s="11">
        <v>2.06</v>
      </c>
    </row>
    <row r="291" spans="1:5" x14ac:dyDescent="0.45">
      <c r="A291" s="6" t="s">
        <v>38</v>
      </c>
      <c r="B291" s="6" t="s">
        <v>42</v>
      </c>
      <c r="C291" s="16" t="s">
        <v>146</v>
      </c>
      <c r="D291" s="6">
        <v>2050</v>
      </c>
      <c r="E291" s="6">
        <v>1.95</v>
      </c>
    </row>
    <row r="292" spans="1:5" x14ac:dyDescent="0.45">
      <c r="A292" s="2" t="s">
        <v>155</v>
      </c>
      <c r="B292" s="2" t="s">
        <v>15</v>
      </c>
      <c r="C292" t="s">
        <v>155</v>
      </c>
      <c r="D292">
        <v>2030</v>
      </c>
      <c r="E292">
        <v>0.08</v>
      </c>
    </row>
    <row r="293" spans="1:5" x14ac:dyDescent="0.45">
      <c r="A293" s="2" t="s">
        <v>155</v>
      </c>
      <c r="B293" s="2" t="s">
        <v>15</v>
      </c>
      <c r="C293" t="s">
        <v>155</v>
      </c>
      <c r="D293">
        <v>2035</v>
      </c>
      <c r="E293">
        <v>0.08</v>
      </c>
    </row>
    <row r="294" spans="1:5" x14ac:dyDescent="0.45">
      <c r="A294" s="2" t="s">
        <v>155</v>
      </c>
      <c r="B294" s="2" t="s">
        <v>15</v>
      </c>
      <c r="C294" t="s">
        <v>155</v>
      </c>
      <c r="D294">
        <v>2040</v>
      </c>
      <c r="E294">
        <v>0.08</v>
      </c>
    </row>
    <row r="295" spans="1:5" x14ac:dyDescent="0.45">
      <c r="A295" s="2" t="s">
        <v>155</v>
      </c>
      <c r="B295" s="2" t="s">
        <v>15</v>
      </c>
      <c r="C295" t="s">
        <v>155</v>
      </c>
      <c r="D295">
        <v>2045</v>
      </c>
      <c r="E295">
        <v>0.08</v>
      </c>
    </row>
    <row r="296" spans="1:5" x14ac:dyDescent="0.45">
      <c r="A296" s="16" t="s">
        <v>155</v>
      </c>
      <c r="B296" s="6" t="s">
        <v>15</v>
      </c>
      <c r="C296" s="16" t="s">
        <v>155</v>
      </c>
      <c r="D296" s="6">
        <v>2050</v>
      </c>
      <c r="E296" s="6">
        <v>0.08</v>
      </c>
    </row>
    <row r="297" spans="1:5" x14ac:dyDescent="0.45">
      <c r="A297" s="2" t="s">
        <v>155</v>
      </c>
      <c r="B297" t="s">
        <v>6</v>
      </c>
      <c r="C297" t="s">
        <v>155</v>
      </c>
      <c r="D297">
        <v>2030</v>
      </c>
      <c r="E297">
        <v>0.51</v>
      </c>
    </row>
    <row r="298" spans="1:5" x14ac:dyDescent="0.45">
      <c r="A298" s="2" t="s">
        <v>155</v>
      </c>
      <c r="B298" t="s">
        <v>6</v>
      </c>
      <c r="C298" t="s">
        <v>155</v>
      </c>
      <c r="D298">
        <v>2035</v>
      </c>
      <c r="E298">
        <v>0.5</v>
      </c>
    </row>
    <row r="299" spans="1:5" x14ac:dyDescent="0.45">
      <c r="A299" s="2" t="s">
        <v>155</v>
      </c>
      <c r="B299" t="s">
        <v>6</v>
      </c>
      <c r="C299" t="s">
        <v>155</v>
      </c>
      <c r="D299">
        <v>2040</v>
      </c>
      <c r="E299">
        <v>0.49</v>
      </c>
    </row>
    <row r="300" spans="1:5" x14ac:dyDescent="0.45">
      <c r="A300" s="2" t="s">
        <v>155</v>
      </c>
      <c r="B300" t="s">
        <v>6</v>
      </c>
      <c r="C300" t="s">
        <v>155</v>
      </c>
      <c r="D300">
        <v>2045</v>
      </c>
      <c r="E300">
        <v>0.48</v>
      </c>
    </row>
    <row r="301" spans="1:5" x14ac:dyDescent="0.45">
      <c r="A301" s="16" t="s">
        <v>155</v>
      </c>
      <c r="B301" s="6" t="s">
        <v>6</v>
      </c>
      <c r="C301" s="16" t="s">
        <v>155</v>
      </c>
      <c r="D301" s="6">
        <v>2050</v>
      </c>
      <c r="E301" s="6">
        <v>0.47</v>
      </c>
    </row>
    <row r="302" spans="1:5" x14ac:dyDescent="0.45">
      <c r="A302" s="2" t="s">
        <v>155</v>
      </c>
      <c r="B302" t="s">
        <v>125</v>
      </c>
      <c r="C302" t="s">
        <v>196</v>
      </c>
      <c r="D302">
        <v>2030</v>
      </c>
      <c r="E302">
        <v>0.51</v>
      </c>
    </row>
    <row r="303" spans="1:5" x14ac:dyDescent="0.45">
      <c r="A303" s="2" t="s">
        <v>155</v>
      </c>
      <c r="B303" t="s">
        <v>125</v>
      </c>
      <c r="C303" t="s">
        <v>196</v>
      </c>
      <c r="D303">
        <v>2035</v>
      </c>
      <c r="E303">
        <v>0.5</v>
      </c>
    </row>
    <row r="304" spans="1:5" x14ac:dyDescent="0.45">
      <c r="A304" s="2" t="s">
        <v>155</v>
      </c>
      <c r="B304" t="s">
        <v>125</v>
      </c>
      <c r="C304" t="s">
        <v>196</v>
      </c>
      <c r="D304">
        <v>2040</v>
      </c>
      <c r="E304">
        <v>0.49</v>
      </c>
    </row>
    <row r="305" spans="1:5" x14ac:dyDescent="0.45">
      <c r="A305" s="2" t="s">
        <v>155</v>
      </c>
      <c r="B305" t="s">
        <v>125</v>
      </c>
      <c r="C305" t="s">
        <v>196</v>
      </c>
      <c r="D305">
        <v>2045</v>
      </c>
      <c r="E305">
        <v>0.48</v>
      </c>
    </row>
    <row r="306" spans="1:5" x14ac:dyDescent="0.45">
      <c r="A306" s="16" t="s">
        <v>155</v>
      </c>
      <c r="B306" s="6" t="s">
        <v>125</v>
      </c>
      <c r="C306" s="16" t="s">
        <v>196</v>
      </c>
      <c r="D306" s="6">
        <v>2050</v>
      </c>
      <c r="E306" s="6">
        <v>0.47</v>
      </c>
    </row>
    <row r="307" spans="1:5" x14ac:dyDescent="0.45">
      <c r="A307" s="2" t="s">
        <v>155</v>
      </c>
      <c r="B307" t="s">
        <v>56</v>
      </c>
      <c r="C307" s="2" t="s">
        <v>155</v>
      </c>
      <c r="D307">
        <v>2030</v>
      </c>
      <c r="E307">
        <v>3.88</v>
      </c>
    </row>
    <row r="308" spans="1:5" x14ac:dyDescent="0.45">
      <c r="A308" s="2" t="s">
        <v>155</v>
      </c>
      <c r="B308" t="s">
        <v>56</v>
      </c>
      <c r="C308" s="2" t="s">
        <v>155</v>
      </c>
      <c r="D308">
        <v>2035</v>
      </c>
      <c r="E308">
        <v>3.73</v>
      </c>
    </row>
    <row r="309" spans="1:5" x14ac:dyDescent="0.45">
      <c r="A309" s="2" t="s">
        <v>155</v>
      </c>
      <c r="B309" t="s">
        <v>56</v>
      </c>
      <c r="C309" s="2" t="s">
        <v>155</v>
      </c>
      <c r="D309">
        <v>2040</v>
      </c>
      <c r="E309">
        <v>3.58</v>
      </c>
    </row>
    <row r="310" spans="1:5" x14ac:dyDescent="0.45">
      <c r="A310" s="2" t="s">
        <v>155</v>
      </c>
      <c r="B310" t="s">
        <v>56</v>
      </c>
      <c r="C310" s="2" t="s">
        <v>155</v>
      </c>
      <c r="D310">
        <v>2045</v>
      </c>
      <c r="E310">
        <v>3.43</v>
      </c>
    </row>
    <row r="311" spans="1:5" x14ac:dyDescent="0.45">
      <c r="A311" s="16" t="s">
        <v>155</v>
      </c>
      <c r="B311" s="6" t="s">
        <v>56</v>
      </c>
      <c r="C311" s="16" t="s">
        <v>155</v>
      </c>
      <c r="D311" s="6">
        <v>2050</v>
      </c>
      <c r="E311" s="6">
        <v>3.28</v>
      </c>
    </row>
    <row r="312" spans="1:5" x14ac:dyDescent="0.45">
      <c r="A312" s="2" t="s">
        <v>155</v>
      </c>
      <c r="B312" t="s">
        <v>56</v>
      </c>
      <c r="C312" s="2" t="s">
        <v>196</v>
      </c>
      <c r="D312">
        <v>2030</v>
      </c>
      <c r="E312">
        <v>3.88</v>
      </c>
    </row>
    <row r="313" spans="1:5" x14ac:dyDescent="0.45">
      <c r="A313" s="2" t="s">
        <v>155</v>
      </c>
      <c r="B313" t="s">
        <v>56</v>
      </c>
      <c r="C313" s="2" t="s">
        <v>196</v>
      </c>
      <c r="D313">
        <v>2035</v>
      </c>
      <c r="E313">
        <v>3.73</v>
      </c>
    </row>
    <row r="314" spans="1:5" x14ac:dyDescent="0.45">
      <c r="A314" s="2" t="s">
        <v>155</v>
      </c>
      <c r="B314" t="s">
        <v>56</v>
      </c>
      <c r="C314" s="2" t="s">
        <v>196</v>
      </c>
      <c r="D314">
        <v>2040</v>
      </c>
      <c r="E314">
        <v>3.58</v>
      </c>
    </row>
    <row r="315" spans="1:5" x14ac:dyDescent="0.45">
      <c r="A315" s="2" t="s">
        <v>155</v>
      </c>
      <c r="B315" t="s">
        <v>56</v>
      </c>
      <c r="C315" s="2" t="s">
        <v>196</v>
      </c>
      <c r="D315">
        <v>2045</v>
      </c>
      <c r="E315">
        <v>3.43</v>
      </c>
    </row>
    <row r="316" spans="1:5" x14ac:dyDescent="0.45">
      <c r="A316" s="16" t="s">
        <v>155</v>
      </c>
      <c r="B316" s="6" t="s">
        <v>56</v>
      </c>
      <c r="C316" s="16" t="s">
        <v>196</v>
      </c>
      <c r="D316" s="6">
        <v>2050</v>
      </c>
      <c r="E316" s="6">
        <v>3.28</v>
      </c>
    </row>
    <row r="317" spans="1:5" x14ac:dyDescent="0.45">
      <c r="A317" s="2" t="s">
        <v>170</v>
      </c>
      <c r="B317" s="2" t="s">
        <v>168</v>
      </c>
      <c r="C317" t="s">
        <v>147</v>
      </c>
      <c r="D317">
        <v>2030</v>
      </c>
      <c r="E317">
        <v>1</v>
      </c>
    </row>
    <row r="318" spans="1:5" x14ac:dyDescent="0.45">
      <c r="A318" s="2" t="s">
        <v>170</v>
      </c>
      <c r="B318" s="2" t="s">
        <v>168</v>
      </c>
      <c r="C318" t="s">
        <v>147</v>
      </c>
      <c r="D318">
        <v>2035</v>
      </c>
      <c r="E318">
        <v>1</v>
      </c>
    </row>
    <row r="319" spans="1:5" x14ac:dyDescent="0.45">
      <c r="A319" s="2" t="s">
        <v>170</v>
      </c>
      <c r="B319" s="2" t="s">
        <v>168</v>
      </c>
      <c r="C319" t="s">
        <v>147</v>
      </c>
      <c r="D319">
        <v>2040</v>
      </c>
      <c r="E319">
        <v>1</v>
      </c>
    </row>
    <row r="320" spans="1:5" x14ac:dyDescent="0.45">
      <c r="A320" s="2" t="s">
        <v>170</v>
      </c>
      <c r="B320" s="2" t="s">
        <v>168</v>
      </c>
      <c r="C320" t="s">
        <v>147</v>
      </c>
      <c r="D320">
        <v>2045</v>
      </c>
      <c r="E320">
        <v>1</v>
      </c>
    </row>
    <row r="321" spans="1:5" x14ac:dyDescent="0.45">
      <c r="A321" s="16" t="s">
        <v>170</v>
      </c>
      <c r="B321" s="16" t="s">
        <v>168</v>
      </c>
      <c r="C321" s="6" t="s">
        <v>147</v>
      </c>
      <c r="D321" s="6">
        <v>2050</v>
      </c>
      <c r="E321" s="6">
        <v>1</v>
      </c>
    </row>
    <row r="322" spans="1:5" x14ac:dyDescent="0.45">
      <c r="A322" s="2" t="s">
        <v>170</v>
      </c>
      <c r="B322" s="2" t="s">
        <v>169</v>
      </c>
      <c r="C322" t="s">
        <v>147</v>
      </c>
      <c r="D322">
        <v>2030</v>
      </c>
      <c r="E322">
        <v>1</v>
      </c>
    </row>
    <row r="323" spans="1:5" x14ac:dyDescent="0.45">
      <c r="A323" s="2" t="s">
        <v>170</v>
      </c>
      <c r="B323" s="2" t="s">
        <v>169</v>
      </c>
      <c r="C323" t="s">
        <v>147</v>
      </c>
      <c r="D323">
        <v>2035</v>
      </c>
      <c r="E323">
        <v>1</v>
      </c>
    </row>
    <row r="324" spans="1:5" x14ac:dyDescent="0.45">
      <c r="A324" s="2" t="s">
        <v>170</v>
      </c>
      <c r="B324" s="2" t="s">
        <v>169</v>
      </c>
      <c r="C324" t="s">
        <v>147</v>
      </c>
      <c r="D324">
        <v>2040</v>
      </c>
      <c r="E324">
        <v>1</v>
      </c>
    </row>
    <row r="325" spans="1:5" x14ac:dyDescent="0.45">
      <c r="A325" s="2" t="s">
        <v>170</v>
      </c>
      <c r="B325" s="2" t="s">
        <v>169</v>
      </c>
      <c r="C325" t="s">
        <v>147</v>
      </c>
      <c r="D325">
        <v>2045</v>
      </c>
      <c r="E325">
        <v>1</v>
      </c>
    </row>
    <row r="326" spans="1:5" x14ac:dyDescent="0.45">
      <c r="A326" s="16" t="s">
        <v>170</v>
      </c>
      <c r="B326" s="16" t="s">
        <v>169</v>
      </c>
      <c r="C326" s="6" t="s">
        <v>147</v>
      </c>
      <c r="D326" s="6">
        <v>2050</v>
      </c>
      <c r="E326" s="6">
        <v>1</v>
      </c>
    </row>
    <row r="327" spans="1:5" x14ac:dyDescent="0.45">
      <c r="A327" s="2" t="s">
        <v>170</v>
      </c>
      <c r="B327" s="2" t="s">
        <v>155</v>
      </c>
      <c r="C327" t="s">
        <v>147</v>
      </c>
      <c r="D327">
        <v>2030</v>
      </c>
      <c r="E327">
        <v>1</v>
      </c>
    </row>
    <row r="328" spans="1:5" x14ac:dyDescent="0.45">
      <c r="A328" s="2" t="s">
        <v>170</v>
      </c>
      <c r="B328" s="2" t="s">
        <v>155</v>
      </c>
      <c r="C328" t="s">
        <v>147</v>
      </c>
      <c r="D328">
        <v>2035</v>
      </c>
      <c r="E328">
        <v>1</v>
      </c>
    </row>
    <row r="329" spans="1:5" x14ac:dyDescent="0.45">
      <c r="A329" s="2" t="s">
        <v>170</v>
      </c>
      <c r="B329" s="2" t="s">
        <v>155</v>
      </c>
      <c r="C329" t="s">
        <v>147</v>
      </c>
      <c r="D329">
        <v>2040</v>
      </c>
      <c r="E329">
        <v>1</v>
      </c>
    </row>
    <row r="330" spans="1:5" x14ac:dyDescent="0.45">
      <c r="A330" s="2" t="s">
        <v>170</v>
      </c>
      <c r="B330" s="2" t="s">
        <v>155</v>
      </c>
      <c r="C330" t="s">
        <v>147</v>
      </c>
      <c r="D330">
        <v>2045</v>
      </c>
      <c r="E330">
        <v>1</v>
      </c>
    </row>
    <row r="331" spans="1:5" x14ac:dyDescent="0.45">
      <c r="A331" s="16" t="s">
        <v>170</v>
      </c>
      <c r="B331" s="16" t="s">
        <v>155</v>
      </c>
      <c r="C331" s="6" t="s">
        <v>147</v>
      </c>
      <c r="D331" s="6">
        <v>2050</v>
      </c>
      <c r="E331" s="6">
        <v>1</v>
      </c>
    </row>
    <row r="332" spans="1:5" x14ac:dyDescent="0.45">
      <c r="A332" s="2" t="s">
        <v>170</v>
      </c>
      <c r="B332" s="2" t="s">
        <v>196</v>
      </c>
      <c r="C332" t="s">
        <v>147</v>
      </c>
      <c r="D332">
        <v>2030</v>
      </c>
      <c r="E332">
        <v>1</v>
      </c>
    </row>
    <row r="333" spans="1:5" x14ac:dyDescent="0.45">
      <c r="A333" s="2" t="s">
        <v>170</v>
      </c>
      <c r="B333" s="2" t="s">
        <v>196</v>
      </c>
      <c r="C333" t="s">
        <v>147</v>
      </c>
      <c r="D333">
        <v>2035</v>
      </c>
      <c r="E333">
        <v>1</v>
      </c>
    </row>
    <row r="334" spans="1:5" x14ac:dyDescent="0.45">
      <c r="A334" s="2" t="s">
        <v>170</v>
      </c>
      <c r="B334" s="2" t="s">
        <v>196</v>
      </c>
      <c r="C334" t="s">
        <v>147</v>
      </c>
      <c r="D334">
        <v>2040</v>
      </c>
      <c r="E334">
        <v>1</v>
      </c>
    </row>
    <row r="335" spans="1:5" x14ac:dyDescent="0.45">
      <c r="A335" s="2" t="s">
        <v>170</v>
      </c>
      <c r="B335" s="2" t="s">
        <v>196</v>
      </c>
      <c r="C335" t="s">
        <v>147</v>
      </c>
      <c r="D335">
        <v>2045</v>
      </c>
      <c r="E335">
        <v>1</v>
      </c>
    </row>
    <row r="336" spans="1:5" x14ac:dyDescent="0.45">
      <c r="A336" s="16" t="s">
        <v>170</v>
      </c>
      <c r="B336" s="16" t="s">
        <v>196</v>
      </c>
      <c r="C336" s="6" t="s">
        <v>147</v>
      </c>
      <c r="D336" s="6">
        <v>2050</v>
      </c>
      <c r="E336" s="6">
        <v>1</v>
      </c>
    </row>
    <row r="337" spans="1:5" x14ac:dyDescent="0.45">
      <c r="A337" s="2" t="s">
        <v>87</v>
      </c>
      <c r="B337" s="2" t="s">
        <v>31</v>
      </c>
      <c r="C337" t="s">
        <v>6</v>
      </c>
      <c r="D337">
        <v>2030</v>
      </c>
      <c r="E337">
        <v>1.46</v>
      </c>
    </row>
    <row r="338" spans="1:5" x14ac:dyDescent="0.45">
      <c r="A338" s="2" t="s">
        <v>87</v>
      </c>
      <c r="B338" s="2" t="s">
        <v>31</v>
      </c>
      <c r="C338" t="s">
        <v>6</v>
      </c>
      <c r="D338">
        <v>2035</v>
      </c>
      <c r="E338">
        <v>1.46</v>
      </c>
    </row>
    <row r="339" spans="1:5" x14ac:dyDescent="0.45">
      <c r="A339" s="2" t="s">
        <v>87</v>
      </c>
      <c r="B339" s="2" t="s">
        <v>31</v>
      </c>
      <c r="C339" t="s">
        <v>6</v>
      </c>
      <c r="D339">
        <v>2040</v>
      </c>
      <c r="E339">
        <v>1.46</v>
      </c>
    </row>
    <row r="340" spans="1:5" x14ac:dyDescent="0.45">
      <c r="A340" s="2" t="s">
        <v>87</v>
      </c>
      <c r="B340" s="2" t="s">
        <v>31</v>
      </c>
      <c r="C340" t="s">
        <v>6</v>
      </c>
      <c r="D340">
        <v>2045</v>
      </c>
      <c r="E340">
        <v>1.46</v>
      </c>
    </row>
    <row r="341" spans="1:5" x14ac:dyDescent="0.45">
      <c r="A341" s="16" t="s">
        <v>87</v>
      </c>
      <c r="B341" s="16" t="s">
        <v>31</v>
      </c>
      <c r="C341" s="6" t="s">
        <v>6</v>
      </c>
      <c r="D341" s="6">
        <v>2050</v>
      </c>
      <c r="E341" s="6">
        <v>1.46</v>
      </c>
    </row>
    <row r="342" spans="1:5" x14ac:dyDescent="0.45">
      <c r="A342" s="2" t="s">
        <v>88</v>
      </c>
      <c r="B342" s="2" t="s">
        <v>6</v>
      </c>
      <c r="C342" t="s">
        <v>91</v>
      </c>
      <c r="D342">
        <v>2030</v>
      </c>
      <c r="E342">
        <v>1.0169999999999999</v>
      </c>
    </row>
    <row r="343" spans="1:5" x14ac:dyDescent="0.45">
      <c r="A343" s="2" t="s">
        <v>88</v>
      </c>
      <c r="B343" s="2" t="s">
        <v>6</v>
      </c>
      <c r="C343" t="s">
        <v>91</v>
      </c>
      <c r="D343">
        <v>2035</v>
      </c>
      <c r="E343">
        <v>1.0169999999999999</v>
      </c>
    </row>
    <row r="344" spans="1:5" x14ac:dyDescent="0.45">
      <c r="A344" s="2" t="s">
        <v>88</v>
      </c>
      <c r="B344" s="2" t="s">
        <v>6</v>
      </c>
      <c r="C344" t="s">
        <v>91</v>
      </c>
      <c r="D344">
        <v>2040</v>
      </c>
      <c r="E344">
        <v>1.0169999999999999</v>
      </c>
    </row>
    <row r="345" spans="1:5" x14ac:dyDescent="0.45">
      <c r="A345" s="2" t="s">
        <v>88</v>
      </c>
      <c r="B345" s="2" t="s">
        <v>6</v>
      </c>
      <c r="C345" t="s">
        <v>91</v>
      </c>
      <c r="D345">
        <v>2045</v>
      </c>
      <c r="E345">
        <v>1.0169999999999999</v>
      </c>
    </row>
    <row r="346" spans="1:5" x14ac:dyDescent="0.45">
      <c r="A346" s="16" t="s">
        <v>88</v>
      </c>
      <c r="B346" s="16" t="s">
        <v>6</v>
      </c>
      <c r="C346" s="6" t="s">
        <v>91</v>
      </c>
      <c r="D346" s="6">
        <v>2050</v>
      </c>
      <c r="E346" s="6">
        <v>1.0169999999999999</v>
      </c>
    </row>
    <row r="347" spans="1:5" x14ac:dyDescent="0.45">
      <c r="A347" s="2" t="s">
        <v>78</v>
      </c>
      <c r="B347" s="2" t="s">
        <v>15</v>
      </c>
      <c r="C347" t="s">
        <v>6</v>
      </c>
      <c r="D347">
        <v>2030</v>
      </c>
      <c r="E347">
        <v>1.9E-2</v>
      </c>
    </row>
    <row r="348" spans="1:5" x14ac:dyDescent="0.45">
      <c r="A348" s="2" t="s">
        <v>78</v>
      </c>
      <c r="B348" s="2" t="s">
        <v>15</v>
      </c>
      <c r="C348" t="s">
        <v>6</v>
      </c>
      <c r="D348">
        <v>2035</v>
      </c>
      <c r="E348">
        <v>1.8499999999999999E-2</v>
      </c>
    </row>
    <row r="349" spans="1:5" x14ac:dyDescent="0.45">
      <c r="A349" s="2" t="s">
        <v>78</v>
      </c>
      <c r="B349" s="2" t="s">
        <v>15</v>
      </c>
      <c r="C349" t="s">
        <v>6</v>
      </c>
      <c r="D349">
        <v>2040</v>
      </c>
      <c r="E349">
        <v>1.7999999999999999E-2</v>
      </c>
    </row>
    <row r="350" spans="1:5" x14ac:dyDescent="0.45">
      <c r="A350" s="2" t="s">
        <v>78</v>
      </c>
      <c r="B350" s="2" t="s">
        <v>15</v>
      </c>
      <c r="C350" t="s">
        <v>6</v>
      </c>
      <c r="D350">
        <v>2045</v>
      </c>
      <c r="E350">
        <v>1.7500000000000002E-2</v>
      </c>
    </row>
    <row r="351" spans="1:5" x14ac:dyDescent="0.45">
      <c r="A351" s="16" t="s">
        <v>78</v>
      </c>
      <c r="B351" s="16" t="s">
        <v>15</v>
      </c>
      <c r="C351" s="6" t="s">
        <v>6</v>
      </c>
      <c r="D351" s="6">
        <v>2050</v>
      </c>
      <c r="E351" s="6">
        <v>1.7000000000000001E-2</v>
      </c>
    </row>
    <row r="352" spans="1:5" x14ac:dyDescent="0.45">
      <c r="A352" s="2" t="s">
        <v>90</v>
      </c>
      <c r="B352" s="2" t="s">
        <v>91</v>
      </c>
      <c r="C352" t="s">
        <v>6</v>
      </c>
      <c r="D352">
        <v>2030</v>
      </c>
      <c r="E352">
        <v>1</v>
      </c>
    </row>
    <row r="353" spans="1:5" x14ac:dyDescent="0.45">
      <c r="A353" s="2" t="s">
        <v>90</v>
      </c>
      <c r="B353" s="2" t="s">
        <v>91</v>
      </c>
      <c r="C353" t="s">
        <v>6</v>
      </c>
      <c r="D353">
        <v>2035</v>
      </c>
      <c r="E353">
        <v>1</v>
      </c>
    </row>
    <row r="354" spans="1:5" x14ac:dyDescent="0.45">
      <c r="A354" s="2" t="s">
        <v>90</v>
      </c>
      <c r="B354" s="2" t="s">
        <v>91</v>
      </c>
      <c r="C354" t="s">
        <v>6</v>
      </c>
      <c r="D354">
        <v>2040</v>
      </c>
      <c r="E354">
        <v>1</v>
      </c>
    </row>
    <row r="355" spans="1:5" x14ac:dyDescent="0.45">
      <c r="A355" s="2" t="s">
        <v>90</v>
      </c>
      <c r="B355" s="2" t="s">
        <v>91</v>
      </c>
      <c r="C355" t="s">
        <v>6</v>
      </c>
      <c r="D355">
        <v>2045</v>
      </c>
      <c r="E355">
        <v>1</v>
      </c>
    </row>
    <row r="356" spans="1:5" x14ac:dyDescent="0.45">
      <c r="A356" s="16" t="s">
        <v>90</v>
      </c>
      <c r="B356" s="16" t="s">
        <v>91</v>
      </c>
      <c r="C356" s="6" t="s">
        <v>6</v>
      </c>
      <c r="D356" s="6">
        <v>2050</v>
      </c>
      <c r="E356" s="6">
        <v>1</v>
      </c>
    </row>
    <row r="357" spans="1:5" x14ac:dyDescent="0.45">
      <c r="A357" s="11" t="s">
        <v>175</v>
      </c>
      <c r="B357" s="11" t="s">
        <v>15</v>
      </c>
      <c r="C357" t="s">
        <v>176</v>
      </c>
      <c r="D357">
        <v>2030</v>
      </c>
      <c r="E357">
        <v>2.7</v>
      </c>
    </row>
    <row r="358" spans="1:5" x14ac:dyDescent="0.45">
      <c r="A358" s="11" t="s">
        <v>175</v>
      </c>
      <c r="B358" s="11" t="s">
        <v>15</v>
      </c>
      <c r="C358" t="s">
        <v>176</v>
      </c>
      <c r="D358">
        <v>2035</v>
      </c>
      <c r="E358">
        <v>2.7</v>
      </c>
    </row>
    <row r="359" spans="1:5" x14ac:dyDescent="0.45">
      <c r="A359" s="11" t="s">
        <v>175</v>
      </c>
      <c r="B359" s="11" t="s">
        <v>15</v>
      </c>
      <c r="C359" t="s">
        <v>176</v>
      </c>
      <c r="D359">
        <v>2040</v>
      </c>
      <c r="E359">
        <v>2.7</v>
      </c>
    </row>
    <row r="360" spans="1:5" x14ac:dyDescent="0.45">
      <c r="A360" s="11" t="s">
        <v>175</v>
      </c>
      <c r="B360" s="11" t="s">
        <v>15</v>
      </c>
      <c r="C360" t="s">
        <v>176</v>
      </c>
      <c r="D360">
        <v>2045</v>
      </c>
      <c r="E360">
        <v>2.7</v>
      </c>
    </row>
    <row r="361" spans="1:5" x14ac:dyDescent="0.45">
      <c r="A361" s="16" t="s">
        <v>175</v>
      </c>
      <c r="B361" s="16" t="s">
        <v>15</v>
      </c>
      <c r="C361" s="6" t="s">
        <v>176</v>
      </c>
      <c r="D361" s="6">
        <v>2050</v>
      </c>
      <c r="E361" s="6">
        <v>2.7</v>
      </c>
    </row>
    <row r="362" spans="1:5" x14ac:dyDescent="0.45">
      <c r="A362" s="11" t="s">
        <v>175</v>
      </c>
      <c r="B362" s="11" t="s">
        <v>132</v>
      </c>
      <c r="C362" t="s">
        <v>176</v>
      </c>
      <c r="D362">
        <v>2030</v>
      </c>
      <c r="E362">
        <v>14.8</v>
      </c>
    </row>
    <row r="363" spans="1:5" x14ac:dyDescent="0.45">
      <c r="A363" s="11" t="s">
        <v>175</v>
      </c>
      <c r="B363" s="11" t="s">
        <v>132</v>
      </c>
      <c r="C363" t="s">
        <v>176</v>
      </c>
      <c r="D363">
        <v>2035</v>
      </c>
      <c r="E363">
        <v>14.8</v>
      </c>
    </row>
    <row r="364" spans="1:5" x14ac:dyDescent="0.45">
      <c r="A364" s="11" t="s">
        <v>175</v>
      </c>
      <c r="B364" s="11" t="s">
        <v>132</v>
      </c>
      <c r="C364" t="s">
        <v>176</v>
      </c>
      <c r="D364">
        <v>2040</v>
      </c>
      <c r="E364">
        <v>14.8</v>
      </c>
    </row>
    <row r="365" spans="1:5" x14ac:dyDescent="0.45">
      <c r="A365" s="11" t="s">
        <v>175</v>
      </c>
      <c r="B365" s="11" t="s">
        <v>132</v>
      </c>
      <c r="C365" t="s">
        <v>176</v>
      </c>
      <c r="D365">
        <v>2045</v>
      </c>
      <c r="E365">
        <v>14.8</v>
      </c>
    </row>
    <row r="366" spans="1:5" x14ac:dyDescent="0.45">
      <c r="A366" s="16" t="s">
        <v>175</v>
      </c>
      <c r="B366" s="16" t="s">
        <v>132</v>
      </c>
      <c r="C366" s="6" t="s">
        <v>176</v>
      </c>
      <c r="D366" s="6">
        <v>2050</v>
      </c>
      <c r="E366" s="6">
        <v>14.8</v>
      </c>
    </row>
  </sheetData>
  <autoFilter ref="A1:D205" xr:uid="{BBEE23CB-BC7B-4BE4-9265-824010F79553}"/>
  <phoneticPr fontId="4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  <_dlc_DocId xmlns="78f5d616-d986-4dbf-81f2-69af00c3db0e" xsi:nil="true"/>
    <_dlc_DocIdUrl xmlns="78f5d616-d986-4dbf-81f2-69af00c3db0e">
      <Url xsi:nil="true"/>
      <Description xsi:nil="true"/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AFEEC6-CAB0-40EC-8745-D47A8E2BF9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82F2E7-5E7C-4D41-9E3D-09F1ADF91927}">
  <ds:schemaRefs>
    <ds:schemaRef ds:uri="52b8c0d0-6d53-4846-a5df-0cb21513fd4e"/>
    <ds:schemaRef ds:uri="http://purl.org/dc/terms/"/>
    <ds:schemaRef ds:uri="http://schemas.microsoft.com/office/2006/documentManagement/types"/>
    <ds:schemaRef ds:uri="78f5d616-d986-4dbf-81f2-69af00c3db0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B8FF99F-F492-40CB-97AB-C18744270AF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13D8F47-6B06-41B9-92D8-E2CA5830A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General_Data_Assumptions</vt:lpstr>
      <vt:lpstr>Input</vt:lpstr>
      <vt:lpstr>transformation</vt:lpstr>
      <vt:lpstr>_inputRatio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Marx, Alexander</dc:creator>
  <cp:lastModifiedBy>Alexander Marx</cp:lastModifiedBy>
  <dcterms:created xsi:type="dcterms:W3CDTF">2024-07-25T12:53:35Z</dcterms:created>
  <dcterms:modified xsi:type="dcterms:W3CDTF">2024-11-30T16:40:41Z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0x01010090FCDA03AAAB07499519AA9116C01FA1</vt:lpwstr>
  </property>
  <property fmtid="{D5CDD505-2E9C-101B-9397-08002B2CF9AE}" pid="4" name="_dlc_DocIdItemGuid">
    <vt:lpwstr>c3bf443b-0aa8-47e9-8d05-181da5c00134</vt:lpwstr>
  </property>
</Properties>
</file>