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9_{D315F3CB-9A12-49B6-872F-9BE11136A86F}" xr6:coauthVersionLast="47" xr6:coauthVersionMax="47" xr10:uidLastSave="{00000000-0000-0000-0000-000000000000}"/>
  <bookViews>
    <workbookView xWindow="-98" yWindow="-98" windowWidth="21795" windowHeight="11625" activeTab="5" xr2:uid="{00000000-000D-0000-FFFF-FFFF00000000}"/>
  </bookViews>
  <sheets>
    <sheet name="General_Data_Assumption" sheetId="2" r:id="rId1"/>
    <sheet name="Input" sheetId="3" r:id="rId2"/>
    <sheet name="Output" sheetId="4" r:id="rId3"/>
    <sheet name="_price_path_country" sheetId="5" r:id="rId4"/>
    <sheet name="_price_local" sheetId="6" r:id="rId5"/>
    <sheet name="_price_path" sheetId="7" r:id="rId6"/>
  </sheets>
  <externalReferences>
    <externalReference r:id="rId7"/>
  </externalReferences>
  <definedNames>
    <definedName name="_xlnm._FilterDatabase" localSheetId="1" hidden="1">Input!$A$1:$K$25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6" l="1" a="1"/>
  <c r="G156" i="6" s="1"/>
  <c r="G155" i="6" a="1"/>
  <c r="G155" i="6" s="1"/>
  <c r="G154" i="6" a="1"/>
  <c r="G154" i="6" s="1"/>
  <c r="G153" i="6" a="1"/>
  <c r="G153" i="6" s="1"/>
  <c r="G152" i="6" a="1"/>
  <c r="G152" i="6" s="1"/>
  <c r="G151" i="6" a="1"/>
  <c r="G151" i="6" s="1"/>
  <c r="G150" i="6" a="1"/>
  <c r="G150" i="6" s="1"/>
  <c r="G149" i="6" a="1"/>
  <c r="G149" i="6" s="1"/>
  <c r="G148" i="6" a="1"/>
  <c r="G148" i="6" s="1"/>
  <c r="G147" i="6" a="1"/>
  <c r="G147" i="6" s="1"/>
  <c r="F23" i="5"/>
  <c r="F24" i="5"/>
  <c r="F25" i="5"/>
  <c r="F26" i="5"/>
  <c r="F22" i="5"/>
  <c r="G141" i="6" a="1"/>
  <c r="G141" i="6" s="1"/>
  <c r="G140" i="6" a="1"/>
  <c r="G140" i="6" s="1"/>
  <c r="G139" i="6" a="1"/>
  <c r="G139" i="6" s="1"/>
  <c r="G138" i="6" a="1"/>
  <c r="G138" i="6" s="1"/>
  <c r="G137" i="6" a="1"/>
  <c r="G137" i="6" s="1"/>
  <c r="F16" i="5"/>
  <c r="F15" i="5"/>
  <c r="F14" i="5"/>
  <c r="F13" i="5"/>
  <c r="F12" i="5"/>
  <c r="G131" i="6" a="1"/>
  <c r="G131" i="6" s="1"/>
  <c r="G130" i="6" a="1"/>
  <c r="G130" i="6" s="1"/>
  <c r="G129" i="6" a="1"/>
  <c r="G129" i="6" s="1"/>
  <c r="G128" i="6" a="1"/>
  <c r="G128" i="6" s="1"/>
  <c r="G127" i="6" a="1"/>
  <c r="G127" i="6" s="1"/>
  <c r="G122" i="6" a="1"/>
  <c r="G122" i="6" s="1"/>
  <c r="G126" i="6" a="1"/>
  <c r="G126" i="6" s="1"/>
  <c r="G125" i="6" a="1"/>
  <c r="G125" i="6" s="1"/>
  <c r="G124" i="6" a="1"/>
  <c r="G124" i="6" s="1"/>
  <c r="G123" i="6" a="1"/>
  <c r="G123" i="6" s="1"/>
  <c r="G118" i="6" a="1"/>
  <c r="G118" i="6" s="1"/>
  <c r="G119" i="6" a="1"/>
  <c r="G119" i="6" s="1"/>
  <c r="G120" i="6" a="1"/>
  <c r="G120" i="6" s="1"/>
  <c r="G121" i="6" a="1"/>
  <c r="G121" i="6" s="1"/>
  <c r="G117" i="6" a="1"/>
  <c r="G117" i="6" s="1"/>
  <c r="G76" i="6" a="1"/>
  <c r="G76" i="6" s="1"/>
  <c r="G75" i="6" a="1"/>
  <c r="G75" i="6" s="1"/>
  <c r="G74" i="6" a="1"/>
  <c r="G74" i="6" s="1"/>
  <c r="G73" i="6" a="1"/>
  <c r="G73" i="6" s="1"/>
  <c r="G72" i="6" a="1"/>
  <c r="G72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3" i="6" a="1"/>
  <c r="G3" i="6" s="1"/>
  <c r="G4" i="6" a="1"/>
  <c r="G4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2" i="6" a="1"/>
  <c r="G2" i="6" s="1"/>
  <c r="F11" i="5"/>
  <c r="G146" i="6" s="1" a="1"/>
  <c r="G146" i="6" s="1"/>
  <c r="F10" i="5"/>
  <c r="G145" i="6" s="1" a="1"/>
  <c r="G145" i="6" s="1"/>
  <c r="F9" i="5"/>
  <c r="G144" i="6" s="1" a="1"/>
  <c r="G144" i="6" s="1"/>
  <c r="F8" i="5"/>
  <c r="G143" i="6" s="1" a="1"/>
  <c r="G143" i="6" s="1"/>
  <c r="F7" i="5"/>
  <c r="G142" i="6" s="1" a="1"/>
  <c r="G142" i="6" s="1"/>
  <c r="G63" i="4"/>
  <c r="G62" i="4"/>
  <c r="G61" i="4"/>
  <c r="G54" i="4"/>
  <c r="G52" i="4" s="1"/>
  <c r="D10" i="2"/>
  <c r="D9" i="2"/>
  <c r="G51" i="4" l="1"/>
  <c r="G53" i="4"/>
  <c r="J35" i="3" l="1"/>
  <c r="J34" i="3"/>
  <c r="J33" i="3"/>
  <c r="F35" i="3"/>
  <c r="F34" i="3"/>
  <c r="F33" i="3"/>
  <c r="G59" i="4" l="1"/>
  <c r="G58" i="4"/>
  <c r="G57" i="4"/>
  <c r="G56" i="4"/>
  <c r="G55" i="4"/>
  <c r="G44" i="4" l="1" a="1"/>
  <c r="G44" i="4" s="1"/>
  <c r="G38" i="4" a="1"/>
  <c r="G38" i="4" s="1"/>
  <c r="G37" i="4" a="1"/>
  <c r="G37" i="4" s="1"/>
  <c r="G31" i="4" a="1"/>
  <c r="G31" i="4" s="1"/>
  <c r="G30" i="4" a="1"/>
  <c r="G30" i="4" s="1"/>
  <c r="G24" i="4" a="1"/>
  <c r="G24" i="4" s="1"/>
  <c r="G17" i="4" a="1"/>
  <c r="G17" i="4" s="1"/>
  <c r="G16" i="4" a="1"/>
  <c r="G16" i="4" s="1"/>
  <c r="G10" i="4" a="1"/>
  <c r="G10" i="4" s="1"/>
  <c r="G8" i="4" a="1"/>
  <c r="G8" i="4" s="1"/>
  <c r="G9" i="4" s="1"/>
  <c r="G2" i="4" a="1"/>
  <c r="G2" i="4" s="1"/>
  <c r="G39" i="4" l="1"/>
  <c r="G28" i="4"/>
  <c r="G34" i="4"/>
  <c r="G40" i="4"/>
  <c r="G23" i="4"/>
  <c r="G14" i="4"/>
  <c r="G15" i="4"/>
  <c r="G11" i="4"/>
  <c r="G12" i="4"/>
  <c r="G41" i="4"/>
  <c r="G13" i="4"/>
  <c r="G32" i="4"/>
  <c r="G42" i="4"/>
  <c r="G25" i="4"/>
  <c r="G36" i="4"/>
  <c r="G43" i="4"/>
  <c r="G27" i="4"/>
  <c r="G33" i="4"/>
  <c r="G26" i="4"/>
  <c r="G29" i="4"/>
  <c r="G35" i="4"/>
  <c r="G3" i="4"/>
  <c r="G21" i="4" l="1"/>
  <c r="G20" i="4"/>
  <c r="G22" i="4"/>
  <c r="G18" i="4"/>
  <c r="G19" i="4"/>
  <c r="G4" i="4"/>
  <c r="G5" i="4" l="1"/>
  <c r="G6" i="4" l="1"/>
  <c r="G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<sst xmlns="http://schemas.openxmlformats.org/spreadsheetml/2006/main" count="2051" uniqueCount="102">
  <si>
    <t>Status</t>
  </si>
  <si>
    <t>Year</t>
  </si>
  <si>
    <t>Parameter</t>
  </si>
  <si>
    <t>Unit</t>
  </si>
  <si>
    <t>Fichtner_Value</t>
  </si>
  <si>
    <t>Source</t>
  </si>
  <si>
    <t>Other_Value</t>
  </si>
  <si>
    <t>Description</t>
  </si>
  <si>
    <t>Shipping</t>
  </si>
  <si>
    <t>Fuel</t>
  </si>
  <si>
    <t>Biodiesel</t>
  </si>
  <si>
    <t>Any</t>
  </si>
  <si>
    <t>LCOF</t>
  </si>
  <si>
    <t>USD/GJ</t>
  </si>
  <si>
    <t>Statista: Projected low and high prices for marine fuels in 2050, https://www.statista.com/statistics/1367303/forecasted-low-and-high-prices-for-marine-fuels/</t>
  </si>
  <si>
    <t>USD/toe</t>
  </si>
  <si>
    <t>https://www.sciencedirect.com/science/article/pii/S1361920922003261#s0095</t>
  </si>
  <si>
    <t>BtL</t>
  </si>
  <si>
    <t>https://www.iea.org/data-and-statistics/charts/indicative-shipping-fuel-cost-ranges</t>
  </si>
  <si>
    <t>US</t>
  </si>
  <si>
    <t>HVO</t>
  </si>
  <si>
    <t>LNG</t>
  </si>
  <si>
    <t>MGO</t>
  </si>
  <si>
    <t>EUR/kWH</t>
  </si>
  <si>
    <t>Process</t>
  </si>
  <si>
    <t>Name</t>
  </si>
  <si>
    <t>Value</t>
  </si>
  <si>
    <t>General</t>
  </si>
  <si>
    <t>Conversion Factor</t>
  </si>
  <si>
    <t>toe/GJ</t>
  </si>
  <si>
    <t>kWh/GJ</t>
  </si>
  <si>
    <t>Exchange Rate</t>
  </si>
  <si>
    <t>EUR/USD</t>
  </si>
  <si>
    <t>Assumption</t>
  </si>
  <si>
    <t>Sector</t>
  </si>
  <si>
    <t>Transport</t>
  </si>
  <si>
    <t>Subsector</t>
  </si>
  <si>
    <t>Item/ Process</t>
  </si>
  <si>
    <t>EUR/GJ</t>
  </si>
  <si>
    <t>Assumption that it scales with the price of Biomass</t>
  </si>
  <si>
    <t>Biomass</t>
  </si>
  <si>
    <t>Europe</t>
  </si>
  <si>
    <t>EUR/MWh</t>
  </si>
  <si>
    <t>https://heatroadmap.eu/wp-content/uploads/2020/01/HRE4_D6.1-Future-fuel-price-review.pdf</t>
  </si>
  <si>
    <t>Annahme =  BtL: Biomass &amp; Methanol</t>
  </si>
  <si>
    <t>Same price trajectory as other Biofuels</t>
  </si>
  <si>
    <t>Output  Unit</t>
  </si>
  <si>
    <t>Aviation</t>
  </si>
  <si>
    <t>Jet A</t>
  </si>
  <si>
    <t>MJ/kWh</t>
  </si>
  <si>
    <t>Electricity</t>
  </si>
  <si>
    <t>Gas</t>
  </si>
  <si>
    <t>Coal</t>
  </si>
  <si>
    <t>industry</t>
  </si>
  <si>
    <t>Hvc</t>
  </si>
  <si>
    <t>Naptha</t>
  </si>
  <si>
    <t>USD/t</t>
  </si>
  <si>
    <t>EUR/t</t>
  </si>
  <si>
    <t>Naphtha</t>
  </si>
  <si>
    <t>MWh/t Biomass</t>
  </si>
  <si>
    <t>https://s2biom.wenr.wur.nl/web/guest/biomass-cost#_48_INSTANCE_bNEOGMUfuY37_%3Dhttps%253A%252F%252Fs2biom.wenr.wur.nl%252Fbiomasscostsupplyviewer%252Findex.html%253Fmode%253Dcost%2526</t>
  </si>
  <si>
    <t>Assumption  800000 tons Biomass will produced by 2030</t>
  </si>
  <si>
    <t>Location</t>
  </si>
  <si>
    <t>GER</t>
  </si>
  <si>
    <t>HEFA</t>
  </si>
  <si>
    <t>USD / litre</t>
  </si>
  <si>
    <t>USD/EUR</t>
  </si>
  <si>
    <t>Density</t>
  </si>
  <si>
    <t>kg/litre</t>
  </si>
  <si>
    <t>https://aviationbenefits.org/environmental-efficiency/climate-action/sustainable-aviation-fuel/conversions-for-saf/</t>
  </si>
  <si>
    <t>Sustainable fuel conversions</t>
  </si>
  <si>
    <t>IEA: Are conditions right for biojet to take flight over the next five years?</t>
  </si>
  <si>
    <t>Density of JetA Fuel</t>
  </si>
  <si>
    <t>Assumption that in 2050 the lowest cost estimates prevails</t>
  </si>
  <si>
    <t>JetA</t>
  </si>
  <si>
    <t>https://www.strategyand.pwc.com/de/en/industries/aerospace-defense/green-aviation/real-cost-of-green-aviation.pdf</t>
  </si>
  <si>
    <t>CO2</t>
  </si>
  <si>
    <t>EUR/MWh Elec</t>
  </si>
  <si>
    <t>NOR</t>
  </si>
  <si>
    <t>EUR/MWh Gas</t>
  </si>
  <si>
    <t>EUR/tCoal</t>
  </si>
  <si>
    <t>EUR/tBiodiesel</t>
  </si>
  <si>
    <t>EUR/tBiomass</t>
  </si>
  <si>
    <t>EUR/tLNG</t>
  </si>
  <si>
    <t>EUR/tMGO</t>
  </si>
  <si>
    <t>EUR/tNaphtha</t>
  </si>
  <si>
    <t>EUR/tJetA</t>
  </si>
  <si>
    <t>EUR/tHEFA</t>
  </si>
  <si>
    <t>EUR/tCO2</t>
  </si>
  <si>
    <t>NLD</t>
  </si>
  <si>
    <t>Leverkusen</t>
  </si>
  <si>
    <t>Country</t>
  </si>
  <si>
    <t>Duisburg</t>
  </si>
  <si>
    <t>Ludwigshafen</t>
  </si>
  <si>
    <t>Hamburg</t>
  </si>
  <si>
    <t>Frankfurt</t>
  </si>
  <si>
    <t>Fiska</t>
  </si>
  <si>
    <t>Rotterdam</t>
  </si>
  <si>
    <t>CHL</t>
  </si>
  <si>
    <t>Antofagasta</t>
  </si>
  <si>
    <t>Agadir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</si>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</sst>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4" applyNumberFormat="0" applyFill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9" fontId="0" fillId="0" borderId="2" xfId="0" applyNumberFormat="1" applyBorder="1" applyAlignment="1">
      <alignment vertical="top"/>
    </xf>
    <xf numFmtId="0" fontId="0" fillId="0" borderId="2" xfId="0" applyBorder="1"/>
    <xf numFmtId="0" fontId="2" fillId="0" borderId="0" xfId="1" applyBorder="1"/>
    <xf numFmtId="0" fontId="3" fillId="0" borderId="0" xfId="2"/>
    <xf numFmtId="0" fontId="1" fillId="2" borderId="3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2" fontId="0" fillId="0" borderId="0" xfId="0" applyNumberFormat="1" applyAlignment="1">
      <alignment vertical="top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top"/>
    </xf>
    <xf numFmtId="164" fontId="3" fillId="0" borderId="0" xfId="2" applyNumberFormat="1"/>
    <xf numFmtId="2" fontId="0" fillId="0" borderId="2" xfId="0" applyNumberFormat="1" applyBorder="1" applyAlignment="1">
      <alignment vertical="top"/>
    </xf>
    <xf numFmtId="1" fontId="0" fillId="0" borderId="0" xfId="0" applyNumberFormat="1" applyAlignment="1">
      <alignment vertical="top"/>
    </xf>
    <xf numFmtId="1" fontId="0" fillId="0" borderId="2" xfId="0" applyNumberFormat="1" applyBorder="1" applyAlignment="1">
      <alignment vertical="top"/>
    </xf>
    <xf numFmtId="2" fontId="5" fillId="3" borderId="0" xfId="4" applyNumberFormat="1" applyFont="1" applyFill="1" applyAlignment="1">
      <alignment vertical="center"/>
    </xf>
    <xf numFmtId="1" fontId="5" fillId="3" borderId="0" xfId="4" applyNumberFormat="1" applyFont="1" applyFill="1" applyAlignment="1">
      <alignment vertical="center"/>
    </xf>
  </cellXfs>
  <cellStyles count="14">
    <cellStyle name="Comma 2" xfId="5" xr:uid="{6576E69D-C259-4E0A-9D8B-4672C3596E07}"/>
    <cellStyle name="Hyperlink 2" xfId="11" xr:uid="{3B45D76B-BB93-4F16-BF36-073F5D9B773D}"/>
    <cellStyle name="Komma 2" xfId="4" xr:uid="{07CB7231-9A39-49B2-9E88-A851EF2DFFD5}"/>
    <cellStyle name="Link" xfId="1" builtinId="8"/>
    <cellStyle name="Link 2" xfId="6" xr:uid="{27725290-A03B-4C8A-B57F-96A1612C8BF3}"/>
    <cellStyle name="Normal 2" xfId="7" xr:uid="{67C7930E-5E62-482F-9EB3-7A7BBDC143FC}"/>
    <cellStyle name="Normal 3 2" xfId="12" xr:uid="{8777DB16-DFD9-400E-A574-8708AE58699D}"/>
    <cellStyle name="Normal_exchange" xfId="8" xr:uid="{22925704-ED98-4DAC-8B4D-8A74BC44A722}"/>
    <cellStyle name="Percent 2" xfId="10" xr:uid="{DF5F341B-2B45-453C-AF87-83E6F41F5B8D}"/>
    <cellStyle name="Prozent 2" xfId="9" xr:uid="{E2123206-D0DB-4116-B477-29D498F805B2}"/>
    <cellStyle name="Standard" xfId="0" builtinId="0"/>
    <cellStyle name="Standard 2" xfId="2" xr:uid="{88C6A7F0-C0EB-4D22-8C7D-FE7EBA8F116F}"/>
    <cellStyle name="Standard 3" xfId="3" xr:uid="{06E272B8-6963-4153-8D93-A6F4B515B157}"/>
    <cellStyle name="Überschrift 1 2" xfId="13" xr:uid="{BD39A1ED-624D-4906-89EE-D4F0EA0E6A9F}"/>
  </cellStyles>
  <dxfs count="0"/>
  <tableStyles count="1" defaultTableStyle="TableStyleMedium2" defaultPivotStyle="PivotStyleLight16">
    <tableStyle name="Invisible" pivot="0" table="0" count="0" xr9:uid="{6E844C3C-FBD8-4259-BCFF-58BE5000F0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-\Desktop\H2VCS%20Rechenkern\RechenkernUpdate3\_code\data\_price_pathF.xlsx" TargetMode="External"/><Relationship Id="rId1" Type="http://schemas.openxmlformats.org/officeDocument/2006/relationships/externalLinkPath" Target="/Users/alex-/Desktop/H2VCS%20Rechenkern/RechenkernUpdate6/_code/data/_price_pat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Data_Assumption"/>
      <sheetName val="Input"/>
      <sheetName val="Output"/>
      <sheetName val="_price_path"/>
    </sheetNames>
    <sheetDataSet>
      <sheetData sheetId="0">
        <row r="5">
          <cell r="D5">
            <v>1.1000000000000001</v>
          </cell>
        </row>
      </sheetData>
      <sheetData sheetId="1">
        <row r="29">
          <cell r="J29">
            <v>630</v>
          </cell>
        </row>
        <row r="30">
          <cell r="J30">
            <v>630</v>
          </cell>
        </row>
        <row r="31">
          <cell r="J31">
            <v>630</v>
          </cell>
        </row>
        <row r="32">
          <cell r="J32">
            <v>630</v>
          </cell>
        </row>
        <row r="33">
          <cell r="J33">
            <v>630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atroadmap.eu/wp-content/uploads/2020/01/HRE4_D6.1-Future-fuel-price-review.pdf" TargetMode="External"/><Relationship Id="rId2" Type="http://schemas.openxmlformats.org/officeDocument/2006/relationships/hyperlink" Target="https://www.iea.org/data-and-statistics/charts/indicative-shipping-fuel-cost-ranges" TargetMode="External"/><Relationship Id="rId1" Type="http://schemas.openxmlformats.org/officeDocument/2006/relationships/hyperlink" Target="https://www.iea.org/data-and-statistics/charts/indicative-shipping-fuel-cost-rang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rategyand.pwc.com/de/en/industries/aerospace-defense/green-aviation/real-cost-of-green-avi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7453-0994-42DA-B3BD-BE8A9A0D9439}">
  <dimension ref="A1:F10"/>
  <sheetViews>
    <sheetView zoomScaleNormal="100" workbookViewId="0">
      <selection activeCell="D10" sqref="D10"/>
    </sheetView>
  </sheetViews>
  <sheetFormatPr baseColWidth="10" defaultColWidth="11.3984375" defaultRowHeight="14.25" x14ac:dyDescent="0.45"/>
  <cols>
    <col min="1" max="1" width="11.3984375" style="10"/>
    <col min="2" max="2" width="30.73046875" style="10" customWidth="1"/>
    <col min="3" max="3" width="15" style="10" bestFit="1" customWidth="1"/>
    <col min="4" max="5" width="11.3984375" style="10"/>
    <col min="6" max="6" width="14.59765625" style="10" customWidth="1"/>
    <col min="7" max="16384" width="11.3984375" style="10"/>
  </cols>
  <sheetData>
    <row r="1" spans="1:6" x14ac:dyDescent="0.45">
      <c r="A1" s="11" t="s">
        <v>24</v>
      </c>
      <c r="B1" s="11" t="s">
        <v>25</v>
      </c>
      <c r="C1" s="11" t="s">
        <v>3</v>
      </c>
      <c r="D1" s="11" t="s">
        <v>26</v>
      </c>
      <c r="E1" s="11" t="s">
        <v>5</v>
      </c>
      <c r="F1" s="11" t="s">
        <v>7</v>
      </c>
    </row>
    <row r="2" spans="1:6" x14ac:dyDescent="0.45">
      <c r="A2" s="12" t="s">
        <v>27</v>
      </c>
      <c r="B2" s="13" t="s">
        <v>28</v>
      </c>
      <c r="C2" s="13" t="s">
        <v>29</v>
      </c>
      <c r="D2" s="13">
        <v>41.868000000000002</v>
      </c>
      <c r="E2" s="13"/>
      <c r="F2" s="13"/>
    </row>
    <row r="3" spans="1:6" x14ac:dyDescent="0.45">
      <c r="A3" s="13" t="s">
        <v>27</v>
      </c>
      <c r="B3" s="13" t="s">
        <v>28</v>
      </c>
      <c r="C3" s="13" t="s">
        <v>30</v>
      </c>
      <c r="D3" s="13">
        <v>277.77999999999997</v>
      </c>
      <c r="E3" s="13"/>
      <c r="F3" s="13"/>
    </row>
    <row r="4" spans="1:6" x14ac:dyDescent="0.45">
      <c r="A4" s="13" t="s">
        <v>27</v>
      </c>
      <c r="B4" s="13" t="s">
        <v>28</v>
      </c>
      <c r="C4" s="13" t="s">
        <v>49</v>
      </c>
      <c r="D4" s="16">
        <v>3.6</v>
      </c>
      <c r="E4" s="13"/>
      <c r="F4" s="13"/>
    </row>
    <row r="5" spans="1:6" x14ac:dyDescent="0.45">
      <c r="A5" s="13" t="s">
        <v>27</v>
      </c>
      <c r="B5" s="13" t="s">
        <v>31</v>
      </c>
      <c r="C5" s="13" t="s">
        <v>32</v>
      </c>
      <c r="D5" s="13">
        <v>1.1000000000000001</v>
      </c>
      <c r="E5" s="13"/>
      <c r="F5" s="13" t="s">
        <v>33</v>
      </c>
    </row>
    <row r="6" spans="1:6" x14ac:dyDescent="0.45">
      <c r="A6" s="13" t="s">
        <v>27</v>
      </c>
      <c r="B6" s="13" t="s">
        <v>46</v>
      </c>
      <c r="C6" s="13"/>
      <c r="D6" s="13" t="s">
        <v>23</v>
      </c>
      <c r="E6" s="13"/>
      <c r="F6" s="13"/>
    </row>
    <row r="7" spans="1:6" x14ac:dyDescent="0.45">
      <c r="A7" s="13" t="s">
        <v>27</v>
      </c>
      <c r="B7" s="13" t="s">
        <v>28</v>
      </c>
      <c r="C7" s="10" t="s">
        <v>59</v>
      </c>
      <c r="D7" s="10">
        <v>3</v>
      </c>
    </row>
    <row r="8" spans="1:6" x14ac:dyDescent="0.45">
      <c r="A8" s="13" t="s">
        <v>27</v>
      </c>
      <c r="B8" s="10" t="s">
        <v>31</v>
      </c>
      <c r="C8" s="10" t="s">
        <v>66</v>
      </c>
      <c r="D8" s="10">
        <v>1.1000000000000001</v>
      </c>
    </row>
    <row r="9" spans="1:6" ht="28.5" x14ac:dyDescent="0.45">
      <c r="A9" s="13" t="s">
        <v>27</v>
      </c>
      <c r="B9" s="10" t="s">
        <v>72</v>
      </c>
      <c r="C9" s="10" t="s">
        <v>68</v>
      </c>
      <c r="D9" s="10">
        <f>1/1.25</f>
        <v>0.8</v>
      </c>
      <c r="E9" s="10" t="s">
        <v>69</v>
      </c>
      <c r="F9" s="13" t="s">
        <v>70</v>
      </c>
    </row>
    <row r="10" spans="1:6" ht="28.5" x14ac:dyDescent="0.45">
      <c r="A10" s="13" t="s">
        <v>27</v>
      </c>
      <c r="B10" s="10" t="s">
        <v>67</v>
      </c>
      <c r="C10" s="10" t="s">
        <v>68</v>
      </c>
      <c r="D10" s="10">
        <f>1/1.25</f>
        <v>0.8</v>
      </c>
      <c r="E10" s="10" t="s">
        <v>69</v>
      </c>
      <c r="F10" s="13" t="s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D17A-EDBF-41BF-B133-BA4E3EC129D7}">
  <dimension ref="A1:L36"/>
  <sheetViews>
    <sheetView zoomScale="85" zoomScaleNormal="85" workbookViewId="0">
      <selection activeCell="K33" sqref="K33"/>
    </sheetView>
  </sheetViews>
  <sheetFormatPr baseColWidth="10" defaultColWidth="11.3984375" defaultRowHeight="14.25" x14ac:dyDescent="0.45"/>
  <cols>
    <col min="1" max="1" width="11.3984375" style="10"/>
    <col min="2" max="2" width="17.73046875" style="10" customWidth="1"/>
    <col min="3" max="3" width="18.59765625" style="10" customWidth="1"/>
    <col min="4" max="8" width="11.3984375" style="10"/>
    <col min="9" max="9" width="16.73046875" style="10" bestFit="1" customWidth="1"/>
    <col min="10" max="16384" width="11.3984375" style="10"/>
  </cols>
  <sheetData>
    <row r="1" spans="1:12" x14ac:dyDescent="0.45">
      <c r="A1" s="1" t="s">
        <v>34</v>
      </c>
      <c r="B1" s="1" t="s">
        <v>36</v>
      </c>
      <c r="C1" s="1" t="s">
        <v>37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</row>
    <row r="2" spans="1:12" x14ac:dyDescent="0.45">
      <c r="A2" s="2" t="s">
        <v>35</v>
      </c>
      <c r="B2" s="2" t="s">
        <v>8</v>
      </c>
      <c r="C2" s="2" t="s">
        <v>9</v>
      </c>
      <c r="D2" s="2" t="s">
        <v>10</v>
      </c>
      <c r="E2" s="2" t="s">
        <v>19</v>
      </c>
      <c r="F2" s="2">
        <v>2020</v>
      </c>
      <c r="G2" s="2" t="s">
        <v>12</v>
      </c>
      <c r="H2" s="2" t="s">
        <v>13</v>
      </c>
      <c r="I2" s="3"/>
      <c r="J2" s="2">
        <v>25</v>
      </c>
      <c r="K2" s="4" t="s">
        <v>14</v>
      </c>
      <c r="L2" s="4"/>
    </row>
    <row r="3" spans="1:12" x14ac:dyDescent="0.45">
      <c r="A3" s="6" t="s">
        <v>35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2050</v>
      </c>
      <c r="G3" s="6" t="s">
        <v>12</v>
      </c>
      <c r="H3" s="6" t="s">
        <v>15</v>
      </c>
      <c r="I3" s="7"/>
      <c r="J3" s="6">
        <v>1000</v>
      </c>
      <c r="K3" s="8" t="s">
        <v>16</v>
      </c>
      <c r="L3" s="8"/>
    </row>
    <row r="4" spans="1:12" x14ac:dyDescent="0.45">
      <c r="A4" s="2" t="s">
        <v>35</v>
      </c>
      <c r="B4" s="2" t="s">
        <v>8</v>
      </c>
      <c r="C4" s="2" t="s">
        <v>9</v>
      </c>
      <c r="D4" s="2" t="s">
        <v>17</v>
      </c>
      <c r="E4" s="2" t="s">
        <v>19</v>
      </c>
      <c r="F4" s="2">
        <v>2020</v>
      </c>
      <c r="G4" s="2" t="s">
        <v>12</v>
      </c>
      <c r="H4" s="2" t="s">
        <v>13</v>
      </c>
      <c r="I4" s="3"/>
      <c r="J4" s="2">
        <v>30</v>
      </c>
      <c r="K4" t="s">
        <v>18</v>
      </c>
      <c r="L4"/>
    </row>
    <row r="5" spans="1:12" x14ac:dyDescent="0.45">
      <c r="A5" s="6" t="s">
        <v>35</v>
      </c>
      <c r="B5" s="6" t="s">
        <v>8</v>
      </c>
      <c r="C5" s="6" t="s">
        <v>9</v>
      </c>
      <c r="D5" s="6" t="s">
        <v>17</v>
      </c>
      <c r="E5" s="6" t="s">
        <v>11</v>
      </c>
      <c r="F5" s="6">
        <v>2050</v>
      </c>
      <c r="G5" s="6" t="s">
        <v>12</v>
      </c>
      <c r="H5" s="6" t="s">
        <v>13</v>
      </c>
      <c r="I5" s="7"/>
      <c r="J5" s="6">
        <v>34</v>
      </c>
      <c r="K5" t="s">
        <v>14</v>
      </c>
      <c r="L5"/>
    </row>
    <row r="6" spans="1:12" x14ac:dyDescent="0.45">
      <c r="A6" s="2" t="s">
        <v>35</v>
      </c>
      <c r="B6" s="2" t="s">
        <v>8</v>
      </c>
      <c r="C6" s="2" t="s">
        <v>9</v>
      </c>
      <c r="D6" s="2" t="s">
        <v>17</v>
      </c>
      <c r="E6" s="2" t="s">
        <v>19</v>
      </c>
      <c r="F6" s="2">
        <v>2050</v>
      </c>
      <c r="G6" s="2" t="s">
        <v>12</v>
      </c>
      <c r="H6" s="2" t="s">
        <v>13</v>
      </c>
      <c r="I6" s="3"/>
      <c r="J6" s="2">
        <v>34</v>
      </c>
      <c r="K6" s="9" t="s">
        <v>18</v>
      </c>
      <c r="L6" s="9"/>
    </row>
    <row r="7" spans="1:12" x14ac:dyDescent="0.45">
      <c r="A7" s="6" t="s">
        <v>35</v>
      </c>
      <c r="B7" s="6" t="s">
        <v>8</v>
      </c>
      <c r="C7" s="6" t="s">
        <v>9</v>
      </c>
      <c r="D7" s="6" t="s">
        <v>20</v>
      </c>
      <c r="E7" s="6" t="s">
        <v>11</v>
      </c>
      <c r="F7" s="6">
        <v>2020</v>
      </c>
      <c r="G7" s="6" t="s">
        <v>12</v>
      </c>
      <c r="H7" s="6" t="s">
        <v>13</v>
      </c>
      <c r="I7" s="7"/>
      <c r="J7" s="6">
        <v>29</v>
      </c>
      <c r="K7" t="s">
        <v>14</v>
      </c>
      <c r="L7"/>
    </row>
    <row r="8" spans="1:12" x14ac:dyDescent="0.45">
      <c r="A8" s="2" t="s">
        <v>35</v>
      </c>
      <c r="B8" s="2" t="s">
        <v>8</v>
      </c>
      <c r="C8" s="2" t="s">
        <v>9</v>
      </c>
      <c r="D8" s="2" t="s">
        <v>20</v>
      </c>
      <c r="E8" s="2" t="s">
        <v>19</v>
      </c>
      <c r="F8" s="2">
        <v>2020</v>
      </c>
      <c r="G8" s="2" t="s">
        <v>12</v>
      </c>
      <c r="H8" s="2" t="s">
        <v>13</v>
      </c>
      <c r="I8" s="3"/>
      <c r="J8" s="2">
        <v>29</v>
      </c>
      <c r="K8" s="9" t="s">
        <v>18</v>
      </c>
      <c r="L8" s="9"/>
    </row>
    <row r="9" spans="1:12" x14ac:dyDescent="0.45">
      <c r="A9" s="6" t="s">
        <v>35</v>
      </c>
      <c r="B9" s="6" t="s">
        <v>8</v>
      </c>
      <c r="C9" s="6" t="s">
        <v>9</v>
      </c>
      <c r="D9" s="6" t="s">
        <v>20</v>
      </c>
      <c r="E9" s="6" t="s">
        <v>11</v>
      </c>
      <c r="F9" s="6">
        <v>2050</v>
      </c>
      <c r="G9" s="6" t="s">
        <v>12</v>
      </c>
      <c r="H9" s="6" t="s">
        <v>13</v>
      </c>
      <c r="I9" s="7"/>
      <c r="J9" s="6">
        <v>29</v>
      </c>
      <c r="K9" s="6"/>
      <c r="L9"/>
    </row>
    <row r="10" spans="1:12" x14ac:dyDescent="0.45">
      <c r="A10" s="2" t="s">
        <v>35</v>
      </c>
      <c r="B10" s="2" t="s">
        <v>8</v>
      </c>
      <c r="C10" s="2" t="s">
        <v>9</v>
      </c>
      <c r="D10" s="2" t="s">
        <v>21</v>
      </c>
      <c r="E10" s="2" t="s">
        <v>19</v>
      </c>
      <c r="F10" s="2">
        <v>2020</v>
      </c>
      <c r="G10" s="2" t="s">
        <v>12</v>
      </c>
      <c r="H10" s="2" t="s">
        <v>13</v>
      </c>
      <c r="I10" s="3"/>
      <c r="J10" s="2">
        <v>5.5</v>
      </c>
      <c r="K10" s="2"/>
      <c r="L10"/>
    </row>
    <row r="11" spans="1:12" x14ac:dyDescent="0.45">
      <c r="A11" s="6" t="s">
        <v>35</v>
      </c>
      <c r="B11" s="6" t="s">
        <v>8</v>
      </c>
      <c r="C11" s="6" t="s">
        <v>9</v>
      </c>
      <c r="D11" s="6" t="s">
        <v>21</v>
      </c>
      <c r="E11" s="6" t="s">
        <v>11</v>
      </c>
      <c r="F11" s="6">
        <v>2050</v>
      </c>
      <c r="G11" s="6" t="s">
        <v>12</v>
      </c>
      <c r="H11" s="6" t="s">
        <v>13</v>
      </c>
      <c r="I11" s="7"/>
      <c r="J11" s="6">
        <v>10.75</v>
      </c>
      <c r="K11" s="6"/>
      <c r="L11"/>
    </row>
    <row r="12" spans="1:12" x14ac:dyDescent="0.45">
      <c r="A12" s="2" t="s">
        <v>35</v>
      </c>
      <c r="B12" s="2" t="s">
        <v>8</v>
      </c>
      <c r="C12" s="2" t="s">
        <v>9</v>
      </c>
      <c r="D12" s="2" t="s">
        <v>21</v>
      </c>
      <c r="E12" s="2" t="s">
        <v>19</v>
      </c>
      <c r="F12" s="2">
        <v>2020</v>
      </c>
      <c r="G12" s="2" t="s">
        <v>12</v>
      </c>
      <c r="H12" s="2" t="s">
        <v>13</v>
      </c>
      <c r="I12" s="3"/>
      <c r="J12" s="2">
        <v>5.5</v>
      </c>
      <c r="K12" s="2"/>
      <c r="L12"/>
    </row>
    <row r="13" spans="1:12" x14ac:dyDescent="0.45">
      <c r="A13" s="6" t="s">
        <v>35</v>
      </c>
      <c r="B13" s="6" t="s">
        <v>8</v>
      </c>
      <c r="C13" s="6" t="s">
        <v>9</v>
      </c>
      <c r="D13" s="6" t="s">
        <v>21</v>
      </c>
      <c r="E13" s="6" t="s">
        <v>11</v>
      </c>
      <c r="F13" s="6">
        <v>2050</v>
      </c>
      <c r="G13" s="6" t="s">
        <v>12</v>
      </c>
      <c r="H13" s="6" t="s">
        <v>13</v>
      </c>
      <c r="I13" s="7"/>
      <c r="J13" s="6">
        <v>10.75</v>
      </c>
      <c r="K13" s="6"/>
      <c r="L13"/>
    </row>
    <row r="14" spans="1:12" x14ac:dyDescent="0.45">
      <c r="A14" s="2" t="s">
        <v>35</v>
      </c>
      <c r="B14" s="2" t="s">
        <v>8</v>
      </c>
      <c r="C14" s="2" t="s">
        <v>9</v>
      </c>
      <c r="D14" s="2" t="s">
        <v>22</v>
      </c>
      <c r="E14" s="2" t="s">
        <v>19</v>
      </c>
      <c r="F14" s="2">
        <v>2020</v>
      </c>
      <c r="G14" s="2" t="s">
        <v>12</v>
      </c>
      <c r="H14" s="2" t="s">
        <v>13</v>
      </c>
      <c r="I14" s="3"/>
      <c r="J14" s="2">
        <v>8</v>
      </c>
      <c r="K14" s="2"/>
      <c r="L14"/>
    </row>
    <row r="15" spans="1:12" x14ac:dyDescent="0.45">
      <c r="A15" s="6" t="s">
        <v>35</v>
      </c>
      <c r="B15" s="6" t="s">
        <v>8</v>
      </c>
      <c r="C15" s="6" t="s">
        <v>9</v>
      </c>
      <c r="D15" s="6" t="s">
        <v>22</v>
      </c>
      <c r="E15" s="6" t="s">
        <v>11</v>
      </c>
      <c r="F15" s="6">
        <v>2050</v>
      </c>
      <c r="G15" s="6" t="s">
        <v>12</v>
      </c>
      <c r="H15" s="6" t="s">
        <v>13</v>
      </c>
      <c r="I15" s="7"/>
      <c r="J15" s="6">
        <v>14.75</v>
      </c>
      <c r="K15" s="6"/>
      <c r="L15"/>
    </row>
    <row r="16" spans="1:12" x14ac:dyDescent="0.45">
      <c r="A16" s="2" t="s">
        <v>35</v>
      </c>
      <c r="B16" s="2" t="s">
        <v>8</v>
      </c>
      <c r="C16" s="2" t="s">
        <v>9</v>
      </c>
      <c r="D16" s="2" t="s">
        <v>22</v>
      </c>
      <c r="E16" s="2" t="s">
        <v>19</v>
      </c>
      <c r="F16" s="2">
        <v>2020</v>
      </c>
      <c r="G16" s="2" t="s">
        <v>12</v>
      </c>
      <c r="H16" s="2" t="s">
        <v>13</v>
      </c>
      <c r="I16" s="3"/>
      <c r="J16" s="2">
        <v>8</v>
      </c>
      <c r="K16" s="2"/>
      <c r="L16"/>
    </row>
    <row r="17" spans="1:12" x14ac:dyDescent="0.45">
      <c r="A17" s="2" t="s">
        <v>35</v>
      </c>
      <c r="B17" s="6" t="s">
        <v>8</v>
      </c>
      <c r="C17" s="6" t="s">
        <v>9</v>
      </c>
      <c r="D17" s="6" t="s">
        <v>22</v>
      </c>
      <c r="E17" s="6" t="s">
        <v>11</v>
      </c>
      <c r="F17" s="6">
        <v>2050</v>
      </c>
      <c r="G17" s="6" t="s">
        <v>12</v>
      </c>
      <c r="H17" s="6" t="s">
        <v>13</v>
      </c>
      <c r="I17" s="7"/>
      <c r="J17" s="6">
        <v>14.75</v>
      </c>
      <c r="K17" s="6"/>
      <c r="L17"/>
    </row>
    <row r="18" spans="1:12" x14ac:dyDescent="0.45">
      <c r="A18" s="2" t="s">
        <v>35</v>
      </c>
      <c r="B18" s="5" t="s">
        <v>11</v>
      </c>
      <c r="C18" s="5" t="s">
        <v>9</v>
      </c>
      <c r="D18" s="5" t="s">
        <v>40</v>
      </c>
      <c r="E18" s="5" t="s">
        <v>41</v>
      </c>
      <c r="F18" s="5">
        <v>2030</v>
      </c>
      <c r="G18" s="5" t="s">
        <v>12</v>
      </c>
      <c r="H18" s="5" t="s">
        <v>42</v>
      </c>
      <c r="I18" s="5"/>
      <c r="J18" s="5">
        <v>28</v>
      </c>
      <c r="K18" s="18" t="s">
        <v>43</v>
      </c>
      <c r="L18"/>
    </row>
    <row r="19" spans="1:12" x14ac:dyDescent="0.45">
      <c r="A19" s="2" t="s">
        <v>35</v>
      </c>
      <c r="B19" s="5" t="s">
        <v>11</v>
      </c>
      <c r="C19" s="5" t="s">
        <v>9</v>
      </c>
      <c r="D19" s="5" t="s">
        <v>40</v>
      </c>
      <c r="E19" s="5" t="s">
        <v>41</v>
      </c>
      <c r="F19" s="5">
        <v>2030</v>
      </c>
      <c r="G19" s="5" t="s">
        <v>12</v>
      </c>
      <c r="H19" s="5" t="s">
        <v>42</v>
      </c>
      <c r="I19" s="5"/>
      <c r="J19" s="5">
        <v>28</v>
      </c>
      <c r="K19" s="5" t="s">
        <v>43</v>
      </c>
      <c r="L19"/>
    </row>
    <row r="20" spans="1:12" x14ac:dyDescent="0.45">
      <c r="A20" s="2" t="s">
        <v>35</v>
      </c>
      <c r="B20" s="5" t="s">
        <v>11</v>
      </c>
      <c r="C20" s="5" t="s">
        <v>9</v>
      </c>
      <c r="D20" s="5" t="s">
        <v>40</v>
      </c>
      <c r="E20" s="5" t="s">
        <v>41</v>
      </c>
      <c r="F20" s="5">
        <v>2050</v>
      </c>
      <c r="G20" s="5" t="s">
        <v>12</v>
      </c>
      <c r="H20" s="5" t="s">
        <v>42</v>
      </c>
      <c r="I20" s="5"/>
      <c r="J20" s="5">
        <v>35</v>
      </c>
      <c r="K20" s="5" t="s">
        <v>43</v>
      </c>
      <c r="L20"/>
    </row>
    <row r="21" spans="1:12" x14ac:dyDescent="0.45">
      <c r="A21" s="2" t="s">
        <v>35</v>
      </c>
      <c r="B21" s="5" t="s">
        <v>11</v>
      </c>
      <c r="C21" s="5" t="s">
        <v>9</v>
      </c>
      <c r="D21" s="5" t="s">
        <v>40</v>
      </c>
      <c r="E21" s="5" t="s">
        <v>41</v>
      </c>
      <c r="F21" s="5">
        <v>2050</v>
      </c>
      <c r="G21" s="5" t="s">
        <v>12</v>
      </c>
      <c r="H21" s="5" t="s">
        <v>42</v>
      </c>
      <c r="I21" s="5"/>
      <c r="J21" s="5">
        <v>125</v>
      </c>
      <c r="K21" s="5" t="s">
        <v>43</v>
      </c>
      <c r="L21"/>
    </row>
    <row r="22" spans="1:12" x14ac:dyDescent="0.45">
      <c r="A22" s="2" t="s">
        <v>35</v>
      </c>
      <c r="B22" s="5" t="s">
        <v>47</v>
      </c>
      <c r="C22" s="5" t="s">
        <v>9</v>
      </c>
      <c r="D22" s="5" t="s">
        <v>48</v>
      </c>
      <c r="E22" s="5">
        <v>2020</v>
      </c>
      <c r="F22" s="5">
        <v>2025</v>
      </c>
      <c r="G22" s="5" t="s">
        <v>12</v>
      </c>
      <c r="H22" s="5" t="s">
        <v>65</v>
      </c>
      <c r="J22" s="15">
        <v>0.45</v>
      </c>
      <c r="K22" s="10" t="s">
        <v>75</v>
      </c>
      <c r="L22" t="s">
        <v>71</v>
      </c>
    </row>
    <row r="23" spans="1:12" x14ac:dyDescent="0.45">
      <c r="A23" s="2" t="s">
        <v>35</v>
      </c>
      <c r="B23" s="5" t="s">
        <v>47</v>
      </c>
      <c r="C23" s="5" t="s">
        <v>9</v>
      </c>
      <c r="D23" s="5" t="s">
        <v>64</v>
      </c>
      <c r="E23" s="5">
        <v>2020</v>
      </c>
      <c r="F23" s="5">
        <v>2050</v>
      </c>
      <c r="G23" s="5" t="s">
        <v>12</v>
      </c>
      <c r="H23" s="5" t="s">
        <v>65</v>
      </c>
      <c r="J23" s="5">
        <v>1</v>
      </c>
      <c r="L23"/>
    </row>
    <row r="24" spans="1:12" x14ac:dyDescent="0.45">
      <c r="A24" s="2" t="s">
        <v>35</v>
      </c>
      <c r="B24" s="5" t="s">
        <v>47</v>
      </c>
      <c r="C24" s="5" t="s">
        <v>9</v>
      </c>
      <c r="D24" s="5" t="s">
        <v>64</v>
      </c>
      <c r="E24" s="5">
        <v>2020</v>
      </c>
      <c r="F24" s="5">
        <v>2050</v>
      </c>
      <c r="G24" s="5" t="s">
        <v>12</v>
      </c>
      <c r="H24" s="5" t="s">
        <v>65</v>
      </c>
      <c r="J24" s="5">
        <v>0.82</v>
      </c>
      <c r="L24"/>
    </row>
    <row r="25" spans="1:12" x14ac:dyDescent="0.45">
      <c r="A25" s="5" t="s">
        <v>53</v>
      </c>
      <c r="B25" s="5" t="s">
        <v>54</v>
      </c>
      <c r="C25" s="5" t="s">
        <v>9</v>
      </c>
      <c r="D25" s="5" t="s">
        <v>55</v>
      </c>
      <c r="E25" s="5">
        <v>2020</v>
      </c>
      <c r="F25" s="5">
        <v>2020</v>
      </c>
      <c r="G25" s="5" t="s">
        <v>12</v>
      </c>
      <c r="H25" s="5" t="s">
        <v>56</v>
      </c>
      <c r="I25" s="5"/>
      <c r="J25" s="5">
        <v>630</v>
      </c>
      <c r="K25" s="17"/>
      <c r="L25"/>
    </row>
    <row r="26" spans="1:12" x14ac:dyDescent="0.45">
      <c r="A26" s="5" t="s">
        <v>53</v>
      </c>
      <c r="B26" s="5" t="s">
        <v>54</v>
      </c>
      <c r="C26" s="5" t="s">
        <v>9</v>
      </c>
      <c r="D26" s="5" t="s">
        <v>55</v>
      </c>
      <c r="E26" s="5">
        <v>2025</v>
      </c>
      <c r="F26" s="5">
        <v>2025</v>
      </c>
      <c r="G26" s="5" t="s">
        <v>12</v>
      </c>
      <c r="H26" s="5" t="s">
        <v>56</v>
      </c>
      <c r="I26" s="5"/>
      <c r="J26" s="5">
        <v>630</v>
      </c>
      <c r="L26"/>
    </row>
    <row r="27" spans="1:12" x14ac:dyDescent="0.45">
      <c r="A27" s="5" t="s">
        <v>53</v>
      </c>
      <c r="B27" s="5" t="s">
        <v>54</v>
      </c>
      <c r="C27" s="5" t="s">
        <v>9</v>
      </c>
      <c r="D27" s="5" t="s">
        <v>55</v>
      </c>
      <c r="E27" s="5">
        <v>2030</v>
      </c>
      <c r="F27" s="5">
        <v>2030</v>
      </c>
      <c r="G27" s="5" t="s">
        <v>12</v>
      </c>
      <c r="H27" s="5" t="s">
        <v>56</v>
      </c>
      <c r="I27" s="5"/>
      <c r="J27" s="5">
        <v>630</v>
      </c>
      <c r="L27"/>
    </row>
    <row r="28" spans="1:12" x14ac:dyDescent="0.45">
      <c r="A28" s="5" t="s">
        <v>53</v>
      </c>
      <c r="B28" s="5" t="s">
        <v>54</v>
      </c>
      <c r="C28" s="5" t="s">
        <v>9</v>
      </c>
      <c r="D28" s="5" t="s">
        <v>55</v>
      </c>
      <c r="E28" s="5">
        <v>2035</v>
      </c>
      <c r="F28" s="5">
        <v>2035</v>
      </c>
      <c r="G28" s="5" t="s">
        <v>12</v>
      </c>
      <c r="H28" s="5" t="s">
        <v>56</v>
      </c>
      <c r="I28" s="5"/>
      <c r="J28" s="5">
        <v>630</v>
      </c>
      <c r="L28"/>
    </row>
    <row r="29" spans="1:12" x14ac:dyDescent="0.45">
      <c r="A29" s="5" t="s">
        <v>53</v>
      </c>
      <c r="B29" s="5" t="s">
        <v>54</v>
      </c>
      <c r="C29" s="5" t="s">
        <v>9</v>
      </c>
      <c r="D29" s="5" t="s">
        <v>55</v>
      </c>
      <c r="E29" s="5">
        <v>2040</v>
      </c>
      <c r="F29" s="5">
        <v>2040</v>
      </c>
      <c r="G29" s="5" t="s">
        <v>12</v>
      </c>
      <c r="H29" s="5" t="s">
        <v>56</v>
      </c>
      <c r="I29" s="5"/>
      <c r="J29" s="5">
        <v>630</v>
      </c>
    </row>
    <row r="30" spans="1:12" x14ac:dyDescent="0.45">
      <c r="A30" s="5" t="s">
        <v>53</v>
      </c>
      <c r="B30" s="5" t="s">
        <v>54</v>
      </c>
      <c r="C30" s="5" t="s">
        <v>9</v>
      </c>
      <c r="D30" s="5" t="s">
        <v>55</v>
      </c>
      <c r="E30" s="5">
        <v>2045</v>
      </c>
      <c r="F30" s="5">
        <v>2045</v>
      </c>
      <c r="G30" s="5" t="s">
        <v>12</v>
      </c>
      <c r="H30" s="5" t="s">
        <v>56</v>
      </c>
      <c r="I30" s="5"/>
      <c r="J30" s="5">
        <v>630</v>
      </c>
    </row>
    <row r="31" spans="1:12" x14ac:dyDescent="0.45">
      <c r="A31" s="5" t="s">
        <v>53</v>
      </c>
      <c r="B31" s="5" t="s">
        <v>54</v>
      </c>
      <c r="C31" s="5" t="s">
        <v>9</v>
      </c>
      <c r="D31" s="5" t="s">
        <v>55</v>
      </c>
      <c r="E31" s="5">
        <v>2050</v>
      </c>
      <c r="F31" s="5">
        <v>2050</v>
      </c>
      <c r="G31" s="5" t="s">
        <v>12</v>
      </c>
      <c r="H31" s="5" t="s">
        <v>56</v>
      </c>
      <c r="I31" s="5"/>
      <c r="J31" s="5">
        <v>630</v>
      </c>
    </row>
    <row r="32" spans="1:12" x14ac:dyDescent="0.45">
      <c r="A32" s="5" t="s">
        <v>53</v>
      </c>
      <c r="B32" s="5" t="s">
        <v>54</v>
      </c>
      <c r="C32" s="5" t="s">
        <v>9</v>
      </c>
      <c r="D32" s="5" t="s">
        <v>40</v>
      </c>
      <c r="E32" s="5">
        <v>2030</v>
      </c>
      <c r="F32" s="19">
        <v>40</v>
      </c>
      <c r="H32" s="5" t="s">
        <v>57</v>
      </c>
      <c r="J32" s="19">
        <v>40</v>
      </c>
    </row>
    <row r="33" spans="1:12" x14ac:dyDescent="0.45">
      <c r="A33" s="5" t="s">
        <v>53</v>
      </c>
      <c r="B33" s="5" t="s">
        <v>54</v>
      </c>
      <c r="C33" s="5" t="s">
        <v>9</v>
      </c>
      <c r="D33" s="5" t="s">
        <v>40</v>
      </c>
      <c r="E33" s="5">
        <v>2035</v>
      </c>
      <c r="F33" s="19" t="e">
        <f>($G$56-$G$52)/($C$56-$C$52)*(B33-$C$52)+$G$52</f>
        <v>#DIV/0!</v>
      </c>
      <c r="H33" s="5" t="s">
        <v>57</v>
      </c>
      <c r="J33" s="19">
        <f>($J$36-$J$32)/($E$36-$E$32)*(E33-$E$32)+$J$32</f>
        <v>61.25</v>
      </c>
      <c r="K33" s="10" t="s">
        <v>60</v>
      </c>
      <c r="L33" s="10" t="s">
        <v>61</v>
      </c>
    </row>
    <row r="34" spans="1:12" x14ac:dyDescent="0.45">
      <c r="A34" s="5" t="s">
        <v>53</v>
      </c>
      <c r="B34" s="5" t="s">
        <v>54</v>
      </c>
      <c r="C34" s="5" t="s">
        <v>9</v>
      </c>
      <c r="D34" s="5" t="s">
        <v>40</v>
      </c>
      <c r="E34" s="5">
        <v>2040</v>
      </c>
      <c r="F34" s="19" t="e">
        <f>($G$56-$G$52)/($C$56-$C$52)*(B34-$C$52)+$G$52</f>
        <v>#DIV/0!</v>
      </c>
      <c r="H34" s="5" t="s">
        <v>57</v>
      </c>
      <c r="J34" s="19">
        <f>($J$36-$J$32)/($E$36-$E$32)*(E34-$E$32)+$J$32</f>
        <v>82.5</v>
      </c>
    </row>
    <row r="35" spans="1:12" x14ac:dyDescent="0.45">
      <c r="A35" s="5" t="s">
        <v>53</v>
      </c>
      <c r="B35" s="5" t="s">
        <v>54</v>
      </c>
      <c r="C35" s="5" t="s">
        <v>9</v>
      </c>
      <c r="D35" s="5" t="s">
        <v>40</v>
      </c>
      <c r="E35" s="5">
        <v>2045</v>
      </c>
      <c r="F35" s="19" t="e">
        <f>($G$56-$G$52)/($C$56-$C$52)*(B35-$C$52)+$G$52</f>
        <v>#DIV/0!</v>
      </c>
      <c r="H35" s="5" t="s">
        <v>57</v>
      </c>
      <c r="J35" s="19">
        <f>($J$36-$J$32)/($E$36-$E$32)*(E35-$E$32)+$J$32</f>
        <v>103.75</v>
      </c>
    </row>
    <row r="36" spans="1:12" x14ac:dyDescent="0.45">
      <c r="A36" s="5" t="s">
        <v>53</v>
      </c>
      <c r="B36" s="5" t="s">
        <v>54</v>
      </c>
      <c r="C36" s="5" t="s">
        <v>9</v>
      </c>
      <c r="D36" s="5" t="s">
        <v>40</v>
      </c>
      <c r="E36" s="5">
        <v>2050</v>
      </c>
      <c r="F36" s="19">
        <v>125</v>
      </c>
      <c r="H36" s="5" t="s">
        <v>57</v>
      </c>
      <c r="J36" s="19">
        <v>125</v>
      </c>
    </row>
  </sheetData>
  <hyperlinks>
    <hyperlink ref="K6" r:id="rId1" xr:uid="{8FBC613E-8F48-4E23-85D5-C4CF4068CB74}"/>
    <hyperlink ref="K8" r:id="rId2" xr:uid="{76376947-F677-4422-A2FD-CAAF8F2A6333}"/>
    <hyperlink ref="K18" r:id="rId3" xr:uid="{45B88B56-9A3F-43B8-B8D7-A4911E442881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618F-AE04-41DC-A8AD-E569EDC778D7}">
  <dimension ref="A1:I64"/>
  <sheetViews>
    <sheetView topLeftCell="A21" zoomScale="85" zoomScaleNormal="85" workbookViewId="0">
      <selection activeCell="H54" sqref="H54"/>
    </sheetView>
  </sheetViews>
  <sheetFormatPr baseColWidth="10" defaultColWidth="11.3984375" defaultRowHeight="14.25" x14ac:dyDescent="0.45"/>
  <cols>
    <col min="1" max="7" width="11.3984375" style="10"/>
    <col min="8" max="8" width="52.73046875" style="10" bestFit="1" customWidth="1"/>
    <col min="9" max="16384" width="11.3984375" style="10"/>
  </cols>
  <sheetData>
    <row r="1" spans="1:9" x14ac:dyDescent="0.45">
      <c r="A1" s="1" t="s">
        <v>37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7</v>
      </c>
      <c r="I1" s="1" t="s">
        <v>5</v>
      </c>
    </row>
    <row r="2" spans="1:9" x14ac:dyDescent="0.45">
      <c r="A2" s="2" t="s">
        <v>9</v>
      </c>
      <c r="B2" s="2" t="s">
        <v>10</v>
      </c>
      <c r="C2" s="2" t="s">
        <v>11</v>
      </c>
      <c r="D2" s="2">
        <v>2020</v>
      </c>
      <c r="E2" s="2" t="s">
        <v>12</v>
      </c>
      <c r="F2" s="2" t="s">
        <v>23</v>
      </c>
      <c r="G2" s="5">
        <f t="array" ref="G2">IF(OR(INDEX(Input!$I$1:$I$17,MATCH(A2&amp;B2&amp;D2&amp;E2,Input!$C$1:$C$17&amp;Input!$D$1:$D$17&amp;Input!$F$1:$F$17&amp;Input!$G$1:$G$17,0))=0,INDEX(Input!$I$1:$I$17,MATCH(A2&amp;B2&amp;D2&amp;E2,Input!$C$1:$C$17&amp;Input!$D$1:$D$17&amp;Input!$F$1:$F$17&amp;Input!$G$1:$G$17,0))="-"),INDEX(Input!$J$1:$J$17,MATCH(A2&amp;B2&amp;D2&amp;E2,Input!$C$1:$C$17&amp;Input!$D$1:$D$17&amp;Input!$F$1:$F$17&amp;Input!$G$1:$G$17,0)),INDEX(Input!$I$1:JI$17,MATCH(A2&amp;B2&amp;D2&amp;E2,Input!C1:C17&amp;Input!D1:D17&amp;Input!$F$1:$F$17&amp;Input!$G$1:$G$17,0)))</f>
        <v>25</v>
      </c>
    </row>
    <row r="3" spans="1:9" x14ac:dyDescent="0.45">
      <c r="A3" s="5" t="s">
        <v>9</v>
      </c>
      <c r="B3" s="5" t="s">
        <v>10</v>
      </c>
      <c r="C3" s="5" t="s">
        <v>11</v>
      </c>
      <c r="D3" s="5">
        <v>2025</v>
      </c>
      <c r="E3" s="5" t="s">
        <v>12</v>
      </c>
      <c r="F3" s="5" t="s">
        <v>23</v>
      </c>
      <c r="G3" s="5">
        <f>G2+($G$9-$G$2)/($D$9-$D$2)*(D3-$D$2)</f>
        <v>24.814098277124934</v>
      </c>
    </row>
    <row r="4" spans="1:9" x14ac:dyDescent="0.45">
      <c r="A4" s="5" t="s">
        <v>9</v>
      </c>
      <c r="B4" s="5" t="s">
        <v>10</v>
      </c>
      <c r="C4" s="5" t="s">
        <v>11</v>
      </c>
      <c r="D4" s="5">
        <v>2030</v>
      </c>
      <c r="E4" s="5" t="s">
        <v>12</v>
      </c>
      <c r="F4" s="5" t="s">
        <v>23</v>
      </c>
      <c r="G4" s="5">
        <f>G3+($G$9-$G$2)/($D$9-$D$2)*(D4-$D$2)</f>
        <v>24.442294831374799</v>
      </c>
    </row>
    <row r="5" spans="1:9" x14ac:dyDescent="0.45">
      <c r="A5" s="5" t="s">
        <v>9</v>
      </c>
      <c r="B5" s="5" t="s">
        <v>10</v>
      </c>
      <c r="C5" s="5" t="s">
        <v>11</v>
      </c>
      <c r="D5" s="5">
        <v>2035</v>
      </c>
      <c r="E5" s="5" t="s">
        <v>12</v>
      </c>
      <c r="F5" s="5" t="s">
        <v>23</v>
      </c>
      <c r="G5" s="5">
        <f>G4+($G$9-$G$2)/($D$9-$D$2)*(D5-$D$2)</f>
        <v>23.884589662749597</v>
      </c>
    </row>
    <row r="6" spans="1:9" x14ac:dyDescent="0.45">
      <c r="A6" s="5" t="s">
        <v>9</v>
      </c>
      <c r="B6" s="5" t="s">
        <v>10</v>
      </c>
      <c r="C6" s="5" t="s">
        <v>11</v>
      </c>
      <c r="D6" s="5">
        <v>2040</v>
      </c>
      <c r="E6" s="5" t="s">
        <v>12</v>
      </c>
      <c r="F6" s="5" t="s">
        <v>23</v>
      </c>
      <c r="G6" s="5">
        <f>G5+($G$9-$G$2)/($D$9-$D$2)*(D6-$D$2)</f>
        <v>23.140982771249327</v>
      </c>
    </row>
    <row r="7" spans="1:9" x14ac:dyDescent="0.45">
      <c r="A7" s="5" t="s">
        <v>9</v>
      </c>
      <c r="B7" s="5" t="s">
        <v>10</v>
      </c>
      <c r="C7" s="5" t="s">
        <v>11</v>
      </c>
      <c r="D7" s="5">
        <v>2045</v>
      </c>
      <c r="E7" s="5" t="s">
        <v>12</v>
      </c>
      <c r="F7" s="5" t="s">
        <v>23</v>
      </c>
      <c r="G7" s="5">
        <f>G6+($G$9-$G$2)/($D$9-$D$2)*(D7-$D$2)</f>
        <v>22.21147415687399</v>
      </c>
    </row>
    <row r="8" spans="1:9" x14ac:dyDescent="0.45">
      <c r="A8" s="5" t="s">
        <v>9</v>
      </c>
      <c r="B8" s="5" t="s">
        <v>10</v>
      </c>
      <c r="C8" s="5" t="s">
        <v>11</v>
      </c>
      <c r="D8" s="5">
        <v>2050</v>
      </c>
      <c r="E8" s="5" t="s">
        <v>12</v>
      </c>
      <c r="F8" s="5" t="s">
        <v>38</v>
      </c>
      <c r="G8" s="5">
        <f t="array" ref="G8">IF(OR(INDEX(Input!$I$1:$I$17,MATCH(A8&amp;B8&amp;D8&amp;E8,Input!$C$1:$C$17&amp;Input!$D$1:$D$17&amp;Input!$F$1:$F$17&amp;Input!$G$1:$G$17,0))=0,INDEX(Input!$I$1:$I$17,MATCH(A8&amp;B8&amp;D8&amp;E8,Input!$C$1:$C$17&amp;Input!$D$1:$D$17&amp;Input!$F$1:$F$17&amp;Input!$G$1:$G$17,0))="-"),INDEX(Input!$J$1:$J$17,MATCH(A8&amp;B8&amp;D8&amp;E8,Input!$C$1:$C$17&amp;Input!$D$1:$D$17&amp;Input!$F$1:$F$17&amp;Input!$G$1:$G$17,0)),INDEX(Input!$I$1:JI$17,MATCH(A8&amp;B8&amp;D8&amp;E8,Input!C7:C22&amp;Input!D7:D22&amp;Input!$F$1:$F$17&amp;Input!$G$1:$G$17,0)))</f>
        <v>1000</v>
      </c>
    </row>
    <row r="9" spans="1:9" x14ac:dyDescent="0.45">
      <c r="A9" s="6" t="s">
        <v>9</v>
      </c>
      <c r="B9" s="6" t="s">
        <v>10</v>
      </c>
      <c r="C9" s="6" t="s">
        <v>11</v>
      </c>
      <c r="D9" s="6">
        <v>2050</v>
      </c>
      <c r="E9" s="6" t="s">
        <v>12</v>
      </c>
      <c r="F9" s="6" t="s">
        <v>23</v>
      </c>
      <c r="G9" s="6">
        <f>G8/General_Data_Assumption!$D$2</f>
        <v>23.884589662749594</v>
      </c>
      <c r="H9" s="10" t="s">
        <v>39</v>
      </c>
    </row>
    <row r="10" spans="1:9" x14ac:dyDescent="0.45">
      <c r="A10" s="2" t="s">
        <v>9</v>
      </c>
      <c r="B10" s="2" t="s">
        <v>17</v>
      </c>
      <c r="C10" s="2" t="s">
        <v>11</v>
      </c>
      <c r="D10" s="2">
        <v>2020</v>
      </c>
      <c r="E10" s="2" t="s">
        <v>12</v>
      </c>
      <c r="F10" s="2" t="s">
        <v>23</v>
      </c>
      <c r="G10" s="5">
        <f t="array" ref="G10">IF(OR(INDEX(Input!$I$1:$I$17,MATCH(A10&amp;B10&amp;D10&amp;E10,Input!$C$1:$C$17&amp;Input!$D$1:$D$17&amp;Input!$F$1:$F$17&amp;Input!$G$1:$G$17,0))=0,INDEX(Input!$I$1:$I$17,MATCH(A10&amp;B10&amp;D10&amp;E10,Input!$C$1:$C$17&amp;Input!$D$1:$D$17&amp;Input!$F$1:$F$17&amp;Input!$G$1:$G$17,0))="-"),INDEX(Input!$J$1:$J$17,MATCH(A10&amp;B10&amp;D10&amp;E10,Input!$C$1:$C$17&amp;Input!$D$1:$D$17&amp;Input!$F$1:$F$17&amp;Input!$G$1:$G$17,0)),INDEX(Input!$I$1:JI$17,MATCH(A10&amp;B10&amp;D10&amp;E10,Input!C9:C22&amp;Input!D9:D22&amp;Input!$F$1:$F$17&amp;Input!$G$1:$G$17,0)))</f>
        <v>30</v>
      </c>
      <c r="H10" t="s">
        <v>44</v>
      </c>
      <c r="I10" s="14"/>
    </row>
    <row r="11" spans="1:9" x14ac:dyDescent="0.45">
      <c r="A11" s="5" t="s">
        <v>9</v>
      </c>
      <c r="B11" s="5" t="s">
        <v>17</v>
      </c>
      <c r="C11" s="5" t="s">
        <v>11</v>
      </c>
      <c r="D11" s="5">
        <v>2025</v>
      </c>
      <c r="E11" s="5" t="s">
        <v>12</v>
      </c>
      <c r="F11" s="5" t="s">
        <v>23</v>
      </c>
      <c r="G11" s="5">
        <f>$G$10+($G$16-$G$10)/($D$16-$D$10)*(D11-$D$10)</f>
        <v>30.666666666666668</v>
      </c>
    </row>
    <row r="12" spans="1:9" x14ac:dyDescent="0.45">
      <c r="A12" s="5" t="s">
        <v>9</v>
      </c>
      <c r="B12" s="5" t="s">
        <v>17</v>
      </c>
      <c r="C12" s="5" t="s">
        <v>11</v>
      </c>
      <c r="D12" s="5">
        <v>2030</v>
      </c>
      <c r="E12" s="5" t="s">
        <v>12</v>
      </c>
      <c r="F12" s="5" t="s">
        <v>23</v>
      </c>
      <c r="G12" s="5">
        <f t="shared" ref="G12:G15" si="0">$G$10+($G$16-$G$10)/($D$16-$D$10)*(D12-$D$10)</f>
        <v>31.333333333333332</v>
      </c>
    </row>
    <row r="13" spans="1:9" x14ac:dyDescent="0.45">
      <c r="A13" s="5" t="s">
        <v>9</v>
      </c>
      <c r="B13" s="5" t="s">
        <v>17</v>
      </c>
      <c r="C13" s="5" t="s">
        <v>11</v>
      </c>
      <c r="D13" s="5">
        <v>2035</v>
      </c>
      <c r="E13" s="5" t="s">
        <v>12</v>
      </c>
      <c r="F13" s="5" t="s">
        <v>23</v>
      </c>
      <c r="G13" s="5">
        <f t="shared" si="0"/>
        <v>32</v>
      </c>
    </row>
    <row r="14" spans="1:9" x14ac:dyDescent="0.45">
      <c r="A14" s="5" t="s">
        <v>9</v>
      </c>
      <c r="B14" s="5" t="s">
        <v>17</v>
      </c>
      <c r="C14" s="5" t="s">
        <v>11</v>
      </c>
      <c r="D14" s="5">
        <v>2040</v>
      </c>
      <c r="E14" s="5" t="s">
        <v>12</v>
      </c>
      <c r="F14" s="5" t="s">
        <v>23</v>
      </c>
      <c r="G14" s="5">
        <f t="shared" si="0"/>
        <v>32.666666666666664</v>
      </c>
    </row>
    <row r="15" spans="1:9" x14ac:dyDescent="0.45">
      <c r="A15" s="5" t="s">
        <v>9</v>
      </c>
      <c r="B15" s="5" t="s">
        <v>17</v>
      </c>
      <c r="C15" s="5" t="s">
        <v>11</v>
      </c>
      <c r="D15" s="5">
        <v>2045</v>
      </c>
      <c r="E15" s="5" t="s">
        <v>12</v>
      </c>
      <c r="F15" s="5" t="s">
        <v>23</v>
      </c>
      <c r="G15" s="5">
        <f t="shared" si="0"/>
        <v>33.333333333333336</v>
      </c>
    </row>
    <row r="16" spans="1:9" x14ac:dyDescent="0.45">
      <c r="A16" s="6" t="s">
        <v>9</v>
      </c>
      <c r="B16" s="6" t="s">
        <v>17</v>
      </c>
      <c r="C16" s="6" t="s">
        <v>11</v>
      </c>
      <c r="D16" s="6">
        <v>2050</v>
      </c>
      <c r="E16" s="6" t="s">
        <v>12</v>
      </c>
      <c r="F16" s="6" t="s">
        <v>23</v>
      </c>
      <c r="G16" s="6">
        <f t="array" ref="G16">IF(OR(INDEX(Input!$I$1:$I$17,MATCH(A16&amp;B16&amp;D16&amp;E16,Input!$C$1:$C$17&amp;Input!$D$1:$D$17&amp;Input!$F$1:$F$17&amp;Input!$G$1:$G$17,0))=0,INDEX(Input!$I$1:$I$17,MATCH(A16&amp;B16&amp;D16&amp;E16,Input!$C$1:$C$17&amp;Input!$D$1:$D$17&amp;Input!$F$1:$F$17&amp;Input!$G$1:$G$17,0))="-"),INDEX(Input!$J$1:$J$17,MATCH(A16&amp;B16&amp;D16&amp;E16,Input!$C$1:$C$17&amp;Input!$D$1:$D$17&amp;Input!$F$1:$F$17&amp;Input!$G$1:$G$17,0)),INDEX(Input!$I$1:JI$17,MATCH(A16&amp;B16&amp;D16&amp;E16,Input!C15:C28&amp;Input!D15:D28&amp;Input!$F$1:$F$17&amp;Input!$G$1:$G$17,0)))</f>
        <v>34</v>
      </c>
    </row>
    <row r="17" spans="1:8" x14ac:dyDescent="0.45">
      <c r="A17" s="2" t="s">
        <v>9</v>
      </c>
      <c r="B17" s="2" t="s">
        <v>20</v>
      </c>
      <c r="C17" s="2" t="s">
        <v>11</v>
      </c>
      <c r="D17" s="2">
        <v>2020</v>
      </c>
      <c r="E17" s="5" t="s">
        <v>12</v>
      </c>
      <c r="F17" s="5" t="s">
        <v>23</v>
      </c>
      <c r="G17" s="5">
        <f t="array" ref="G17">IF(OR(INDEX(Input!$I$1:$I$17,MATCH(A17&amp;B17&amp;D17&amp;E17,Input!$C$1:$C$17&amp;Input!$D$1:$D$17&amp;Input!$F$1:$F$17&amp;Input!$G$1:$G$17,0))=0,INDEX(Input!$I$1:$I$17,MATCH(A17&amp;B17&amp;D17&amp;E17,Input!$C$1:$C$17&amp;Input!$D$1:$D$17&amp;Input!$F$1:$F$17&amp;Input!$G$1:$G$17,0))="-"),INDEX(Input!$J$1:$J$17,MATCH(A17&amp;B17&amp;D17&amp;E17,Input!$C$1:$C$17&amp;Input!$D$1:$D$17&amp;Input!$F$1:$F$17&amp;Input!$G$1:$G$17,0)),INDEX(Input!$I$1:JI$17,MATCH(A17&amp;B17&amp;D17&amp;E17,Input!C16:C29&amp;Input!D16:D29&amp;Input!$F$1:$F$17&amp;Input!$G$1:$G$17,0)))</f>
        <v>29</v>
      </c>
    </row>
    <row r="18" spans="1:8" x14ac:dyDescent="0.45">
      <c r="A18" s="5" t="s">
        <v>9</v>
      </c>
      <c r="B18" s="5" t="s">
        <v>20</v>
      </c>
      <c r="C18" s="5" t="s">
        <v>11</v>
      </c>
      <c r="D18" s="5">
        <v>2025</v>
      </c>
      <c r="E18" s="5" t="s">
        <v>12</v>
      </c>
      <c r="F18" s="5" t="s">
        <v>23</v>
      </c>
      <c r="G18" s="5">
        <f>$G$17+($G$23-$G$17)/($D$23-$D$17)*(D18-$D$17)</f>
        <v>29.644444444444446</v>
      </c>
    </row>
    <row r="19" spans="1:8" x14ac:dyDescent="0.45">
      <c r="A19" s="5" t="s">
        <v>9</v>
      </c>
      <c r="B19" s="5" t="s">
        <v>20</v>
      </c>
      <c r="C19" s="5" t="s">
        <v>11</v>
      </c>
      <c r="D19" s="5">
        <v>2030</v>
      </c>
      <c r="E19" s="5" t="s">
        <v>12</v>
      </c>
      <c r="F19" s="5" t="s">
        <v>23</v>
      </c>
      <c r="G19" s="5">
        <f t="shared" ref="G19:G22" si="1">$G$17+($G$23-$G$17)/($D$23-$D$17)*(D19-$D$17)</f>
        <v>30.288888888888888</v>
      </c>
    </row>
    <row r="20" spans="1:8" x14ac:dyDescent="0.45">
      <c r="A20" s="5" t="s">
        <v>9</v>
      </c>
      <c r="B20" s="5" t="s">
        <v>20</v>
      </c>
      <c r="C20" s="5" t="s">
        <v>11</v>
      </c>
      <c r="D20" s="5">
        <v>2035</v>
      </c>
      <c r="E20" s="5" t="s">
        <v>12</v>
      </c>
      <c r="F20" s="5" t="s">
        <v>23</v>
      </c>
      <c r="G20" s="5">
        <f t="shared" si="1"/>
        <v>30.933333333333334</v>
      </c>
    </row>
    <row r="21" spans="1:8" x14ac:dyDescent="0.45">
      <c r="A21" s="5" t="s">
        <v>9</v>
      </c>
      <c r="B21" s="5" t="s">
        <v>20</v>
      </c>
      <c r="C21" s="5" t="s">
        <v>11</v>
      </c>
      <c r="D21" s="5">
        <v>2040</v>
      </c>
      <c r="E21" s="5" t="s">
        <v>12</v>
      </c>
      <c r="F21" s="5" t="s">
        <v>23</v>
      </c>
      <c r="G21" s="5">
        <f t="shared" si="1"/>
        <v>31.577777777777779</v>
      </c>
    </row>
    <row r="22" spans="1:8" x14ac:dyDescent="0.45">
      <c r="A22" s="5" t="s">
        <v>9</v>
      </c>
      <c r="B22" s="5" t="s">
        <v>20</v>
      </c>
      <c r="C22" s="5" t="s">
        <v>11</v>
      </c>
      <c r="D22" s="5">
        <v>2045</v>
      </c>
      <c r="E22" s="5" t="s">
        <v>12</v>
      </c>
      <c r="F22" s="5" t="s">
        <v>23</v>
      </c>
      <c r="G22" s="5">
        <f t="shared" si="1"/>
        <v>32.222222222222221</v>
      </c>
    </row>
    <row r="23" spans="1:8" x14ac:dyDescent="0.45">
      <c r="A23" s="6" t="s">
        <v>9</v>
      </c>
      <c r="B23" s="6" t="s">
        <v>20</v>
      </c>
      <c r="C23" s="6" t="s">
        <v>11</v>
      </c>
      <c r="D23" s="6">
        <v>2050</v>
      </c>
      <c r="E23" s="5" t="s">
        <v>12</v>
      </c>
      <c r="F23" s="5" t="s">
        <v>23</v>
      </c>
      <c r="G23" s="6">
        <f>G17*G16/G10</f>
        <v>32.866666666666667</v>
      </c>
      <c r="H23" s="10" t="s">
        <v>45</v>
      </c>
    </row>
    <row r="24" spans="1:8" x14ac:dyDescent="0.45">
      <c r="A24" s="2" t="s">
        <v>9</v>
      </c>
      <c r="B24" s="2" t="s">
        <v>21</v>
      </c>
      <c r="C24" s="2" t="s">
        <v>11</v>
      </c>
      <c r="D24" s="2">
        <v>2020</v>
      </c>
      <c r="E24" s="2" t="s">
        <v>12</v>
      </c>
      <c r="F24" s="2" t="s">
        <v>23</v>
      </c>
      <c r="G24" s="5">
        <f t="array" ref="G24">IF(OR(INDEX(Input!$I$1:$I$17,MATCH(A24&amp;B24&amp;D24&amp;E24,Input!$C$1:$C$17&amp;Input!$D$1:$D$17&amp;Input!$F$1:$F$17&amp;Input!$G$1:$G$17,0))=0,INDEX(Input!$I$1:$I$17,MATCH(A24&amp;B24&amp;D24&amp;E24,Input!$C$1:$C$17&amp;Input!$D$1:$D$17&amp;Input!$F$1:$F$17&amp;Input!$G$1:$G$17,0))="-"),INDEX(Input!$J$1:$J$17,MATCH(A24&amp;B24&amp;D24&amp;E24,Input!$C$1:$C$17&amp;Input!$D$1:$D$17&amp;Input!$F$1:$F$17&amp;Input!$G$1:$G$17,0)),INDEX(Input!$I$1:JI$17,MATCH(A24&amp;B24&amp;D24&amp;E24,Input!C23:C36&amp;Input!D23:D36&amp;Input!$F$1:$F$17&amp;Input!$G$1:$G$17,0)))</f>
        <v>5.5</v>
      </c>
    </row>
    <row r="25" spans="1:8" x14ac:dyDescent="0.45">
      <c r="A25" s="5" t="s">
        <v>9</v>
      </c>
      <c r="B25" s="5" t="s">
        <v>21</v>
      </c>
      <c r="C25" s="5" t="s">
        <v>11</v>
      </c>
      <c r="D25" s="5">
        <v>2025</v>
      </c>
      <c r="E25" s="5" t="s">
        <v>12</v>
      </c>
      <c r="F25" s="5" t="s">
        <v>23</v>
      </c>
      <c r="G25" s="5">
        <f>$G$24+($G$30-$G$24)/($D$30-$D$24)*(D25-$D$24)</f>
        <v>6.375</v>
      </c>
    </row>
    <row r="26" spans="1:8" x14ac:dyDescent="0.45">
      <c r="A26" s="5" t="s">
        <v>9</v>
      </c>
      <c r="B26" s="5" t="s">
        <v>21</v>
      </c>
      <c r="C26" s="5" t="s">
        <v>11</v>
      </c>
      <c r="D26" s="5">
        <v>2030</v>
      </c>
      <c r="E26" s="5" t="s">
        <v>12</v>
      </c>
      <c r="F26" s="5" t="s">
        <v>23</v>
      </c>
      <c r="G26" s="5">
        <f t="shared" ref="G26:G29" si="2">$G$24+($G$30-$G$24)/($D$30-$D$24)*(D26-$D$24)</f>
        <v>7.25</v>
      </c>
    </row>
    <row r="27" spans="1:8" x14ac:dyDescent="0.45">
      <c r="A27" s="5" t="s">
        <v>9</v>
      </c>
      <c r="B27" s="5" t="s">
        <v>21</v>
      </c>
      <c r="C27" s="5" t="s">
        <v>11</v>
      </c>
      <c r="D27" s="5">
        <v>2035</v>
      </c>
      <c r="E27" s="5" t="s">
        <v>12</v>
      </c>
      <c r="F27" s="5" t="s">
        <v>23</v>
      </c>
      <c r="G27" s="5">
        <f t="shared" si="2"/>
        <v>8.125</v>
      </c>
    </row>
    <row r="28" spans="1:8" x14ac:dyDescent="0.45">
      <c r="A28" s="5" t="s">
        <v>9</v>
      </c>
      <c r="B28" s="5" t="s">
        <v>21</v>
      </c>
      <c r="C28" s="5" t="s">
        <v>11</v>
      </c>
      <c r="D28" s="5">
        <v>2040</v>
      </c>
      <c r="E28" s="5" t="s">
        <v>12</v>
      </c>
      <c r="F28" s="5" t="s">
        <v>23</v>
      </c>
      <c r="G28" s="5">
        <f t="shared" si="2"/>
        <v>9</v>
      </c>
    </row>
    <row r="29" spans="1:8" x14ac:dyDescent="0.45">
      <c r="A29" s="5" t="s">
        <v>9</v>
      </c>
      <c r="B29" s="5" t="s">
        <v>21</v>
      </c>
      <c r="C29" s="5" t="s">
        <v>11</v>
      </c>
      <c r="D29" s="5">
        <v>2045</v>
      </c>
      <c r="E29" s="5" t="s">
        <v>12</v>
      </c>
      <c r="F29" s="5" t="s">
        <v>23</v>
      </c>
      <c r="G29" s="5">
        <f t="shared" si="2"/>
        <v>9.875</v>
      </c>
    </row>
    <row r="30" spans="1:8" x14ac:dyDescent="0.45">
      <c r="A30" s="6" t="s">
        <v>9</v>
      </c>
      <c r="B30" s="6" t="s">
        <v>21</v>
      </c>
      <c r="C30" s="6" t="s">
        <v>11</v>
      </c>
      <c r="D30" s="6">
        <v>2050</v>
      </c>
      <c r="E30" s="6" t="s">
        <v>12</v>
      </c>
      <c r="F30" s="6" t="s">
        <v>23</v>
      </c>
      <c r="G30" s="6">
        <f t="array" ref="G30">IF(OR(INDEX(Input!$I$1:$I$17,MATCH(A30&amp;B30&amp;D30&amp;E30,Input!$C$1:$C$17&amp;Input!$D$1:$D$17&amp;Input!$F$1:$F$17&amp;Input!$G$1:$G$17,0))=0,INDEX(Input!$I$1:$I$17,MATCH(A30&amp;B30&amp;D30&amp;E30,Input!$C$1:$C$17&amp;Input!$D$1:$D$17&amp;Input!$F$1:$F$17&amp;Input!$G$1:$G$17,0))="-"),INDEX(Input!$J$1:$J$17,MATCH(A30&amp;B30&amp;D30&amp;E30,Input!$C$1:$C$17&amp;Input!$D$1:$D$17&amp;Input!$F$1:$F$17&amp;Input!$G$1:$G$17,0)),INDEX(Input!$I$1:JI$17,MATCH(A30&amp;B30&amp;D30&amp;E30,Input!C26:C42&amp;Input!D26:D42&amp;Input!$F$1:$F$17&amp;Input!$G$1:$G$17,0)))</f>
        <v>10.75</v>
      </c>
    </row>
    <row r="31" spans="1:8" x14ac:dyDescent="0.45">
      <c r="A31" s="2" t="s">
        <v>9</v>
      </c>
      <c r="B31" s="2" t="s">
        <v>22</v>
      </c>
      <c r="C31" s="2" t="s">
        <v>11</v>
      </c>
      <c r="D31" s="2">
        <v>2020</v>
      </c>
      <c r="E31" s="2" t="s">
        <v>12</v>
      </c>
      <c r="F31" s="2" t="s">
        <v>23</v>
      </c>
      <c r="G31" s="5">
        <f t="array" ref="G31">IF(OR(INDEX(Input!$I$1:$I$17,MATCH(A31&amp;B31&amp;D31&amp;E31,Input!$C$1:$C$17&amp;Input!$D$1:$D$17&amp;Input!$F$1:$F$17&amp;Input!$G$1:$G$17,0))=0,INDEX(Input!$I$1:$I$17,MATCH(A31&amp;B31&amp;D31&amp;E31,Input!$C$1:$C$17&amp;Input!$D$1:$D$17&amp;Input!$F$1:$F$17&amp;Input!$G$1:$G$17,0))="-"),INDEX(Input!$J$1:$J$17,MATCH(A31&amp;B31&amp;D31&amp;E31,Input!$C$1:$C$17&amp;Input!$D$1:$D$17&amp;Input!$F$1:$F$17&amp;Input!$G$1:$G$17,0)),INDEX(Input!$I$1:JI$17,MATCH(A31&amp;B31&amp;D31&amp;E31,Input!C27:C43&amp;Input!D27:D43&amp;Input!$F$1:$F$17&amp;Input!$G$1:$G$17,0)))</f>
        <v>8</v>
      </c>
    </row>
    <row r="32" spans="1:8" x14ac:dyDescent="0.45">
      <c r="A32" s="5" t="s">
        <v>9</v>
      </c>
      <c r="B32" s="5" t="s">
        <v>22</v>
      </c>
      <c r="C32" s="5" t="s">
        <v>11</v>
      </c>
      <c r="D32" s="5">
        <v>2025</v>
      </c>
      <c r="E32" s="5" t="s">
        <v>12</v>
      </c>
      <c r="F32" s="5" t="s">
        <v>23</v>
      </c>
      <c r="G32" s="5">
        <f>$G$31+($G$37-$G$31)/($D$37-$D$31)*(D32-$D$31)</f>
        <v>9.125</v>
      </c>
    </row>
    <row r="33" spans="1:9" x14ac:dyDescent="0.45">
      <c r="A33" s="5" t="s">
        <v>9</v>
      </c>
      <c r="B33" s="5" t="s">
        <v>22</v>
      </c>
      <c r="C33" s="5" t="s">
        <v>11</v>
      </c>
      <c r="D33" s="5">
        <v>2030</v>
      </c>
      <c r="E33" s="5" t="s">
        <v>12</v>
      </c>
      <c r="F33" s="5" t="s">
        <v>23</v>
      </c>
      <c r="G33" s="5">
        <f t="shared" ref="G33:G36" si="3">$G$31+($G$37-$G$31)/($D$37-$D$31)*(D33-$D$31)</f>
        <v>10.25</v>
      </c>
    </row>
    <row r="34" spans="1:9" x14ac:dyDescent="0.45">
      <c r="A34" s="5" t="s">
        <v>9</v>
      </c>
      <c r="B34" s="5" t="s">
        <v>22</v>
      </c>
      <c r="C34" s="5" t="s">
        <v>11</v>
      </c>
      <c r="D34" s="5">
        <v>2035</v>
      </c>
      <c r="E34" s="5" t="s">
        <v>12</v>
      </c>
      <c r="F34" s="5" t="s">
        <v>23</v>
      </c>
      <c r="G34" s="5">
        <f t="shared" si="3"/>
        <v>11.375</v>
      </c>
    </row>
    <row r="35" spans="1:9" x14ac:dyDescent="0.45">
      <c r="A35" s="5" t="s">
        <v>9</v>
      </c>
      <c r="B35" s="5" t="s">
        <v>22</v>
      </c>
      <c r="C35" s="5" t="s">
        <v>11</v>
      </c>
      <c r="D35" s="5">
        <v>2040</v>
      </c>
      <c r="E35" s="5" t="s">
        <v>12</v>
      </c>
      <c r="F35" s="5" t="s">
        <v>23</v>
      </c>
      <c r="G35" s="5">
        <f t="shared" si="3"/>
        <v>12.5</v>
      </c>
    </row>
    <row r="36" spans="1:9" x14ac:dyDescent="0.45">
      <c r="A36" s="5" t="s">
        <v>9</v>
      </c>
      <c r="B36" s="5" t="s">
        <v>22</v>
      </c>
      <c r="C36" s="5" t="s">
        <v>11</v>
      </c>
      <c r="D36" s="5">
        <v>2045</v>
      </c>
      <c r="E36" s="5" t="s">
        <v>12</v>
      </c>
      <c r="F36" s="5" t="s">
        <v>23</v>
      </c>
      <c r="G36" s="5">
        <f t="shared" si="3"/>
        <v>13.625</v>
      </c>
    </row>
    <row r="37" spans="1:9" x14ac:dyDescent="0.45">
      <c r="A37" s="6" t="s">
        <v>9</v>
      </c>
      <c r="B37" s="6" t="s">
        <v>22</v>
      </c>
      <c r="C37" s="6" t="s">
        <v>11</v>
      </c>
      <c r="D37" s="6">
        <v>2050</v>
      </c>
      <c r="E37" s="6" t="s">
        <v>12</v>
      </c>
      <c r="F37" s="6" t="s">
        <v>23</v>
      </c>
      <c r="G37" s="6">
        <f t="array" ref="G37">IF(OR(INDEX(Input!$I$1:$I$17,MATCH(A37&amp;B37&amp;D37&amp;E37,Input!$C$1:$C$17&amp;Input!$D$1:$D$17&amp;Input!$F$1:$F$17&amp;Input!$G$1:$G$17,0))=0,INDEX(Input!$I$1:$I$17,MATCH(A37&amp;B37&amp;D37&amp;E37,Input!$C$1:$C$17&amp;Input!$D$1:$D$17&amp;Input!$F$1:$F$17&amp;Input!$G$1:$G$17,0))="-"),INDEX(Input!$J$1:$J$17,MATCH(A37&amp;B37&amp;D37&amp;E37,Input!$C$1:$C$17&amp;Input!$D$1:$D$17&amp;Input!$F$1:$F$17&amp;Input!$G$1:$G$17,0)),INDEX(Input!$I$1:JI$17,MATCH(A37&amp;B37&amp;D37&amp;E37,Input!C33:C49&amp;Input!D33:D49&amp;Input!$F$1:$F$17&amp;Input!$G$1:$G$17,0)))</f>
        <v>14.75</v>
      </c>
    </row>
    <row r="38" spans="1:9" x14ac:dyDescent="0.45">
      <c r="A38" s="5" t="s">
        <v>9</v>
      </c>
      <c r="B38" s="5" t="s">
        <v>17</v>
      </c>
      <c r="C38" s="5" t="s">
        <v>11</v>
      </c>
      <c r="D38" s="5">
        <v>2020</v>
      </c>
      <c r="E38" s="5" t="s">
        <v>12</v>
      </c>
      <c r="F38" s="5" t="s">
        <v>23</v>
      </c>
      <c r="G38" s="5">
        <f t="array" ref="G38">IF(OR(INDEX(Input!$I$1:$I$17,MATCH(A38&amp;B38&amp;D38&amp;E38,Input!$C$1:$C$17&amp;Input!$D$1:$D$17&amp;Input!$F$1:$F$17&amp;Input!$G$1:$G$17,0))=0,INDEX(Input!$I$1:$I$17,MATCH(A38&amp;B38&amp;D38&amp;E38,Input!$C$1:$C$17&amp;Input!$D$1:$D$17&amp;Input!$F$1:$F$17&amp;Input!$G$1:$G$17,0))="-"),INDEX(Input!$J$1:$J$17,MATCH(A38&amp;B38&amp;D38&amp;E38,Input!$C$1:$C$17&amp;Input!$D$1:$D$17&amp;Input!$F$1:$F$17&amp;Input!$G$1:$G$17,0)),INDEX(Input!$I$1:JI$17,MATCH(A38&amp;B38&amp;D38&amp;E38,Input!C34:C50&amp;Input!D34:D50&amp;Input!$F$1:$F$17&amp;Input!$G$1:$G$17,0)))</f>
        <v>30</v>
      </c>
    </row>
    <row r="39" spans="1:9" x14ac:dyDescent="0.45">
      <c r="A39" s="5" t="s">
        <v>9</v>
      </c>
      <c r="B39" s="5" t="s">
        <v>17</v>
      </c>
      <c r="C39" s="5" t="s">
        <v>11</v>
      </c>
      <c r="D39" s="5">
        <v>2025</v>
      </c>
      <c r="E39" s="5" t="s">
        <v>12</v>
      </c>
      <c r="F39" s="5" t="s">
        <v>23</v>
      </c>
      <c r="G39" s="5">
        <f>$G$38+($G$44-$G$38)/($D$44-$D$38)*(D39-$D$38)</f>
        <v>30.666666666666668</v>
      </c>
    </row>
    <row r="40" spans="1:9" x14ac:dyDescent="0.45">
      <c r="A40" s="5" t="s">
        <v>9</v>
      </c>
      <c r="B40" s="5" t="s">
        <v>17</v>
      </c>
      <c r="C40" s="5" t="s">
        <v>11</v>
      </c>
      <c r="D40" s="5">
        <v>2030</v>
      </c>
      <c r="E40" s="5" t="s">
        <v>12</v>
      </c>
      <c r="F40" s="5" t="s">
        <v>23</v>
      </c>
      <c r="G40" s="5">
        <f>$G$31+($G$37-$G$31)/($D$37-$D$31)*(D40-$D$31)</f>
        <v>10.25</v>
      </c>
    </row>
    <row r="41" spans="1:9" x14ac:dyDescent="0.45">
      <c r="A41" s="5" t="s">
        <v>9</v>
      </c>
      <c r="B41" s="5" t="s">
        <v>17</v>
      </c>
      <c r="C41" s="5" t="s">
        <v>11</v>
      </c>
      <c r="D41" s="5">
        <v>2035</v>
      </c>
      <c r="E41" s="5" t="s">
        <v>12</v>
      </c>
      <c r="F41" s="5" t="s">
        <v>23</v>
      </c>
      <c r="G41" s="5">
        <f t="shared" ref="G41:G43" si="4">$G$31+($G$37-$G$31)/($D$37-$D$31)*(D41-$D$31)</f>
        <v>11.375</v>
      </c>
    </row>
    <row r="42" spans="1:9" x14ac:dyDescent="0.45">
      <c r="A42" s="5" t="s">
        <v>9</v>
      </c>
      <c r="B42" s="5" t="s">
        <v>17</v>
      </c>
      <c r="C42" s="5" t="s">
        <v>11</v>
      </c>
      <c r="D42" s="5">
        <v>2040</v>
      </c>
      <c r="E42" s="5" t="s">
        <v>12</v>
      </c>
      <c r="F42" s="5" t="s">
        <v>23</v>
      </c>
      <c r="G42" s="5">
        <f t="shared" si="4"/>
        <v>12.5</v>
      </c>
    </row>
    <row r="43" spans="1:9" x14ac:dyDescent="0.45">
      <c r="A43" s="5" t="s">
        <v>9</v>
      </c>
      <c r="B43" s="5" t="s">
        <v>17</v>
      </c>
      <c r="C43" s="5" t="s">
        <v>11</v>
      </c>
      <c r="D43" s="5">
        <v>2045</v>
      </c>
      <c r="E43" s="5" t="s">
        <v>12</v>
      </c>
      <c r="F43" s="5" t="s">
        <v>23</v>
      </c>
      <c r="G43" s="5">
        <f t="shared" si="4"/>
        <v>13.625</v>
      </c>
    </row>
    <row r="44" spans="1:9" x14ac:dyDescent="0.45">
      <c r="A44" s="6" t="s">
        <v>9</v>
      </c>
      <c r="B44" s="6" t="s">
        <v>17</v>
      </c>
      <c r="C44" s="6" t="s">
        <v>11</v>
      </c>
      <c r="D44" s="6">
        <v>2050</v>
      </c>
      <c r="E44" s="6" t="s">
        <v>12</v>
      </c>
      <c r="F44" s="6" t="s">
        <v>23</v>
      </c>
      <c r="G44" s="6">
        <f t="array" ref="G44">IF(OR(INDEX(Input!$I$1:$I$17,MATCH(A44&amp;B44&amp;D44&amp;E44,Input!$C$1:$C$17&amp;Input!$D$1:$D$17&amp;Input!$F$1:$F$17&amp;Input!$G$1:$G$17,0))=0,INDEX(Input!$I$1:$I$17,MATCH(A44&amp;B44&amp;D44&amp;E44,Input!$C$1:$C$17&amp;Input!$D$1:$D$17&amp;Input!$F$1:$F$17&amp;Input!$G$1:$G$17,0))="-"),INDEX(Input!$J$1:$J$17,MATCH(A44&amp;B44&amp;D44&amp;E44,Input!$C$1:$C$17&amp;Input!$D$1:$D$17&amp;Input!$F$1:$F$17&amp;Input!$G$1:$G$17,0)),INDEX(Input!$I$1:JI$17,MATCH(A44&amp;B44&amp;D44&amp;E44,Input!C40:C56&amp;Input!D40:D56&amp;Input!$F$1:$F$17&amp;Input!$G$1:$G$17,0)))</f>
        <v>34</v>
      </c>
    </row>
    <row r="45" spans="1:9" x14ac:dyDescent="0.45">
      <c r="A45" s="5" t="s">
        <v>9</v>
      </c>
      <c r="B45" s="5" t="s">
        <v>48</v>
      </c>
      <c r="C45" s="5" t="s">
        <v>11</v>
      </c>
      <c r="D45" s="5">
        <v>2030</v>
      </c>
      <c r="E45" s="5" t="s">
        <v>12</v>
      </c>
      <c r="F45" s="5" t="s">
        <v>57</v>
      </c>
      <c r="G45" s="21">
        <v>1000</v>
      </c>
      <c r="H45" s="18" t="s">
        <v>75</v>
      </c>
      <c r="I45" s="14"/>
    </row>
    <row r="46" spans="1:9" x14ac:dyDescent="0.45">
      <c r="A46" s="5" t="s">
        <v>9</v>
      </c>
      <c r="B46" s="5" t="s">
        <v>48</v>
      </c>
      <c r="C46" s="5" t="s">
        <v>11</v>
      </c>
      <c r="D46" s="5">
        <v>2035</v>
      </c>
      <c r="E46" s="5" t="s">
        <v>12</v>
      </c>
      <c r="F46" s="5" t="s">
        <v>57</v>
      </c>
      <c r="G46" s="21">
        <v>1200</v>
      </c>
      <c r="H46" s="5"/>
      <c r="I46" s="5"/>
    </row>
    <row r="47" spans="1:9" x14ac:dyDescent="0.45">
      <c r="A47" s="5" t="s">
        <v>9</v>
      </c>
      <c r="B47" s="5" t="s">
        <v>48</v>
      </c>
      <c r="C47" s="5" t="s">
        <v>11</v>
      </c>
      <c r="D47" s="5">
        <v>2040</v>
      </c>
      <c r="E47" s="5" t="s">
        <v>12</v>
      </c>
      <c r="F47" s="5" t="s">
        <v>57</v>
      </c>
      <c r="G47" s="21">
        <v>1300</v>
      </c>
      <c r="H47" s="5"/>
      <c r="I47" s="14"/>
    </row>
    <row r="48" spans="1:9" x14ac:dyDescent="0.45">
      <c r="A48" s="5" t="s">
        <v>9</v>
      </c>
      <c r="B48" s="5" t="s">
        <v>48</v>
      </c>
      <c r="C48" s="5" t="s">
        <v>11</v>
      </c>
      <c r="D48" s="5">
        <v>2045</v>
      </c>
      <c r="E48" s="5" t="s">
        <v>12</v>
      </c>
      <c r="F48" s="5" t="s">
        <v>57</v>
      </c>
      <c r="G48" s="21">
        <v>1350</v>
      </c>
      <c r="H48" s="5"/>
      <c r="I48" s="5"/>
    </row>
    <row r="49" spans="1:8" x14ac:dyDescent="0.45">
      <c r="A49" s="6" t="s">
        <v>9</v>
      </c>
      <c r="B49" s="6" t="s">
        <v>48</v>
      </c>
      <c r="C49" s="6" t="s">
        <v>11</v>
      </c>
      <c r="D49" s="6">
        <v>2050</v>
      </c>
      <c r="E49" s="6" t="s">
        <v>12</v>
      </c>
      <c r="F49" s="6" t="s">
        <v>57</v>
      </c>
      <c r="G49" s="22">
        <v>1400</v>
      </c>
      <c r="H49" s="5"/>
    </row>
    <row r="50" spans="1:8" x14ac:dyDescent="0.45">
      <c r="A50" s="5" t="s">
        <v>9</v>
      </c>
      <c r="B50" s="5" t="s">
        <v>64</v>
      </c>
      <c r="C50" s="5" t="s">
        <v>11</v>
      </c>
      <c r="D50" s="5">
        <v>2030</v>
      </c>
      <c r="E50" s="5" t="s">
        <v>12</v>
      </c>
      <c r="F50" s="5" t="s">
        <v>57</v>
      </c>
      <c r="G50" s="15">
        <v>3200</v>
      </c>
      <c r="H50" s="5"/>
    </row>
    <row r="51" spans="1:8" x14ac:dyDescent="0.45">
      <c r="A51" s="5" t="s">
        <v>9</v>
      </c>
      <c r="B51" s="5" t="s">
        <v>64</v>
      </c>
      <c r="C51" s="5" t="s">
        <v>11</v>
      </c>
      <c r="D51" s="5">
        <v>2035</v>
      </c>
      <c r="E51" s="5" t="s">
        <v>12</v>
      </c>
      <c r="F51" s="5" t="s">
        <v>57</v>
      </c>
      <c r="G51" s="15">
        <f>($G$54-$G$50)/($D$54-$D$50)*(D51-$D$50)+$G$50</f>
        <v>3056</v>
      </c>
      <c r="H51" s="5"/>
    </row>
    <row r="52" spans="1:8" x14ac:dyDescent="0.45">
      <c r="A52" s="5" t="s">
        <v>9</v>
      </c>
      <c r="B52" s="5" t="s">
        <v>64</v>
      </c>
      <c r="C52" s="5" t="s">
        <v>11</v>
      </c>
      <c r="D52" s="5">
        <v>2040</v>
      </c>
      <c r="E52" s="5" t="s">
        <v>12</v>
      </c>
      <c r="F52" s="5" t="s">
        <v>57</v>
      </c>
      <c r="G52" s="15">
        <f t="shared" ref="G52:G53" si="5">($G$54-$G$50)/($D$54-$D$50)*(D52-$D$50)+$G$50</f>
        <v>2912</v>
      </c>
      <c r="H52" s="5"/>
    </row>
    <row r="53" spans="1:8" x14ac:dyDescent="0.45">
      <c r="A53" s="5" t="s">
        <v>9</v>
      </c>
      <c r="B53" s="5" t="s">
        <v>64</v>
      </c>
      <c r="C53" s="5" t="s">
        <v>11</v>
      </c>
      <c r="D53" s="5">
        <v>2045</v>
      </c>
      <c r="E53" s="5" t="s">
        <v>12</v>
      </c>
      <c r="F53" s="5" t="s">
        <v>57</v>
      </c>
      <c r="G53" s="15">
        <f t="shared" si="5"/>
        <v>2768</v>
      </c>
      <c r="H53" s="5"/>
    </row>
    <row r="54" spans="1:8" x14ac:dyDescent="0.45">
      <c r="A54" s="6" t="s">
        <v>9</v>
      </c>
      <c r="B54" s="6" t="s">
        <v>64</v>
      </c>
      <c r="C54" s="6" t="s">
        <v>11</v>
      </c>
      <c r="D54" s="6">
        <v>2050</v>
      </c>
      <c r="E54" s="6" t="s">
        <v>12</v>
      </c>
      <c r="F54" s="6" t="s">
        <v>57</v>
      </c>
      <c r="G54" s="20">
        <f>G50*Input!$J$24/Input!$J$23</f>
        <v>2624</v>
      </c>
      <c r="H54" s="5" t="s">
        <v>73</v>
      </c>
    </row>
    <row r="55" spans="1:8" x14ac:dyDescent="0.45">
      <c r="A55" s="5" t="s">
        <v>9</v>
      </c>
      <c r="B55" s="5" t="s">
        <v>58</v>
      </c>
      <c r="C55" s="5" t="s">
        <v>11</v>
      </c>
      <c r="D55" s="5">
        <v>2030</v>
      </c>
      <c r="E55" s="5" t="s">
        <v>12</v>
      </c>
      <c r="F55" s="5" t="s">
        <v>57</v>
      </c>
      <c r="G55" s="15">
        <f>[1]Input!J29/[1]General_Data_Assumption!$D$5</f>
        <v>572.72727272727263</v>
      </c>
    </row>
    <row r="56" spans="1:8" x14ac:dyDescent="0.45">
      <c r="A56" s="5" t="s">
        <v>9</v>
      </c>
      <c r="B56" s="5" t="s">
        <v>58</v>
      </c>
      <c r="C56" s="5" t="s">
        <v>11</v>
      </c>
      <c r="D56" s="5">
        <v>2035</v>
      </c>
      <c r="E56" s="5" t="s">
        <v>12</v>
      </c>
      <c r="F56" s="5" t="s">
        <v>57</v>
      </c>
      <c r="G56" s="15">
        <f>[1]Input!J30/[1]General_Data_Assumption!$D$5</f>
        <v>572.72727272727263</v>
      </c>
    </row>
    <row r="57" spans="1:8" x14ac:dyDescent="0.45">
      <c r="A57" s="5" t="s">
        <v>9</v>
      </c>
      <c r="B57" s="5" t="s">
        <v>58</v>
      </c>
      <c r="C57" s="5" t="s">
        <v>11</v>
      </c>
      <c r="D57" s="5">
        <v>2040</v>
      </c>
      <c r="E57" s="5" t="s">
        <v>12</v>
      </c>
      <c r="F57" s="5" t="s">
        <v>57</v>
      </c>
      <c r="G57" s="15">
        <f>[1]Input!J31/[1]General_Data_Assumption!$D$5</f>
        <v>572.72727272727263</v>
      </c>
    </row>
    <row r="58" spans="1:8" x14ac:dyDescent="0.45">
      <c r="A58" s="5" t="s">
        <v>9</v>
      </c>
      <c r="B58" s="5" t="s">
        <v>58</v>
      </c>
      <c r="C58" s="5" t="s">
        <v>11</v>
      </c>
      <c r="D58" s="5">
        <v>2045</v>
      </c>
      <c r="E58" s="5" t="s">
        <v>12</v>
      </c>
      <c r="F58" s="5" t="s">
        <v>57</v>
      </c>
      <c r="G58" s="15">
        <f>[1]Input!J32/[1]General_Data_Assumption!$D$5</f>
        <v>572.72727272727263</v>
      </c>
    </row>
    <row r="59" spans="1:8" x14ac:dyDescent="0.45">
      <c r="A59" s="6" t="s">
        <v>9</v>
      </c>
      <c r="B59" s="6" t="s">
        <v>58</v>
      </c>
      <c r="C59" s="6" t="s">
        <v>11</v>
      </c>
      <c r="D59" s="6">
        <v>2050</v>
      </c>
      <c r="E59" s="6" t="s">
        <v>12</v>
      </c>
      <c r="F59" s="6" t="s">
        <v>57</v>
      </c>
      <c r="G59" s="20">
        <f>[1]Input!J33/[1]General_Data_Assumption!$D$5</f>
        <v>572.72727272727263</v>
      </c>
    </row>
    <row r="60" spans="1:8" x14ac:dyDescent="0.45">
      <c r="A60" s="5" t="s">
        <v>40</v>
      </c>
      <c r="B60" s="5" t="s">
        <v>40</v>
      </c>
      <c r="C60" s="5" t="s">
        <v>11</v>
      </c>
      <c r="D60" s="5">
        <v>2030</v>
      </c>
      <c r="E60" s="5" t="s">
        <v>12</v>
      </c>
      <c r="F60" s="5" t="s">
        <v>57</v>
      </c>
      <c r="G60" s="15">
        <v>40</v>
      </c>
    </row>
    <row r="61" spans="1:8" x14ac:dyDescent="0.45">
      <c r="A61" s="5" t="s">
        <v>40</v>
      </c>
      <c r="B61" s="5" t="s">
        <v>40</v>
      </c>
      <c r="C61" s="5" t="s">
        <v>11</v>
      </c>
      <c r="D61" s="5">
        <v>2035</v>
      </c>
      <c r="E61" s="5" t="s">
        <v>12</v>
      </c>
      <c r="F61" s="5" t="s">
        <v>57</v>
      </c>
      <c r="G61" s="15">
        <f>($G$64-$G$60)/($D$64-$D$60)*(D61-$D$60)+$G$60</f>
        <v>61.25</v>
      </c>
    </row>
    <row r="62" spans="1:8" x14ac:dyDescent="0.45">
      <c r="A62" s="5" t="s">
        <v>40</v>
      </c>
      <c r="B62" s="5" t="s">
        <v>40</v>
      </c>
      <c r="C62" s="5" t="s">
        <v>11</v>
      </c>
      <c r="D62" s="5">
        <v>2040</v>
      </c>
      <c r="E62" s="5" t="s">
        <v>12</v>
      </c>
      <c r="F62" s="5" t="s">
        <v>57</v>
      </c>
      <c r="G62" s="15">
        <f>($G$64-$G$60)/($D$64-$D$60)*(D62-$D$60)+$G$60</f>
        <v>82.5</v>
      </c>
    </row>
    <row r="63" spans="1:8" x14ac:dyDescent="0.45">
      <c r="A63" s="5" t="s">
        <v>40</v>
      </c>
      <c r="B63" s="5" t="s">
        <v>40</v>
      </c>
      <c r="C63" s="5" t="s">
        <v>11</v>
      </c>
      <c r="D63" s="5">
        <v>2045</v>
      </c>
      <c r="E63" s="5" t="s">
        <v>12</v>
      </c>
      <c r="F63" s="5" t="s">
        <v>57</v>
      </c>
      <c r="G63" s="15">
        <f>($G$64-$G$60)/($D$64-$D$60)*(D63-$D$60)+$G$60</f>
        <v>103.75</v>
      </c>
    </row>
    <row r="64" spans="1:8" x14ac:dyDescent="0.45">
      <c r="A64" s="6" t="s">
        <v>40</v>
      </c>
      <c r="B64" s="6" t="s">
        <v>40</v>
      </c>
      <c r="C64" s="6" t="s">
        <v>11</v>
      </c>
      <c r="D64" s="6">
        <v>2050</v>
      </c>
      <c r="E64" s="6" t="s">
        <v>12</v>
      </c>
      <c r="F64" s="6" t="s">
        <v>57</v>
      </c>
      <c r="G64" s="20">
        <v>125</v>
      </c>
    </row>
  </sheetData>
  <hyperlinks>
    <hyperlink ref="H45" r:id="rId1" xr:uid="{AEE3885C-BA6E-41EB-BB31-404FEDC7DFDC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DE52-D6DE-4791-A1A4-2AB9930758C7}">
  <dimension ref="A1:H86"/>
  <sheetViews>
    <sheetView topLeftCell="A43" zoomScaleNormal="100" workbookViewId="0">
      <selection activeCell="C62" sqref="C62:C66"/>
    </sheetView>
  </sheetViews>
  <sheetFormatPr baseColWidth="10" defaultColWidth="11.3984375" defaultRowHeight="14.25" x14ac:dyDescent="0.45"/>
  <cols>
    <col min="1" max="1" width="16.73046875" style="10" bestFit="1" customWidth="1"/>
    <col min="2" max="2" width="11.3984375" style="10"/>
    <col min="3" max="3" width="14.1328125" style="10" bestFit="1" customWidth="1"/>
    <col min="4" max="16384" width="11.3984375" style="10"/>
  </cols>
  <sheetData>
    <row r="1" spans="1:8" x14ac:dyDescent="0.45">
      <c r="A1" s="1" t="s">
        <v>37</v>
      </c>
      <c r="B1" s="1" t="s">
        <v>9</v>
      </c>
      <c r="C1" s="1" t="s">
        <v>3</v>
      </c>
      <c r="D1" s="1" t="s">
        <v>62</v>
      </c>
      <c r="E1" s="1" t="s">
        <v>1</v>
      </c>
      <c r="F1" s="1" t="s">
        <v>26</v>
      </c>
    </row>
    <row r="2" spans="1:8" x14ac:dyDescent="0.45">
      <c r="A2" s="5" t="s">
        <v>9</v>
      </c>
      <c r="B2" s="5" t="s">
        <v>50</v>
      </c>
      <c r="C2" s="5" t="s">
        <v>77</v>
      </c>
      <c r="D2" s="5" t="s">
        <v>63</v>
      </c>
      <c r="E2" s="5">
        <v>2030</v>
      </c>
      <c r="F2" s="5">
        <v>17</v>
      </c>
      <c r="G2" s="17"/>
    </row>
    <row r="3" spans="1:8" x14ac:dyDescent="0.45">
      <c r="A3" s="5" t="s">
        <v>9</v>
      </c>
      <c r="B3" s="5" t="s">
        <v>50</v>
      </c>
      <c r="C3" s="5" t="s">
        <v>77</v>
      </c>
      <c r="D3" s="5" t="s">
        <v>63</v>
      </c>
      <c r="E3" s="5">
        <v>2035</v>
      </c>
      <c r="F3" s="5">
        <v>17</v>
      </c>
    </row>
    <row r="4" spans="1:8" x14ac:dyDescent="0.45">
      <c r="A4" s="5" t="s">
        <v>9</v>
      </c>
      <c r="B4" s="5" t="s">
        <v>50</v>
      </c>
      <c r="C4" s="5" t="s">
        <v>77</v>
      </c>
      <c r="D4" s="5" t="s">
        <v>63</v>
      </c>
      <c r="E4" s="5">
        <v>2040</v>
      </c>
      <c r="F4" s="5">
        <v>17</v>
      </c>
    </row>
    <row r="5" spans="1:8" x14ac:dyDescent="0.45">
      <c r="A5" s="5" t="s">
        <v>9</v>
      </c>
      <c r="B5" s="5" t="s">
        <v>50</v>
      </c>
      <c r="C5" s="5" t="s">
        <v>77</v>
      </c>
      <c r="D5" s="5" t="s">
        <v>63</v>
      </c>
      <c r="E5" s="5">
        <v>2045</v>
      </c>
      <c r="F5" s="5">
        <v>17</v>
      </c>
    </row>
    <row r="6" spans="1:8" x14ac:dyDescent="0.45">
      <c r="A6" s="6" t="s">
        <v>9</v>
      </c>
      <c r="B6" s="6" t="s">
        <v>50</v>
      </c>
      <c r="C6" s="6" t="s">
        <v>77</v>
      </c>
      <c r="D6" s="6" t="s">
        <v>63</v>
      </c>
      <c r="E6" s="6">
        <v>2050</v>
      </c>
      <c r="F6" s="6">
        <v>17</v>
      </c>
      <c r="G6" s="5"/>
      <c r="H6" s="5"/>
    </row>
    <row r="7" spans="1:8" x14ac:dyDescent="0.45">
      <c r="A7" s="5" t="s">
        <v>9</v>
      </c>
      <c r="B7" s="5" t="s">
        <v>50</v>
      </c>
      <c r="C7" s="5" t="s">
        <v>77</v>
      </c>
      <c r="D7" s="5" t="s">
        <v>78</v>
      </c>
      <c r="E7" s="5">
        <v>2030</v>
      </c>
      <c r="F7" s="5">
        <f t="shared" ref="F7:F16" si="0">6/1.2</f>
        <v>5</v>
      </c>
      <c r="G7" s="5"/>
      <c r="H7" s="5"/>
    </row>
    <row r="8" spans="1:8" x14ac:dyDescent="0.45">
      <c r="A8" s="5" t="s">
        <v>9</v>
      </c>
      <c r="B8" s="5" t="s">
        <v>50</v>
      </c>
      <c r="C8" s="5" t="s">
        <v>77</v>
      </c>
      <c r="D8" s="5" t="s">
        <v>78</v>
      </c>
      <c r="E8" s="5">
        <v>2035</v>
      </c>
      <c r="F8" s="5">
        <f t="shared" si="0"/>
        <v>5</v>
      </c>
      <c r="G8" s="5"/>
      <c r="H8" s="5"/>
    </row>
    <row r="9" spans="1:8" x14ac:dyDescent="0.45">
      <c r="A9" s="5" t="s">
        <v>9</v>
      </c>
      <c r="B9" s="5" t="s">
        <v>50</v>
      </c>
      <c r="C9" s="5" t="s">
        <v>77</v>
      </c>
      <c r="D9" s="5" t="s">
        <v>78</v>
      </c>
      <c r="E9" s="5">
        <v>2040</v>
      </c>
      <c r="F9" s="5">
        <f t="shared" si="0"/>
        <v>5</v>
      </c>
      <c r="G9" s="5"/>
      <c r="H9" s="5"/>
    </row>
    <row r="10" spans="1:8" x14ac:dyDescent="0.45">
      <c r="A10" s="5" t="s">
        <v>9</v>
      </c>
      <c r="B10" s="5" t="s">
        <v>50</v>
      </c>
      <c r="C10" s="5" t="s">
        <v>77</v>
      </c>
      <c r="D10" s="5" t="s">
        <v>78</v>
      </c>
      <c r="E10" s="5">
        <v>2045</v>
      </c>
      <c r="F10" s="5">
        <f t="shared" si="0"/>
        <v>5</v>
      </c>
      <c r="G10" s="5"/>
      <c r="H10" s="5"/>
    </row>
    <row r="11" spans="1:8" x14ac:dyDescent="0.45">
      <c r="A11" s="6" t="s">
        <v>9</v>
      </c>
      <c r="B11" s="6" t="s">
        <v>50</v>
      </c>
      <c r="C11" s="6" t="s">
        <v>77</v>
      </c>
      <c r="D11" s="6" t="s">
        <v>78</v>
      </c>
      <c r="E11" s="6">
        <v>2050</v>
      </c>
      <c r="F11" s="6">
        <f t="shared" si="0"/>
        <v>5</v>
      </c>
      <c r="G11" s="5"/>
      <c r="H11" s="5"/>
    </row>
    <row r="12" spans="1:8" x14ac:dyDescent="0.45">
      <c r="A12" s="5" t="s">
        <v>9</v>
      </c>
      <c r="B12" s="5" t="s">
        <v>50</v>
      </c>
      <c r="C12" s="5" t="s">
        <v>77</v>
      </c>
      <c r="D12" s="5" t="s">
        <v>98</v>
      </c>
      <c r="E12" s="5">
        <v>2030</v>
      </c>
      <c r="F12" s="23">
        <f t="shared" si="0"/>
        <v>5</v>
      </c>
      <c r="G12" s="5"/>
      <c r="H12" s="5"/>
    </row>
    <row r="13" spans="1:8" x14ac:dyDescent="0.45">
      <c r="A13" s="5" t="s">
        <v>9</v>
      </c>
      <c r="B13" s="5" t="s">
        <v>50</v>
      </c>
      <c r="C13" s="5" t="s">
        <v>77</v>
      </c>
      <c r="D13" s="5" t="s">
        <v>98</v>
      </c>
      <c r="E13" s="5">
        <v>2035</v>
      </c>
      <c r="F13" s="23">
        <f t="shared" si="0"/>
        <v>5</v>
      </c>
      <c r="G13" s="5"/>
      <c r="H13" s="5"/>
    </row>
    <row r="14" spans="1:8" x14ac:dyDescent="0.45">
      <c r="A14" s="5" t="s">
        <v>9</v>
      </c>
      <c r="B14" s="5" t="s">
        <v>50</v>
      </c>
      <c r="C14" s="5" t="s">
        <v>77</v>
      </c>
      <c r="D14" s="5" t="s">
        <v>98</v>
      </c>
      <c r="E14" s="5">
        <v>2040</v>
      </c>
      <c r="F14" s="23">
        <f t="shared" si="0"/>
        <v>5</v>
      </c>
      <c r="G14" s="5"/>
      <c r="H14" s="5"/>
    </row>
    <row r="15" spans="1:8" x14ac:dyDescent="0.45">
      <c r="A15" s="5" t="s">
        <v>9</v>
      </c>
      <c r="B15" s="5" t="s">
        <v>50</v>
      </c>
      <c r="C15" s="5" t="s">
        <v>77</v>
      </c>
      <c r="D15" s="5" t="s">
        <v>98</v>
      </c>
      <c r="E15" s="5">
        <v>2045</v>
      </c>
      <c r="F15" s="23">
        <f t="shared" si="0"/>
        <v>5</v>
      </c>
      <c r="G15" s="5"/>
      <c r="H15" s="5"/>
    </row>
    <row r="16" spans="1:8" x14ac:dyDescent="0.45">
      <c r="A16" s="6" t="s">
        <v>9</v>
      </c>
      <c r="B16" s="6" t="s">
        <v>50</v>
      </c>
      <c r="C16" s="6" t="s">
        <v>77</v>
      </c>
      <c r="D16" s="6" t="s">
        <v>98</v>
      </c>
      <c r="E16" s="6">
        <v>2050</v>
      </c>
      <c r="F16" s="6">
        <f t="shared" si="0"/>
        <v>5</v>
      </c>
      <c r="G16" s="5"/>
      <c r="H16" s="5"/>
    </row>
    <row r="17" spans="1:8" x14ac:dyDescent="0.45">
      <c r="A17" s="5" t="s">
        <v>89</v>
      </c>
      <c r="B17" s="5" t="s">
        <v>50</v>
      </c>
      <c r="C17" s="5" t="s">
        <v>77</v>
      </c>
      <c r="D17" s="5" t="s">
        <v>89</v>
      </c>
      <c r="E17" s="5">
        <v>2030</v>
      </c>
      <c r="F17" s="17">
        <v>13</v>
      </c>
      <c r="G17" s="5"/>
      <c r="H17" s="5"/>
    </row>
    <row r="18" spans="1:8" x14ac:dyDescent="0.45">
      <c r="A18" s="5" t="s">
        <v>89</v>
      </c>
      <c r="B18" s="5" t="s">
        <v>50</v>
      </c>
      <c r="C18" s="5" t="s">
        <v>77</v>
      </c>
      <c r="D18" s="5" t="s">
        <v>89</v>
      </c>
      <c r="E18" s="5">
        <v>2035</v>
      </c>
      <c r="F18" s="17">
        <v>13</v>
      </c>
      <c r="G18" s="5"/>
      <c r="H18" s="5"/>
    </row>
    <row r="19" spans="1:8" x14ac:dyDescent="0.45">
      <c r="A19" s="5" t="s">
        <v>89</v>
      </c>
      <c r="B19" s="5" t="s">
        <v>50</v>
      </c>
      <c r="C19" s="5" t="s">
        <v>77</v>
      </c>
      <c r="D19" s="5" t="s">
        <v>89</v>
      </c>
      <c r="E19" s="5">
        <v>2040</v>
      </c>
      <c r="F19" s="17">
        <v>13</v>
      </c>
      <c r="G19" s="5"/>
      <c r="H19" s="5"/>
    </row>
    <row r="20" spans="1:8" x14ac:dyDescent="0.45">
      <c r="A20" s="5" t="s">
        <v>89</v>
      </c>
      <c r="B20" s="5" t="s">
        <v>50</v>
      </c>
      <c r="C20" s="5" t="s">
        <v>77</v>
      </c>
      <c r="D20" s="5" t="s">
        <v>89</v>
      </c>
      <c r="E20" s="5">
        <v>2045</v>
      </c>
      <c r="F20" s="17">
        <v>13</v>
      </c>
      <c r="G20" s="5"/>
      <c r="H20" s="5"/>
    </row>
    <row r="21" spans="1:8" x14ac:dyDescent="0.45">
      <c r="A21" s="6" t="s">
        <v>89</v>
      </c>
      <c r="B21" s="6" t="s">
        <v>50</v>
      </c>
      <c r="C21" s="6" t="s">
        <v>77</v>
      </c>
      <c r="D21" s="6" t="s">
        <v>89</v>
      </c>
      <c r="E21" s="6">
        <v>2050</v>
      </c>
      <c r="F21" s="6">
        <v>13</v>
      </c>
      <c r="G21" s="5"/>
      <c r="H21" s="5"/>
    </row>
    <row r="22" spans="1:8" x14ac:dyDescent="0.45">
      <c r="A22" s="5" t="s">
        <v>9</v>
      </c>
      <c r="B22" s="5" t="s">
        <v>50</v>
      </c>
      <c r="C22" s="5" t="s">
        <v>77</v>
      </c>
      <c r="D22" s="5" t="s">
        <v>101</v>
      </c>
      <c r="E22" s="5">
        <v>2030</v>
      </c>
      <c r="F22" s="24">
        <f>20/1.2</f>
        <v>16.666666666666668</v>
      </c>
      <c r="G22" s="5"/>
      <c r="H22" s="5"/>
    </row>
    <row r="23" spans="1:8" x14ac:dyDescent="0.45">
      <c r="A23" s="5" t="s">
        <v>9</v>
      </c>
      <c r="B23" s="5" t="s">
        <v>50</v>
      </c>
      <c r="C23" s="5" t="s">
        <v>77</v>
      </c>
      <c r="D23" s="5" t="s">
        <v>101</v>
      </c>
      <c r="E23" s="5">
        <v>2035</v>
      </c>
      <c r="F23" s="24">
        <f t="shared" ref="F23:F26" si="1">20/1.2</f>
        <v>16.666666666666668</v>
      </c>
      <c r="G23" s="5"/>
      <c r="H23" s="5"/>
    </row>
    <row r="24" spans="1:8" x14ac:dyDescent="0.45">
      <c r="A24" s="5" t="s">
        <v>9</v>
      </c>
      <c r="B24" s="5" t="s">
        <v>50</v>
      </c>
      <c r="C24" s="5" t="s">
        <v>77</v>
      </c>
      <c r="D24" s="5" t="s">
        <v>101</v>
      </c>
      <c r="E24" s="5">
        <v>2040</v>
      </c>
      <c r="F24" s="24">
        <f t="shared" si="1"/>
        <v>16.666666666666668</v>
      </c>
      <c r="G24" s="5"/>
      <c r="H24" s="5"/>
    </row>
    <row r="25" spans="1:8" x14ac:dyDescent="0.45">
      <c r="A25" s="5" t="s">
        <v>9</v>
      </c>
      <c r="B25" s="5" t="s">
        <v>50</v>
      </c>
      <c r="C25" s="5" t="s">
        <v>77</v>
      </c>
      <c r="D25" s="5" t="s">
        <v>101</v>
      </c>
      <c r="E25" s="5">
        <v>2045</v>
      </c>
      <c r="F25" s="24">
        <f t="shared" si="1"/>
        <v>16.666666666666668</v>
      </c>
      <c r="G25" s="5"/>
      <c r="H25" s="5"/>
    </row>
    <row r="26" spans="1:8" x14ac:dyDescent="0.45">
      <c r="A26" s="6" t="s">
        <v>9</v>
      </c>
      <c r="B26" s="6" t="s">
        <v>50</v>
      </c>
      <c r="C26" s="6" t="s">
        <v>77</v>
      </c>
      <c r="D26" s="5" t="s">
        <v>101</v>
      </c>
      <c r="E26" s="6">
        <v>2050</v>
      </c>
      <c r="F26" s="22">
        <f t="shared" si="1"/>
        <v>16.666666666666668</v>
      </c>
      <c r="G26" s="5"/>
      <c r="H26" s="5"/>
    </row>
    <row r="27" spans="1:8" x14ac:dyDescent="0.45">
      <c r="A27" s="5" t="s">
        <v>9</v>
      </c>
      <c r="B27" s="5" t="s">
        <v>51</v>
      </c>
      <c r="C27" s="5" t="s">
        <v>79</v>
      </c>
      <c r="D27" s="5" t="s">
        <v>63</v>
      </c>
      <c r="E27" s="5">
        <v>2030</v>
      </c>
      <c r="F27" s="5">
        <v>60</v>
      </c>
    </row>
    <row r="28" spans="1:8" x14ac:dyDescent="0.45">
      <c r="A28" s="5" t="s">
        <v>9</v>
      </c>
      <c r="B28" s="5" t="s">
        <v>51</v>
      </c>
      <c r="C28" s="5" t="s">
        <v>79</v>
      </c>
      <c r="D28" s="5" t="s">
        <v>63</v>
      </c>
      <c r="E28" s="5">
        <v>2035</v>
      </c>
      <c r="F28" s="5">
        <v>60</v>
      </c>
    </row>
    <row r="29" spans="1:8" x14ac:dyDescent="0.45">
      <c r="A29" s="5" t="s">
        <v>9</v>
      </c>
      <c r="B29" s="5" t="s">
        <v>51</v>
      </c>
      <c r="C29" s="5" t="s">
        <v>79</v>
      </c>
      <c r="D29" s="5" t="s">
        <v>63</v>
      </c>
      <c r="E29" s="5">
        <v>2040</v>
      </c>
      <c r="F29" s="5">
        <v>60</v>
      </c>
    </row>
    <row r="30" spans="1:8" x14ac:dyDescent="0.45">
      <c r="A30" s="5" t="s">
        <v>9</v>
      </c>
      <c r="B30" s="5" t="s">
        <v>51</v>
      </c>
      <c r="C30" s="5" t="s">
        <v>79</v>
      </c>
      <c r="D30" s="5" t="s">
        <v>63</v>
      </c>
      <c r="E30" s="5">
        <v>2045</v>
      </c>
      <c r="F30" s="5">
        <v>60</v>
      </c>
    </row>
    <row r="31" spans="1:8" x14ac:dyDescent="0.45">
      <c r="A31" s="6" t="s">
        <v>9</v>
      </c>
      <c r="B31" s="6" t="s">
        <v>51</v>
      </c>
      <c r="C31" s="6" t="s">
        <v>79</v>
      </c>
      <c r="D31" s="6" t="s">
        <v>63</v>
      </c>
      <c r="E31" s="6">
        <v>2050</v>
      </c>
      <c r="F31" s="6">
        <v>60</v>
      </c>
    </row>
    <row r="32" spans="1:8" x14ac:dyDescent="0.45">
      <c r="A32" s="5" t="s">
        <v>9</v>
      </c>
      <c r="B32" s="5" t="s">
        <v>51</v>
      </c>
      <c r="C32" s="5" t="s">
        <v>79</v>
      </c>
      <c r="D32" s="5" t="s">
        <v>78</v>
      </c>
      <c r="E32" s="5">
        <v>2030</v>
      </c>
      <c r="F32" s="5">
        <v>40</v>
      </c>
    </row>
    <row r="33" spans="1:6" x14ac:dyDescent="0.45">
      <c r="A33" s="5" t="s">
        <v>9</v>
      </c>
      <c r="B33" s="5" t="s">
        <v>51</v>
      </c>
      <c r="C33" s="5" t="s">
        <v>79</v>
      </c>
      <c r="D33" s="5" t="s">
        <v>78</v>
      </c>
      <c r="E33" s="5">
        <v>2035</v>
      </c>
      <c r="F33" s="5">
        <v>40</v>
      </c>
    </row>
    <row r="34" spans="1:6" x14ac:dyDescent="0.45">
      <c r="A34" s="5" t="s">
        <v>9</v>
      </c>
      <c r="B34" s="5" t="s">
        <v>51</v>
      </c>
      <c r="C34" s="5" t="s">
        <v>79</v>
      </c>
      <c r="D34" s="5" t="s">
        <v>78</v>
      </c>
      <c r="E34" s="5">
        <v>2040</v>
      </c>
      <c r="F34" s="5">
        <v>40</v>
      </c>
    </row>
    <row r="35" spans="1:6" x14ac:dyDescent="0.45">
      <c r="A35" s="5" t="s">
        <v>9</v>
      </c>
      <c r="B35" s="5" t="s">
        <v>51</v>
      </c>
      <c r="C35" s="5" t="s">
        <v>79</v>
      </c>
      <c r="D35" s="5" t="s">
        <v>78</v>
      </c>
      <c r="E35" s="5">
        <v>2045</v>
      </c>
      <c r="F35" s="5">
        <v>40</v>
      </c>
    </row>
    <row r="36" spans="1:6" x14ac:dyDescent="0.45">
      <c r="A36" s="6" t="s">
        <v>9</v>
      </c>
      <c r="B36" s="6" t="s">
        <v>51</v>
      </c>
      <c r="C36" s="6" t="s">
        <v>79</v>
      </c>
      <c r="D36" s="6" t="s">
        <v>78</v>
      </c>
      <c r="E36" s="6">
        <v>2050</v>
      </c>
      <c r="F36" s="6">
        <v>40</v>
      </c>
    </row>
    <row r="37" spans="1:6" x14ac:dyDescent="0.45">
      <c r="A37" s="5" t="s">
        <v>9</v>
      </c>
      <c r="B37" s="5" t="s">
        <v>52</v>
      </c>
      <c r="C37" s="5" t="s">
        <v>80</v>
      </c>
      <c r="D37" s="5" t="s">
        <v>63</v>
      </c>
      <c r="E37" s="5">
        <v>2030</v>
      </c>
      <c r="F37" s="5">
        <v>200</v>
      </c>
    </row>
    <row r="38" spans="1:6" x14ac:dyDescent="0.45">
      <c r="A38" s="5" t="s">
        <v>9</v>
      </c>
      <c r="B38" s="5" t="s">
        <v>52</v>
      </c>
      <c r="C38" s="5" t="s">
        <v>80</v>
      </c>
      <c r="D38" s="5" t="s">
        <v>63</v>
      </c>
      <c r="E38" s="5">
        <v>2035</v>
      </c>
      <c r="F38" s="5">
        <v>200</v>
      </c>
    </row>
    <row r="39" spans="1:6" x14ac:dyDescent="0.45">
      <c r="A39" s="5" t="s">
        <v>9</v>
      </c>
      <c r="B39" s="5" t="s">
        <v>52</v>
      </c>
      <c r="C39" s="5" t="s">
        <v>80</v>
      </c>
      <c r="D39" s="5" t="s">
        <v>63</v>
      </c>
      <c r="E39" s="5">
        <v>2040</v>
      </c>
      <c r="F39" s="5">
        <v>200</v>
      </c>
    </row>
    <row r="40" spans="1:6" x14ac:dyDescent="0.45">
      <c r="A40" s="5" t="s">
        <v>9</v>
      </c>
      <c r="B40" s="5" t="s">
        <v>52</v>
      </c>
      <c r="C40" s="5" t="s">
        <v>80</v>
      </c>
      <c r="D40" s="5" t="s">
        <v>63</v>
      </c>
      <c r="E40" s="5">
        <v>2045</v>
      </c>
      <c r="F40" s="5">
        <v>200</v>
      </c>
    </row>
    <row r="41" spans="1:6" x14ac:dyDescent="0.45">
      <c r="A41" s="6" t="s">
        <v>9</v>
      </c>
      <c r="B41" s="6" t="s">
        <v>52</v>
      </c>
      <c r="C41" s="6" t="s">
        <v>80</v>
      </c>
      <c r="D41" s="6" t="s">
        <v>63</v>
      </c>
      <c r="E41" s="6">
        <v>2050</v>
      </c>
      <c r="F41" s="6">
        <v>200</v>
      </c>
    </row>
    <row r="42" spans="1:6" x14ac:dyDescent="0.45">
      <c r="A42" s="5" t="s">
        <v>9</v>
      </c>
      <c r="B42" s="5" t="s">
        <v>10</v>
      </c>
      <c r="C42" s="5" t="s">
        <v>81</v>
      </c>
      <c r="D42" s="5" t="s">
        <v>63</v>
      </c>
      <c r="E42" s="5">
        <v>2030</v>
      </c>
      <c r="F42" s="5">
        <v>24.442294831374799</v>
      </c>
    </row>
    <row r="43" spans="1:6" x14ac:dyDescent="0.45">
      <c r="A43" s="5" t="s">
        <v>9</v>
      </c>
      <c r="B43" s="5" t="s">
        <v>10</v>
      </c>
      <c r="C43" s="5" t="s">
        <v>81</v>
      </c>
      <c r="D43" s="5" t="s">
        <v>63</v>
      </c>
      <c r="E43" s="5">
        <v>2035</v>
      </c>
      <c r="F43" s="5">
        <v>23.884589662749597</v>
      </c>
    </row>
    <row r="44" spans="1:6" x14ac:dyDescent="0.45">
      <c r="A44" s="5" t="s">
        <v>9</v>
      </c>
      <c r="B44" s="5" t="s">
        <v>10</v>
      </c>
      <c r="C44" s="5" t="s">
        <v>81</v>
      </c>
      <c r="D44" s="5" t="s">
        <v>63</v>
      </c>
      <c r="E44" s="5">
        <v>2040</v>
      </c>
      <c r="F44" s="5">
        <v>23.140982771249327</v>
      </c>
    </row>
    <row r="45" spans="1:6" x14ac:dyDescent="0.45">
      <c r="A45" s="5" t="s">
        <v>9</v>
      </c>
      <c r="B45" s="5" t="s">
        <v>10</v>
      </c>
      <c r="C45" s="5" t="s">
        <v>81</v>
      </c>
      <c r="D45" s="5" t="s">
        <v>63</v>
      </c>
      <c r="E45" s="5">
        <v>2045</v>
      </c>
      <c r="F45" s="5">
        <v>22.21147415687399</v>
      </c>
    </row>
    <row r="46" spans="1:6" x14ac:dyDescent="0.45">
      <c r="A46" s="6" t="s">
        <v>9</v>
      </c>
      <c r="B46" s="6" t="s">
        <v>10</v>
      </c>
      <c r="C46" s="5" t="s">
        <v>81</v>
      </c>
      <c r="D46" s="6" t="s">
        <v>63</v>
      </c>
      <c r="E46" s="6">
        <v>2050</v>
      </c>
      <c r="F46" s="6">
        <v>23.884589662749594</v>
      </c>
    </row>
    <row r="47" spans="1:6" x14ac:dyDescent="0.45">
      <c r="A47" s="5" t="s">
        <v>9</v>
      </c>
      <c r="B47" s="5" t="s">
        <v>21</v>
      </c>
      <c r="C47" s="5" t="s">
        <v>83</v>
      </c>
      <c r="D47" s="5" t="s">
        <v>63</v>
      </c>
      <c r="E47" s="5">
        <v>2030</v>
      </c>
      <c r="F47" s="5">
        <v>7.25</v>
      </c>
    </row>
    <row r="48" spans="1:6" x14ac:dyDescent="0.45">
      <c r="A48" s="5" t="s">
        <v>9</v>
      </c>
      <c r="B48" s="5" t="s">
        <v>21</v>
      </c>
      <c r="C48" s="5" t="s">
        <v>83</v>
      </c>
      <c r="D48" s="5" t="s">
        <v>63</v>
      </c>
      <c r="E48" s="5">
        <v>2035</v>
      </c>
      <c r="F48" s="5">
        <v>8.125</v>
      </c>
    </row>
    <row r="49" spans="1:6" x14ac:dyDescent="0.45">
      <c r="A49" s="5" t="s">
        <v>9</v>
      </c>
      <c r="B49" s="5" t="s">
        <v>21</v>
      </c>
      <c r="C49" s="5" t="s">
        <v>83</v>
      </c>
      <c r="D49" s="5" t="s">
        <v>63</v>
      </c>
      <c r="E49" s="5">
        <v>2040</v>
      </c>
      <c r="F49" s="5">
        <v>9</v>
      </c>
    </row>
    <row r="50" spans="1:6" x14ac:dyDescent="0.45">
      <c r="A50" s="5" t="s">
        <v>9</v>
      </c>
      <c r="B50" s="5" t="s">
        <v>21</v>
      </c>
      <c r="C50" s="5" t="s">
        <v>83</v>
      </c>
      <c r="D50" s="5" t="s">
        <v>63</v>
      </c>
      <c r="E50" s="5">
        <v>2045</v>
      </c>
      <c r="F50" s="5">
        <v>9.875</v>
      </c>
    </row>
    <row r="51" spans="1:6" x14ac:dyDescent="0.45">
      <c r="A51" s="6" t="s">
        <v>9</v>
      </c>
      <c r="B51" s="6" t="s">
        <v>21</v>
      </c>
      <c r="C51" s="6" t="s">
        <v>83</v>
      </c>
      <c r="D51" s="6" t="s">
        <v>63</v>
      </c>
      <c r="E51" s="6">
        <v>2050</v>
      </c>
      <c r="F51" s="6">
        <v>10.75</v>
      </c>
    </row>
    <row r="52" spans="1:6" x14ac:dyDescent="0.45">
      <c r="A52" s="5" t="s">
        <v>9</v>
      </c>
      <c r="B52" s="5" t="s">
        <v>22</v>
      </c>
      <c r="C52" s="5" t="s">
        <v>84</v>
      </c>
      <c r="D52" s="5" t="s">
        <v>63</v>
      </c>
      <c r="E52" s="5">
        <v>2030</v>
      </c>
      <c r="F52" s="5">
        <v>10.25</v>
      </c>
    </row>
    <row r="53" spans="1:6" x14ac:dyDescent="0.45">
      <c r="A53" s="5" t="s">
        <v>9</v>
      </c>
      <c r="B53" s="5" t="s">
        <v>22</v>
      </c>
      <c r="C53" s="5" t="s">
        <v>84</v>
      </c>
      <c r="D53" s="5" t="s">
        <v>63</v>
      </c>
      <c r="E53" s="5">
        <v>2035</v>
      </c>
      <c r="F53" s="5">
        <v>11.375</v>
      </c>
    </row>
    <row r="54" spans="1:6" x14ac:dyDescent="0.45">
      <c r="A54" s="5" t="s">
        <v>9</v>
      </c>
      <c r="B54" s="5" t="s">
        <v>22</v>
      </c>
      <c r="C54" s="5" t="s">
        <v>84</v>
      </c>
      <c r="D54" s="5" t="s">
        <v>63</v>
      </c>
      <c r="E54" s="5">
        <v>2040</v>
      </c>
      <c r="F54" s="5">
        <v>12.5</v>
      </c>
    </row>
    <row r="55" spans="1:6" x14ac:dyDescent="0.45">
      <c r="A55" s="5" t="s">
        <v>9</v>
      </c>
      <c r="B55" s="5" t="s">
        <v>22</v>
      </c>
      <c r="C55" s="5" t="s">
        <v>84</v>
      </c>
      <c r="D55" s="5" t="s">
        <v>63</v>
      </c>
      <c r="E55" s="5">
        <v>2045</v>
      </c>
      <c r="F55" s="5">
        <v>13.625</v>
      </c>
    </row>
    <row r="56" spans="1:6" x14ac:dyDescent="0.45">
      <c r="A56" s="6" t="s">
        <v>9</v>
      </c>
      <c r="B56" s="6" t="s">
        <v>22</v>
      </c>
      <c r="C56" s="6" t="s">
        <v>84</v>
      </c>
      <c r="D56" s="6" t="s">
        <v>63</v>
      </c>
      <c r="E56" s="6">
        <v>2050</v>
      </c>
      <c r="F56" s="6">
        <v>14.75</v>
      </c>
    </row>
    <row r="57" spans="1:6" x14ac:dyDescent="0.45">
      <c r="A57" s="5" t="s">
        <v>9</v>
      </c>
      <c r="B57" s="5" t="s">
        <v>58</v>
      </c>
      <c r="C57" s="5" t="s">
        <v>85</v>
      </c>
      <c r="D57" s="5" t="s">
        <v>63</v>
      </c>
      <c r="E57" s="5">
        <v>2030</v>
      </c>
      <c r="F57" s="21">
        <v>572.72727272727263</v>
      </c>
    </row>
    <row r="58" spans="1:6" x14ac:dyDescent="0.45">
      <c r="A58" s="5" t="s">
        <v>9</v>
      </c>
      <c r="B58" s="5" t="s">
        <v>58</v>
      </c>
      <c r="C58" s="5" t="s">
        <v>85</v>
      </c>
      <c r="D58" s="5" t="s">
        <v>63</v>
      </c>
      <c r="E58" s="5">
        <v>2035</v>
      </c>
      <c r="F58" s="21">
        <v>572.72727272727263</v>
      </c>
    </row>
    <row r="59" spans="1:6" x14ac:dyDescent="0.45">
      <c r="A59" s="5" t="s">
        <v>9</v>
      </c>
      <c r="B59" s="5" t="s">
        <v>58</v>
      </c>
      <c r="C59" s="5" t="s">
        <v>85</v>
      </c>
      <c r="D59" s="5" t="s">
        <v>63</v>
      </c>
      <c r="E59" s="5">
        <v>2040</v>
      </c>
      <c r="F59" s="21">
        <v>572.72727272727263</v>
      </c>
    </row>
    <row r="60" spans="1:6" x14ac:dyDescent="0.45">
      <c r="A60" s="5" t="s">
        <v>9</v>
      </c>
      <c r="B60" s="5" t="s">
        <v>58</v>
      </c>
      <c r="C60" s="5" t="s">
        <v>85</v>
      </c>
      <c r="D60" s="5" t="s">
        <v>63</v>
      </c>
      <c r="E60" s="5">
        <v>2045</v>
      </c>
      <c r="F60" s="21">
        <v>572.72727272727263</v>
      </c>
    </row>
    <row r="61" spans="1:6" x14ac:dyDescent="0.45">
      <c r="A61" s="6" t="s">
        <v>9</v>
      </c>
      <c r="B61" s="6" t="s">
        <v>58</v>
      </c>
      <c r="C61" s="6" t="s">
        <v>85</v>
      </c>
      <c r="D61" s="6" t="s">
        <v>63</v>
      </c>
      <c r="E61" s="6">
        <v>2050</v>
      </c>
      <c r="F61" s="22">
        <v>572.72727272727263</v>
      </c>
    </row>
    <row r="62" spans="1:6" x14ac:dyDescent="0.45">
      <c r="A62" s="5" t="s">
        <v>9</v>
      </c>
      <c r="B62" s="5" t="s">
        <v>40</v>
      </c>
      <c r="C62" s="5" t="s">
        <v>82</v>
      </c>
      <c r="D62" s="5" t="s">
        <v>63</v>
      </c>
      <c r="E62" s="5">
        <v>2030</v>
      </c>
      <c r="F62" s="5">
        <v>40</v>
      </c>
    </row>
    <row r="63" spans="1:6" x14ac:dyDescent="0.45">
      <c r="A63" s="5" t="s">
        <v>9</v>
      </c>
      <c r="B63" s="5" t="s">
        <v>40</v>
      </c>
      <c r="C63" s="5" t="s">
        <v>82</v>
      </c>
      <c r="D63" s="5" t="s">
        <v>63</v>
      </c>
      <c r="E63" s="5">
        <v>2035</v>
      </c>
      <c r="F63" s="5">
        <v>61.25</v>
      </c>
    </row>
    <row r="64" spans="1:6" x14ac:dyDescent="0.45">
      <c r="A64" s="5" t="s">
        <v>9</v>
      </c>
      <c r="B64" s="5" t="s">
        <v>40</v>
      </c>
      <c r="C64" s="5" t="s">
        <v>82</v>
      </c>
      <c r="D64" s="5" t="s">
        <v>63</v>
      </c>
      <c r="E64" s="5">
        <v>2040</v>
      </c>
      <c r="F64" s="5">
        <v>82.5</v>
      </c>
    </row>
    <row r="65" spans="1:6" x14ac:dyDescent="0.45">
      <c r="A65" s="5" t="s">
        <v>9</v>
      </c>
      <c r="B65" s="5" t="s">
        <v>40</v>
      </c>
      <c r="C65" s="5" t="s">
        <v>82</v>
      </c>
      <c r="D65" s="5" t="s">
        <v>63</v>
      </c>
      <c r="E65" s="5">
        <v>2045</v>
      </c>
      <c r="F65" s="5">
        <v>103.75</v>
      </c>
    </row>
    <row r="66" spans="1:6" x14ac:dyDescent="0.45">
      <c r="A66" s="6" t="s">
        <v>9</v>
      </c>
      <c r="B66" s="6" t="s">
        <v>40</v>
      </c>
      <c r="C66" s="6" t="s">
        <v>82</v>
      </c>
      <c r="D66" s="6" t="s">
        <v>63</v>
      </c>
      <c r="E66" s="6">
        <v>2050</v>
      </c>
      <c r="F66" s="6">
        <v>125</v>
      </c>
    </row>
    <row r="67" spans="1:6" x14ac:dyDescent="0.45">
      <c r="A67" s="5" t="s">
        <v>9</v>
      </c>
      <c r="B67" s="5" t="s">
        <v>74</v>
      </c>
      <c r="C67" s="5" t="s">
        <v>86</v>
      </c>
      <c r="D67" s="5" t="s">
        <v>63</v>
      </c>
      <c r="E67" s="5">
        <v>2030</v>
      </c>
      <c r="F67" s="21">
        <v>1000</v>
      </c>
    </row>
    <row r="68" spans="1:6" x14ac:dyDescent="0.45">
      <c r="A68" s="5" t="s">
        <v>9</v>
      </c>
      <c r="B68" s="5" t="s">
        <v>74</v>
      </c>
      <c r="C68" s="5" t="s">
        <v>86</v>
      </c>
      <c r="D68" s="5" t="s">
        <v>63</v>
      </c>
      <c r="E68" s="5">
        <v>2035</v>
      </c>
      <c r="F68" s="21">
        <v>1200</v>
      </c>
    </row>
    <row r="69" spans="1:6" x14ac:dyDescent="0.45">
      <c r="A69" s="5" t="s">
        <v>9</v>
      </c>
      <c r="B69" s="5" t="s">
        <v>74</v>
      </c>
      <c r="C69" s="5" t="s">
        <v>86</v>
      </c>
      <c r="D69" s="5" t="s">
        <v>63</v>
      </c>
      <c r="E69" s="5">
        <v>2040</v>
      </c>
      <c r="F69" s="21">
        <v>1300</v>
      </c>
    </row>
    <row r="70" spans="1:6" x14ac:dyDescent="0.45">
      <c r="A70" s="5" t="s">
        <v>9</v>
      </c>
      <c r="B70" s="5" t="s">
        <v>74</v>
      </c>
      <c r="C70" s="5" t="s">
        <v>86</v>
      </c>
      <c r="D70" s="5" t="s">
        <v>63</v>
      </c>
      <c r="E70" s="5">
        <v>2045</v>
      </c>
      <c r="F70" s="21">
        <v>1350</v>
      </c>
    </row>
    <row r="71" spans="1:6" x14ac:dyDescent="0.45">
      <c r="A71" s="6" t="s">
        <v>9</v>
      </c>
      <c r="B71" s="6" t="s">
        <v>74</v>
      </c>
      <c r="C71" s="6" t="s">
        <v>86</v>
      </c>
      <c r="D71" s="6" t="s">
        <v>63</v>
      </c>
      <c r="E71" s="6">
        <v>2050</v>
      </c>
      <c r="F71" s="22">
        <v>1400</v>
      </c>
    </row>
    <row r="72" spans="1:6" x14ac:dyDescent="0.45">
      <c r="A72" s="5" t="s">
        <v>9</v>
      </c>
      <c r="B72" s="5" t="s">
        <v>64</v>
      </c>
      <c r="C72" s="5" t="s">
        <v>87</v>
      </c>
      <c r="D72" s="5" t="s">
        <v>63</v>
      </c>
      <c r="E72" s="5">
        <v>2030</v>
      </c>
      <c r="F72" s="15">
        <v>3200</v>
      </c>
    </row>
    <row r="73" spans="1:6" x14ac:dyDescent="0.45">
      <c r="A73" s="5" t="s">
        <v>9</v>
      </c>
      <c r="B73" s="5" t="s">
        <v>64</v>
      </c>
      <c r="C73" s="5" t="s">
        <v>87</v>
      </c>
      <c r="D73" s="5" t="s">
        <v>63</v>
      </c>
      <c r="E73" s="5">
        <v>2035</v>
      </c>
      <c r="F73" s="15">
        <v>3056</v>
      </c>
    </row>
    <row r="74" spans="1:6" x14ac:dyDescent="0.45">
      <c r="A74" s="5" t="s">
        <v>9</v>
      </c>
      <c r="B74" s="5" t="s">
        <v>64</v>
      </c>
      <c r="C74" s="5" t="s">
        <v>87</v>
      </c>
      <c r="D74" s="5" t="s">
        <v>63</v>
      </c>
      <c r="E74" s="5">
        <v>2040</v>
      </c>
      <c r="F74" s="15">
        <v>2912</v>
      </c>
    </row>
    <row r="75" spans="1:6" x14ac:dyDescent="0.45">
      <c r="A75" s="5" t="s">
        <v>9</v>
      </c>
      <c r="B75" s="5" t="s">
        <v>64</v>
      </c>
      <c r="C75" s="5" t="s">
        <v>87</v>
      </c>
      <c r="D75" s="5" t="s">
        <v>63</v>
      </c>
      <c r="E75" s="5">
        <v>2045</v>
      </c>
      <c r="F75" s="15">
        <v>2768</v>
      </c>
    </row>
    <row r="76" spans="1:6" x14ac:dyDescent="0.45">
      <c r="A76" s="6" t="s">
        <v>9</v>
      </c>
      <c r="B76" s="6" t="s">
        <v>64</v>
      </c>
      <c r="C76" s="6" t="s">
        <v>87</v>
      </c>
      <c r="D76" s="6" t="s">
        <v>63</v>
      </c>
      <c r="E76" s="6">
        <v>2050</v>
      </c>
      <c r="F76" s="20">
        <v>2624</v>
      </c>
    </row>
    <row r="77" spans="1:6" x14ac:dyDescent="0.45">
      <c r="A77" s="5" t="s">
        <v>9</v>
      </c>
      <c r="B77" s="10" t="s">
        <v>76</v>
      </c>
      <c r="C77" s="10" t="s">
        <v>88</v>
      </c>
      <c r="D77" s="10" t="s">
        <v>63</v>
      </c>
      <c r="E77" s="5">
        <v>2030</v>
      </c>
      <c r="F77" s="10">
        <v>350</v>
      </c>
    </row>
    <row r="78" spans="1:6" x14ac:dyDescent="0.45">
      <c r="A78" s="5" t="s">
        <v>9</v>
      </c>
      <c r="B78" s="10" t="s">
        <v>76</v>
      </c>
      <c r="C78" s="10" t="s">
        <v>88</v>
      </c>
      <c r="D78" s="10" t="s">
        <v>63</v>
      </c>
      <c r="E78" s="5">
        <v>2035</v>
      </c>
      <c r="F78" s="10">
        <v>325</v>
      </c>
    </row>
    <row r="79" spans="1:6" x14ac:dyDescent="0.45">
      <c r="A79" s="5" t="s">
        <v>9</v>
      </c>
      <c r="B79" s="10" t="s">
        <v>76</v>
      </c>
      <c r="C79" s="10" t="s">
        <v>88</v>
      </c>
      <c r="D79" s="10" t="s">
        <v>63</v>
      </c>
      <c r="E79" s="5">
        <v>2040</v>
      </c>
      <c r="F79" s="10">
        <v>250</v>
      </c>
    </row>
    <row r="80" spans="1:6" x14ac:dyDescent="0.45">
      <c r="A80" s="5" t="s">
        <v>9</v>
      </c>
      <c r="B80" s="10" t="s">
        <v>76</v>
      </c>
      <c r="C80" s="10" t="s">
        <v>88</v>
      </c>
      <c r="D80" s="10" t="s">
        <v>63</v>
      </c>
      <c r="E80" s="5">
        <v>2045</v>
      </c>
      <c r="F80" s="10">
        <v>225</v>
      </c>
    </row>
    <row r="81" spans="1:6" x14ac:dyDescent="0.45">
      <c r="A81" s="6" t="s">
        <v>9</v>
      </c>
      <c r="B81" s="6" t="s">
        <v>76</v>
      </c>
      <c r="C81" s="6" t="s">
        <v>88</v>
      </c>
      <c r="D81" s="6" t="s">
        <v>63</v>
      </c>
      <c r="E81" s="6">
        <v>2050</v>
      </c>
      <c r="F81" s="6">
        <v>200</v>
      </c>
    </row>
    <row r="82" spans="1:6" x14ac:dyDescent="0.45">
      <c r="A82" s="5" t="s">
        <v>9</v>
      </c>
      <c r="B82" s="5" t="s">
        <v>50</v>
      </c>
      <c r="C82" s="5" t="s">
        <v>77</v>
      </c>
      <c r="D82" s="10" t="s">
        <v>101</v>
      </c>
      <c r="E82" s="5">
        <v>2030</v>
      </c>
      <c r="F82" s="5">
        <v>5</v>
      </c>
    </row>
    <row r="83" spans="1:6" x14ac:dyDescent="0.45">
      <c r="A83" s="5" t="s">
        <v>9</v>
      </c>
      <c r="B83" s="5" t="s">
        <v>50</v>
      </c>
      <c r="C83" s="5" t="s">
        <v>77</v>
      </c>
      <c r="D83" s="10" t="s">
        <v>101</v>
      </c>
      <c r="E83" s="5">
        <v>2035</v>
      </c>
      <c r="F83" s="5">
        <v>5</v>
      </c>
    </row>
    <row r="84" spans="1:6" x14ac:dyDescent="0.45">
      <c r="A84" s="5" t="s">
        <v>9</v>
      </c>
      <c r="B84" s="5" t="s">
        <v>50</v>
      </c>
      <c r="C84" s="5" t="s">
        <v>77</v>
      </c>
      <c r="D84" s="10" t="s">
        <v>101</v>
      </c>
      <c r="E84" s="5">
        <v>2040</v>
      </c>
      <c r="F84" s="5">
        <v>5</v>
      </c>
    </row>
    <row r="85" spans="1:6" x14ac:dyDescent="0.45">
      <c r="A85" s="5" t="s">
        <v>9</v>
      </c>
      <c r="B85" s="5" t="s">
        <v>50</v>
      </c>
      <c r="C85" s="5" t="s">
        <v>77</v>
      </c>
      <c r="D85" s="10" t="s">
        <v>101</v>
      </c>
      <c r="E85" s="5">
        <v>2045</v>
      </c>
      <c r="F85" s="5">
        <v>5</v>
      </c>
    </row>
    <row r="86" spans="1:6" x14ac:dyDescent="0.45">
      <c r="A86" s="6" t="s">
        <v>9</v>
      </c>
      <c r="B86" s="6" t="s">
        <v>50</v>
      </c>
      <c r="C86" s="6" t="s">
        <v>77</v>
      </c>
      <c r="D86" s="6" t="s">
        <v>101</v>
      </c>
      <c r="E86" s="6">
        <v>2050</v>
      </c>
      <c r="F86" s="6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42A6-A0E1-4F96-A4AC-F9B55412402D}">
  <dimension ref="A1:G156"/>
  <sheetViews>
    <sheetView topLeftCell="A123" zoomScale="85" zoomScaleNormal="85" workbookViewId="0">
      <selection activeCell="A147" sqref="A147:G156"/>
    </sheetView>
  </sheetViews>
  <sheetFormatPr baseColWidth="10" defaultRowHeight="14.25" x14ac:dyDescent="0.45"/>
  <cols>
    <col min="3" max="3" width="25.265625" bestFit="1" customWidth="1"/>
    <col min="4" max="4" width="13" customWidth="1"/>
    <col min="5" max="5" width="12.33203125" bestFit="1" customWidth="1"/>
  </cols>
  <sheetData>
    <row r="1" spans="1:7" x14ac:dyDescent="0.45">
      <c r="A1" s="1" t="s">
        <v>37</v>
      </c>
      <c r="B1" s="1" t="s">
        <v>9</v>
      </c>
      <c r="C1" s="1" t="s">
        <v>3</v>
      </c>
      <c r="D1" s="1" t="s">
        <v>91</v>
      </c>
      <c r="E1" s="1" t="s">
        <v>62</v>
      </c>
      <c r="F1" s="1" t="s">
        <v>1</v>
      </c>
      <c r="G1" s="1" t="s">
        <v>26</v>
      </c>
    </row>
    <row r="2" spans="1:7" x14ac:dyDescent="0.45">
      <c r="A2" s="5" t="s">
        <v>9</v>
      </c>
      <c r="B2" s="5" t="s">
        <v>50</v>
      </c>
      <c r="C2" s="5" t="s">
        <v>77</v>
      </c>
      <c r="D2" s="5" t="s">
        <v>63</v>
      </c>
      <c r="E2" s="5" t="s">
        <v>92</v>
      </c>
      <c r="F2" s="5">
        <v>2030</v>
      </c>
      <c r="G2" s="5">
        <f t="array" ref="G2">INDEX(_price_path_country!$F$1:$F$81,MATCH(B2&amp;D2&amp;F2,_price_path_country!$B$1:$B$81&amp;_price_path_country!$D$1:$D$81&amp;_price_path_country!$E$1:$E$81,0))</f>
        <v>17</v>
      </c>
    </row>
    <row r="3" spans="1:7" x14ac:dyDescent="0.45">
      <c r="A3" s="5" t="s">
        <v>9</v>
      </c>
      <c r="B3" s="5" t="s">
        <v>50</v>
      </c>
      <c r="C3" s="5" t="s">
        <v>77</v>
      </c>
      <c r="D3" s="5" t="s">
        <v>63</v>
      </c>
      <c r="E3" s="5" t="s">
        <v>92</v>
      </c>
      <c r="F3" s="5">
        <v>2035</v>
      </c>
      <c r="G3" s="5">
        <f t="array" ref="G3">INDEX(_price_path_country!$F$1:$F$81,MATCH(B3&amp;D3&amp;F3,_price_path_country!$B$1:$B$81&amp;_price_path_country!$D$1:$D$81&amp;_price_path_country!$E$1:$E$81,0))</f>
        <v>17</v>
      </c>
    </row>
    <row r="4" spans="1:7" x14ac:dyDescent="0.45">
      <c r="A4" s="5" t="s">
        <v>9</v>
      </c>
      <c r="B4" s="5" t="s">
        <v>50</v>
      </c>
      <c r="C4" s="5" t="s">
        <v>77</v>
      </c>
      <c r="D4" s="5" t="s">
        <v>63</v>
      </c>
      <c r="E4" s="5" t="s">
        <v>92</v>
      </c>
      <c r="F4" s="5">
        <v>2040</v>
      </c>
      <c r="G4" s="5">
        <f t="array" ref="G4">INDEX(_price_path_country!$F$1:$F$81,MATCH(B4&amp;D4&amp;F4,_price_path_country!$B$1:$B$81&amp;_price_path_country!$D$1:$D$81&amp;_price_path_country!$E$1:$E$81,0))</f>
        <v>17</v>
      </c>
    </row>
    <row r="5" spans="1:7" x14ac:dyDescent="0.45">
      <c r="A5" s="5" t="s">
        <v>9</v>
      </c>
      <c r="B5" s="5" t="s">
        <v>50</v>
      </c>
      <c r="C5" s="5" t="s">
        <v>77</v>
      </c>
      <c r="D5" s="5" t="s">
        <v>63</v>
      </c>
      <c r="E5" s="5" t="s">
        <v>92</v>
      </c>
      <c r="F5" s="5">
        <v>2045</v>
      </c>
      <c r="G5" s="5">
        <f t="array" ref="G5">INDEX(_price_path_country!$F$1:$F$81,MATCH(B5&amp;D5&amp;F5,_price_path_country!$B$1:$B$81&amp;_price_path_country!$D$1:$D$81&amp;_price_path_country!$E$1:$E$81,0))</f>
        <v>17</v>
      </c>
    </row>
    <row r="6" spans="1:7" x14ac:dyDescent="0.45">
      <c r="A6" s="6" t="s">
        <v>9</v>
      </c>
      <c r="B6" s="6" t="s">
        <v>50</v>
      </c>
      <c r="C6" s="6" t="s">
        <v>77</v>
      </c>
      <c r="D6" s="6" t="s">
        <v>63</v>
      </c>
      <c r="E6" s="6" t="s">
        <v>92</v>
      </c>
      <c r="F6" s="6">
        <v>2050</v>
      </c>
      <c r="G6" s="6">
        <f t="array" ref="G6">INDEX(_price_path_country!$F$1:$F$81,MATCH(B6&amp;D6&amp;F6,_price_path_country!$B$1:$B$81&amp;_price_path_country!$D$1:$D$81&amp;_price_path_country!$E$1:$E$81,0))</f>
        <v>17</v>
      </c>
    </row>
    <row r="7" spans="1:7" x14ac:dyDescent="0.45">
      <c r="A7" s="5" t="s">
        <v>9</v>
      </c>
      <c r="B7" s="5" t="s">
        <v>50</v>
      </c>
      <c r="C7" s="5" t="s">
        <v>77</v>
      </c>
      <c r="D7" s="5" t="s">
        <v>63</v>
      </c>
      <c r="E7" s="5" t="s">
        <v>93</v>
      </c>
      <c r="F7" s="5">
        <v>2030</v>
      </c>
      <c r="G7" s="5">
        <f t="array" ref="G7">INDEX(_price_path_country!$F$1:$F$81,MATCH(B7&amp;D7&amp;F7,_price_path_country!$B$1:$B$81&amp;_price_path_country!$D$1:$D$81&amp;_price_path_country!$E$1:$E$81,0))</f>
        <v>17</v>
      </c>
    </row>
    <row r="8" spans="1:7" x14ac:dyDescent="0.45">
      <c r="A8" s="5" t="s">
        <v>9</v>
      </c>
      <c r="B8" s="5" t="s">
        <v>50</v>
      </c>
      <c r="C8" s="5" t="s">
        <v>77</v>
      </c>
      <c r="D8" s="5" t="s">
        <v>63</v>
      </c>
      <c r="E8" s="5" t="s">
        <v>93</v>
      </c>
      <c r="F8" s="5">
        <v>2035</v>
      </c>
      <c r="G8" s="5">
        <f t="array" ref="G8">INDEX(_price_path_country!$F$1:$F$81,MATCH(B8&amp;D8&amp;F8,_price_path_country!$B$1:$B$81&amp;_price_path_country!$D$1:$D$81&amp;_price_path_country!$E$1:$E$81,0))</f>
        <v>17</v>
      </c>
    </row>
    <row r="9" spans="1:7" x14ac:dyDescent="0.45">
      <c r="A9" s="5" t="s">
        <v>9</v>
      </c>
      <c r="B9" s="5" t="s">
        <v>50</v>
      </c>
      <c r="C9" s="5" t="s">
        <v>77</v>
      </c>
      <c r="D9" s="5" t="s">
        <v>63</v>
      </c>
      <c r="E9" s="5" t="s">
        <v>93</v>
      </c>
      <c r="F9" s="5">
        <v>2040</v>
      </c>
      <c r="G9" s="5">
        <f t="array" ref="G9">INDEX(_price_path_country!$F$1:$F$81,MATCH(B9&amp;D9&amp;F9,_price_path_country!$B$1:$B$81&amp;_price_path_country!$D$1:$D$81&amp;_price_path_country!$E$1:$E$81,0))</f>
        <v>17</v>
      </c>
    </row>
    <row r="10" spans="1:7" x14ac:dyDescent="0.45">
      <c r="A10" s="5" t="s">
        <v>9</v>
      </c>
      <c r="B10" s="5" t="s">
        <v>50</v>
      </c>
      <c r="C10" s="5" t="s">
        <v>77</v>
      </c>
      <c r="D10" s="5" t="s">
        <v>63</v>
      </c>
      <c r="E10" s="5" t="s">
        <v>93</v>
      </c>
      <c r="F10" s="5">
        <v>2045</v>
      </c>
      <c r="G10" s="5">
        <f t="array" ref="G10">INDEX(_price_path_country!$F$1:$F$81,MATCH(B10&amp;D10&amp;F10,_price_path_country!$B$1:$B$81&amp;_price_path_country!$D$1:$D$81&amp;_price_path_country!$E$1:$E$81,0))</f>
        <v>17</v>
      </c>
    </row>
    <row r="11" spans="1:7" x14ac:dyDescent="0.45">
      <c r="A11" s="6" t="s">
        <v>9</v>
      </c>
      <c r="B11" s="6" t="s">
        <v>50</v>
      </c>
      <c r="C11" s="6" t="s">
        <v>77</v>
      </c>
      <c r="D11" s="6" t="s">
        <v>63</v>
      </c>
      <c r="E11" s="6" t="s">
        <v>93</v>
      </c>
      <c r="F11" s="6">
        <v>2050</v>
      </c>
      <c r="G11" s="6">
        <f t="array" ref="G11">INDEX(_price_path_country!$F$1:$F$81,MATCH(B11&amp;D11&amp;F11,_price_path_country!$B$1:$B$81&amp;_price_path_country!$D$1:$D$81&amp;_price_path_country!$E$1:$E$81,0))</f>
        <v>17</v>
      </c>
    </row>
    <row r="12" spans="1:7" x14ac:dyDescent="0.45">
      <c r="A12" s="5" t="s">
        <v>9</v>
      </c>
      <c r="B12" s="5" t="s">
        <v>50</v>
      </c>
      <c r="C12" s="5" t="s">
        <v>77</v>
      </c>
      <c r="D12" s="5" t="s">
        <v>63</v>
      </c>
      <c r="E12" s="5" t="s">
        <v>90</v>
      </c>
      <c r="F12" s="5">
        <v>2030</v>
      </c>
      <c r="G12" s="5">
        <f t="array" ref="G12">INDEX(_price_path_country!$F$1:$F$81,MATCH(B12&amp;D12&amp;F12,_price_path_country!$B$1:$B$81&amp;_price_path_country!$D$1:$D$81&amp;_price_path_country!$E$1:$E$81,0))</f>
        <v>17</v>
      </c>
    </row>
    <row r="13" spans="1:7" x14ac:dyDescent="0.45">
      <c r="A13" s="5" t="s">
        <v>9</v>
      </c>
      <c r="B13" s="5" t="s">
        <v>50</v>
      </c>
      <c r="C13" s="5" t="s">
        <v>77</v>
      </c>
      <c r="D13" s="5" t="s">
        <v>63</v>
      </c>
      <c r="E13" s="5" t="s">
        <v>90</v>
      </c>
      <c r="F13" s="5">
        <v>2035</v>
      </c>
      <c r="G13" s="5">
        <f t="array" ref="G13">INDEX(_price_path_country!$F$1:$F$81,MATCH(B13&amp;D13&amp;F13,_price_path_country!$B$1:$B$81&amp;_price_path_country!$D$1:$D$81&amp;_price_path_country!$E$1:$E$81,0))</f>
        <v>17</v>
      </c>
    </row>
    <row r="14" spans="1:7" x14ac:dyDescent="0.45">
      <c r="A14" s="5" t="s">
        <v>9</v>
      </c>
      <c r="B14" s="5" t="s">
        <v>50</v>
      </c>
      <c r="C14" s="5" t="s">
        <v>77</v>
      </c>
      <c r="D14" s="5" t="s">
        <v>63</v>
      </c>
      <c r="E14" s="5" t="s">
        <v>90</v>
      </c>
      <c r="F14" s="5">
        <v>2040</v>
      </c>
      <c r="G14" s="5">
        <f t="array" ref="G14">INDEX(_price_path_country!$F$1:$F$81,MATCH(B14&amp;D14&amp;F14,_price_path_country!$B$1:$B$81&amp;_price_path_country!$D$1:$D$81&amp;_price_path_country!$E$1:$E$81,0))</f>
        <v>17</v>
      </c>
    </row>
    <row r="15" spans="1:7" x14ac:dyDescent="0.45">
      <c r="A15" s="5" t="s">
        <v>9</v>
      </c>
      <c r="B15" s="5" t="s">
        <v>50</v>
      </c>
      <c r="C15" s="5" t="s">
        <v>77</v>
      </c>
      <c r="D15" s="5" t="s">
        <v>63</v>
      </c>
      <c r="E15" s="5" t="s">
        <v>90</v>
      </c>
      <c r="F15" s="5">
        <v>2045</v>
      </c>
      <c r="G15" s="5">
        <f t="array" ref="G15">INDEX(_price_path_country!$F$1:$F$81,MATCH(B15&amp;D15&amp;F15,_price_path_country!$B$1:$B$81&amp;_price_path_country!$D$1:$D$81&amp;_price_path_country!$E$1:$E$81,0))</f>
        <v>17</v>
      </c>
    </row>
    <row r="16" spans="1:7" x14ac:dyDescent="0.45">
      <c r="A16" s="6" t="s">
        <v>9</v>
      </c>
      <c r="B16" s="6" t="s">
        <v>50</v>
      </c>
      <c r="C16" s="6" t="s">
        <v>77</v>
      </c>
      <c r="D16" s="6" t="s">
        <v>63</v>
      </c>
      <c r="E16" s="6" t="s">
        <v>90</v>
      </c>
      <c r="F16" s="6">
        <v>2050</v>
      </c>
      <c r="G16" s="6">
        <f t="array" ref="G16">INDEX(_price_path_country!$F$1:$F$81,MATCH(B16&amp;D16&amp;F16,_price_path_country!$B$1:$B$81&amp;_price_path_country!$D$1:$D$81&amp;_price_path_country!$E$1:$E$81,0))</f>
        <v>17</v>
      </c>
    </row>
    <row r="17" spans="1:7" x14ac:dyDescent="0.45">
      <c r="A17" s="5" t="s">
        <v>9</v>
      </c>
      <c r="B17" s="5" t="s">
        <v>50</v>
      </c>
      <c r="C17" s="5" t="s">
        <v>77</v>
      </c>
      <c r="D17" s="5" t="s">
        <v>63</v>
      </c>
      <c r="E17" s="5" t="s">
        <v>94</v>
      </c>
      <c r="F17" s="5">
        <v>2030</v>
      </c>
      <c r="G17" s="5">
        <f t="array" ref="G17">INDEX(_price_path_country!$F$1:$F$81,MATCH(B17&amp;D17&amp;F17,_price_path_country!$B$1:$B$81&amp;_price_path_country!$D$1:$D$81&amp;_price_path_country!$E$1:$E$81,0))</f>
        <v>17</v>
      </c>
    </row>
    <row r="18" spans="1:7" x14ac:dyDescent="0.45">
      <c r="A18" s="5" t="s">
        <v>9</v>
      </c>
      <c r="B18" s="5" t="s">
        <v>50</v>
      </c>
      <c r="C18" s="5" t="s">
        <v>77</v>
      </c>
      <c r="D18" s="5" t="s">
        <v>63</v>
      </c>
      <c r="E18" s="5" t="s">
        <v>94</v>
      </c>
      <c r="F18" s="5">
        <v>2035</v>
      </c>
      <c r="G18" s="5">
        <f t="array" ref="G18">INDEX(_price_path_country!$F$1:$F$81,MATCH(B18&amp;D18&amp;F18,_price_path_country!$B$1:$B$81&amp;_price_path_country!$D$1:$D$81&amp;_price_path_country!$E$1:$E$81,0))</f>
        <v>17</v>
      </c>
    </row>
    <row r="19" spans="1:7" x14ac:dyDescent="0.45">
      <c r="A19" s="5" t="s">
        <v>9</v>
      </c>
      <c r="B19" s="5" t="s">
        <v>50</v>
      </c>
      <c r="C19" s="5" t="s">
        <v>77</v>
      </c>
      <c r="D19" s="5" t="s">
        <v>63</v>
      </c>
      <c r="E19" s="5" t="s">
        <v>94</v>
      </c>
      <c r="F19" s="5">
        <v>2040</v>
      </c>
      <c r="G19" s="5">
        <f t="array" ref="G19">INDEX(_price_path_country!$F$1:$F$81,MATCH(B19&amp;D19&amp;F19,_price_path_country!$B$1:$B$81&amp;_price_path_country!$D$1:$D$81&amp;_price_path_country!$E$1:$E$81,0))</f>
        <v>17</v>
      </c>
    </row>
    <row r="20" spans="1:7" x14ac:dyDescent="0.45">
      <c r="A20" s="5" t="s">
        <v>9</v>
      </c>
      <c r="B20" s="5" t="s">
        <v>50</v>
      </c>
      <c r="C20" s="5" t="s">
        <v>77</v>
      </c>
      <c r="D20" s="5" t="s">
        <v>63</v>
      </c>
      <c r="E20" s="5" t="s">
        <v>94</v>
      </c>
      <c r="F20" s="5">
        <v>2045</v>
      </c>
      <c r="G20" s="5">
        <f t="array" ref="G20">INDEX(_price_path_country!$F$1:$F$81,MATCH(B20&amp;D20&amp;F20,_price_path_country!$B$1:$B$81&amp;_price_path_country!$D$1:$D$81&amp;_price_path_country!$E$1:$E$81,0))</f>
        <v>17</v>
      </c>
    </row>
    <row r="21" spans="1:7" x14ac:dyDescent="0.45">
      <c r="A21" s="6" t="s">
        <v>9</v>
      </c>
      <c r="B21" s="6" t="s">
        <v>50</v>
      </c>
      <c r="C21" s="6" t="s">
        <v>77</v>
      </c>
      <c r="D21" s="6" t="s">
        <v>63</v>
      </c>
      <c r="E21" s="6" t="s">
        <v>94</v>
      </c>
      <c r="F21" s="6">
        <v>2050</v>
      </c>
      <c r="G21" s="6">
        <f t="array" ref="G21">INDEX(_price_path_country!$F$1:$F$81,MATCH(B21&amp;D21&amp;F21,_price_path_country!$B$1:$B$81&amp;_price_path_country!$D$1:$D$81&amp;_price_path_country!$E$1:$E$81,0))</f>
        <v>17</v>
      </c>
    </row>
    <row r="22" spans="1:7" x14ac:dyDescent="0.45">
      <c r="A22" s="5" t="s">
        <v>9</v>
      </c>
      <c r="B22" s="5" t="s">
        <v>50</v>
      </c>
      <c r="C22" s="5" t="s">
        <v>77</v>
      </c>
      <c r="D22" s="5" t="s">
        <v>63</v>
      </c>
      <c r="E22" s="5" t="s">
        <v>95</v>
      </c>
      <c r="F22" s="5">
        <v>2030</v>
      </c>
      <c r="G22" s="5">
        <f t="array" ref="G22">INDEX(_price_path_country!$F$1:$F$81,MATCH(B22&amp;D22&amp;F22,_price_path_country!$B$1:$B$81&amp;_price_path_country!$D$1:$D$81&amp;_price_path_country!$E$1:$E$81,0))</f>
        <v>17</v>
      </c>
    </row>
    <row r="23" spans="1:7" x14ac:dyDescent="0.45">
      <c r="A23" s="5" t="s">
        <v>9</v>
      </c>
      <c r="B23" s="5" t="s">
        <v>50</v>
      </c>
      <c r="C23" s="5" t="s">
        <v>77</v>
      </c>
      <c r="D23" s="5" t="s">
        <v>63</v>
      </c>
      <c r="E23" s="5" t="s">
        <v>95</v>
      </c>
      <c r="F23" s="5">
        <v>2035</v>
      </c>
      <c r="G23" s="5">
        <f t="array" ref="G23">INDEX(_price_path_country!$F$1:$F$81,MATCH(B23&amp;D23&amp;F23,_price_path_country!$B$1:$B$81&amp;_price_path_country!$D$1:$D$81&amp;_price_path_country!$E$1:$E$81,0))</f>
        <v>17</v>
      </c>
    </row>
    <row r="24" spans="1:7" x14ac:dyDescent="0.45">
      <c r="A24" s="5" t="s">
        <v>9</v>
      </c>
      <c r="B24" s="5" t="s">
        <v>50</v>
      </c>
      <c r="C24" s="5" t="s">
        <v>77</v>
      </c>
      <c r="D24" s="5" t="s">
        <v>63</v>
      </c>
      <c r="E24" s="5" t="s">
        <v>95</v>
      </c>
      <c r="F24" s="5">
        <v>2040</v>
      </c>
      <c r="G24" s="5">
        <f t="array" ref="G24">INDEX(_price_path_country!$F$1:$F$81,MATCH(B24&amp;D24&amp;F24,_price_path_country!$B$1:$B$81&amp;_price_path_country!$D$1:$D$81&amp;_price_path_country!$E$1:$E$81,0))</f>
        <v>17</v>
      </c>
    </row>
    <row r="25" spans="1:7" x14ac:dyDescent="0.45">
      <c r="A25" s="5" t="s">
        <v>9</v>
      </c>
      <c r="B25" s="5" t="s">
        <v>50</v>
      </c>
      <c r="C25" s="5" t="s">
        <v>77</v>
      </c>
      <c r="D25" s="5" t="s">
        <v>63</v>
      </c>
      <c r="E25" s="5" t="s">
        <v>95</v>
      </c>
      <c r="F25" s="5">
        <v>2045</v>
      </c>
      <c r="G25" s="5">
        <f t="array" ref="G25">INDEX(_price_path_country!$F$1:$F$81,MATCH(B25&amp;D25&amp;F25,_price_path_country!$B$1:$B$81&amp;_price_path_country!$D$1:$D$81&amp;_price_path_country!$E$1:$E$81,0))</f>
        <v>17</v>
      </c>
    </row>
    <row r="26" spans="1:7" x14ac:dyDescent="0.45">
      <c r="A26" s="6" t="s">
        <v>9</v>
      </c>
      <c r="B26" s="6" t="s">
        <v>50</v>
      </c>
      <c r="C26" s="6" t="s">
        <v>77</v>
      </c>
      <c r="D26" s="6" t="s">
        <v>63</v>
      </c>
      <c r="E26" s="6" t="s">
        <v>95</v>
      </c>
      <c r="F26" s="6">
        <v>2050</v>
      </c>
      <c r="G26" s="6">
        <f t="array" ref="G26">INDEX(_price_path_country!$F$1:$F$81,MATCH(B26&amp;D26&amp;F26,_price_path_country!$B$1:$B$81&amp;_price_path_country!$D$1:$D$81&amp;_price_path_country!$E$1:$E$81,0))</f>
        <v>17</v>
      </c>
    </row>
    <row r="27" spans="1:7" x14ac:dyDescent="0.45">
      <c r="A27" s="5" t="s">
        <v>9</v>
      </c>
      <c r="B27" s="5" t="s">
        <v>51</v>
      </c>
      <c r="C27" s="5" t="s">
        <v>79</v>
      </c>
      <c r="D27" s="5" t="s">
        <v>63</v>
      </c>
      <c r="E27" s="5" t="s">
        <v>92</v>
      </c>
      <c r="F27" s="5">
        <v>2030</v>
      </c>
      <c r="G27" s="5">
        <f t="array" ref="G27">INDEX(_price_path_country!$F$1:$F$81,MATCH(B27&amp;D27&amp;F27,_price_path_country!$B$1:$B$81&amp;_price_path_country!$D$1:$D$81&amp;_price_path_country!$E$1:$E$81,0))</f>
        <v>60</v>
      </c>
    </row>
    <row r="28" spans="1:7" x14ac:dyDescent="0.45">
      <c r="A28" s="5" t="s">
        <v>9</v>
      </c>
      <c r="B28" s="5" t="s">
        <v>51</v>
      </c>
      <c r="C28" s="5" t="s">
        <v>79</v>
      </c>
      <c r="D28" s="5" t="s">
        <v>63</v>
      </c>
      <c r="E28" s="5" t="s">
        <v>92</v>
      </c>
      <c r="F28" s="5">
        <v>2035</v>
      </c>
      <c r="G28" s="5">
        <f t="array" ref="G28">INDEX(_price_path_country!$F$1:$F$81,MATCH(B28&amp;D28&amp;F28,_price_path_country!$B$1:$B$81&amp;_price_path_country!$D$1:$D$81&amp;_price_path_country!$E$1:$E$81,0))</f>
        <v>60</v>
      </c>
    </row>
    <row r="29" spans="1:7" x14ac:dyDescent="0.45">
      <c r="A29" s="5" t="s">
        <v>9</v>
      </c>
      <c r="B29" s="5" t="s">
        <v>51</v>
      </c>
      <c r="C29" s="5" t="s">
        <v>79</v>
      </c>
      <c r="D29" s="5" t="s">
        <v>63</v>
      </c>
      <c r="E29" s="5" t="s">
        <v>92</v>
      </c>
      <c r="F29" s="5">
        <v>2040</v>
      </c>
      <c r="G29" s="5">
        <f t="array" ref="G29">INDEX(_price_path_country!$F$1:$F$81,MATCH(B29&amp;D29&amp;F29,_price_path_country!$B$1:$B$81&amp;_price_path_country!$D$1:$D$81&amp;_price_path_country!$E$1:$E$81,0))</f>
        <v>60</v>
      </c>
    </row>
    <row r="30" spans="1:7" x14ac:dyDescent="0.45">
      <c r="A30" s="5" t="s">
        <v>9</v>
      </c>
      <c r="B30" s="5" t="s">
        <v>51</v>
      </c>
      <c r="C30" s="5" t="s">
        <v>79</v>
      </c>
      <c r="D30" s="5" t="s">
        <v>63</v>
      </c>
      <c r="E30" s="5" t="s">
        <v>92</v>
      </c>
      <c r="F30" s="5">
        <v>2045</v>
      </c>
      <c r="G30" s="5">
        <f t="array" ref="G30">INDEX(_price_path_country!$F$1:$F$81,MATCH(B30&amp;D30&amp;F30,_price_path_country!$B$1:$B$81&amp;_price_path_country!$D$1:$D$81&amp;_price_path_country!$E$1:$E$81,0))</f>
        <v>60</v>
      </c>
    </row>
    <row r="31" spans="1:7" x14ac:dyDescent="0.45">
      <c r="A31" s="6" t="s">
        <v>9</v>
      </c>
      <c r="B31" s="6" t="s">
        <v>51</v>
      </c>
      <c r="C31" s="6" t="s">
        <v>79</v>
      </c>
      <c r="D31" s="6" t="s">
        <v>63</v>
      </c>
      <c r="E31" s="6" t="s">
        <v>92</v>
      </c>
      <c r="F31" s="6">
        <v>2050</v>
      </c>
      <c r="G31" s="6">
        <f t="array" ref="G31">INDEX(_price_path_country!$F$1:$F$81,MATCH(B31&amp;D31&amp;F31,_price_path_country!$B$1:$B$81&amp;_price_path_country!$D$1:$D$81&amp;_price_path_country!$E$1:$E$81,0))</f>
        <v>60</v>
      </c>
    </row>
    <row r="32" spans="1:7" x14ac:dyDescent="0.45">
      <c r="A32" s="5" t="s">
        <v>9</v>
      </c>
      <c r="B32" s="5" t="s">
        <v>51</v>
      </c>
      <c r="C32" s="5" t="s">
        <v>79</v>
      </c>
      <c r="D32" s="5" t="s">
        <v>63</v>
      </c>
      <c r="E32" s="5" t="s">
        <v>93</v>
      </c>
      <c r="F32" s="5">
        <v>2030</v>
      </c>
      <c r="G32" s="5">
        <f t="array" ref="G32">INDEX(_price_path_country!$F$1:$F$81,MATCH(B32&amp;D32&amp;F32,_price_path_country!$B$1:$B$81&amp;_price_path_country!$D$1:$D$81&amp;_price_path_country!$E$1:$E$81,0))</f>
        <v>60</v>
      </c>
    </row>
    <row r="33" spans="1:7" x14ac:dyDescent="0.45">
      <c r="A33" s="5" t="s">
        <v>9</v>
      </c>
      <c r="B33" s="5" t="s">
        <v>51</v>
      </c>
      <c r="C33" s="5" t="s">
        <v>79</v>
      </c>
      <c r="D33" s="5" t="s">
        <v>63</v>
      </c>
      <c r="E33" s="5" t="s">
        <v>93</v>
      </c>
      <c r="F33" s="5">
        <v>2035</v>
      </c>
      <c r="G33" s="5">
        <f t="array" ref="G33">INDEX(_price_path_country!$F$1:$F$81,MATCH(B33&amp;D33&amp;F33,_price_path_country!$B$1:$B$81&amp;_price_path_country!$D$1:$D$81&amp;_price_path_country!$E$1:$E$81,0))</f>
        <v>60</v>
      </c>
    </row>
    <row r="34" spans="1:7" x14ac:dyDescent="0.45">
      <c r="A34" s="5" t="s">
        <v>9</v>
      </c>
      <c r="B34" s="5" t="s">
        <v>51</v>
      </c>
      <c r="C34" s="5" t="s">
        <v>79</v>
      </c>
      <c r="D34" s="5" t="s">
        <v>63</v>
      </c>
      <c r="E34" s="5" t="s">
        <v>93</v>
      </c>
      <c r="F34" s="5">
        <v>2040</v>
      </c>
      <c r="G34" s="5">
        <f t="array" ref="G34">INDEX(_price_path_country!$F$1:$F$81,MATCH(B34&amp;D34&amp;F34,_price_path_country!$B$1:$B$81&amp;_price_path_country!$D$1:$D$81&amp;_price_path_country!$E$1:$E$81,0))</f>
        <v>60</v>
      </c>
    </row>
    <row r="35" spans="1:7" x14ac:dyDescent="0.45">
      <c r="A35" s="5" t="s">
        <v>9</v>
      </c>
      <c r="B35" s="5" t="s">
        <v>51</v>
      </c>
      <c r="C35" s="5" t="s">
        <v>79</v>
      </c>
      <c r="D35" s="5" t="s">
        <v>63</v>
      </c>
      <c r="E35" s="5" t="s">
        <v>93</v>
      </c>
      <c r="F35" s="5">
        <v>2045</v>
      </c>
      <c r="G35" s="5">
        <f t="array" ref="G35">INDEX(_price_path_country!$F$1:$F$81,MATCH(B35&amp;D35&amp;F35,_price_path_country!$B$1:$B$81&amp;_price_path_country!$D$1:$D$81&amp;_price_path_country!$E$1:$E$81,0))</f>
        <v>60</v>
      </c>
    </row>
    <row r="36" spans="1:7" x14ac:dyDescent="0.45">
      <c r="A36" s="6" t="s">
        <v>9</v>
      </c>
      <c r="B36" s="6" t="s">
        <v>51</v>
      </c>
      <c r="C36" s="6" t="s">
        <v>79</v>
      </c>
      <c r="D36" s="6" t="s">
        <v>63</v>
      </c>
      <c r="E36" s="6" t="s">
        <v>93</v>
      </c>
      <c r="F36" s="6">
        <v>2050</v>
      </c>
      <c r="G36" s="6">
        <f t="array" ref="G36">INDEX(_price_path_country!$F$1:$F$81,MATCH(B36&amp;D36&amp;F36,_price_path_country!$B$1:$B$81&amp;_price_path_country!$D$1:$D$81&amp;_price_path_country!$E$1:$E$81,0))</f>
        <v>60</v>
      </c>
    </row>
    <row r="37" spans="1:7" x14ac:dyDescent="0.45">
      <c r="A37" s="5" t="s">
        <v>9</v>
      </c>
      <c r="B37" s="5" t="s">
        <v>51</v>
      </c>
      <c r="C37" s="5" t="s">
        <v>79</v>
      </c>
      <c r="D37" s="5" t="s">
        <v>63</v>
      </c>
      <c r="E37" s="5" t="s">
        <v>90</v>
      </c>
      <c r="F37" s="5">
        <v>2030</v>
      </c>
      <c r="G37" s="5">
        <f t="array" ref="G37">INDEX(_price_path_country!$F$1:$F$81,MATCH(B37&amp;D37&amp;F37,_price_path_country!$B$1:$B$81&amp;_price_path_country!$D$1:$D$81&amp;_price_path_country!$E$1:$E$81,0))</f>
        <v>60</v>
      </c>
    </row>
    <row r="38" spans="1:7" x14ac:dyDescent="0.45">
      <c r="A38" s="5" t="s">
        <v>9</v>
      </c>
      <c r="B38" s="5" t="s">
        <v>51</v>
      </c>
      <c r="C38" s="5" t="s">
        <v>79</v>
      </c>
      <c r="D38" s="5" t="s">
        <v>63</v>
      </c>
      <c r="E38" s="5" t="s">
        <v>90</v>
      </c>
      <c r="F38" s="5">
        <v>2035</v>
      </c>
      <c r="G38" s="5">
        <f t="array" ref="G38">INDEX(_price_path_country!$F$1:$F$81,MATCH(B38&amp;D38&amp;F38,_price_path_country!$B$1:$B$81&amp;_price_path_country!$D$1:$D$81&amp;_price_path_country!$E$1:$E$81,0))</f>
        <v>60</v>
      </c>
    </row>
    <row r="39" spans="1:7" x14ac:dyDescent="0.45">
      <c r="A39" s="5" t="s">
        <v>9</v>
      </c>
      <c r="B39" s="5" t="s">
        <v>51</v>
      </c>
      <c r="C39" s="5" t="s">
        <v>79</v>
      </c>
      <c r="D39" s="5" t="s">
        <v>63</v>
      </c>
      <c r="E39" s="5" t="s">
        <v>90</v>
      </c>
      <c r="F39" s="5">
        <v>2040</v>
      </c>
      <c r="G39" s="5">
        <f t="array" ref="G39">INDEX(_price_path_country!$F$1:$F$81,MATCH(B39&amp;D39&amp;F39,_price_path_country!$B$1:$B$81&amp;_price_path_country!$D$1:$D$81&amp;_price_path_country!$E$1:$E$81,0))</f>
        <v>60</v>
      </c>
    </row>
    <row r="40" spans="1:7" x14ac:dyDescent="0.45">
      <c r="A40" s="5" t="s">
        <v>9</v>
      </c>
      <c r="B40" s="5" t="s">
        <v>51</v>
      </c>
      <c r="C40" s="5" t="s">
        <v>79</v>
      </c>
      <c r="D40" s="5" t="s">
        <v>63</v>
      </c>
      <c r="E40" s="5" t="s">
        <v>90</v>
      </c>
      <c r="F40" s="5">
        <v>2045</v>
      </c>
      <c r="G40" s="5">
        <f t="array" ref="G40">INDEX(_price_path_country!$F$1:$F$81,MATCH(B40&amp;D40&amp;F40,_price_path_country!$B$1:$B$81&amp;_price_path_country!$D$1:$D$81&amp;_price_path_country!$E$1:$E$81,0))</f>
        <v>60</v>
      </c>
    </row>
    <row r="41" spans="1:7" x14ac:dyDescent="0.45">
      <c r="A41" s="6" t="s">
        <v>9</v>
      </c>
      <c r="B41" s="6" t="s">
        <v>51</v>
      </c>
      <c r="C41" s="6" t="s">
        <v>79</v>
      </c>
      <c r="D41" s="6" t="s">
        <v>63</v>
      </c>
      <c r="E41" s="6" t="s">
        <v>90</v>
      </c>
      <c r="F41" s="6">
        <v>2050</v>
      </c>
      <c r="G41" s="6">
        <f t="array" ref="G41">INDEX(_price_path_country!$F$1:$F$81,MATCH(B41&amp;D41&amp;F41,_price_path_country!$B$1:$B$81&amp;_price_path_country!$D$1:$D$81&amp;_price_path_country!$E$1:$E$81,0))</f>
        <v>60</v>
      </c>
    </row>
    <row r="42" spans="1:7" x14ac:dyDescent="0.45">
      <c r="A42" s="5" t="s">
        <v>9</v>
      </c>
      <c r="B42" s="5" t="s">
        <v>51</v>
      </c>
      <c r="C42" s="5" t="s">
        <v>79</v>
      </c>
      <c r="D42" s="5" t="s">
        <v>63</v>
      </c>
      <c r="E42" s="5" t="s">
        <v>94</v>
      </c>
      <c r="F42" s="5">
        <v>2030</v>
      </c>
      <c r="G42" s="5">
        <f t="array" ref="G42">INDEX(_price_path_country!$F$1:$F$81,MATCH(B42&amp;D42&amp;F42,_price_path_country!$B$1:$B$81&amp;_price_path_country!$D$1:$D$81&amp;_price_path_country!$E$1:$E$81,0))</f>
        <v>60</v>
      </c>
    </row>
    <row r="43" spans="1:7" x14ac:dyDescent="0.45">
      <c r="A43" s="5" t="s">
        <v>9</v>
      </c>
      <c r="B43" s="5" t="s">
        <v>51</v>
      </c>
      <c r="C43" s="5" t="s">
        <v>79</v>
      </c>
      <c r="D43" s="5" t="s">
        <v>63</v>
      </c>
      <c r="E43" s="5" t="s">
        <v>94</v>
      </c>
      <c r="F43" s="5">
        <v>2035</v>
      </c>
      <c r="G43" s="5">
        <f t="array" ref="G43">INDEX(_price_path_country!$F$1:$F$81,MATCH(B43&amp;D43&amp;F43,_price_path_country!$B$1:$B$81&amp;_price_path_country!$D$1:$D$81&amp;_price_path_country!$E$1:$E$81,0))</f>
        <v>60</v>
      </c>
    </row>
    <row r="44" spans="1:7" x14ac:dyDescent="0.45">
      <c r="A44" s="5" t="s">
        <v>9</v>
      </c>
      <c r="B44" s="5" t="s">
        <v>51</v>
      </c>
      <c r="C44" s="5" t="s">
        <v>79</v>
      </c>
      <c r="D44" s="5" t="s">
        <v>63</v>
      </c>
      <c r="E44" s="5" t="s">
        <v>94</v>
      </c>
      <c r="F44" s="5">
        <v>2040</v>
      </c>
      <c r="G44" s="5">
        <f t="array" ref="G44">INDEX(_price_path_country!$F$1:$F$81,MATCH(B44&amp;D44&amp;F44,_price_path_country!$B$1:$B$81&amp;_price_path_country!$D$1:$D$81&amp;_price_path_country!$E$1:$E$81,0))</f>
        <v>60</v>
      </c>
    </row>
    <row r="45" spans="1:7" x14ac:dyDescent="0.45">
      <c r="A45" s="5" t="s">
        <v>9</v>
      </c>
      <c r="B45" s="5" t="s">
        <v>51</v>
      </c>
      <c r="C45" s="5" t="s">
        <v>79</v>
      </c>
      <c r="D45" s="5" t="s">
        <v>63</v>
      </c>
      <c r="E45" s="5" t="s">
        <v>94</v>
      </c>
      <c r="F45" s="5">
        <v>2045</v>
      </c>
      <c r="G45" s="5">
        <f t="array" ref="G45">INDEX(_price_path_country!$F$1:$F$81,MATCH(B45&amp;D45&amp;F45,_price_path_country!$B$1:$B$81&amp;_price_path_country!$D$1:$D$81&amp;_price_path_country!$E$1:$E$81,0))</f>
        <v>60</v>
      </c>
    </row>
    <row r="46" spans="1:7" x14ac:dyDescent="0.45">
      <c r="A46" s="6" t="s">
        <v>9</v>
      </c>
      <c r="B46" s="6" t="s">
        <v>51</v>
      </c>
      <c r="C46" s="6" t="s">
        <v>79</v>
      </c>
      <c r="D46" s="6" t="s">
        <v>63</v>
      </c>
      <c r="E46" s="6" t="s">
        <v>94</v>
      </c>
      <c r="F46" s="6">
        <v>2050</v>
      </c>
      <c r="G46" s="6">
        <f t="array" ref="G46">INDEX(_price_path_country!$F$1:$F$81,MATCH(B46&amp;D46&amp;F46,_price_path_country!$B$1:$B$81&amp;_price_path_country!$D$1:$D$81&amp;_price_path_country!$E$1:$E$81,0))</f>
        <v>60</v>
      </c>
    </row>
    <row r="47" spans="1:7" x14ac:dyDescent="0.45">
      <c r="A47" s="5" t="s">
        <v>9</v>
      </c>
      <c r="B47" s="5" t="s">
        <v>51</v>
      </c>
      <c r="C47" s="5" t="s">
        <v>79</v>
      </c>
      <c r="D47" s="5" t="s">
        <v>63</v>
      </c>
      <c r="E47" s="5" t="s">
        <v>95</v>
      </c>
      <c r="F47" s="5">
        <v>2030</v>
      </c>
      <c r="G47" s="5">
        <f t="array" ref="G47">INDEX(_price_path_country!$F$1:$F$81,MATCH(B47&amp;D47&amp;F47,_price_path_country!$B$1:$B$81&amp;_price_path_country!$D$1:$D$81&amp;_price_path_country!$E$1:$E$81,0))</f>
        <v>60</v>
      </c>
    </row>
    <row r="48" spans="1:7" x14ac:dyDescent="0.45">
      <c r="A48" s="5" t="s">
        <v>9</v>
      </c>
      <c r="B48" s="5" t="s">
        <v>51</v>
      </c>
      <c r="C48" s="5" t="s">
        <v>79</v>
      </c>
      <c r="D48" s="5" t="s">
        <v>63</v>
      </c>
      <c r="E48" s="5" t="s">
        <v>95</v>
      </c>
      <c r="F48" s="5">
        <v>2035</v>
      </c>
      <c r="G48" s="5">
        <f t="array" ref="G48">INDEX(_price_path_country!$F$1:$F$81,MATCH(B48&amp;D48&amp;F48,_price_path_country!$B$1:$B$81&amp;_price_path_country!$D$1:$D$81&amp;_price_path_country!$E$1:$E$81,0))</f>
        <v>60</v>
      </c>
    </row>
    <row r="49" spans="1:7" x14ac:dyDescent="0.45">
      <c r="A49" s="5" t="s">
        <v>9</v>
      </c>
      <c r="B49" s="5" t="s">
        <v>51</v>
      </c>
      <c r="C49" s="5" t="s">
        <v>79</v>
      </c>
      <c r="D49" s="5" t="s">
        <v>63</v>
      </c>
      <c r="E49" s="5" t="s">
        <v>95</v>
      </c>
      <c r="F49" s="5">
        <v>2040</v>
      </c>
      <c r="G49" s="5">
        <f t="array" ref="G49">INDEX(_price_path_country!$F$1:$F$81,MATCH(B49&amp;D49&amp;F49,_price_path_country!$B$1:$B$81&amp;_price_path_country!$D$1:$D$81&amp;_price_path_country!$E$1:$E$81,0))</f>
        <v>60</v>
      </c>
    </row>
    <row r="50" spans="1:7" x14ac:dyDescent="0.45">
      <c r="A50" s="5" t="s">
        <v>9</v>
      </c>
      <c r="B50" s="5" t="s">
        <v>51</v>
      </c>
      <c r="C50" s="5" t="s">
        <v>79</v>
      </c>
      <c r="D50" s="5" t="s">
        <v>63</v>
      </c>
      <c r="E50" s="5" t="s">
        <v>95</v>
      </c>
      <c r="F50" s="5">
        <v>2045</v>
      </c>
      <c r="G50" s="5">
        <f t="array" ref="G50">INDEX(_price_path_country!$F$1:$F$81,MATCH(B50&amp;D50&amp;F50,_price_path_country!$B$1:$B$81&amp;_price_path_country!$D$1:$D$81&amp;_price_path_country!$E$1:$E$81,0))</f>
        <v>60</v>
      </c>
    </row>
    <row r="51" spans="1:7" x14ac:dyDescent="0.45">
      <c r="A51" s="6" t="s">
        <v>9</v>
      </c>
      <c r="B51" s="6" t="s">
        <v>51</v>
      </c>
      <c r="C51" s="6" t="s">
        <v>79</v>
      </c>
      <c r="D51" s="6" t="s">
        <v>63</v>
      </c>
      <c r="E51" s="6" t="s">
        <v>95</v>
      </c>
      <c r="F51" s="6">
        <v>2050</v>
      </c>
      <c r="G51" s="6">
        <f t="array" ref="G51">INDEX(_price_path_country!$F$1:$F$81,MATCH(B51&amp;D51&amp;F51,_price_path_country!$B$1:$B$81&amp;_price_path_country!$D$1:$D$81&amp;_price_path_country!$E$1:$E$81,0))</f>
        <v>60</v>
      </c>
    </row>
    <row r="52" spans="1:7" x14ac:dyDescent="0.45">
      <c r="A52" s="5" t="s">
        <v>9</v>
      </c>
      <c r="B52" s="5" t="s">
        <v>51</v>
      </c>
      <c r="C52" s="5" t="s">
        <v>79</v>
      </c>
      <c r="D52" s="5" t="s">
        <v>63</v>
      </c>
      <c r="E52" s="5" t="s">
        <v>93</v>
      </c>
      <c r="F52" s="5">
        <v>2030</v>
      </c>
      <c r="G52" s="5">
        <f t="array" ref="G52">INDEX(_price_path_country!$F$1:$F$81,MATCH(B52&amp;D52&amp;F52,_price_path_country!$B$1:$B$81&amp;_price_path_country!$D$1:$D$81&amp;_price_path_country!$E$1:$E$81,0))</f>
        <v>60</v>
      </c>
    </row>
    <row r="53" spans="1:7" x14ac:dyDescent="0.45">
      <c r="A53" s="5" t="s">
        <v>9</v>
      </c>
      <c r="B53" s="5" t="s">
        <v>51</v>
      </c>
      <c r="C53" s="5" t="s">
        <v>79</v>
      </c>
      <c r="D53" s="5" t="s">
        <v>63</v>
      </c>
      <c r="E53" s="5" t="s">
        <v>93</v>
      </c>
      <c r="F53" s="5">
        <v>2035</v>
      </c>
      <c r="G53" s="5">
        <f t="array" ref="G53">INDEX(_price_path_country!$F$1:$F$81,MATCH(B53&amp;D53&amp;F53,_price_path_country!$B$1:$B$81&amp;_price_path_country!$D$1:$D$81&amp;_price_path_country!$E$1:$E$81,0))</f>
        <v>60</v>
      </c>
    </row>
    <row r="54" spans="1:7" x14ac:dyDescent="0.45">
      <c r="A54" s="5" t="s">
        <v>9</v>
      </c>
      <c r="B54" s="5" t="s">
        <v>51</v>
      </c>
      <c r="C54" s="5" t="s">
        <v>79</v>
      </c>
      <c r="D54" s="5" t="s">
        <v>63</v>
      </c>
      <c r="E54" s="5" t="s">
        <v>93</v>
      </c>
      <c r="F54" s="5">
        <v>2040</v>
      </c>
      <c r="G54" s="5">
        <f t="array" ref="G54">INDEX(_price_path_country!$F$1:$F$81,MATCH(B54&amp;D54&amp;F54,_price_path_country!$B$1:$B$81&amp;_price_path_country!$D$1:$D$81&amp;_price_path_country!$E$1:$E$81,0))</f>
        <v>60</v>
      </c>
    </row>
    <row r="55" spans="1:7" x14ac:dyDescent="0.45">
      <c r="A55" s="5" t="s">
        <v>9</v>
      </c>
      <c r="B55" s="5" t="s">
        <v>51</v>
      </c>
      <c r="C55" s="5" t="s">
        <v>79</v>
      </c>
      <c r="D55" s="5" t="s">
        <v>63</v>
      </c>
      <c r="E55" s="5" t="s">
        <v>93</v>
      </c>
      <c r="F55" s="5">
        <v>2045</v>
      </c>
      <c r="G55" s="5">
        <f t="array" ref="G55">INDEX(_price_path_country!$F$1:$F$81,MATCH(B55&amp;D55&amp;F55,_price_path_country!$B$1:$B$81&amp;_price_path_country!$D$1:$D$81&amp;_price_path_country!$E$1:$E$81,0))</f>
        <v>60</v>
      </c>
    </row>
    <row r="56" spans="1:7" x14ac:dyDescent="0.45">
      <c r="A56" s="6" t="s">
        <v>9</v>
      </c>
      <c r="B56" s="6" t="s">
        <v>51</v>
      </c>
      <c r="C56" s="6" t="s">
        <v>79</v>
      </c>
      <c r="D56" s="6" t="s">
        <v>63</v>
      </c>
      <c r="E56" s="6" t="s">
        <v>93</v>
      </c>
      <c r="F56" s="6">
        <v>2050</v>
      </c>
      <c r="G56" s="6">
        <f t="array" ref="G56">INDEX(_price_path_country!$F$1:$F$81,MATCH(B56&amp;D56&amp;F56,_price_path_country!$B$1:$B$81&amp;_price_path_country!$D$1:$D$81&amp;_price_path_country!$E$1:$E$81,0))</f>
        <v>60</v>
      </c>
    </row>
    <row r="57" spans="1:7" x14ac:dyDescent="0.45">
      <c r="A57" s="5" t="s">
        <v>9</v>
      </c>
      <c r="B57" s="5" t="s">
        <v>51</v>
      </c>
      <c r="C57" s="5" t="s">
        <v>79</v>
      </c>
      <c r="D57" s="5" t="s">
        <v>63</v>
      </c>
      <c r="E57" s="5" t="s">
        <v>90</v>
      </c>
      <c r="F57" s="5">
        <v>2030</v>
      </c>
      <c r="G57" s="5">
        <f t="array" ref="G57">INDEX(_price_path_country!$F$1:$F$81,MATCH(B57&amp;D57&amp;F57,_price_path_country!$B$1:$B$81&amp;_price_path_country!$D$1:$D$81&amp;_price_path_country!$E$1:$E$81,0))</f>
        <v>60</v>
      </c>
    </row>
    <row r="58" spans="1:7" x14ac:dyDescent="0.45">
      <c r="A58" s="5" t="s">
        <v>9</v>
      </c>
      <c r="B58" s="5" t="s">
        <v>51</v>
      </c>
      <c r="C58" s="5" t="s">
        <v>79</v>
      </c>
      <c r="D58" s="5" t="s">
        <v>63</v>
      </c>
      <c r="E58" s="5" t="s">
        <v>90</v>
      </c>
      <c r="F58" s="5">
        <v>2035</v>
      </c>
      <c r="G58" s="5">
        <f t="array" ref="G58">INDEX(_price_path_country!$F$1:$F$81,MATCH(B58&amp;D58&amp;F58,_price_path_country!$B$1:$B$81&amp;_price_path_country!$D$1:$D$81&amp;_price_path_country!$E$1:$E$81,0))</f>
        <v>60</v>
      </c>
    </row>
    <row r="59" spans="1:7" x14ac:dyDescent="0.45">
      <c r="A59" s="5" t="s">
        <v>9</v>
      </c>
      <c r="B59" s="5" t="s">
        <v>51</v>
      </c>
      <c r="C59" s="5" t="s">
        <v>79</v>
      </c>
      <c r="D59" s="5" t="s">
        <v>63</v>
      </c>
      <c r="E59" s="5" t="s">
        <v>90</v>
      </c>
      <c r="F59" s="5">
        <v>2040</v>
      </c>
      <c r="G59" s="5">
        <f t="array" ref="G59">INDEX(_price_path_country!$F$1:$F$81,MATCH(B59&amp;D59&amp;F59,_price_path_country!$B$1:$B$81&amp;_price_path_country!$D$1:$D$81&amp;_price_path_country!$E$1:$E$81,0))</f>
        <v>60</v>
      </c>
    </row>
    <row r="60" spans="1:7" x14ac:dyDescent="0.45">
      <c r="A60" s="5" t="s">
        <v>9</v>
      </c>
      <c r="B60" s="5" t="s">
        <v>51</v>
      </c>
      <c r="C60" s="5" t="s">
        <v>79</v>
      </c>
      <c r="D60" s="5" t="s">
        <v>63</v>
      </c>
      <c r="E60" s="5" t="s">
        <v>90</v>
      </c>
      <c r="F60" s="5">
        <v>2045</v>
      </c>
      <c r="G60" s="5">
        <f t="array" ref="G60">INDEX(_price_path_country!$F$1:$F$81,MATCH(B60&amp;D60&amp;F60,_price_path_country!$B$1:$B$81&amp;_price_path_country!$D$1:$D$81&amp;_price_path_country!$E$1:$E$81,0))</f>
        <v>60</v>
      </c>
    </row>
    <row r="61" spans="1:7" x14ac:dyDescent="0.45">
      <c r="A61" s="6" t="s">
        <v>9</v>
      </c>
      <c r="B61" s="6" t="s">
        <v>51</v>
      </c>
      <c r="C61" s="6" t="s">
        <v>79</v>
      </c>
      <c r="D61" s="6" t="s">
        <v>63</v>
      </c>
      <c r="E61" s="6" t="s">
        <v>90</v>
      </c>
      <c r="F61" s="6">
        <v>2050</v>
      </c>
      <c r="G61" s="6">
        <f t="array" ref="G61">INDEX(_price_path_country!$F$1:$F$81,MATCH(B61&amp;D61&amp;F61,_price_path_country!$B$1:$B$81&amp;_price_path_country!$D$1:$D$81&amp;_price_path_country!$E$1:$E$81,0))</f>
        <v>60</v>
      </c>
    </row>
    <row r="62" spans="1:7" x14ac:dyDescent="0.45">
      <c r="A62" s="5" t="s">
        <v>9</v>
      </c>
      <c r="B62" s="5" t="s">
        <v>51</v>
      </c>
      <c r="C62" s="5" t="s">
        <v>79</v>
      </c>
      <c r="D62" s="5" t="s">
        <v>63</v>
      </c>
      <c r="E62" s="5" t="s">
        <v>94</v>
      </c>
      <c r="F62" s="5">
        <v>2030</v>
      </c>
      <c r="G62" s="5">
        <f t="array" ref="G62">INDEX(_price_path_country!$F$1:$F$81,MATCH(B62&amp;D62&amp;F62,_price_path_country!$B$1:$B$81&amp;_price_path_country!$D$1:$D$81&amp;_price_path_country!$E$1:$E$81,0))</f>
        <v>60</v>
      </c>
    </row>
    <row r="63" spans="1:7" x14ac:dyDescent="0.45">
      <c r="A63" s="5" t="s">
        <v>9</v>
      </c>
      <c r="B63" s="5" t="s">
        <v>51</v>
      </c>
      <c r="C63" s="5" t="s">
        <v>79</v>
      </c>
      <c r="D63" s="5" t="s">
        <v>63</v>
      </c>
      <c r="E63" s="5" t="s">
        <v>94</v>
      </c>
      <c r="F63" s="5">
        <v>2035</v>
      </c>
      <c r="G63" s="5">
        <f t="array" ref="G63">INDEX(_price_path_country!$F$1:$F$81,MATCH(B63&amp;D63&amp;F63,_price_path_country!$B$1:$B$81&amp;_price_path_country!$D$1:$D$81&amp;_price_path_country!$E$1:$E$81,0))</f>
        <v>60</v>
      </c>
    </row>
    <row r="64" spans="1:7" x14ac:dyDescent="0.45">
      <c r="A64" s="5" t="s">
        <v>9</v>
      </c>
      <c r="B64" s="5" t="s">
        <v>51</v>
      </c>
      <c r="C64" s="5" t="s">
        <v>79</v>
      </c>
      <c r="D64" s="5" t="s">
        <v>63</v>
      </c>
      <c r="E64" s="5" t="s">
        <v>94</v>
      </c>
      <c r="F64" s="5">
        <v>2040</v>
      </c>
      <c r="G64" s="5">
        <f t="array" ref="G64">INDEX(_price_path_country!$F$1:$F$81,MATCH(B64&amp;D64&amp;F64,_price_path_country!$B$1:$B$81&amp;_price_path_country!$D$1:$D$81&amp;_price_path_country!$E$1:$E$81,0))</f>
        <v>60</v>
      </c>
    </row>
    <row r="65" spans="1:7" x14ac:dyDescent="0.45">
      <c r="A65" s="5" t="s">
        <v>9</v>
      </c>
      <c r="B65" s="5" t="s">
        <v>51</v>
      </c>
      <c r="C65" s="5" t="s">
        <v>79</v>
      </c>
      <c r="D65" s="5" t="s">
        <v>63</v>
      </c>
      <c r="E65" s="5" t="s">
        <v>94</v>
      </c>
      <c r="F65" s="5">
        <v>2045</v>
      </c>
      <c r="G65" s="5">
        <f t="array" ref="G65">INDEX(_price_path_country!$F$1:$F$81,MATCH(B65&amp;D65&amp;F65,_price_path_country!$B$1:$B$81&amp;_price_path_country!$D$1:$D$81&amp;_price_path_country!$E$1:$E$81,0))</f>
        <v>60</v>
      </c>
    </row>
    <row r="66" spans="1:7" x14ac:dyDescent="0.45">
      <c r="A66" s="6" t="s">
        <v>9</v>
      </c>
      <c r="B66" s="6" t="s">
        <v>51</v>
      </c>
      <c r="C66" s="6" t="s">
        <v>79</v>
      </c>
      <c r="D66" s="6" t="s">
        <v>63</v>
      </c>
      <c r="E66" s="6" t="s">
        <v>94</v>
      </c>
      <c r="F66" s="6">
        <v>2050</v>
      </c>
      <c r="G66" s="6">
        <f t="array" ref="G66">INDEX(_price_path_country!$F$1:$F$81,MATCH(B66&amp;D66&amp;F66,_price_path_country!$B$1:$B$81&amp;_price_path_country!$D$1:$D$81&amp;_price_path_country!$E$1:$E$81,0))</f>
        <v>60</v>
      </c>
    </row>
    <row r="67" spans="1:7" x14ac:dyDescent="0.45">
      <c r="A67" s="5" t="s">
        <v>9</v>
      </c>
      <c r="B67" s="5" t="s">
        <v>51</v>
      </c>
      <c r="C67" s="5" t="s">
        <v>79</v>
      </c>
      <c r="D67" s="5" t="s">
        <v>63</v>
      </c>
      <c r="E67" s="5" t="s">
        <v>95</v>
      </c>
      <c r="F67" s="5">
        <v>2030</v>
      </c>
      <c r="G67" s="5">
        <f t="array" ref="G67">INDEX(_price_path_country!$F$1:$F$81,MATCH(B67&amp;D67&amp;F67,_price_path_country!$B$1:$B$81&amp;_price_path_country!$D$1:$D$81&amp;_price_path_country!$E$1:$E$81,0))</f>
        <v>60</v>
      </c>
    </row>
    <row r="68" spans="1:7" x14ac:dyDescent="0.45">
      <c r="A68" s="5" t="s">
        <v>9</v>
      </c>
      <c r="B68" s="5" t="s">
        <v>51</v>
      </c>
      <c r="C68" s="5" t="s">
        <v>79</v>
      </c>
      <c r="D68" s="5" t="s">
        <v>63</v>
      </c>
      <c r="E68" s="5" t="s">
        <v>95</v>
      </c>
      <c r="F68" s="5">
        <v>2035</v>
      </c>
      <c r="G68" s="5">
        <f t="array" ref="G68">INDEX(_price_path_country!$F$1:$F$81,MATCH(B68&amp;D68&amp;F68,_price_path_country!$B$1:$B$81&amp;_price_path_country!$D$1:$D$81&amp;_price_path_country!$E$1:$E$81,0))</f>
        <v>60</v>
      </c>
    </row>
    <row r="69" spans="1:7" x14ac:dyDescent="0.45">
      <c r="A69" s="5" t="s">
        <v>9</v>
      </c>
      <c r="B69" s="5" t="s">
        <v>51</v>
      </c>
      <c r="C69" s="5" t="s">
        <v>79</v>
      </c>
      <c r="D69" s="5" t="s">
        <v>63</v>
      </c>
      <c r="E69" s="5" t="s">
        <v>95</v>
      </c>
      <c r="F69" s="5">
        <v>2040</v>
      </c>
      <c r="G69" s="5">
        <f t="array" ref="G69">INDEX(_price_path_country!$F$1:$F$81,MATCH(B69&amp;D69&amp;F69,_price_path_country!$B$1:$B$81&amp;_price_path_country!$D$1:$D$81&amp;_price_path_country!$E$1:$E$81,0))</f>
        <v>60</v>
      </c>
    </row>
    <row r="70" spans="1:7" x14ac:dyDescent="0.45">
      <c r="A70" s="5" t="s">
        <v>9</v>
      </c>
      <c r="B70" s="5" t="s">
        <v>51</v>
      </c>
      <c r="C70" s="5" t="s">
        <v>79</v>
      </c>
      <c r="D70" s="5" t="s">
        <v>63</v>
      </c>
      <c r="E70" s="5" t="s">
        <v>95</v>
      </c>
      <c r="F70" s="5">
        <v>2045</v>
      </c>
      <c r="G70" s="5">
        <f t="array" ref="G70">INDEX(_price_path_country!$F$1:$F$81,MATCH(B70&amp;D70&amp;F70,_price_path_country!$B$1:$B$81&amp;_price_path_country!$D$1:$D$81&amp;_price_path_country!$E$1:$E$81,0))</f>
        <v>60</v>
      </c>
    </row>
    <row r="71" spans="1:7" x14ac:dyDescent="0.45">
      <c r="A71" s="6" t="s">
        <v>9</v>
      </c>
      <c r="B71" s="6" t="s">
        <v>51</v>
      </c>
      <c r="C71" s="6" t="s">
        <v>79</v>
      </c>
      <c r="D71" s="6" t="s">
        <v>63</v>
      </c>
      <c r="E71" s="6" t="s">
        <v>95</v>
      </c>
      <c r="F71" s="6">
        <v>2050</v>
      </c>
      <c r="G71" s="6">
        <f t="array" ref="G71">INDEX(_price_path_country!$F$1:$F$81,MATCH(B71&amp;D71&amp;F71,_price_path_country!$B$1:$B$81&amp;_price_path_country!$D$1:$D$81&amp;_price_path_country!$E$1:$E$81,0))</f>
        <v>60</v>
      </c>
    </row>
    <row r="72" spans="1:7" x14ac:dyDescent="0.45">
      <c r="A72" s="5" t="s">
        <v>9</v>
      </c>
      <c r="B72" s="5" t="s">
        <v>51</v>
      </c>
      <c r="C72" s="5" t="s">
        <v>79</v>
      </c>
      <c r="D72" s="5" t="s">
        <v>78</v>
      </c>
      <c r="E72" s="5" t="s">
        <v>96</v>
      </c>
      <c r="F72" s="5">
        <v>2030</v>
      </c>
      <c r="G72" s="5">
        <f t="array" ref="G72">INDEX(_price_path_country!$F$1:$F$81,MATCH(B72&amp;D72&amp;F72,_price_path_country!$B$1:$B$81&amp;_price_path_country!$D$1:$D$81&amp;_price_path_country!$E$1:$E$81,0))</f>
        <v>40</v>
      </c>
    </row>
    <row r="73" spans="1:7" x14ac:dyDescent="0.45">
      <c r="A73" s="5" t="s">
        <v>9</v>
      </c>
      <c r="B73" s="5" t="s">
        <v>51</v>
      </c>
      <c r="C73" s="5" t="s">
        <v>79</v>
      </c>
      <c r="D73" s="5" t="s">
        <v>78</v>
      </c>
      <c r="E73" s="5" t="s">
        <v>96</v>
      </c>
      <c r="F73" s="5">
        <v>2035</v>
      </c>
      <c r="G73" s="5">
        <f t="array" ref="G73">INDEX(_price_path_country!$F$1:$F$81,MATCH(B73&amp;D73&amp;F73,_price_path_country!$B$1:$B$81&amp;_price_path_country!$D$1:$D$81&amp;_price_path_country!$E$1:$E$81,0))</f>
        <v>40</v>
      </c>
    </row>
    <row r="74" spans="1:7" x14ac:dyDescent="0.45">
      <c r="A74" s="5" t="s">
        <v>9</v>
      </c>
      <c r="B74" s="5" t="s">
        <v>51</v>
      </c>
      <c r="C74" s="5" t="s">
        <v>79</v>
      </c>
      <c r="D74" s="5" t="s">
        <v>78</v>
      </c>
      <c r="E74" s="5" t="s">
        <v>96</v>
      </c>
      <c r="F74" s="5">
        <v>2040</v>
      </c>
      <c r="G74" s="5">
        <f t="array" ref="G74">INDEX(_price_path_country!$F$1:$F$81,MATCH(B74&amp;D74&amp;F74,_price_path_country!$B$1:$B$81&amp;_price_path_country!$D$1:$D$81&amp;_price_path_country!$E$1:$E$81,0))</f>
        <v>40</v>
      </c>
    </row>
    <row r="75" spans="1:7" x14ac:dyDescent="0.45">
      <c r="A75" s="5" t="s">
        <v>9</v>
      </c>
      <c r="B75" s="5" t="s">
        <v>51</v>
      </c>
      <c r="C75" s="5" t="s">
        <v>79</v>
      </c>
      <c r="D75" s="5" t="s">
        <v>78</v>
      </c>
      <c r="E75" s="5" t="s">
        <v>96</v>
      </c>
      <c r="F75" s="5">
        <v>2045</v>
      </c>
      <c r="G75" s="5">
        <f t="array" ref="G75">INDEX(_price_path_country!$F$1:$F$81,MATCH(B75&amp;D75&amp;F75,_price_path_country!$B$1:$B$81&amp;_price_path_country!$D$1:$D$81&amp;_price_path_country!$E$1:$E$81,0))</f>
        <v>40</v>
      </c>
    </row>
    <row r="76" spans="1:7" x14ac:dyDescent="0.45">
      <c r="A76" s="6" t="s">
        <v>9</v>
      </c>
      <c r="B76" s="6" t="s">
        <v>51</v>
      </c>
      <c r="C76" s="6" t="s">
        <v>79</v>
      </c>
      <c r="D76" s="6" t="s">
        <v>78</v>
      </c>
      <c r="E76" s="6" t="s">
        <v>96</v>
      </c>
      <c r="F76" s="6">
        <v>2050</v>
      </c>
      <c r="G76" s="6">
        <f t="array" ref="G76">INDEX(_price_path_country!$F$1:$F$81,MATCH(B76&amp;D76&amp;F76,_price_path_country!$B$1:$B$81&amp;_price_path_country!$D$1:$D$81&amp;_price_path_country!$E$1:$E$81,0))</f>
        <v>40</v>
      </c>
    </row>
    <row r="77" spans="1:7" x14ac:dyDescent="0.45">
      <c r="A77" s="5" t="s">
        <v>9</v>
      </c>
      <c r="B77" s="5" t="s">
        <v>52</v>
      </c>
      <c r="C77" s="5" t="s">
        <v>80</v>
      </c>
      <c r="D77" s="5" t="s">
        <v>63</v>
      </c>
      <c r="E77" s="5" t="s">
        <v>92</v>
      </c>
      <c r="F77" s="5">
        <v>2030</v>
      </c>
      <c r="G77" s="5">
        <v>200</v>
      </c>
    </row>
    <row r="78" spans="1:7" x14ac:dyDescent="0.45">
      <c r="A78" s="5" t="s">
        <v>9</v>
      </c>
      <c r="B78" s="5" t="s">
        <v>52</v>
      </c>
      <c r="C78" s="5" t="s">
        <v>80</v>
      </c>
      <c r="D78" s="5" t="s">
        <v>63</v>
      </c>
      <c r="E78" s="5" t="s">
        <v>92</v>
      </c>
      <c r="F78" s="5">
        <v>2035</v>
      </c>
      <c r="G78" s="5">
        <v>200</v>
      </c>
    </row>
    <row r="79" spans="1:7" x14ac:dyDescent="0.45">
      <c r="A79" s="5" t="s">
        <v>9</v>
      </c>
      <c r="B79" s="5" t="s">
        <v>52</v>
      </c>
      <c r="C79" s="5" t="s">
        <v>80</v>
      </c>
      <c r="D79" s="5" t="s">
        <v>63</v>
      </c>
      <c r="E79" s="5" t="s">
        <v>92</v>
      </c>
      <c r="F79" s="5">
        <v>2040</v>
      </c>
      <c r="G79" s="5">
        <v>200</v>
      </c>
    </row>
    <row r="80" spans="1:7" x14ac:dyDescent="0.45">
      <c r="A80" s="5" t="s">
        <v>9</v>
      </c>
      <c r="B80" s="5" t="s">
        <v>52</v>
      </c>
      <c r="C80" s="5" t="s">
        <v>80</v>
      </c>
      <c r="D80" s="5" t="s">
        <v>63</v>
      </c>
      <c r="E80" s="5" t="s">
        <v>92</v>
      </c>
      <c r="F80" s="5">
        <v>2045</v>
      </c>
      <c r="G80" s="5">
        <v>200</v>
      </c>
    </row>
    <row r="81" spans="1:7" x14ac:dyDescent="0.45">
      <c r="A81" s="6" t="s">
        <v>9</v>
      </c>
      <c r="B81" s="6" t="s">
        <v>52</v>
      </c>
      <c r="C81" s="6" t="s">
        <v>80</v>
      </c>
      <c r="D81" s="6" t="s">
        <v>63</v>
      </c>
      <c r="E81" s="6" t="s">
        <v>92</v>
      </c>
      <c r="F81" s="6">
        <v>2050</v>
      </c>
      <c r="G81" s="6">
        <v>200</v>
      </c>
    </row>
    <row r="82" spans="1:7" x14ac:dyDescent="0.45">
      <c r="A82" s="5" t="s">
        <v>9</v>
      </c>
      <c r="B82" s="5" t="s">
        <v>10</v>
      </c>
      <c r="C82" s="5" t="s">
        <v>81</v>
      </c>
      <c r="D82" s="5" t="s">
        <v>63</v>
      </c>
      <c r="E82" s="5" t="s">
        <v>94</v>
      </c>
      <c r="F82" s="5">
        <v>2030</v>
      </c>
      <c r="G82" s="5">
        <v>24.442294831374799</v>
      </c>
    </row>
    <row r="83" spans="1:7" x14ac:dyDescent="0.45">
      <c r="A83" s="5" t="s">
        <v>9</v>
      </c>
      <c r="B83" s="5" t="s">
        <v>10</v>
      </c>
      <c r="C83" s="5" t="s">
        <v>81</v>
      </c>
      <c r="D83" s="5" t="s">
        <v>63</v>
      </c>
      <c r="E83" s="5" t="s">
        <v>94</v>
      </c>
      <c r="F83" s="5">
        <v>2035</v>
      </c>
      <c r="G83" s="5">
        <v>23.884589662749597</v>
      </c>
    </row>
    <row r="84" spans="1:7" x14ac:dyDescent="0.45">
      <c r="A84" s="5" t="s">
        <v>9</v>
      </c>
      <c r="B84" s="5" t="s">
        <v>10</v>
      </c>
      <c r="C84" s="5" t="s">
        <v>81</v>
      </c>
      <c r="D84" s="5" t="s">
        <v>63</v>
      </c>
      <c r="E84" s="5" t="s">
        <v>94</v>
      </c>
      <c r="F84" s="5">
        <v>2040</v>
      </c>
      <c r="G84" s="5">
        <v>23.140982771249327</v>
      </c>
    </row>
    <row r="85" spans="1:7" x14ac:dyDescent="0.45">
      <c r="A85" s="5" t="s">
        <v>9</v>
      </c>
      <c r="B85" s="5" t="s">
        <v>10</v>
      </c>
      <c r="C85" s="5" t="s">
        <v>81</v>
      </c>
      <c r="D85" s="5" t="s">
        <v>63</v>
      </c>
      <c r="E85" s="5" t="s">
        <v>94</v>
      </c>
      <c r="F85" s="5">
        <v>2045</v>
      </c>
      <c r="G85" s="5">
        <v>22.21147415687399</v>
      </c>
    </row>
    <row r="86" spans="1:7" x14ac:dyDescent="0.45">
      <c r="A86" s="6" t="s">
        <v>9</v>
      </c>
      <c r="B86" s="6" t="s">
        <v>10</v>
      </c>
      <c r="C86" s="6" t="s">
        <v>81</v>
      </c>
      <c r="D86" s="6" t="s">
        <v>63</v>
      </c>
      <c r="E86" s="6" t="s">
        <v>94</v>
      </c>
      <c r="F86" s="6">
        <v>2050</v>
      </c>
      <c r="G86" s="6">
        <v>23.884589662749594</v>
      </c>
    </row>
    <row r="87" spans="1:7" x14ac:dyDescent="0.45">
      <c r="A87" s="5" t="s">
        <v>9</v>
      </c>
      <c r="B87" s="5" t="s">
        <v>21</v>
      </c>
      <c r="C87" s="5" t="s">
        <v>83</v>
      </c>
      <c r="D87" s="5" t="s">
        <v>63</v>
      </c>
      <c r="E87" s="5" t="s">
        <v>94</v>
      </c>
      <c r="F87" s="5">
        <v>2030</v>
      </c>
      <c r="G87" s="5">
        <v>7.25</v>
      </c>
    </row>
    <row r="88" spans="1:7" x14ac:dyDescent="0.45">
      <c r="A88" s="5" t="s">
        <v>9</v>
      </c>
      <c r="B88" s="5" t="s">
        <v>21</v>
      </c>
      <c r="C88" s="5" t="s">
        <v>83</v>
      </c>
      <c r="D88" s="5" t="s">
        <v>63</v>
      </c>
      <c r="E88" s="5" t="s">
        <v>94</v>
      </c>
      <c r="F88" s="5">
        <v>2035</v>
      </c>
      <c r="G88" s="5">
        <v>8.125</v>
      </c>
    </row>
    <row r="89" spans="1:7" x14ac:dyDescent="0.45">
      <c r="A89" s="5" t="s">
        <v>9</v>
      </c>
      <c r="B89" s="5" t="s">
        <v>21</v>
      </c>
      <c r="C89" s="5" t="s">
        <v>83</v>
      </c>
      <c r="D89" s="5" t="s">
        <v>63</v>
      </c>
      <c r="E89" s="5" t="s">
        <v>94</v>
      </c>
      <c r="F89" s="5">
        <v>2040</v>
      </c>
      <c r="G89" s="5">
        <v>9</v>
      </c>
    </row>
    <row r="90" spans="1:7" x14ac:dyDescent="0.45">
      <c r="A90" s="5" t="s">
        <v>9</v>
      </c>
      <c r="B90" s="5" t="s">
        <v>21</v>
      </c>
      <c r="C90" s="5" t="s">
        <v>83</v>
      </c>
      <c r="D90" s="5" t="s">
        <v>63</v>
      </c>
      <c r="E90" s="5" t="s">
        <v>94</v>
      </c>
      <c r="F90" s="5">
        <v>2045</v>
      </c>
      <c r="G90" s="5">
        <v>9.875</v>
      </c>
    </row>
    <row r="91" spans="1:7" x14ac:dyDescent="0.45">
      <c r="A91" s="6" t="s">
        <v>9</v>
      </c>
      <c r="B91" s="6" t="s">
        <v>21</v>
      </c>
      <c r="C91" s="6" t="s">
        <v>83</v>
      </c>
      <c r="D91" s="6" t="s">
        <v>63</v>
      </c>
      <c r="E91" s="6" t="s">
        <v>94</v>
      </c>
      <c r="F91" s="6">
        <v>2050</v>
      </c>
      <c r="G91" s="6">
        <v>10.75</v>
      </c>
    </row>
    <row r="92" spans="1:7" x14ac:dyDescent="0.45">
      <c r="A92" s="5" t="s">
        <v>9</v>
      </c>
      <c r="B92" s="5" t="s">
        <v>22</v>
      </c>
      <c r="C92" s="5" t="s">
        <v>84</v>
      </c>
      <c r="D92" s="5" t="s">
        <v>63</v>
      </c>
      <c r="E92" s="5" t="s">
        <v>94</v>
      </c>
      <c r="F92" s="5">
        <v>2030</v>
      </c>
      <c r="G92" s="5">
        <v>10.25</v>
      </c>
    </row>
    <row r="93" spans="1:7" x14ac:dyDescent="0.45">
      <c r="A93" s="5" t="s">
        <v>9</v>
      </c>
      <c r="B93" s="5" t="s">
        <v>22</v>
      </c>
      <c r="C93" s="5" t="s">
        <v>84</v>
      </c>
      <c r="D93" s="5" t="s">
        <v>63</v>
      </c>
      <c r="E93" s="5" t="s">
        <v>94</v>
      </c>
      <c r="F93" s="5">
        <v>2035</v>
      </c>
      <c r="G93" s="5">
        <v>11.375</v>
      </c>
    </row>
    <row r="94" spans="1:7" x14ac:dyDescent="0.45">
      <c r="A94" s="5" t="s">
        <v>9</v>
      </c>
      <c r="B94" s="5" t="s">
        <v>22</v>
      </c>
      <c r="C94" s="5" t="s">
        <v>84</v>
      </c>
      <c r="D94" s="5" t="s">
        <v>63</v>
      </c>
      <c r="E94" s="5" t="s">
        <v>94</v>
      </c>
      <c r="F94" s="5">
        <v>2040</v>
      </c>
      <c r="G94" s="5">
        <v>12.5</v>
      </c>
    </row>
    <row r="95" spans="1:7" x14ac:dyDescent="0.45">
      <c r="A95" s="5" t="s">
        <v>9</v>
      </c>
      <c r="B95" s="5" t="s">
        <v>22</v>
      </c>
      <c r="C95" s="5" t="s">
        <v>84</v>
      </c>
      <c r="D95" s="5" t="s">
        <v>63</v>
      </c>
      <c r="E95" s="5" t="s">
        <v>94</v>
      </c>
      <c r="F95" s="5">
        <v>2045</v>
      </c>
      <c r="G95" s="5">
        <v>13.625</v>
      </c>
    </row>
    <row r="96" spans="1:7" x14ac:dyDescent="0.45">
      <c r="A96" s="6" t="s">
        <v>9</v>
      </c>
      <c r="B96" s="6" t="s">
        <v>22</v>
      </c>
      <c r="C96" s="6" t="s">
        <v>84</v>
      </c>
      <c r="D96" s="6" t="s">
        <v>63</v>
      </c>
      <c r="E96" s="6" t="s">
        <v>94</v>
      </c>
      <c r="F96" s="6">
        <v>2050</v>
      </c>
      <c r="G96" s="6">
        <v>14.75</v>
      </c>
    </row>
    <row r="97" spans="1:7" x14ac:dyDescent="0.45">
      <c r="A97" s="5" t="s">
        <v>9</v>
      </c>
      <c r="B97" s="5" t="s">
        <v>58</v>
      </c>
      <c r="C97" s="5" t="s">
        <v>85</v>
      </c>
      <c r="D97" s="5" t="s">
        <v>63</v>
      </c>
      <c r="E97" s="5" t="s">
        <v>93</v>
      </c>
      <c r="F97" s="5">
        <v>2030</v>
      </c>
      <c r="G97" s="21">
        <v>572.72727272727263</v>
      </c>
    </row>
    <row r="98" spans="1:7" x14ac:dyDescent="0.45">
      <c r="A98" s="5" t="s">
        <v>9</v>
      </c>
      <c r="B98" s="5" t="s">
        <v>58</v>
      </c>
      <c r="C98" s="5" t="s">
        <v>85</v>
      </c>
      <c r="D98" s="5" t="s">
        <v>63</v>
      </c>
      <c r="E98" s="5" t="s">
        <v>93</v>
      </c>
      <c r="F98" s="5">
        <v>2035</v>
      </c>
      <c r="G98" s="21">
        <v>572.72727272727263</v>
      </c>
    </row>
    <row r="99" spans="1:7" x14ac:dyDescent="0.45">
      <c r="A99" s="5" t="s">
        <v>9</v>
      </c>
      <c r="B99" s="5" t="s">
        <v>58</v>
      </c>
      <c r="C99" s="5" t="s">
        <v>85</v>
      </c>
      <c r="D99" s="5" t="s">
        <v>63</v>
      </c>
      <c r="E99" s="5" t="s">
        <v>93</v>
      </c>
      <c r="F99" s="5">
        <v>2040</v>
      </c>
      <c r="G99" s="21">
        <v>572.72727272727263</v>
      </c>
    </row>
    <row r="100" spans="1:7" x14ac:dyDescent="0.45">
      <c r="A100" s="5" t="s">
        <v>9</v>
      </c>
      <c r="B100" s="5" t="s">
        <v>58</v>
      </c>
      <c r="C100" s="5" t="s">
        <v>85</v>
      </c>
      <c r="D100" s="5" t="s">
        <v>63</v>
      </c>
      <c r="E100" s="5" t="s">
        <v>93</v>
      </c>
      <c r="F100" s="5">
        <v>2045</v>
      </c>
      <c r="G100" s="21">
        <v>572.72727272727263</v>
      </c>
    </row>
    <row r="101" spans="1:7" x14ac:dyDescent="0.45">
      <c r="A101" s="6" t="s">
        <v>9</v>
      </c>
      <c r="B101" s="6" t="s">
        <v>58</v>
      </c>
      <c r="C101" s="6" t="s">
        <v>85</v>
      </c>
      <c r="D101" s="6" t="s">
        <v>63</v>
      </c>
      <c r="E101" s="6" t="s">
        <v>93</v>
      </c>
      <c r="F101" s="6">
        <v>2050</v>
      </c>
      <c r="G101" s="22">
        <v>572.72727272727263</v>
      </c>
    </row>
    <row r="102" spans="1:7" x14ac:dyDescent="0.45">
      <c r="A102" s="5" t="s">
        <v>9</v>
      </c>
      <c r="B102" s="5" t="s">
        <v>40</v>
      </c>
      <c r="C102" s="5" t="s">
        <v>82</v>
      </c>
      <c r="D102" s="5" t="s">
        <v>63</v>
      </c>
      <c r="E102" s="5" t="s">
        <v>93</v>
      </c>
      <c r="F102" s="5">
        <v>2030</v>
      </c>
      <c r="G102" s="5">
        <v>40</v>
      </c>
    </row>
    <row r="103" spans="1:7" x14ac:dyDescent="0.45">
      <c r="A103" s="5" t="s">
        <v>9</v>
      </c>
      <c r="B103" s="5" t="s">
        <v>40</v>
      </c>
      <c r="C103" s="5" t="s">
        <v>82</v>
      </c>
      <c r="D103" s="5" t="s">
        <v>63</v>
      </c>
      <c r="E103" s="5" t="s">
        <v>93</v>
      </c>
      <c r="F103" s="5">
        <v>2035</v>
      </c>
      <c r="G103" s="5">
        <v>61.25</v>
      </c>
    </row>
    <row r="104" spans="1:7" x14ac:dyDescent="0.45">
      <c r="A104" s="5" t="s">
        <v>9</v>
      </c>
      <c r="B104" s="5" t="s">
        <v>40</v>
      </c>
      <c r="C104" s="5" t="s">
        <v>82</v>
      </c>
      <c r="D104" s="5" t="s">
        <v>63</v>
      </c>
      <c r="E104" s="5" t="s">
        <v>93</v>
      </c>
      <c r="F104" s="5">
        <v>2040</v>
      </c>
      <c r="G104" s="5">
        <v>82.5</v>
      </c>
    </row>
    <row r="105" spans="1:7" x14ac:dyDescent="0.45">
      <c r="A105" s="5" t="s">
        <v>9</v>
      </c>
      <c r="B105" s="5" t="s">
        <v>40</v>
      </c>
      <c r="C105" s="5" t="s">
        <v>82</v>
      </c>
      <c r="D105" s="5" t="s">
        <v>63</v>
      </c>
      <c r="E105" s="5" t="s">
        <v>93</v>
      </c>
      <c r="F105" s="5">
        <v>2045</v>
      </c>
      <c r="G105" s="5">
        <v>103.75</v>
      </c>
    </row>
    <row r="106" spans="1:7" x14ac:dyDescent="0.45">
      <c r="A106" s="6" t="s">
        <v>9</v>
      </c>
      <c r="B106" s="6" t="s">
        <v>40</v>
      </c>
      <c r="C106" s="6" t="s">
        <v>82</v>
      </c>
      <c r="D106" s="6" t="s">
        <v>63</v>
      </c>
      <c r="E106" s="6" t="s">
        <v>93</v>
      </c>
      <c r="F106" s="6">
        <v>2050</v>
      </c>
      <c r="G106" s="6">
        <v>125</v>
      </c>
    </row>
    <row r="107" spans="1:7" x14ac:dyDescent="0.45">
      <c r="A107" s="5" t="s">
        <v>9</v>
      </c>
      <c r="B107" s="5" t="s">
        <v>74</v>
      </c>
      <c r="C107" s="5" t="s">
        <v>86</v>
      </c>
      <c r="D107" s="5" t="s">
        <v>63</v>
      </c>
      <c r="E107" s="5" t="s">
        <v>95</v>
      </c>
      <c r="F107" s="5">
        <v>2030</v>
      </c>
      <c r="G107" s="21">
        <v>1000</v>
      </c>
    </row>
    <row r="108" spans="1:7" x14ac:dyDescent="0.45">
      <c r="A108" s="5" t="s">
        <v>9</v>
      </c>
      <c r="B108" s="5" t="s">
        <v>74</v>
      </c>
      <c r="C108" s="5" t="s">
        <v>86</v>
      </c>
      <c r="D108" s="5" t="s">
        <v>63</v>
      </c>
      <c r="E108" s="5" t="s">
        <v>95</v>
      </c>
      <c r="F108" s="5">
        <v>2035</v>
      </c>
      <c r="G108" s="21">
        <v>1200</v>
      </c>
    </row>
    <row r="109" spans="1:7" x14ac:dyDescent="0.45">
      <c r="A109" s="5" t="s">
        <v>9</v>
      </c>
      <c r="B109" s="5" t="s">
        <v>74</v>
      </c>
      <c r="C109" s="5" t="s">
        <v>86</v>
      </c>
      <c r="D109" s="5" t="s">
        <v>63</v>
      </c>
      <c r="E109" s="5" t="s">
        <v>95</v>
      </c>
      <c r="F109" s="5">
        <v>2040</v>
      </c>
      <c r="G109" s="21">
        <v>1300</v>
      </c>
    </row>
    <row r="110" spans="1:7" x14ac:dyDescent="0.45">
      <c r="A110" s="5" t="s">
        <v>9</v>
      </c>
      <c r="B110" s="5" t="s">
        <v>74</v>
      </c>
      <c r="C110" s="5" t="s">
        <v>86</v>
      </c>
      <c r="D110" s="5" t="s">
        <v>63</v>
      </c>
      <c r="E110" s="5" t="s">
        <v>95</v>
      </c>
      <c r="F110" s="5">
        <v>2045</v>
      </c>
      <c r="G110" s="21">
        <v>1350</v>
      </c>
    </row>
    <row r="111" spans="1:7" x14ac:dyDescent="0.45">
      <c r="A111" s="6" t="s">
        <v>9</v>
      </c>
      <c r="B111" s="6" t="s">
        <v>74</v>
      </c>
      <c r="C111" s="6" t="s">
        <v>86</v>
      </c>
      <c r="D111" s="6" t="s">
        <v>63</v>
      </c>
      <c r="E111" s="6" t="s">
        <v>95</v>
      </c>
      <c r="F111" s="6">
        <v>2050</v>
      </c>
      <c r="G111" s="22">
        <v>1400</v>
      </c>
    </row>
    <row r="112" spans="1:7" x14ac:dyDescent="0.45">
      <c r="A112" s="5" t="s">
        <v>9</v>
      </c>
      <c r="B112" s="5" t="s">
        <v>64</v>
      </c>
      <c r="C112" s="5" t="s">
        <v>87</v>
      </c>
      <c r="D112" s="5" t="s">
        <v>63</v>
      </c>
      <c r="E112" s="5" t="s">
        <v>95</v>
      </c>
      <c r="F112" s="5">
        <v>2030</v>
      </c>
      <c r="G112" s="15">
        <v>3200</v>
      </c>
    </row>
    <row r="113" spans="1:7" x14ac:dyDescent="0.45">
      <c r="A113" s="5" t="s">
        <v>9</v>
      </c>
      <c r="B113" s="5" t="s">
        <v>64</v>
      </c>
      <c r="C113" s="5" t="s">
        <v>87</v>
      </c>
      <c r="D113" s="5" t="s">
        <v>63</v>
      </c>
      <c r="E113" s="5" t="s">
        <v>95</v>
      </c>
      <c r="F113" s="5">
        <v>2035</v>
      </c>
      <c r="G113" s="15">
        <v>3056</v>
      </c>
    </row>
    <row r="114" spans="1:7" x14ac:dyDescent="0.45">
      <c r="A114" s="5" t="s">
        <v>9</v>
      </c>
      <c r="B114" s="5" t="s">
        <v>64</v>
      </c>
      <c r="C114" s="5" t="s">
        <v>87</v>
      </c>
      <c r="D114" s="5" t="s">
        <v>63</v>
      </c>
      <c r="E114" s="5" t="s">
        <v>95</v>
      </c>
      <c r="F114" s="5">
        <v>2040</v>
      </c>
      <c r="G114" s="15">
        <v>2912</v>
      </c>
    </row>
    <row r="115" spans="1:7" x14ac:dyDescent="0.45">
      <c r="A115" s="5" t="s">
        <v>9</v>
      </c>
      <c r="B115" s="5" t="s">
        <v>64</v>
      </c>
      <c r="C115" s="5" t="s">
        <v>87</v>
      </c>
      <c r="D115" s="5" t="s">
        <v>63</v>
      </c>
      <c r="E115" s="5" t="s">
        <v>95</v>
      </c>
      <c r="F115" s="5">
        <v>2045</v>
      </c>
      <c r="G115" s="15">
        <v>2768</v>
      </c>
    </row>
    <row r="116" spans="1:7" x14ac:dyDescent="0.45">
      <c r="A116" s="6" t="s">
        <v>9</v>
      </c>
      <c r="B116" s="6" t="s">
        <v>64</v>
      </c>
      <c r="C116" s="6" t="s">
        <v>87</v>
      </c>
      <c r="D116" s="6" t="s">
        <v>63</v>
      </c>
      <c r="E116" s="6" t="s">
        <v>95</v>
      </c>
      <c r="F116" s="6">
        <v>2050</v>
      </c>
      <c r="G116" s="20">
        <v>2624</v>
      </c>
    </row>
    <row r="117" spans="1:7" x14ac:dyDescent="0.45">
      <c r="A117" s="5" t="s">
        <v>9</v>
      </c>
      <c r="B117" s="10" t="s">
        <v>76</v>
      </c>
      <c r="C117" s="10" t="s">
        <v>88</v>
      </c>
      <c r="D117" s="10" t="s">
        <v>63</v>
      </c>
      <c r="E117" s="5" t="s">
        <v>95</v>
      </c>
      <c r="F117" s="5">
        <v>2030</v>
      </c>
      <c r="G117" s="5">
        <f t="array" ref="G117">INDEX(_price_path_country!$F$1:$F$81,MATCH(B117&amp;D117&amp;F117,_price_path_country!$B$1:$B$81&amp;_price_path_country!$D$1:$D$81&amp;_price_path_country!$E$1:$E$81,0))</f>
        <v>350</v>
      </c>
    </row>
    <row r="118" spans="1:7" x14ac:dyDescent="0.45">
      <c r="A118" s="5" t="s">
        <v>9</v>
      </c>
      <c r="B118" s="10" t="s">
        <v>76</v>
      </c>
      <c r="C118" s="10" t="s">
        <v>88</v>
      </c>
      <c r="D118" s="10" t="s">
        <v>63</v>
      </c>
      <c r="E118" s="5" t="s">
        <v>95</v>
      </c>
      <c r="F118" s="5">
        <v>2035</v>
      </c>
      <c r="G118" s="5">
        <f t="array" ref="G118">INDEX(_price_path_country!$F$1:$F$81,MATCH(B118&amp;D118&amp;F118,_price_path_country!$B$1:$B$81&amp;_price_path_country!$D$1:$D$81&amp;_price_path_country!$E$1:$E$81,0))</f>
        <v>325</v>
      </c>
    </row>
    <row r="119" spans="1:7" x14ac:dyDescent="0.45">
      <c r="A119" s="5" t="s">
        <v>9</v>
      </c>
      <c r="B119" s="10" t="s">
        <v>76</v>
      </c>
      <c r="C119" s="10" t="s">
        <v>88</v>
      </c>
      <c r="D119" s="10" t="s">
        <v>63</v>
      </c>
      <c r="E119" s="5" t="s">
        <v>95</v>
      </c>
      <c r="F119" s="5">
        <v>2040</v>
      </c>
      <c r="G119" s="5">
        <f t="array" ref="G119">INDEX(_price_path_country!$F$1:$F$81,MATCH(B119&amp;D119&amp;F119,_price_path_country!$B$1:$B$81&amp;_price_path_country!$D$1:$D$81&amp;_price_path_country!$E$1:$E$81,0))</f>
        <v>250</v>
      </c>
    </row>
    <row r="120" spans="1:7" x14ac:dyDescent="0.45">
      <c r="A120" s="5" t="s">
        <v>9</v>
      </c>
      <c r="B120" s="10" t="s">
        <v>76</v>
      </c>
      <c r="C120" s="10" t="s">
        <v>88</v>
      </c>
      <c r="D120" s="10" t="s">
        <v>63</v>
      </c>
      <c r="E120" s="5" t="s">
        <v>95</v>
      </c>
      <c r="F120" s="5">
        <v>2045</v>
      </c>
      <c r="G120" s="5">
        <f t="array" ref="G120">INDEX(_price_path_country!$F$1:$F$81,MATCH(B120&amp;D120&amp;F120,_price_path_country!$B$1:$B$81&amp;_price_path_country!$D$1:$D$81&amp;_price_path_country!$E$1:$E$81,0))</f>
        <v>225</v>
      </c>
    </row>
    <row r="121" spans="1:7" x14ac:dyDescent="0.45">
      <c r="A121" s="6" t="s">
        <v>9</v>
      </c>
      <c r="B121" s="6" t="s">
        <v>76</v>
      </c>
      <c r="C121" s="6" t="s">
        <v>88</v>
      </c>
      <c r="D121" s="6" t="s">
        <v>63</v>
      </c>
      <c r="E121" s="6" t="s">
        <v>95</v>
      </c>
      <c r="F121" s="6">
        <v>2050</v>
      </c>
      <c r="G121" s="6">
        <f t="array" ref="G121">INDEX(_price_path_country!$F$1:$F$81,MATCH(B121&amp;D121&amp;F121,_price_path_country!$B$1:$B$81&amp;_price_path_country!$D$1:$D$81&amp;_price_path_country!$E$1:$E$81,0))</f>
        <v>200</v>
      </c>
    </row>
    <row r="122" spans="1:7" x14ac:dyDescent="0.45">
      <c r="A122" s="5" t="s">
        <v>9</v>
      </c>
      <c r="B122" s="10" t="s">
        <v>76</v>
      </c>
      <c r="C122" s="10" t="s">
        <v>88</v>
      </c>
      <c r="D122" s="10" t="s">
        <v>63</v>
      </c>
      <c r="E122" s="5" t="s">
        <v>93</v>
      </c>
      <c r="F122" s="5">
        <v>2030</v>
      </c>
      <c r="G122" s="5" cm="1">
        <f t="array" ref="G122">INDEX(_price_path_country!$F$1:$F$81,MATCH(B122&amp;D122&amp;F122,_price_path_country!$B$1:$B$81&amp;_price_path_country!$D$1:$D$81&amp;_price_path_country!$E$1:$E$81,0))</f>
        <v>350</v>
      </c>
    </row>
    <row r="123" spans="1:7" x14ac:dyDescent="0.45">
      <c r="A123" s="5" t="s">
        <v>9</v>
      </c>
      <c r="B123" s="10" t="s">
        <v>76</v>
      </c>
      <c r="C123" s="10" t="s">
        <v>88</v>
      </c>
      <c r="D123" s="10" t="s">
        <v>63</v>
      </c>
      <c r="E123" s="5" t="s">
        <v>93</v>
      </c>
      <c r="F123" s="5">
        <v>2035</v>
      </c>
      <c r="G123" s="5">
        <f t="array" ref="G123">INDEX(_price_path_country!$F$1:$F$81,MATCH(B123&amp;D123&amp;F123,_price_path_country!$B$1:$B$81&amp;_price_path_country!$D$1:$D$81&amp;_price_path_country!$E$1:$E$81,0))</f>
        <v>325</v>
      </c>
    </row>
    <row r="124" spans="1:7" x14ac:dyDescent="0.45">
      <c r="A124" s="5" t="s">
        <v>9</v>
      </c>
      <c r="B124" s="10" t="s">
        <v>76</v>
      </c>
      <c r="C124" s="10" t="s">
        <v>88</v>
      </c>
      <c r="D124" s="10" t="s">
        <v>63</v>
      </c>
      <c r="E124" s="5" t="s">
        <v>93</v>
      </c>
      <c r="F124" s="5">
        <v>2040</v>
      </c>
      <c r="G124" s="5">
        <f t="array" ref="G124">INDEX(_price_path_country!$F$1:$F$81,MATCH(B124&amp;D124&amp;F124,_price_path_country!$B$1:$B$81&amp;_price_path_country!$D$1:$D$81&amp;_price_path_country!$E$1:$E$81,0))</f>
        <v>250</v>
      </c>
    </row>
    <row r="125" spans="1:7" x14ac:dyDescent="0.45">
      <c r="A125" s="5" t="s">
        <v>9</v>
      </c>
      <c r="B125" s="10" t="s">
        <v>76</v>
      </c>
      <c r="C125" s="10" t="s">
        <v>88</v>
      </c>
      <c r="D125" s="10" t="s">
        <v>63</v>
      </c>
      <c r="E125" s="5" t="s">
        <v>93</v>
      </c>
      <c r="F125" s="5">
        <v>2045</v>
      </c>
      <c r="G125" s="5">
        <f t="array" ref="G125">INDEX(_price_path_country!$F$1:$F$81,MATCH(B125&amp;D125&amp;F125,_price_path_country!$B$1:$B$81&amp;_price_path_country!$D$1:$D$81&amp;_price_path_country!$E$1:$E$81,0))</f>
        <v>225</v>
      </c>
    </row>
    <row r="126" spans="1:7" x14ac:dyDescent="0.45">
      <c r="A126" s="6" t="s">
        <v>9</v>
      </c>
      <c r="B126" s="6" t="s">
        <v>76</v>
      </c>
      <c r="C126" s="6" t="s">
        <v>88</v>
      </c>
      <c r="D126" s="6" t="s">
        <v>63</v>
      </c>
      <c r="E126" s="6" t="s">
        <v>93</v>
      </c>
      <c r="F126" s="6">
        <v>2050</v>
      </c>
      <c r="G126" s="6">
        <f t="array" ref="G126">INDEX(_price_path_country!$F$1:$F$81,MATCH(B126&amp;D126&amp;F126,_price_path_country!$B$1:$B$81&amp;_price_path_country!$D$1:$D$81&amp;_price_path_country!$E$1:$E$81,0))</f>
        <v>200</v>
      </c>
    </row>
    <row r="127" spans="1:7" x14ac:dyDescent="0.45">
      <c r="A127" s="5" t="s">
        <v>9</v>
      </c>
      <c r="B127" s="5" t="s">
        <v>50</v>
      </c>
      <c r="C127" s="5" t="s">
        <v>77</v>
      </c>
      <c r="D127" s="10" t="s">
        <v>89</v>
      </c>
      <c r="E127" s="5" t="s">
        <v>97</v>
      </c>
      <c r="F127" s="5">
        <v>2030</v>
      </c>
      <c r="G127" s="5" cm="1">
        <f t="array" ref="G127">INDEX(_price_path_country!$F$1:$F$81,MATCH(B127&amp;D127&amp;F127,_price_path_country!$B$1:$B$81&amp;_price_path_country!$D$1:$D$81&amp;_price_path_country!$E$1:$E$81,0))</f>
        <v>13</v>
      </c>
    </row>
    <row r="128" spans="1:7" x14ac:dyDescent="0.45">
      <c r="A128" s="5" t="s">
        <v>9</v>
      </c>
      <c r="B128" s="5" t="s">
        <v>50</v>
      </c>
      <c r="C128" s="5" t="s">
        <v>77</v>
      </c>
      <c r="D128" s="10" t="s">
        <v>89</v>
      </c>
      <c r="E128" s="5" t="s">
        <v>97</v>
      </c>
      <c r="F128" s="5">
        <v>2035</v>
      </c>
      <c r="G128" s="5">
        <f t="array" ref="G128">INDEX(_price_path_country!$F$1:$F$81,MATCH(B128&amp;D128&amp;F128,_price_path_country!$B$1:$B$81&amp;_price_path_country!$D$1:$D$81&amp;_price_path_country!$E$1:$E$81,0))</f>
        <v>13</v>
      </c>
    </row>
    <row r="129" spans="1:7" x14ac:dyDescent="0.45">
      <c r="A129" s="5" t="s">
        <v>9</v>
      </c>
      <c r="B129" s="5" t="s">
        <v>50</v>
      </c>
      <c r="C129" s="5" t="s">
        <v>77</v>
      </c>
      <c r="D129" s="10" t="s">
        <v>89</v>
      </c>
      <c r="E129" s="5" t="s">
        <v>97</v>
      </c>
      <c r="F129" s="5">
        <v>2040</v>
      </c>
      <c r="G129" s="5">
        <f t="array" ref="G129">INDEX(_price_path_country!$F$1:$F$81,MATCH(B129&amp;D129&amp;F129,_price_path_country!$B$1:$B$81&amp;_price_path_country!$D$1:$D$81&amp;_price_path_country!$E$1:$E$81,0))</f>
        <v>13</v>
      </c>
    </row>
    <row r="130" spans="1:7" x14ac:dyDescent="0.45">
      <c r="A130" s="5" t="s">
        <v>9</v>
      </c>
      <c r="B130" s="5" t="s">
        <v>50</v>
      </c>
      <c r="C130" s="5" t="s">
        <v>77</v>
      </c>
      <c r="D130" s="10" t="s">
        <v>89</v>
      </c>
      <c r="E130" s="5" t="s">
        <v>97</v>
      </c>
      <c r="F130" s="5">
        <v>2045</v>
      </c>
      <c r="G130" s="5">
        <f t="array" ref="G130">INDEX(_price_path_country!$F$1:$F$81,MATCH(B130&amp;D130&amp;F130,_price_path_country!$B$1:$B$81&amp;_price_path_country!$D$1:$D$81&amp;_price_path_country!$E$1:$E$81,0))</f>
        <v>13</v>
      </c>
    </row>
    <row r="131" spans="1:7" x14ac:dyDescent="0.45">
      <c r="A131" s="6" t="s">
        <v>9</v>
      </c>
      <c r="B131" s="6" t="s">
        <v>50</v>
      </c>
      <c r="C131" s="6" t="s">
        <v>77</v>
      </c>
      <c r="D131" s="6" t="s">
        <v>89</v>
      </c>
      <c r="E131" s="6" t="s">
        <v>97</v>
      </c>
      <c r="F131" s="6">
        <v>2050</v>
      </c>
      <c r="G131" s="6">
        <f t="array" ref="G131">INDEX(_price_path_country!$F$1:$F$81,MATCH(B131&amp;D131&amp;F131,_price_path_country!$B$1:$B$81&amp;_price_path_country!$D$1:$D$81&amp;_price_path_country!$E$1:$E$81,0))</f>
        <v>13</v>
      </c>
    </row>
    <row r="132" spans="1:7" x14ac:dyDescent="0.45">
      <c r="A132" s="5" t="s">
        <v>9</v>
      </c>
      <c r="B132" s="5" t="s">
        <v>50</v>
      </c>
      <c r="C132" s="5" t="s">
        <v>77</v>
      </c>
      <c r="D132" s="10" t="s">
        <v>98</v>
      </c>
      <c r="E132" s="5" t="s">
        <v>99</v>
      </c>
      <c r="F132" s="5">
        <v>2030</v>
      </c>
      <c r="G132" s="5">
        <v>7</v>
      </c>
    </row>
    <row r="133" spans="1:7" x14ac:dyDescent="0.45">
      <c r="A133" s="5" t="s">
        <v>9</v>
      </c>
      <c r="B133" s="5" t="s">
        <v>50</v>
      </c>
      <c r="C133" s="5" t="s">
        <v>77</v>
      </c>
      <c r="D133" s="10" t="s">
        <v>98</v>
      </c>
      <c r="E133" s="5" t="s">
        <v>99</v>
      </c>
      <c r="F133" s="5">
        <v>2035</v>
      </c>
      <c r="G133" s="5">
        <v>7</v>
      </c>
    </row>
    <row r="134" spans="1:7" x14ac:dyDescent="0.45">
      <c r="A134" s="5" t="s">
        <v>9</v>
      </c>
      <c r="B134" s="5" t="s">
        <v>50</v>
      </c>
      <c r="C134" s="5" t="s">
        <v>77</v>
      </c>
      <c r="D134" s="10" t="s">
        <v>98</v>
      </c>
      <c r="E134" s="5" t="s">
        <v>99</v>
      </c>
      <c r="F134" s="5">
        <v>2040</v>
      </c>
      <c r="G134" s="5">
        <v>7</v>
      </c>
    </row>
    <row r="135" spans="1:7" x14ac:dyDescent="0.45">
      <c r="A135" s="5" t="s">
        <v>9</v>
      </c>
      <c r="B135" s="5" t="s">
        <v>50</v>
      </c>
      <c r="C135" s="5" t="s">
        <v>77</v>
      </c>
      <c r="D135" s="10" t="s">
        <v>98</v>
      </c>
      <c r="E135" s="5" t="s">
        <v>99</v>
      </c>
      <c r="F135" s="5">
        <v>2045</v>
      </c>
      <c r="G135" s="5">
        <v>7</v>
      </c>
    </row>
    <row r="136" spans="1:7" x14ac:dyDescent="0.45">
      <c r="A136" s="6" t="s">
        <v>9</v>
      </c>
      <c r="B136" s="6" t="s">
        <v>50</v>
      </c>
      <c r="C136" s="6" t="s">
        <v>77</v>
      </c>
      <c r="D136" s="6" t="s">
        <v>98</v>
      </c>
      <c r="E136" s="6" t="s">
        <v>99</v>
      </c>
      <c r="F136" s="6">
        <v>2050</v>
      </c>
      <c r="G136" s="6">
        <v>7</v>
      </c>
    </row>
    <row r="137" spans="1:7" x14ac:dyDescent="0.45">
      <c r="A137" s="5" t="s">
        <v>9</v>
      </c>
      <c r="B137" s="5" t="s">
        <v>50</v>
      </c>
      <c r="C137" s="5" t="s">
        <v>77</v>
      </c>
      <c r="D137" s="10" t="s">
        <v>101</v>
      </c>
      <c r="E137" s="5" t="s">
        <v>100</v>
      </c>
      <c r="F137" s="5">
        <v>2030</v>
      </c>
      <c r="G137" s="5">
        <f t="array" ref="G137">INDEX(_price_path_country!$F$1:$F$86,MATCH(B137&amp;D137&amp;F137,_price_path_country!$B$1:$B$86&amp;_price_path_country!$D$1:$D$86&amp;_price_path_country!$E$1:$E$86,0))</f>
        <v>16.666666666666668</v>
      </c>
    </row>
    <row r="138" spans="1:7" x14ac:dyDescent="0.45">
      <c r="A138" s="5" t="s">
        <v>9</v>
      </c>
      <c r="B138" s="5" t="s">
        <v>50</v>
      </c>
      <c r="C138" s="5" t="s">
        <v>77</v>
      </c>
      <c r="D138" s="10" t="s">
        <v>101</v>
      </c>
      <c r="E138" s="5" t="s">
        <v>100</v>
      </c>
      <c r="F138" s="5">
        <v>2035</v>
      </c>
      <c r="G138" s="5">
        <f t="array" ref="G138">INDEX(_price_path_country!$F$1:$F$86,MATCH(B138&amp;D138&amp;F138,_price_path_country!$B$1:$B$86&amp;_price_path_country!$D$1:$D$86&amp;_price_path_country!$E$1:$E$86,0))</f>
        <v>16.666666666666668</v>
      </c>
    </row>
    <row r="139" spans="1:7" x14ac:dyDescent="0.45">
      <c r="A139" s="5" t="s">
        <v>9</v>
      </c>
      <c r="B139" s="5" t="s">
        <v>50</v>
      </c>
      <c r="C139" s="5" t="s">
        <v>77</v>
      </c>
      <c r="D139" s="10" t="s">
        <v>101</v>
      </c>
      <c r="E139" s="5" t="s">
        <v>100</v>
      </c>
      <c r="F139" s="5">
        <v>2040</v>
      </c>
      <c r="G139" s="5">
        <f t="array" ref="G139">INDEX(_price_path_country!$F$1:$F$86,MATCH(B139&amp;D139&amp;F139,_price_path_country!$B$1:$B$86&amp;_price_path_country!$D$1:$D$86&amp;_price_path_country!$E$1:$E$86,0))</f>
        <v>16.666666666666668</v>
      </c>
    </row>
    <row r="140" spans="1:7" x14ac:dyDescent="0.45">
      <c r="A140" s="5" t="s">
        <v>9</v>
      </c>
      <c r="B140" s="5" t="s">
        <v>50</v>
      </c>
      <c r="C140" s="5" t="s">
        <v>77</v>
      </c>
      <c r="D140" s="10" t="s">
        <v>101</v>
      </c>
      <c r="E140" s="5" t="s">
        <v>100</v>
      </c>
      <c r="F140" s="5">
        <v>2045</v>
      </c>
      <c r="G140" s="5">
        <f t="array" ref="G140">INDEX(_price_path_country!$F$1:$F$86,MATCH(B140&amp;D140&amp;F140,_price_path_country!$B$1:$B$86&amp;_price_path_country!$D$1:$D$86&amp;_price_path_country!$E$1:$E$86,0))</f>
        <v>16.666666666666668</v>
      </c>
    </row>
    <row r="141" spans="1:7" x14ac:dyDescent="0.45">
      <c r="A141" s="6" t="s">
        <v>9</v>
      </c>
      <c r="B141" s="6" t="s">
        <v>50</v>
      </c>
      <c r="C141" s="6" t="s">
        <v>77</v>
      </c>
      <c r="D141" s="6" t="s">
        <v>101</v>
      </c>
      <c r="E141" s="6" t="s">
        <v>100</v>
      </c>
      <c r="F141" s="6">
        <v>2050</v>
      </c>
      <c r="G141" s="6">
        <f t="array" ref="G141">INDEX(_price_path_country!$F$1:$F$86,MATCH(B141&amp;D141&amp;F141,_price_path_country!$B$1:$B$86&amp;_price_path_country!$D$1:$D$86&amp;_price_path_country!$E$1:$E$86,0))</f>
        <v>16.666666666666668</v>
      </c>
    </row>
    <row r="142" spans="1:7" x14ac:dyDescent="0.45">
      <c r="A142" s="5" t="s">
        <v>9</v>
      </c>
      <c r="B142" s="5" t="s">
        <v>50</v>
      </c>
      <c r="C142" s="5" t="s">
        <v>77</v>
      </c>
      <c r="D142" s="10" t="s">
        <v>78</v>
      </c>
      <c r="E142" s="5" t="s">
        <v>96</v>
      </c>
      <c r="F142" s="5">
        <v>2030</v>
      </c>
      <c r="G142" s="5">
        <f t="array" ref="G142">INDEX(_price_path_country!$F$1:$F$86,MATCH(B142&amp;D142&amp;F142,_price_path_country!$B$1:$B$86&amp;_price_path_country!$D$1:$D$86&amp;_price_path_country!$E$1:$E$86,0))</f>
        <v>5</v>
      </c>
    </row>
    <row r="143" spans="1:7" x14ac:dyDescent="0.45">
      <c r="A143" s="5" t="s">
        <v>9</v>
      </c>
      <c r="B143" s="5" t="s">
        <v>50</v>
      </c>
      <c r="C143" s="5" t="s">
        <v>77</v>
      </c>
      <c r="D143" s="10" t="s">
        <v>78</v>
      </c>
      <c r="E143" s="5" t="s">
        <v>96</v>
      </c>
      <c r="F143" s="5">
        <v>2035</v>
      </c>
      <c r="G143" s="5">
        <f t="array" ref="G143">INDEX(_price_path_country!$F$1:$F$86,MATCH(B143&amp;D143&amp;F143,_price_path_country!$B$1:$B$86&amp;_price_path_country!$D$1:$D$86&amp;_price_path_country!$E$1:$E$86,0))</f>
        <v>5</v>
      </c>
    </row>
    <row r="144" spans="1:7" x14ac:dyDescent="0.45">
      <c r="A144" s="5" t="s">
        <v>9</v>
      </c>
      <c r="B144" s="5" t="s">
        <v>50</v>
      </c>
      <c r="C144" s="5" t="s">
        <v>77</v>
      </c>
      <c r="D144" s="10" t="s">
        <v>78</v>
      </c>
      <c r="E144" s="5" t="s">
        <v>96</v>
      </c>
      <c r="F144" s="5">
        <v>2040</v>
      </c>
      <c r="G144" s="5">
        <f t="array" ref="G144">INDEX(_price_path_country!$F$1:$F$86,MATCH(B144&amp;D144&amp;F144,_price_path_country!$B$1:$B$86&amp;_price_path_country!$D$1:$D$86&amp;_price_path_country!$E$1:$E$86,0))</f>
        <v>5</v>
      </c>
    </row>
    <row r="145" spans="1:7" x14ac:dyDescent="0.45">
      <c r="A145" s="5" t="s">
        <v>9</v>
      </c>
      <c r="B145" s="5" t="s">
        <v>50</v>
      </c>
      <c r="C145" s="5" t="s">
        <v>77</v>
      </c>
      <c r="D145" s="10" t="s">
        <v>78</v>
      </c>
      <c r="E145" s="5" t="s">
        <v>96</v>
      </c>
      <c r="F145" s="5">
        <v>2045</v>
      </c>
      <c r="G145" s="5">
        <f t="array" ref="G145">INDEX(_price_path_country!$F$1:$F$86,MATCH(B145&amp;D145&amp;F145,_price_path_country!$B$1:$B$86&amp;_price_path_country!$D$1:$D$86&amp;_price_path_country!$E$1:$E$86,0))</f>
        <v>5</v>
      </c>
    </row>
    <row r="146" spans="1:7" x14ac:dyDescent="0.45">
      <c r="A146" s="6" t="s">
        <v>9</v>
      </c>
      <c r="B146" s="6" t="s">
        <v>50</v>
      </c>
      <c r="C146" s="6" t="s">
        <v>77</v>
      </c>
      <c r="D146" s="6" t="s">
        <v>78</v>
      </c>
      <c r="E146" s="6" t="s">
        <v>96</v>
      </c>
      <c r="F146" s="6">
        <v>2050</v>
      </c>
      <c r="G146" s="6">
        <f t="array" ref="G146">INDEX(_price_path_country!$F$1:$F$86,MATCH(B146&amp;D146&amp;F146,_price_path_country!$B$1:$B$86&amp;_price_path_country!$D$1:$D$86&amp;_price_path_country!$E$1:$E$86,0))</f>
        <v>5</v>
      </c>
    </row>
    <row r="147" spans="1:7" x14ac:dyDescent="0.45">
      <c r="A147" s="5" t="s">
        <v>9</v>
      </c>
      <c r="B147" s="5" t="s">
        <v>40</v>
      </c>
      <c r="C147" s="5" t="s">
        <v>82</v>
      </c>
      <c r="D147" s="5" t="s">
        <v>63</v>
      </c>
      <c r="E147" s="5" t="s">
        <v>90</v>
      </c>
      <c r="F147" s="5">
        <v>2030</v>
      </c>
      <c r="G147" s="5">
        <f t="array" ref="G147">INDEX(_price_path_country!$F$1:$F$86,MATCH(B147&amp;D147&amp;F147,_price_path_country!$B$1:$B$86&amp;_price_path_country!$D$1:$D$86&amp;_price_path_country!$E$1:$E$86,0))</f>
        <v>40</v>
      </c>
    </row>
    <row r="148" spans="1:7" x14ac:dyDescent="0.45">
      <c r="A148" s="5" t="s">
        <v>9</v>
      </c>
      <c r="B148" s="5" t="s">
        <v>40</v>
      </c>
      <c r="C148" s="5" t="s">
        <v>82</v>
      </c>
      <c r="D148" s="5" t="s">
        <v>63</v>
      </c>
      <c r="E148" s="5" t="s">
        <v>90</v>
      </c>
      <c r="F148" s="5">
        <v>2035</v>
      </c>
      <c r="G148" s="5">
        <f t="array" ref="G148">INDEX(_price_path_country!$F$1:$F$86,MATCH(B148&amp;D148&amp;F148,_price_path_country!$B$1:$B$86&amp;_price_path_country!$D$1:$D$86&amp;_price_path_country!$E$1:$E$86,0))</f>
        <v>61.25</v>
      </c>
    </row>
    <row r="149" spans="1:7" x14ac:dyDescent="0.45">
      <c r="A149" s="5" t="s">
        <v>9</v>
      </c>
      <c r="B149" s="5" t="s">
        <v>40</v>
      </c>
      <c r="C149" s="5" t="s">
        <v>82</v>
      </c>
      <c r="D149" s="5" t="s">
        <v>63</v>
      </c>
      <c r="E149" s="5" t="s">
        <v>90</v>
      </c>
      <c r="F149" s="5">
        <v>2040</v>
      </c>
      <c r="G149" s="5">
        <f t="array" ref="G149">INDEX(_price_path_country!$F$1:$F$86,MATCH(B149&amp;D149&amp;F149,_price_path_country!$B$1:$B$86&amp;_price_path_country!$D$1:$D$86&amp;_price_path_country!$E$1:$E$86,0))</f>
        <v>82.5</v>
      </c>
    </row>
    <row r="150" spans="1:7" x14ac:dyDescent="0.45">
      <c r="A150" s="5" t="s">
        <v>9</v>
      </c>
      <c r="B150" s="5" t="s">
        <v>40</v>
      </c>
      <c r="C150" s="5" t="s">
        <v>82</v>
      </c>
      <c r="D150" s="5" t="s">
        <v>63</v>
      </c>
      <c r="E150" s="5" t="s">
        <v>90</v>
      </c>
      <c r="F150" s="5">
        <v>2045</v>
      </c>
      <c r="G150" s="5">
        <f t="array" ref="G150">INDEX(_price_path_country!$F$1:$F$86,MATCH(B150&amp;D150&amp;F150,_price_path_country!$B$1:$B$86&amp;_price_path_country!$D$1:$D$86&amp;_price_path_country!$E$1:$E$86,0))</f>
        <v>103.75</v>
      </c>
    </row>
    <row r="151" spans="1:7" x14ac:dyDescent="0.45">
      <c r="A151" s="6" t="s">
        <v>9</v>
      </c>
      <c r="B151" s="6" t="s">
        <v>40</v>
      </c>
      <c r="C151" s="6" t="s">
        <v>82</v>
      </c>
      <c r="D151" s="6" t="s">
        <v>63</v>
      </c>
      <c r="E151" s="6" t="s">
        <v>90</v>
      </c>
      <c r="F151" s="6">
        <v>2050</v>
      </c>
      <c r="G151" s="6">
        <f t="array" ref="G151">INDEX(_price_path_country!$F$1:$F$86,MATCH(B151&amp;D151&amp;F151,_price_path_country!$B$1:$B$86&amp;_price_path_country!$D$1:$D$86&amp;_price_path_country!$E$1:$E$86,0))</f>
        <v>125</v>
      </c>
    </row>
    <row r="152" spans="1:7" x14ac:dyDescent="0.45">
      <c r="A152" s="5"/>
      <c r="B152" s="5" t="s">
        <v>58</v>
      </c>
      <c r="C152" s="5"/>
      <c r="D152" s="5" t="s">
        <v>63</v>
      </c>
      <c r="E152" s="5" t="s">
        <v>90</v>
      </c>
      <c r="F152" s="5">
        <v>2030</v>
      </c>
      <c r="G152" s="5">
        <f t="array" ref="G152">INDEX(_price_path_country!$F$1:$F$86,MATCH(B152&amp;D152&amp;F152,_price_path_country!$B$1:$B$86&amp;_price_path_country!$D$1:$D$86&amp;_price_path_country!$E$1:$E$86,0))</f>
        <v>572.72727272727263</v>
      </c>
    </row>
    <row r="153" spans="1:7" x14ac:dyDescent="0.45">
      <c r="A153" s="5"/>
      <c r="B153" s="5" t="s">
        <v>58</v>
      </c>
      <c r="C153" s="5"/>
      <c r="D153" s="5" t="s">
        <v>63</v>
      </c>
      <c r="E153" s="5" t="s">
        <v>90</v>
      </c>
      <c r="F153" s="5">
        <v>2035</v>
      </c>
      <c r="G153" s="5">
        <f t="array" ref="G153">INDEX(_price_path_country!$F$1:$F$86,MATCH(B153&amp;D153&amp;F153,_price_path_country!$B$1:$B$86&amp;_price_path_country!$D$1:$D$86&amp;_price_path_country!$E$1:$E$86,0))</f>
        <v>572.72727272727263</v>
      </c>
    </row>
    <row r="154" spans="1:7" x14ac:dyDescent="0.45">
      <c r="A154" s="5"/>
      <c r="B154" s="5" t="s">
        <v>58</v>
      </c>
      <c r="C154" s="5"/>
      <c r="D154" s="5" t="s">
        <v>63</v>
      </c>
      <c r="E154" s="5" t="s">
        <v>90</v>
      </c>
      <c r="F154" s="5">
        <v>2040</v>
      </c>
      <c r="G154" s="5">
        <f t="array" ref="G154">INDEX(_price_path_country!$F$1:$F$86,MATCH(B154&amp;D154&amp;F154,_price_path_country!$B$1:$B$86&amp;_price_path_country!$D$1:$D$86&amp;_price_path_country!$E$1:$E$86,0))</f>
        <v>572.72727272727263</v>
      </c>
    </row>
    <row r="155" spans="1:7" x14ac:dyDescent="0.45">
      <c r="A155" s="5"/>
      <c r="B155" s="5" t="s">
        <v>58</v>
      </c>
      <c r="C155" s="5"/>
      <c r="D155" s="5" t="s">
        <v>63</v>
      </c>
      <c r="E155" s="5" t="s">
        <v>90</v>
      </c>
      <c r="F155" s="5">
        <v>2045</v>
      </c>
      <c r="G155" s="5">
        <f t="array" ref="G155">INDEX(_price_path_country!$F$1:$F$86,MATCH(B155&amp;D155&amp;F155,_price_path_country!$B$1:$B$86&amp;_price_path_country!$D$1:$D$86&amp;_price_path_country!$E$1:$E$86,0))</f>
        <v>572.72727272727263</v>
      </c>
    </row>
    <row r="156" spans="1:7" x14ac:dyDescent="0.45">
      <c r="A156" s="6"/>
      <c r="B156" s="6" t="s">
        <v>58</v>
      </c>
      <c r="C156" s="6"/>
      <c r="D156" s="6" t="s">
        <v>63</v>
      </c>
      <c r="E156" s="6" t="s">
        <v>90</v>
      </c>
      <c r="F156" s="6">
        <v>2050</v>
      </c>
      <c r="G156" s="6">
        <f t="array" ref="G156">INDEX(_price_path_country!$F$1:$F$86,MATCH(B156&amp;D156&amp;F156,_price_path_country!$B$1:$B$86&amp;_price_path_country!$D$1:$D$86&amp;_price_path_country!$E$1:$E$86,0))</f>
        <v>572.72727272727263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B522-F22E-4A03-BA4A-140AAF42E222}">
  <dimension ref="A1:D156"/>
  <sheetViews>
    <sheetView tabSelected="1" topLeftCell="A145" workbookViewId="0">
      <selection activeCell="O145" sqref="O145"/>
    </sheetView>
  </sheetViews>
  <sheetFormatPr baseColWidth="10" defaultRowHeight="14.25" x14ac:dyDescent="0.45"/>
  <cols>
    <col min="1" max="1" width="9" customWidth="1"/>
    <col min="2" max="2" width="12.33203125" customWidth="1"/>
  </cols>
  <sheetData>
    <row r="1" spans="1:4" x14ac:dyDescent="0.45">
      <c r="A1" s="1" t="s">
        <v>9</v>
      </c>
      <c r="B1" s="1" t="s">
        <v>62</v>
      </c>
      <c r="C1" s="1" t="s">
        <v>1</v>
      </c>
      <c r="D1" s="1" t="s">
        <v>26</v>
      </c>
    </row>
    <row r="2" spans="1:4" x14ac:dyDescent="0.45">
      <c r="A2" s="5" t="s">
        <v>50</v>
      </c>
      <c r="B2" s="5" t="s">
        <v>92</v>
      </c>
      <c r="C2" s="5">
        <v>2030</v>
      </c>
      <c r="D2" s="5">
        <v>17</v>
      </c>
    </row>
    <row r="3" spans="1:4" x14ac:dyDescent="0.45">
      <c r="A3" s="5" t="s">
        <v>50</v>
      </c>
      <c r="B3" s="5" t="s">
        <v>92</v>
      </c>
      <c r="C3" s="5">
        <v>2035</v>
      </c>
      <c r="D3" s="5">
        <v>17</v>
      </c>
    </row>
    <row r="4" spans="1:4" x14ac:dyDescent="0.45">
      <c r="A4" s="5" t="s">
        <v>50</v>
      </c>
      <c r="B4" s="5" t="s">
        <v>92</v>
      </c>
      <c r="C4" s="5">
        <v>2040</v>
      </c>
      <c r="D4" s="5">
        <v>17</v>
      </c>
    </row>
    <row r="5" spans="1:4" x14ac:dyDescent="0.45">
      <c r="A5" s="5" t="s">
        <v>50</v>
      </c>
      <c r="B5" s="5" t="s">
        <v>92</v>
      </c>
      <c r="C5" s="5">
        <v>2045</v>
      </c>
      <c r="D5" s="5">
        <v>17</v>
      </c>
    </row>
    <row r="6" spans="1:4" x14ac:dyDescent="0.45">
      <c r="A6" s="6" t="s">
        <v>50</v>
      </c>
      <c r="B6" s="6" t="s">
        <v>92</v>
      </c>
      <c r="C6" s="6">
        <v>2050</v>
      </c>
      <c r="D6" s="6">
        <v>17</v>
      </c>
    </row>
    <row r="7" spans="1:4" x14ac:dyDescent="0.45">
      <c r="A7" s="5" t="s">
        <v>50</v>
      </c>
      <c r="B7" s="5" t="s">
        <v>93</v>
      </c>
      <c r="C7" s="5">
        <v>2030</v>
      </c>
      <c r="D7" s="5">
        <v>17</v>
      </c>
    </row>
    <row r="8" spans="1:4" x14ac:dyDescent="0.45">
      <c r="A8" s="5" t="s">
        <v>50</v>
      </c>
      <c r="B8" s="5" t="s">
        <v>93</v>
      </c>
      <c r="C8" s="5">
        <v>2035</v>
      </c>
      <c r="D8" s="5">
        <v>17</v>
      </c>
    </row>
    <row r="9" spans="1:4" x14ac:dyDescent="0.45">
      <c r="A9" s="5" t="s">
        <v>50</v>
      </c>
      <c r="B9" s="5" t="s">
        <v>93</v>
      </c>
      <c r="C9" s="5">
        <v>2040</v>
      </c>
      <c r="D9" s="5">
        <v>17</v>
      </c>
    </row>
    <row r="10" spans="1:4" x14ac:dyDescent="0.45">
      <c r="A10" s="5" t="s">
        <v>50</v>
      </c>
      <c r="B10" s="5" t="s">
        <v>93</v>
      </c>
      <c r="C10" s="5">
        <v>2045</v>
      </c>
      <c r="D10" s="5">
        <v>17</v>
      </c>
    </row>
    <row r="11" spans="1:4" x14ac:dyDescent="0.45">
      <c r="A11" s="6" t="s">
        <v>50</v>
      </c>
      <c r="B11" s="6" t="s">
        <v>93</v>
      </c>
      <c r="C11" s="6">
        <v>2050</v>
      </c>
      <c r="D11" s="6">
        <v>17</v>
      </c>
    </row>
    <row r="12" spans="1:4" x14ac:dyDescent="0.45">
      <c r="A12" s="5" t="s">
        <v>50</v>
      </c>
      <c r="B12" s="5" t="s">
        <v>90</v>
      </c>
      <c r="C12" s="5">
        <v>2030</v>
      </c>
      <c r="D12" s="5">
        <v>17</v>
      </c>
    </row>
    <row r="13" spans="1:4" x14ac:dyDescent="0.45">
      <c r="A13" s="5" t="s">
        <v>50</v>
      </c>
      <c r="B13" s="5" t="s">
        <v>90</v>
      </c>
      <c r="C13" s="5">
        <v>2035</v>
      </c>
      <c r="D13" s="5">
        <v>17</v>
      </c>
    </row>
    <row r="14" spans="1:4" x14ac:dyDescent="0.45">
      <c r="A14" s="5" t="s">
        <v>50</v>
      </c>
      <c r="B14" s="5" t="s">
        <v>90</v>
      </c>
      <c r="C14" s="5">
        <v>2040</v>
      </c>
      <c r="D14" s="5">
        <v>17</v>
      </c>
    </row>
    <row r="15" spans="1:4" x14ac:dyDescent="0.45">
      <c r="A15" s="5" t="s">
        <v>50</v>
      </c>
      <c r="B15" s="5" t="s">
        <v>90</v>
      </c>
      <c r="C15" s="5">
        <v>2045</v>
      </c>
      <c r="D15" s="5">
        <v>17</v>
      </c>
    </row>
    <row r="16" spans="1:4" x14ac:dyDescent="0.45">
      <c r="A16" s="6" t="s">
        <v>50</v>
      </c>
      <c r="B16" s="6" t="s">
        <v>90</v>
      </c>
      <c r="C16" s="6">
        <v>2050</v>
      </c>
      <c r="D16" s="6">
        <v>17</v>
      </c>
    </row>
    <row r="17" spans="1:4" x14ac:dyDescent="0.45">
      <c r="A17" s="5" t="s">
        <v>50</v>
      </c>
      <c r="B17" s="5" t="s">
        <v>94</v>
      </c>
      <c r="C17" s="5">
        <v>2030</v>
      </c>
      <c r="D17" s="5">
        <v>17</v>
      </c>
    </row>
    <row r="18" spans="1:4" x14ac:dyDescent="0.45">
      <c r="A18" s="5" t="s">
        <v>50</v>
      </c>
      <c r="B18" s="5" t="s">
        <v>94</v>
      </c>
      <c r="C18" s="5">
        <v>2035</v>
      </c>
      <c r="D18" s="5">
        <v>17</v>
      </c>
    </row>
    <row r="19" spans="1:4" x14ac:dyDescent="0.45">
      <c r="A19" s="5" t="s">
        <v>50</v>
      </c>
      <c r="B19" s="5" t="s">
        <v>94</v>
      </c>
      <c r="C19" s="5">
        <v>2040</v>
      </c>
      <c r="D19" s="5">
        <v>17</v>
      </c>
    </row>
    <row r="20" spans="1:4" x14ac:dyDescent="0.45">
      <c r="A20" s="5" t="s">
        <v>50</v>
      </c>
      <c r="B20" s="5" t="s">
        <v>94</v>
      </c>
      <c r="C20" s="5">
        <v>2045</v>
      </c>
      <c r="D20" s="5">
        <v>17</v>
      </c>
    </row>
    <row r="21" spans="1:4" x14ac:dyDescent="0.45">
      <c r="A21" s="6" t="s">
        <v>50</v>
      </c>
      <c r="B21" s="6" t="s">
        <v>94</v>
      </c>
      <c r="C21" s="6">
        <v>2050</v>
      </c>
      <c r="D21" s="6">
        <v>17</v>
      </c>
    </row>
    <row r="22" spans="1:4" x14ac:dyDescent="0.45">
      <c r="A22" s="5" t="s">
        <v>50</v>
      </c>
      <c r="B22" s="5" t="s">
        <v>95</v>
      </c>
      <c r="C22" s="5">
        <v>2030</v>
      </c>
      <c r="D22" s="5">
        <v>17</v>
      </c>
    </row>
    <row r="23" spans="1:4" x14ac:dyDescent="0.45">
      <c r="A23" s="5" t="s">
        <v>50</v>
      </c>
      <c r="B23" s="5" t="s">
        <v>95</v>
      </c>
      <c r="C23" s="5">
        <v>2035</v>
      </c>
      <c r="D23" s="5">
        <v>17</v>
      </c>
    </row>
    <row r="24" spans="1:4" x14ac:dyDescent="0.45">
      <c r="A24" s="5" t="s">
        <v>50</v>
      </c>
      <c r="B24" s="5" t="s">
        <v>95</v>
      </c>
      <c r="C24" s="5">
        <v>2040</v>
      </c>
      <c r="D24" s="5">
        <v>17</v>
      </c>
    </row>
    <row r="25" spans="1:4" x14ac:dyDescent="0.45">
      <c r="A25" s="5" t="s">
        <v>50</v>
      </c>
      <c r="B25" s="5" t="s">
        <v>95</v>
      </c>
      <c r="C25" s="5">
        <v>2045</v>
      </c>
      <c r="D25" s="5">
        <v>17</v>
      </c>
    </row>
    <row r="26" spans="1:4" x14ac:dyDescent="0.45">
      <c r="A26" s="6" t="s">
        <v>50</v>
      </c>
      <c r="B26" s="6" t="s">
        <v>95</v>
      </c>
      <c r="C26" s="6">
        <v>2050</v>
      </c>
      <c r="D26" s="6">
        <v>17</v>
      </c>
    </row>
    <row r="27" spans="1:4" x14ac:dyDescent="0.45">
      <c r="A27" s="5" t="s">
        <v>51</v>
      </c>
      <c r="B27" s="5" t="s">
        <v>92</v>
      </c>
      <c r="C27" s="5">
        <v>2030</v>
      </c>
      <c r="D27" s="5">
        <v>60</v>
      </c>
    </row>
    <row r="28" spans="1:4" x14ac:dyDescent="0.45">
      <c r="A28" s="5" t="s">
        <v>51</v>
      </c>
      <c r="B28" s="5" t="s">
        <v>92</v>
      </c>
      <c r="C28" s="5">
        <v>2035</v>
      </c>
      <c r="D28" s="5">
        <v>60</v>
      </c>
    </row>
    <row r="29" spans="1:4" x14ac:dyDescent="0.45">
      <c r="A29" s="5" t="s">
        <v>51</v>
      </c>
      <c r="B29" s="5" t="s">
        <v>92</v>
      </c>
      <c r="C29" s="5">
        <v>2040</v>
      </c>
      <c r="D29" s="5">
        <v>60</v>
      </c>
    </row>
    <row r="30" spans="1:4" x14ac:dyDescent="0.45">
      <c r="A30" s="5" t="s">
        <v>51</v>
      </c>
      <c r="B30" s="5" t="s">
        <v>92</v>
      </c>
      <c r="C30" s="5">
        <v>2045</v>
      </c>
      <c r="D30" s="5">
        <v>60</v>
      </c>
    </row>
    <row r="31" spans="1:4" x14ac:dyDescent="0.45">
      <c r="A31" s="6" t="s">
        <v>51</v>
      </c>
      <c r="B31" s="6" t="s">
        <v>92</v>
      </c>
      <c r="C31" s="6">
        <v>2050</v>
      </c>
      <c r="D31" s="6">
        <v>60</v>
      </c>
    </row>
    <row r="32" spans="1:4" x14ac:dyDescent="0.45">
      <c r="A32" s="5" t="s">
        <v>51</v>
      </c>
      <c r="B32" s="5" t="s">
        <v>93</v>
      </c>
      <c r="C32" s="5">
        <v>2030</v>
      </c>
      <c r="D32" s="5">
        <v>60</v>
      </c>
    </row>
    <row r="33" spans="1:4" x14ac:dyDescent="0.45">
      <c r="A33" s="5" t="s">
        <v>51</v>
      </c>
      <c r="B33" s="5" t="s">
        <v>93</v>
      </c>
      <c r="C33" s="5">
        <v>2035</v>
      </c>
      <c r="D33" s="5">
        <v>60</v>
      </c>
    </row>
    <row r="34" spans="1:4" x14ac:dyDescent="0.45">
      <c r="A34" s="5" t="s">
        <v>51</v>
      </c>
      <c r="B34" s="5" t="s">
        <v>93</v>
      </c>
      <c r="C34" s="5">
        <v>2040</v>
      </c>
      <c r="D34" s="5">
        <v>60</v>
      </c>
    </row>
    <row r="35" spans="1:4" x14ac:dyDescent="0.45">
      <c r="A35" s="5" t="s">
        <v>51</v>
      </c>
      <c r="B35" s="5" t="s">
        <v>93</v>
      </c>
      <c r="C35" s="5">
        <v>2045</v>
      </c>
      <c r="D35" s="5">
        <v>60</v>
      </c>
    </row>
    <row r="36" spans="1:4" x14ac:dyDescent="0.45">
      <c r="A36" s="6" t="s">
        <v>51</v>
      </c>
      <c r="B36" s="6" t="s">
        <v>93</v>
      </c>
      <c r="C36" s="6">
        <v>2050</v>
      </c>
      <c r="D36" s="6">
        <v>60</v>
      </c>
    </row>
    <row r="37" spans="1:4" x14ac:dyDescent="0.45">
      <c r="A37" s="5" t="s">
        <v>51</v>
      </c>
      <c r="B37" s="5" t="s">
        <v>90</v>
      </c>
      <c r="C37" s="5">
        <v>2030</v>
      </c>
      <c r="D37" s="5">
        <v>60</v>
      </c>
    </row>
    <row r="38" spans="1:4" x14ac:dyDescent="0.45">
      <c r="A38" s="5" t="s">
        <v>51</v>
      </c>
      <c r="B38" s="5" t="s">
        <v>90</v>
      </c>
      <c r="C38" s="5">
        <v>2035</v>
      </c>
      <c r="D38" s="5">
        <v>60</v>
      </c>
    </row>
    <row r="39" spans="1:4" x14ac:dyDescent="0.45">
      <c r="A39" s="5" t="s">
        <v>51</v>
      </c>
      <c r="B39" s="5" t="s">
        <v>90</v>
      </c>
      <c r="C39" s="5">
        <v>2040</v>
      </c>
      <c r="D39" s="5">
        <v>60</v>
      </c>
    </row>
    <row r="40" spans="1:4" x14ac:dyDescent="0.45">
      <c r="A40" s="5" t="s">
        <v>51</v>
      </c>
      <c r="B40" s="5" t="s">
        <v>90</v>
      </c>
      <c r="C40" s="5">
        <v>2045</v>
      </c>
      <c r="D40" s="5">
        <v>60</v>
      </c>
    </row>
    <row r="41" spans="1:4" x14ac:dyDescent="0.45">
      <c r="A41" s="6" t="s">
        <v>51</v>
      </c>
      <c r="B41" s="6" t="s">
        <v>90</v>
      </c>
      <c r="C41" s="6">
        <v>2050</v>
      </c>
      <c r="D41" s="6">
        <v>60</v>
      </c>
    </row>
    <row r="42" spans="1:4" x14ac:dyDescent="0.45">
      <c r="A42" s="5" t="s">
        <v>51</v>
      </c>
      <c r="B42" s="5" t="s">
        <v>94</v>
      </c>
      <c r="C42" s="5">
        <v>2030</v>
      </c>
      <c r="D42" s="5">
        <v>60</v>
      </c>
    </row>
    <row r="43" spans="1:4" x14ac:dyDescent="0.45">
      <c r="A43" s="5" t="s">
        <v>51</v>
      </c>
      <c r="B43" s="5" t="s">
        <v>94</v>
      </c>
      <c r="C43" s="5">
        <v>2035</v>
      </c>
      <c r="D43" s="5">
        <v>60</v>
      </c>
    </row>
    <row r="44" spans="1:4" x14ac:dyDescent="0.45">
      <c r="A44" s="5" t="s">
        <v>51</v>
      </c>
      <c r="B44" s="5" t="s">
        <v>94</v>
      </c>
      <c r="C44" s="5">
        <v>2040</v>
      </c>
      <c r="D44" s="5">
        <v>60</v>
      </c>
    </row>
    <row r="45" spans="1:4" x14ac:dyDescent="0.45">
      <c r="A45" s="5" t="s">
        <v>51</v>
      </c>
      <c r="B45" s="5" t="s">
        <v>94</v>
      </c>
      <c r="C45" s="5">
        <v>2045</v>
      </c>
      <c r="D45" s="5">
        <v>60</v>
      </c>
    </row>
    <row r="46" spans="1:4" x14ac:dyDescent="0.45">
      <c r="A46" s="6" t="s">
        <v>51</v>
      </c>
      <c r="B46" s="6" t="s">
        <v>94</v>
      </c>
      <c r="C46" s="6">
        <v>2050</v>
      </c>
      <c r="D46" s="6">
        <v>60</v>
      </c>
    </row>
    <row r="47" spans="1:4" x14ac:dyDescent="0.45">
      <c r="A47" s="5" t="s">
        <v>51</v>
      </c>
      <c r="B47" s="5" t="s">
        <v>95</v>
      </c>
      <c r="C47" s="5">
        <v>2030</v>
      </c>
      <c r="D47" s="5">
        <v>60</v>
      </c>
    </row>
    <row r="48" spans="1:4" x14ac:dyDescent="0.45">
      <c r="A48" s="5" t="s">
        <v>51</v>
      </c>
      <c r="B48" s="5" t="s">
        <v>95</v>
      </c>
      <c r="C48" s="5">
        <v>2035</v>
      </c>
      <c r="D48" s="5">
        <v>60</v>
      </c>
    </row>
    <row r="49" spans="1:4" x14ac:dyDescent="0.45">
      <c r="A49" s="5" t="s">
        <v>51</v>
      </c>
      <c r="B49" s="5" t="s">
        <v>95</v>
      </c>
      <c r="C49" s="5">
        <v>2040</v>
      </c>
      <c r="D49" s="5">
        <v>60</v>
      </c>
    </row>
    <row r="50" spans="1:4" x14ac:dyDescent="0.45">
      <c r="A50" s="5" t="s">
        <v>51</v>
      </c>
      <c r="B50" s="5" t="s">
        <v>95</v>
      </c>
      <c r="C50" s="5">
        <v>2045</v>
      </c>
      <c r="D50" s="5">
        <v>60</v>
      </c>
    </row>
    <row r="51" spans="1:4" x14ac:dyDescent="0.45">
      <c r="A51" s="6" t="s">
        <v>51</v>
      </c>
      <c r="B51" s="6" t="s">
        <v>95</v>
      </c>
      <c r="C51" s="6">
        <v>2050</v>
      </c>
      <c r="D51" s="6">
        <v>60</v>
      </c>
    </row>
    <row r="52" spans="1:4" x14ac:dyDescent="0.45">
      <c r="A52" s="5" t="s">
        <v>51</v>
      </c>
      <c r="B52" s="5" t="s">
        <v>93</v>
      </c>
      <c r="C52" s="5">
        <v>2030</v>
      </c>
      <c r="D52" s="5">
        <v>60</v>
      </c>
    </row>
    <row r="53" spans="1:4" x14ac:dyDescent="0.45">
      <c r="A53" s="5" t="s">
        <v>51</v>
      </c>
      <c r="B53" s="5" t="s">
        <v>93</v>
      </c>
      <c r="C53" s="5">
        <v>2035</v>
      </c>
      <c r="D53" s="5">
        <v>60</v>
      </c>
    </row>
    <row r="54" spans="1:4" x14ac:dyDescent="0.45">
      <c r="A54" s="5" t="s">
        <v>51</v>
      </c>
      <c r="B54" s="5" t="s">
        <v>93</v>
      </c>
      <c r="C54" s="5">
        <v>2040</v>
      </c>
      <c r="D54" s="5">
        <v>60</v>
      </c>
    </row>
    <row r="55" spans="1:4" x14ac:dyDescent="0.45">
      <c r="A55" s="5" t="s">
        <v>51</v>
      </c>
      <c r="B55" s="5" t="s">
        <v>93</v>
      </c>
      <c r="C55" s="5">
        <v>2045</v>
      </c>
      <c r="D55" s="5">
        <v>60</v>
      </c>
    </row>
    <row r="56" spans="1:4" x14ac:dyDescent="0.45">
      <c r="A56" s="6" t="s">
        <v>51</v>
      </c>
      <c r="B56" s="6" t="s">
        <v>93</v>
      </c>
      <c r="C56" s="6">
        <v>2050</v>
      </c>
      <c r="D56" s="6">
        <v>60</v>
      </c>
    </row>
    <row r="57" spans="1:4" x14ac:dyDescent="0.45">
      <c r="A57" s="5" t="s">
        <v>51</v>
      </c>
      <c r="B57" s="5" t="s">
        <v>90</v>
      </c>
      <c r="C57" s="5">
        <v>2030</v>
      </c>
      <c r="D57" s="5">
        <v>60</v>
      </c>
    </row>
    <row r="58" spans="1:4" x14ac:dyDescent="0.45">
      <c r="A58" s="5" t="s">
        <v>51</v>
      </c>
      <c r="B58" s="5" t="s">
        <v>90</v>
      </c>
      <c r="C58" s="5">
        <v>2035</v>
      </c>
      <c r="D58" s="5">
        <v>60</v>
      </c>
    </row>
    <row r="59" spans="1:4" x14ac:dyDescent="0.45">
      <c r="A59" s="5" t="s">
        <v>51</v>
      </c>
      <c r="B59" s="5" t="s">
        <v>90</v>
      </c>
      <c r="C59" s="5">
        <v>2040</v>
      </c>
      <c r="D59" s="5">
        <v>60</v>
      </c>
    </row>
    <row r="60" spans="1:4" x14ac:dyDescent="0.45">
      <c r="A60" s="5" t="s">
        <v>51</v>
      </c>
      <c r="B60" s="5" t="s">
        <v>90</v>
      </c>
      <c r="C60" s="5">
        <v>2045</v>
      </c>
      <c r="D60" s="5">
        <v>60</v>
      </c>
    </row>
    <row r="61" spans="1:4" x14ac:dyDescent="0.45">
      <c r="A61" s="6" t="s">
        <v>51</v>
      </c>
      <c r="B61" s="6" t="s">
        <v>90</v>
      </c>
      <c r="C61" s="6">
        <v>2050</v>
      </c>
      <c r="D61" s="6">
        <v>60</v>
      </c>
    </row>
    <row r="62" spans="1:4" x14ac:dyDescent="0.45">
      <c r="A62" s="5" t="s">
        <v>51</v>
      </c>
      <c r="B62" s="5" t="s">
        <v>94</v>
      </c>
      <c r="C62" s="5">
        <v>2030</v>
      </c>
      <c r="D62" s="5">
        <v>60</v>
      </c>
    </row>
    <row r="63" spans="1:4" x14ac:dyDescent="0.45">
      <c r="A63" s="5" t="s">
        <v>51</v>
      </c>
      <c r="B63" s="5" t="s">
        <v>94</v>
      </c>
      <c r="C63" s="5">
        <v>2035</v>
      </c>
      <c r="D63" s="5">
        <v>60</v>
      </c>
    </row>
    <row r="64" spans="1:4" x14ac:dyDescent="0.45">
      <c r="A64" s="5" t="s">
        <v>51</v>
      </c>
      <c r="B64" s="5" t="s">
        <v>94</v>
      </c>
      <c r="C64" s="5">
        <v>2040</v>
      </c>
      <c r="D64" s="5">
        <v>60</v>
      </c>
    </row>
    <row r="65" spans="1:4" x14ac:dyDescent="0.45">
      <c r="A65" s="5" t="s">
        <v>51</v>
      </c>
      <c r="B65" s="5" t="s">
        <v>94</v>
      </c>
      <c r="C65" s="5">
        <v>2045</v>
      </c>
      <c r="D65" s="5">
        <v>60</v>
      </c>
    </row>
    <row r="66" spans="1:4" x14ac:dyDescent="0.45">
      <c r="A66" s="6" t="s">
        <v>51</v>
      </c>
      <c r="B66" s="6" t="s">
        <v>94</v>
      </c>
      <c r="C66" s="6">
        <v>2050</v>
      </c>
      <c r="D66" s="6">
        <v>60</v>
      </c>
    </row>
    <row r="67" spans="1:4" x14ac:dyDescent="0.45">
      <c r="A67" s="5" t="s">
        <v>51</v>
      </c>
      <c r="B67" s="5" t="s">
        <v>95</v>
      </c>
      <c r="C67" s="5">
        <v>2030</v>
      </c>
      <c r="D67" s="5">
        <v>60</v>
      </c>
    </row>
    <row r="68" spans="1:4" x14ac:dyDescent="0.45">
      <c r="A68" s="5" t="s">
        <v>51</v>
      </c>
      <c r="B68" s="5" t="s">
        <v>95</v>
      </c>
      <c r="C68" s="5">
        <v>2035</v>
      </c>
      <c r="D68" s="5">
        <v>60</v>
      </c>
    </row>
    <row r="69" spans="1:4" x14ac:dyDescent="0.45">
      <c r="A69" s="5" t="s">
        <v>51</v>
      </c>
      <c r="B69" s="5" t="s">
        <v>95</v>
      </c>
      <c r="C69" s="5">
        <v>2040</v>
      </c>
      <c r="D69" s="5">
        <v>60</v>
      </c>
    </row>
    <row r="70" spans="1:4" x14ac:dyDescent="0.45">
      <c r="A70" s="5" t="s">
        <v>51</v>
      </c>
      <c r="B70" s="5" t="s">
        <v>95</v>
      </c>
      <c r="C70" s="5">
        <v>2045</v>
      </c>
      <c r="D70" s="5">
        <v>60</v>
      </c>
    </row>
    <row r="71" spans="1:4" x14ac:dyDescent="0.45">
      <c r="A71" s="6" t="s">
        <v>51</v>
      </c>
      <c r="B71" s="6" t="s">
        <v>95</v>
      </c>
      <c r="C71" s="6">
        <v>2050</v>
      </c>
      <c r="D71" s="6">
        <v>60</v>
      </c>
    </row>
    <row r="72" spans="1:4" x14ac:dyDescent="0.45">
      <c r="A72" s="5" t="s">
        <v>51</v>
      </c>
      <c r="B72" s="5" t="s">
        <v>96</v>
      </c>
      <c r="C72" s="5">
        <v>2030</v>
      </c>
      <c r="D72" s="5">
        <v>40</v>
      </c>
    </row>
    <row r="73" spans="1:4" x14ac:dyDescent="0.45">
      <c r="A73" s="5" t="s">
        <v>51</v>
      </c>
      <c r="B73" s="5" t="s">
        <v>96</v>
      </c>
      <c r="C73" s="5">
        <v>2035</v>
      </c>
      <c r="D73" s="5">
        <v>40</v>
      </c>
    </row>
    <row r="74" spans="1:4" x14ac:dyDescent="0.45">
      <c r="A74" s="5" t="s">
        <v>51</v>
      </c>
      <c r="B74" s="5" t="s">
        <v>96</v>
      </c>
      <c r="C74" s="5">
        <v>2040</v>
      </c>
      <c r="D74" s="5">
        <v>40</v>
      </c>
    </row>
    <row r="75" spans="1:4" x14ac:dyDescent="0.45">
      <c r="A75" s="5" t="s">
        <v>51</v>
      </c>
      <c r="B75" s="5" t="s">
        <v>96</v>
      </c>
      <c r="C75" s="5">
        <v>2045</v>
      </c>
      <c r="D75" s="5">
        <v>40</v>
      </c>
    </row>
    <row r="76" spans="1:4" x14ac:dyDescent="0.45">
      <c r="A76" s="6" t="s">
        <v>51</v>
      </c>
      <c r="B76" s="6" t="s">
        <v>96</v>
      </c>
      <c r="C76" s="6">
        <v>2050</v>
      </c>
      <c r="D76" s="6">
        <v>40</v>
      </c>
    </row>
    <row r="77" spans="1:4" x14ac:dyDescent="0.45">
      <c r="A77" s="5" t="s">
        <v>52</v>
      </c>
      <c r="B77" s="5" t="s">
        <v>92</v>
      </c>
      <c r="C77" s="5">
        <v>2030</v>
      </c>
      <c r="D77" s="5">
        <v>200</v>
      </c>
    </row>
    <row r="78" spans="1:4" x14ac:dyDescent="0.45">
      <c r="A78" s="5" t="s">
        <v>52</v>
      </c>
      <c r="B78" s="5" t="s">
        <v>92</v>
      </c>
      <c r="C78" s="5">
        <v>2035</v>
      </c>
      <c r="D78" s="5">
        <v>200</v>
      </c>
    </row>
    <row r="79" spans="1:4" x14ac:dyDescent="0.45">
      <c r="A79" s="5" t="s">
        <v>52</v>
      </c>
      <c r="B79" s="5" t="s">
        <v>92</v>
      </c>
      <c r="C79" s="5">
        <v>2040</v>
      </c>
      <c r="D79" s="5">
        <v>200</v>
      </c>
    </row>
    <row r="80" spans="1:4" x14ac:dyDescent="0.45">
      <c r="A80" s="5" t="s">
        <v>52</v>
      </c>
      <c r="B80" s="5" t="s">
        <v>92</v>
      </c>
      <c r="C80" s="5">
        <v>2045</v>
      </c>
      <c r="D80" s="5">
        <v>200</v>
      </c>
    </row>
    <row r="81" spans="1:4" x14ac:dyDescent="0.45">
      <c r="A81" s="6" t="s">
        <v>52</v>
      </c>
      <c r="B81" s="6" t="s">
        <v>92</v>
      </c>
      <c r="C81" s="6">
        <v>2050</v>
      </c>
      <c r="D81" s="6">
        <v>200</v>
      </c>
    </row>
    <row r="82" spans="1:4" x14ac:dyDescent="0.45">
      <c r="A82" s="5" t="s">
        <v>10</v>
      </c>
      <c r="B82" s="5" t="s">
        <v>94</v>
      </c>
      <c r="C82" s="5">
        <v>2030</v>
      </c>
      <c r="D82" s="5">
        <v>24.442294831374799</v>
      </c>
    </row>
    <row r="83" spans="1:4" x14ac:dyDescent="0.45">
      <c r="A83" s="5" t="s">
        <v>10</v>
      </c>
      <c r="B83" s="5" t="s">
        <v>94</v>
      </c>
      <c r="C83" s="5">
        <v>2035</v>
      </c>
      <c r="D83" s="5">
        <v>23.884589662749597</v>
      </c>
    </row>
    <row r="84" spans="1:4" x14ac:dyDescent="0.45">
      <c r="A84" s="5" t="s">
        <v>10</v>
      </c>
      <c r="B84" s="5" t="s">
        <v>94</v>
      </c>
      <c r="C84" s="5">
        <v>2040</v>
      </c>
      <c r="D84" s="5">
        <v>23.140982771249327</v>
      </c>
    </row>
    <row r="85" spans="1:4" x14ac:dyDescent="0.45">
      <c r="A85" s="5" t="s">
        <v>10</v>
      </c>
      <c r="B85" s="5" t="s">
        <v>94</v>
      </c>
      <c r="C85" s="5">
        <v>2045</v>
      </c>
      <c r="D85" s="5">
        <v>22.21147415687399</v>
      </c>
    </row>
    <row r="86" spans="1:4" x14ac:dyDescent="0.45">
      <c r="A86" s="6" t="s">
        <v>10</v>
      </c>
      <c r="B86" s="6" t="s">
        <v>94</v>
      </c>
      <c r="C86" s="6">
        <v>2050</v>
      </c>
      <c r="D86" s="6">
        <v>23.884589662749594</v>
      </c>
    </row>
    <row r="87" spans="1:4" x14ac:dyDescent="0.45">
      <c r="A87" s="5" t="s">
        <v>21</v>
      </c>
      <c r="B87" s="5" t="s">
        <v>94</v>
      </c>
      <c r="C87" s="5">
        <v>2030</v>
      </c>
      <c r="D87" s="5">
        <v>7.25</v>
      </c>
    </row>
    <row r="88" spans="1:4" x14ac:dyDescent="0.45">
      <c r="A88" s="5" t="s">
        <v>21</v>
      </c>
      <c r="B88" s="5" t="s">
        <v>94</v>
      </c>
      <c r="C88" s="5">
        <v>2035</v>
      </c>
      <c r="D88" s="5">
        <v>8.125</v>
      </c>
    </row>
    <row r="89" spans="1:4" x14ac:dyDescent="0.45">
      <c r="A89" s="5" t="s">
        <v>21</v>
      </c>
      <c r="B89" s="5" t="s">
        <v>94</v>
      </c>
      <c r="C89" s="5">
        <v>2040</v>
      </c>
      <c r="D89" s="5">
        <v>9</v>
      </c>
    </row>
    <row r="90" spans="1:4" x14ac:dyDescent="0.45">
      <c r="A90" s="5" t="s">
        <v>21</v>
      </c>
      <c r="B90" s="5" t="s">
        <v>94</v>
      </c>
      <c r="C90" s="5">
        <v>2045</v>
      </c>
      <c r="D90" s="5">
        <v>9.875</v>
      </c>
    </row>
    <row r="91" spans="1:4" x14ac:dyDescent="0.45">
      <c r="A91" s="6" t="s">
        <v>21</v>
      </c>
      <c r="B91" s="6" t="s">
        <v>94</v>
      </c>
      <c r="C91" s="6">
        <v>2050</v>
      </c>
      <c r="D91" s="6">
        <v>10.75</v>
      </c>
    </row>
    <row r="92" spans="1:4" x14ac:dyDescent="0.45">
      <c r="A92" s="5" t="s">
        <v>22</v>
      </c>
      <c r="B92" s="5" t="s">
        <v>94</v>
      </c>
      <c r="C92" s="5">
        <v>2030</v>
      </c>
      <c r="D92" s="5">
        <v>10.25</v>
      </c>
    </row>
    <row r="93" spans="1:4" x14ac:dyDescent="0.45">
      <c r="A93" s="5" t="s">
        <v>22</v>
      </c>
      <c r="B93" s="5" t="s">
        <v>94</v>
      </c>
      <c r="C93" s="5">
        <v>2035</v>
      </c>
      <c r="D93" s="5">
        <v>11.375</v>
      </c>
    </row>
    <row r="94" spans="1:4" x14ac:dyDescent="0.45">
      <c r="A94" s="5" t="s">
        <v>22</v>
      </c>
      <c r="B94" s="5" t="s">
        <v>94</v>
      </c>
      <c r="C94" s="5">
        <v>2040</v>
      </c>
      <c r="D94" s="5">
        <v>12.5</v>
      </c>
    </row>
    <row r="95" spans="1:4" x14ac:dyDescent="0.45">
      <c r="A95" s="5" t="s">
        <v>22</v>
      </c>
      <c r="B95" s="5" t="s">
        <v>94</v>
      </c>
      <c r="C95" s="5">
        <v>2045</v>
      </c>
      <c r="D95" s="5">
        <v>13.625</v>
      </c>
    </row>
    <row r="96" spans="1:4" x14ac:dyDescent="0.45">
      <c r="A96" s="6" t="s">
        <v>22</v>
      </c>
      <c r="B96" s="6" t="s">
        <v>94</v>
      </c>
      <c r="C96" s="6">
        <v>2050</v>
      </c>
      <c r="D96" s="6">
        <v>14.75</v>
      </c>
    </row>
    <row r="97" spans="1:4" x14ac:dyDescent="0.45">
      <c r="A97" s="5" t="s">
        <v>58</v>
      </c>
      <c r="B97" s="5" t="s">
        <v>93</v>
      </c>
      <c r="C97" s="5">
        <v>2030</v>
      </c>
      <c r="D97" s="21">
        <v>572.72727272727263</v>
      </c>
    </row>
    <row r="98" spans="1:4" x14ac:dyDescent="0.45">
      <c r="A98" s="5" t="s">
        <v>58</v>
      </c>
      <c r="B98" s="5" t="s">
        <v>93</v>
      </c>
      <c r="C98" s="5">
        <v>2035</v>
      </c>
      <c r="D98" s="21">
        <v>572.72727272727263</v>
      </c>
    </row>
    <row r="99" spans="1:4" x14ac:dyDescent="0.45">
      <c r="A99" s="5" t="s">
        <v>58</v>
      </c>
      <c r="B99" s="5" t="s">
        <v>93</v>
      </c>
      <c r="C99" s="5">
        <v>2040</v>
      </c>
      <c r="D99" s="21">
        <v>572.72727272727263</v>
      </c>
    </row>
    <row r="100" spans="1:4" x14ac:dyDescent="0.45">
      <c r="A100" s="5" t="s">
        <v>58</v>
      </c>
      <c r="B100" s="5" t="s">
        <v>93</v>
      </c>
      <c r="C100" s="5">
        <v>2045</v>
      </c>
      <c r="D100" s="21">
        <v>572.72727272727263</v>
      </c>
    </row>
    <row r="101" spans="1:4" x14ac:dyDescent="0.45">
      <c r="A101" s="6" t="s">
        <v>58</v>
      </c>
      <c r="B101" s="6" t="s">
        <v>93</v>
      </c>
      <c r="C101" s="6">
        <v>2050</v>
      </c>
      <c r="D101" s="22">
        <v>572.72727272727263</v>
      </c>
    </row>
    <row r="102" spans="1:4" x14ac:dyDescent="0.45">
      <c r="A102" s="5" t="s">
        <v>40</v>
      </c>
      <c r="B102" s="5" t="s">
        <v>93</v>
      </c>
      <c r="C102" s="5">
        <v>2030</v>
      </c>
      <c r="D102" s="5">
        <v>40</v>
      </c>
    </row>
    <row r="103" spans="1:4" x14ac:dyDescent="0.45">
      <c r="A103" s="5" t="s">
        <v>40</v>
      </c>
      <c r="B103" s="5" t="s">
        <v>93</v>
      </c>
      <c r="C103" s="5">
        <v>2035</v>
      </c>
      <c r="D103" s="5">
        <v>61.25</v>
      </c>
    </row>
    <row r="104" spans="1:4" x14ac:dyDescent="0.45">
      <c r="A104" s="5" t="s">
        <v>40</v>
      </c>
      <c r="B104" s="5" t="s">
        <v>93</v>
      </c>
      <c r="C104" s="5">
        <v>2040</v>
      </c>
      <c r="D104" s="5">
        <v>82.5</v>
      </c>
    </row>
    <row r="105" spans="1:4" x14ac:dyDescent="0.45">
      <c r="A105" s="5" t="s">
        <v>40</v>
      </c>
      <c r="B105" s="5" t="s">
        <v>93</v>
      </c>
      <c r="C105" s="5">
        <v>2045</v>
      </c>
      <c r="D105" s="5">
        <v>103.75</v>
      </c>
    </row>
    <row r="106" spans="1:4" x14ac:dyDescent="0.45">
      <c r="A106" s="6" t="s">
        <v>40</v>
      </c>
      <c r="B106" s="6" t="s">
        <v>93</v>
      </c>
      <c r="C106" s="6">
        <v>2050</v>
      </c>
      <c r="D106" s="6">
        <v>125</v>
      </c>
    </row>
    <row r="107" spans="1:4" x14ac:dyDescent="0.45">
      <c r="A107" s="5" t="s">
        <v>74</v>
      </c>
      <c r="B107" s="5" t="s">
        <v>95</v>
      </c>
      <c r="C107" s="5">
        <v>2030</v>
      </c>
      <c r="D107" s="21">
        <v>1000</v>
      </c>
    </row>
    <row r="108" spans="1:4" x14ac:dyDescent="0.45">
      <c r="A108" s="5" t="s">
        <v>74</v>
      </c>
      <c r="B108" s="5" t="s">
        <v>95</v>
      </c>
      <c r="C108" s="5">
        <v>2035</v>
      </c>
      <c r="D108" s="21">
        <v>1200</v>
      </c>
    </row>
    <row r="109" spans="1:4" x14ac:dyDescent="0.45">
      <c r="A109" s="5" t="s">
        <v>74</v>
      </c>
      <c r="B109" s="5" t="s">
        <v>95</v>
      </c>
      <c r="C109" s="5">
        <v>2040</v>
      </c>
      <c r="D109" s="21">
        <v>1300</v>
      </c>
    </row>
    <row r="110" spans="1:4" x14ac:dyDescent="0.45">
      <c r="A110" s="5" t="s">
        <v>74</v>
      </c>
      <c r="B110" s="5" t="s">
        <v>95</v>
      </c>
      <c r="C110" s="5">
        <v>2045</v>
      </c>
      <c r="D110" s="21">
        <v>1350</v>
      </c>
    </row>
    <row r="111" spans="1:4" x14ac:dyDescent="0.45">
      <c r="A111" s="6" t="s">
        <v>74</v>
      </c>
      <c r="B111" s="6" t="s">
        <v>95</v>
      </c>
      <c r="C111" s="6">
        <v>2050</v>
      </c>
      <c r="D111" s="22">
        <v>1400</v>
      </c>
    </row>
    <row r="112" spans="1:4" x14ac:dyDescent="0.45">
      <c r="A112" s="5" t="s">
        <v>64</v>
      </c>
      <c r="B112" s="5" t="s">
        <v>95</v>
      </c>
      <c r="C112" s="5">
        <v>2030</v>
      </c>
      <c r="D112" s="15">
        <v>3200</v>
      </c>
    </row>
    <row r="113" spans="1:4" x14ac:dyDescent="0.45">
      <c r="A113" s="5" t="s">
        <v>64</v>
      </c>
      <c r="B113" s="5" t="s">
        <v>95</v>
      </c>
      <c r="C113" s="5">
        <v>2035</v>
      </c>
      <c r="D113" s="15">
        <v>3056</v>
      </c>
    </row>
    <row r="114" spans="1:4" x14ac:dyDescent="0.45">
      <c r="A114" s="5" t="s">
        <v>64</v>
      </c>
      <c r="B114" s="5" t="s">
        <v>95</v>
      </c>
      <c r="C114" s="5">
        <v>2040</v>
      </c>
      <c r="D114" s="15">
        <v>2912</v>
      </c>
    </row>
    <row r="115" spans="1:4" x14ac:dyDescent="0.45">
      <c r="A115" s="5" t="s">
        <v>64</v>
      </c>
      <c r="B115" s="5" t="s">
        <v>95</v>
      </c>
      <c r="C115" s="5">
        <v>2045</v>
      </c>
      <c r="D115" s="15">
        <v>2768</v>
      </c>
    </row>
    <row r="116" spans="1:4" x14ac:dyDescent="0.45">
      <c r="A116" s="6" t="s">
        <v>64</v>
      </c>
      <c r="B116" s="6" t="s">
        <v>95</v>
      </c>
      <c r="C116" s="6">
        <v>2050</v>
      </c>
      <c r="D116" s="20">
        <v>2624</v>
      </c>
    </row>
    <row r="117" spans="1:4" x14ac:dyDescent="0.45">
      <c r="A117" s="10" t="s">
        <v>76</v>
      </c>
      <c r="B117" s="5" t="s">
        <v>95</v>
      </c>
      <c r="C117" s="5">
        <v>2030</v>
      </c>
      <c r="D117" s="5">
        <v>350</v>
      </c>
    </row>
    <row r="118" spans="1:4" x14ac:dyDescent="0.45">
      <c r="A118" s="10" t="s">
        <v>76</v>
      </c>
      <c r="B118" s="5" t="s">
        <v>95</v>
      </c>
      <c r="C118" s="5">
        <v>2035</v>
      </c>
      <c r="D118" s="5">
        <v>325</v>
      </c>
    </row>
    <row r="119" spans="1:4" x14ac:dyDescent="0.45">
      <c r="A119" s="10" t="s">
        <v>76</v>
      </c>
      <c r="B119" s="5" t="s">
        <v>95</v>
      </c>
      <c r="C119" s="5">
        <v>2040</v>
      </c>
      <c r="D119" s="5">
        <v>250</v>
      </c>
    </row>
    <row r="120" spans="1:4" x14ac:dyDescent="0.45">
      <c r="A120" s="10" t="s">
        <v>76</v>
      </c>
      <c r="B120" s="5" t="s">
        <v>95</v>
      </c>
      <c r="C120" s="5">
        <v>2045</v>
      </c>
      <c r="D120" s="5">
        <v>225</v>
      </c>
    </row>
    <row r="121" spans="1:4" x14ac:dyDescent="0.45">
      <c r="A121" s="6" t="s">
        <v>76</v>
      </c>
      <c r="B121" s="6" t="s">
        <v>95</v>
      </c>
      <c r="C121" s="6">
        <v>2050</v>
      </c>
      <c r="D121" s="6">
        <v>200</v>
      </c>
    </row>
    <row r="122" spans="1:4" x14ac:dyDescent="0.45">
      <c r="A122" s="10" t="s">
        <v>76</v>
      </c>
      <c r="B122" s="5" t="s">
        <v>93</v>
      </c>
      <c r="C122" s="5">
        <v>2030</v>
      </c>
      <c r="D122" s="5">
        <v>350</v>
      </c>
    </row>
    <row r="123" spans="1:4" x14ac:dyDescent="0.45">
      <c r="A123" s="10" t="s">
        <v>76</v>
      </c>
      <c r="B123" s="5" t="s">
        <v>93</v>
      </c>
      <c r="C123" s="5">
        <v>2035</v>
      </c>
      <c r="D123" s="5">
        <v>325</v>
      </c>
    </row>
    <row r="124" spans="1:4" x14ac:dyDescent="0.45">
      <c r="A124" s="10" t="s">
        <v>76</v>
      </c>
      <c r="B124" s="5" t="s">
        <v>93</v>
      </c>
      <c r="C124" s="5">
        <v>2040</v>
      </c>
      <c r="D124" s="5">
        <v>250</v>
      </c>
    </row>
    <row r="125" spans="1:4" x14ac:dyDescent="0.45">
      <c r="A125" s="10" t="s">
        <v>76</v>
      </c>
      <c r="B125" s="5" t="s">
        <v>93</v>
      </c>
      <c r="C125" s="5">
        <v>2045</v>
      </c>
      <c r="D125" s="5">
        <v>225</v>
      </c>
    </row>
    <row r="126" spans="1:4" x14ac:dyDescent="0.45">
      <c r="A126" s="6" t="s">
        <v>76</v>
      </c>
      <c r="B126" s="6" t="s">
        <v>93</v>
      </c>
      <c r="C126" s="6">
        <v>2050</v>
      </c>
      <c r="D126" s="6">
        <v>200</v>
      </c>
    </row>
    <row r="127" spans="1:4" x14ac:dyDescent="0.45">
      <c r="A127" s="5" t="s">
        <v>50</v>
      </c>
      <c r="B127" s="5" t="s">
        <v>97</v>
      </c>
      <c r="C127" s="5">
        <v>2030</v>
      </c>
      <c r="D127" s="5">
        <v>13</v>
      </c>
    </row>
    <row r="128" spans="1:4" x14ac:dyDescent="0.45">
      <c r="A128" s="5" t="s">
        <v>50</v>
      </c>
      <c r="B128" s="5" t="s">
        <v>97</v>
      </c>
      <c r="C128" s="5">
        <v>2035</v>
      </c>
      <c r="D128" s="5">
        <v>13</v>
      </c>
    </row>
    <row r="129" spans="1:4" x14ac:dyDescent="0.45">
      <c r="A129" s="5" t="s">
        <v>50</v>
      </c>
      <c r="B129" s="5" t="s">
        <v>97</v>
      </c>
      <c r="C129" s="5">
        <v>2040</v>
      </c>
      <c r="D129" s="5">
        <v>13</v>
      </c>
    </row>
    <row r="130" spans="1:4" x14ac:dyDescent="0.45">
      <c r="A130" s="5" t="s">
        <v>50</v>
      </c>
      <c r="B130" s="5" t="s">
        <v>97</v>
      </c>
      <c r="C130" s="5">
        <v>2045</v>
      </c>
      <c r="D130" s="5">
        <v>13</v>
      </c>
    </row>
    <row r="131" spans="1:4" x14ac:dyDescent="0.45">
      <c r="A131" s="6" t="s">
        <v>50</v>
      </c>
      <c r="B131" s="6" t="s">
        <v>97</v>
      </c>
      <c r="C131" s="6">
        <v>2050</v>
      </c>
      <c r="D131" s="6">
        <v>13</v>
      </c>
    </row>
    <row r="132" spans="1:4" x14ac:dyDescent="0.45">
      <c r="A132" s="5" t="s">
        <v>50</v>
      </c>
      <c r="B132" s="5" t="s">
        <v>99</v>
      </c>
      <c r="C132" s="5">
        <v>2030</v>
      </c>
      <c r="D132" s="5">
        <v>7</v>
      </c>
    </row>
    <row r="133" spans="1:4" x14ac:dyDescent="0.45">
      <c r="A133" s="5" t="s">
        <v>50</v>
      </c>
      <c r="B133" s="5" t="s">
        <v>99</v>
      </c>
      <c r="C133" s="5">
        <v>2035</v>
      </c>
      <c r="D133" s="5">
        <v>7</v>
      </c>
    </row>
    <row r="134" spans="1:4" x14ac:dyDescent="0.45">
      <c r="A134" s="5" t="s">
        <v>50</v>
      </c>
      <c r="B134" s="5" t="s">
        <v>99</v>
      </c>
      <c r="C134" s="5">
        <v>2040</v>
      </c>
      <c r="D134" s="5">
        <v>7</v>
      </c>
    </row>
    <row r="135" spans="1:4" x14ac:dyDescent="0.45">
      <c r="A135" s="5" t="s">
        <v>50</v>
      </c>
      <c r="B135" s="5" t="s">
        <v>99</v>
      </c>
      <c r="C135" s="5">
        <v>2045</v>
      </c>
      <c r="D135" s="5">
        <v>7</v>
      </c>
    </row>
    <row r="136" spans="1:4" x14ac:dyDescent="0.45">
      <c r="A136" s="6" t="s">
        <v>50</v>
      </c>
      <c r="B136" s="6" t="s">
        <v>99</v>
      </c>
      <c r="C136" s="6">
        <v>2050</v>
      </c>
      <c r="D136" s="6">
        <v>7</v>
      </c>
    </row>
    <row r="137" spans="1:4" x14ac:dyDescent="0.45">
      <c r="A137" s="5" t="s">
        <v>50</v>
      </c>
      <c r="B137" s="5" t="s">
        <v>100</v>
      </c>
      <c r="C137" s="5">
        <v>2030</v>
      </c>
      <c r="D137" s="5">
        <v>16.666666666666668</v>
      </c>
    </row>
    <row r="138" spans="1:4" x14ac:dyDescent="0.45">
      <c r="A138" s="5" t="s">
        <v>50</v>
      </c>
      <c r="B138" s="5" t="s">
        <v>100</v>
      </c>
      <c r="C138" s="5">
        <v>2035</v>
      </c>
      <c r="D138" s="5">
        <v>16.666666666666668</v>
      </c>
    </row>
    <row r="139" spans="1:4" x14ac:dyDescent="0.45">
      <c r="A139" s="5" t="s">
        <v>50</v>
      </c>
      <c r="B139" s="5" t="s">
        <v>100</v>
      </c>
      <c r="C139" s="5">
        <v>2040</v>
      </c>
      <c r="D139" s="5">
        <v>16.666666666666668</v>
      </c>
    </row>
    <row r="140" spans="1:4" x14ac:dyDescent="0.45">
      <c r="A140" s="5" t="s">
        <v>50</v>
      </c>
      <c r="B140" s="5" t="s">
        <v>100</v>
      </c>
      <c r="C140" s="5">
        <v>2045</v>
      </c>
      <c r="D140" s="5">
        <v>16.666666666666668</v>
      </c>
    </row>
    <row r="141" spans="1:4" x14ac:dyDescent="0.45">
      <c r="A141" s="6" t="s">
        <v>50</v>
      </c>
      <c r="B141" s="6" t="s">
        <v>100</v>
      </c>
      <c r="C141" s="6">
        <v>2050</v>
      </c>
      <c r="D141" s="6">
        <v>16.666666666666668</v>
      </c>
    </row>
    <row r="142" spans="1:4" x14ac:dyDescent="0.45">
      <c r="A142" s="5" t="s">
        <v>50</v>
      </c>
      <c r="B142" s="5" t="s">
        <v>96</v>
      </c>
      <c r="C142" s="5">
        <v>2030</v>
      </c>
      <c r="D142" s="5">
        <v>5</v>
      </c>
    </row>
    <row r="143" spans="1:4" x14ac:dyDescent="0.45">
      <c r="A143" s="5" t="s">
        <v>50</v>
      </c>
      <c r="B143" s="5" t="s">
        <v>96</v>
      </c>
      <c r="C143" s="5">
        <v>2035</v>
      </c>
      <c r="D143" s="5">
        <v>5</v>
      </c>
    </row>
    <row r="144" spans="1:4" x14ac:dyDescent="0.45">
      <c r="A144" s="5" t="s">
        <v>50</v>
      </c>
      <c r="B144" s="5" t="s">
        <v>96</v>
      </c>
      <c r="C144" s="5">
        <v>2040</v>
      </c>
      <c r="D144" s="5">
        <v>5</v>
      </c>
    </row>
    <row r="145" spans="1:4" x14ac:dyDescent="0.45">
      <c r="A145" s="5" t="s">
        <v>50</v>
      </c>
      <c r="B145" s="5" t="s">
        <v>96</v>
      </c>
      <c r="C145" s="5">
        <v>2045</v>
      </c>
      <c r="D145" s="5">
        <v>5</v>
      </c>
    </row>
    <row r="146" spans="1:4" x14ac:dyDescent="0.45">
      <c r="A146" s="6" t="s">
        <v>50</v>
      </c>
      <c r="B146" s="6" t="s">
        <v>96</v>
      </c>
      <c r="C146" s="6">
        <v>2050</v>
      </c>
      <c r="D146" s="6">
        <v>5</v>
      </c>
    </row>
    <row r="147" spans="1:4" x14ac:dyDescent="0.45">
      <c r="A147" s="5" t="s">
        <v>40</v>
      </c>
      <c r="B147" s="5" t="s">
        <v>90</v>
      </c>
      <c r="C147" s="5">
        <v>2030</v>
      </c>
      <c r="D147" s="5">
        <v>40</v>
      </c>
    </row>
    <row r="148" spans="1:4" x14ac:dyDescent="0.45">
      <c r="A148" s="5" t="s">
        <v>40</v>
      </c>
      <c r="B148" s="5" t="s">
        <v>90</v>
      </c>
      <c r="C148" s="5">
        <v>2035</v>
      </c>
      <c r="D148" s="5">
        <v>61.25</v>
      </c>
    </row>
    <row r="149" spans="1:4" x14ac:dyDescent="0.45">
      <c r="A149" s="5" t="s">
        <v>40</v>
      </c>
      <c r="B149" s="5" t="s">
        <v>90</v>
      </c>
      <c r="C149" s="5">
        <v>2040</v>
      </c>
      <c r="D149" s="5">
        <v>82.5</v>
      </c>
    </row>
    <row r="150" spans="1:4" x14ac:dyDescent="0.45">
      <c r="A150" s="5" t="s">
        <v>40</v>
      </c>
      <c r="B150" s="5" t="s">
        <v>90</v>
      </c>
      <c r="C150" s="5">
        <v>2045</v>
      </c>
      <c r="D150" s="5">
        <v>103.75</v>
      </c>
    </row>
    <row r="151" spans="1:4" x14ac:dyDescent="0.45">
      <c r="A151" s="6" t="s">
        <v>40</v>
      </c>
      <c r="B151" s="6" t="s">
        <v>90</v>
      </c>
      <c r="C151" s="6">
        <v>2050</v>
      </c>
      <c r="D151" s="6">
        <v>125</v>
      </c>
    </row>
    <row r="152" spans="1:4" x14ac:dyDescent="0.45">
      <c r="A152" s="5" t="s">
        <v>58</v>
      </c>
      <c r="B152" s="5" t="s">
        <v>90</v>
      </c>
      <c r="C152" s="5">
        <v>2030</v>
      </c>
      <c r="D152" s="5">
        <v>572.72727272727263</v>
      </c>
    </row>
    <row r="153" spans="1:4" x14ac:dyDescent="0.45">
      <c r="A153" s="5" t="s">
        <v>58</v>
      </c>
      <c r="B153" s="5" t="s">
        <v>90</v>
      </c>
      <c r="C153" s="5">
        <v>2035</v>
      </c>
      <c r="D153" s="5">
        <v>572.72727272727263</v>
      </c>
    </row>
    <row r="154" spans="1:4" x14ac:dyDescent="0.45">
      <c r="A154" s="5" t="s">
        <v>58</v>
      </c>
      <c r="B154" s="5" t="s">
        <v>90</v>
      </c>
      <c r="C154" s="5">
        <v>2040</v>
      </c>
      <c r="D154" s="5">
        <v>572.72727272727263</v>
      </c>
    </row>
    <row r="155" spans="1:4" x14ac:dyDescent="0.45">
      <c r="A155" s="5" t="s">
        <v>58</v>
      </c>
      <c r="B155" s="5" t="s">
        <v>90</v>
      </c>
      <c r="C155" s="5">
        <v>2045</v>
      </c>
      <c r="D155" s="5">
        <v>572.72727272727263</v>
      </c>
    </row>
    <row r="156" spans="1:4" x14ac:dyDescent="0.45">
      <c r="A156" s="5" t="s">
        <v>58</v>
      </c>
      <c r="B156" s="6" t="s">
        <v>90</v>
      </c>
      <c r="C156" s="6">
        <v>2050</v>
      </c>
      <c r="D156" s="6">
        <v>572.72727272727263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 xsi:nil="true"/>
    <_dlc_DocIdUrl xmlns="78f5d616-d986-4dbf-81f2-69af00c3db0e">
      <Url xsi:nil="true"/>
      <Description xsi:nil="true"/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3EE28-3346-427D-A7E4-DEB9763B798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E247BA2-38DE-4F43-B320-0962602F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FE079-2EB2-4BA0-BFEC-56A75E3B08CB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4.xml><?xml version="1.0" encoding="utf-8"?>
<ds:datastoreItem xmlns:ds="http://schemas.openxmlformats.org/officeDocument/2006/customXml" ds:itemID="{E2E248D0-B4B9-44DE-A0A2-D3AF00AA0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General_Data_Assumption</vt:lpstr>
      <vt:lpstr>Input</vt:lpstr>
      <vt:lpstr>Output</vt:lpstr>
      <vt:lpstr>_price_path_country</vt:lpstr>
      <vt:lpstr>_price_local</vt:lpstr>
      <vt:lpstr>_price_path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2024-12-02T20:45:16Z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e5c8498c-188a-4f25-b4b7-f8c112ccf602</vt:lpwstr>
  </property>
</Properties>
</file>