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ex-\Desktop\H2VCS Rechenkern\RechenkernUpdate3\_code\data\"/>
    </mc:Choice>
  </mc:AlternateContent>
  <xr:revisionPtr revIDLastSave="0" documentId="13_ncr:1_{04F0AD06-35FF-41F7-B457-FDBDDD8A3447}" xr6:coauthVersionLast="47" xr6:coauthVersionMax="47" xr10:uidLastSave="{00000000-0000-0000-0000-000000000000}"/>
  <bookViews>
    <workbookView xWindow="-98" yWindow="-98" windowWidth="21795" windowHeight="11625" activeTab="3" xr2:uid="{00000000-000D-0000-FFFF-FFFF00000000}"/>
  </bookViews>
  <sheets>
    <sheet name="General_Data_Assumption" sheetId="2" r:id="rId1"/>
    <sheet name="Input" sheetId="3" r:id="rId2"/>
    <sheet name="Output" sheetId="4" r:id="rId3"/>
    <sheet name="_price_path" sheetId="5" r:id="rId4"/>
  </sheets>
  <definedNames>
    <definedName name="_xlnm._FilterDatabase" localSheetId="1" hidden="1">Input!$A$1:$K$21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4" l="1" a="1"/>
  <c r="G44" i="4" s="1"/>
  <c r="G38" i="4" a="1"/>
  <c r="G38" i="4" s="1"/>
  <c r="G37" i="4" a="1"/>
  <c r="G37" i="4" s="1"/>
  <c r="G31" i="4" a="1"/>
  <c r="G31" i="4" s="1"/>
  <c r="G30" i="4" a="1"/>
  <c r="G30" i="4" s="1"/>
  <c r="G24" i="4" a="1"/>
  <c r="G24" i="4" s="1"/>
  <c r="G17" i="4" a="1"/>
  <c r="G17" i="4" s="1"/>
  <c r="G16" i="4" a="1"/>
  <c r="G16" i="4" s="1"/>
  <c r="G10" i="4" a="1"/>
  <c r="G10" i="4" s="1"/>
  <c r="G8" i="4" a="1"/>
  <c r="G8" i="4" s="1"/>
  <c r="G9" i="4" s="1"/>
  <c r="G2" i="4" a="1"/>
  <c r="G2" i="4" s="1"/>
  <c r="G39" i="4" l="1"/>
  <c r="G28" i="4"/>
  <c r="G34" i="4"/>
  <c r="G40" i="4"/>
  <c r="G23" i="4"/>
  <c r="G14" i="4"/>
  <c r="G15" i="4"/>
  <c r="G11" i="4"/>
  <c r="G12" i="4"/>
  <c r="G41" i="4"/>
  <c r="G13" i="4"/>
  <c r="G32" i="4"/>
  <c r="G42" i="4"/>
  <c r="G25" i="4"/>
  <c r="G36" i="4"/>
  <c r="G43" i="4"/>
  <c r="G27" i="4"/>
  <c r="G33" i="4"/>
  <c r="G26" i="4"/>
  <c r="G29" i="4"/>
  <c r="G35" i="4"/>
  <c r="G3" i="4"/>
  <c r="G21" i="4" l="1"/>
  <c r="G20" i="4"/>
  <c r="G22" i="4"/>
  <c r="G18" i="4"/>
  <c r="G19" i="4"/>
  <c r="G4" i="4"/>
  <c r="G5" i="4" l="1"/>
  <c r="G6" i="4" l="1"/>
  <c r="G7" i="4" l="1"/>
</calcChain>
</file>

<file path=xl/sharedStrings.xml><?xml version="1.0" encoding="utf-8"?>
<sst xmlns="http://schemas.openxmlformats.org/spreadsheetml/2006/main" count="634" uniqueCount="66">
  <si>
    <t>Status</t>
  </si>
  <si>
    <t>Year</t>
  </si>
  <si>
    <t>Parameter</t>
  </si>
  <si>
    <t>Unit</t>
  </si>
  <si>
    <t>Fichtner_Value</t>
  </si>
  <si>
    <t>Source</t>
  </si>
  <si>
    <t>Other_Value</t>
  </si>
  <si>
    <t>Description</t>
  </si>
  <si>
    <t>Shipping</t>
  </si>
  <si>
    <t>Fuel</t>
  </si>
  <si>
    <t>Biodiesel</t>
  </si>
  <si>
    <t>Any</t>
  </si>
  <si>
    <t>LCOF</t>
  </si>
  <si>
    <t>USD/GJ</t>
  </si>
  <si>
    <t>Statista: Projected low and high prices for marine fuels in 2050, https://www.statista.com/statistics/1367303/forecasted-low-and-high-prices-for-marine-fuels/</t>
  </si>
  <si>
    <t>USD/toe</t>
  </si>
  <si>
    <t>https://www.sciencedirect.com/science/article/pii/S1361920922003261#s0095</t>
  </si>
  <si>
    <t>BtL</t>
  </si>
  <si>
    <t>https://www.iea.org/data-and-statistics/charts/indicative-shipping-fuel-cost-ranges</t>
  </si>
  <si>
    <t>US</t>
  </si>
  <si>
    <t>HVO</t>
  </si>
  <si>
    <t>LNG</t>
  </si>
  <si>
    <t>MGO</t>
  </si>
  <si>
    <t>EUR/kWH</t>
  </si>
  <si>
    <t>Process</t>
  </si>
  <si>
    <t>Name</t>
  </si>
  <si>
    <t>Value</t>
  </si>
  <si>
    <t>General</t>
  </si>
  <si>
    <t>Conversion Factor</t>
  </si>
  <si>
    <t>toe/GJ</t>
  </si>
  <si>
    <t>kWh/GJ</t>
  </si>
  <si>
    <t>Exchange Rate</t>
  </si>
  <si>
    <t>EUR/USD</t>
  </si>
  <si>
    <t>Assumption</t>
  </si>
  <si>
    <t>Sector</t>
  </si>
  <si>
    <t>Transport</t>
  </si>
  <si>
    <t>Subsector</t>
  </si>
  <si>
    <t>Item/ Process</t>
  </si>
  <si>
    <t>EUR/GJ</t>
  </si>
  <si>
    <t>Assumption that it scales with the price of Biomass</t>
  </si>
  <si>
    <t>Biomass</t>
  </si>
  <si>
    <t>Europe</t>
  </si>
  <si>
    <t>EUR/MWh</t>
  </si>
  <si>
    <t>https://heatroadmap.eu/wp-content/uploads/2020/01/HRE4_D6.1-Future-fuel-price-review.pdf</t>
  </si>
  <si>
    <t>Annahme =  BtL: Biomass &amp; Methanol</t>
  </si>
  <si>
    <t>Same price trajectory as other Biofuels</t>
  </si>
  <si>
    <t>Output  Unit</t>
  </si>
  <si>
    <t>Aviation</t>
  </si>
  <si>
    <t>Jet A</t>
  </si>
  <si>
    <t>MJ/kWh</t>
  </si>
  <si>
    <t>Electricity</t>
  </si>
  <si>
    <t>Gas</t>
  </si>
  <si>
    <t>Coal</t>
  </si>
  <si>
    <t>Naptha</t>
  </si>
  <si>
    <t>Hvc</t>
  </si>
  <si>
    <t>industry</t>
  </si>
  <si>
    <t>USD/t</t>
  </si>
  <si>
    <t>https://tradingeconomics.com/commodity/naphtha</t>
  </si>
  <si>
    <t>Assumption: Constant prices</t>
  </si>
  <si>
    <t>EUR/t</t>
  </si>
  <si>
    <t>HEFA</t>
  </si>
  <si>
    <t>Lower Heating Value</t>
  </si>
  <si>
    <t>MJ/kg</t>
  </si>
  <si>
    <t>Thermochemical Properties of Jet Fue</t>
  </si>
  <si>
    <t>https://web.stanford.edu/group/haiwanglab/HyChem/approach/Report_Jet_Fuel_Thermochemical_Properties_v6.pdf</t>
  </si>
  <si>
    <t>https://aireg.de/economy-and-production/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</si>
</sst>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9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9" fontId="0" fillId="0" borderId="2" xfId="0" applyNumberFormat="1" applyBorder="1" applyAlignment="1">
      <alignment vertical="top"/>
    </xf>
    <xf numFmtId="0" fontId="0" fillId="0" borderId="2" xfId="0" applyBorder="1"/>
    <xf numFmtId="0" fontId="2" fillId="0" borderId="0" xfId="1" applyBorder="1"/>
    <xf numFmtId="0" fontId="3" fillId="0" borderId="0" xfId="2"/>
    <xf numFmtId="0" fontId="1" fillId="2" borderId="3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1" fontId="0" fillId="0" borderId="1" xfId="0" applyNumberFormat="1" applyBorder="1" applyAlignment="1">
      <alignment vertical="top"/>
    </xf>
    <xf numFmtId="0" fontId="1" fillId="0" borderId="0" xfId="0" applyFont="1"/>
    <xf numFmtId="1" fontId="0" fillId="0" borderId="1" xfId="0" quotePrefix="1" applyNumberFormat="1" applyBorder="1" applyAlignment="1">
      <alignment vertical="top"/>
    </xf>
    <xf numFmtId="2" fontId="0" fillId="0" borderId="0" xfId="0" applyNumberFormat="1" applyAlignment="1">
      <alignment vertical="top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 vertical="top"/>
    </xf>
  </cellXfs>
  <cellStyles count="3">
    <cellStyle name="Link" xfId="1" builtinId="8"/>
    <cellStyle name="Standard" xfId="0" builtinId="0"/>
    <cellStyle name="Standard 2" xfId="2" xr:uid="{88C6A7F0-C0EB-4D22-8C7D-FE7EBA8F1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ea.org/data-and-statistics/charts/indicative-shipping-fuel-cost-ranges" TargetMode="External"/><Relationship Id="rId1" Type="http://schemas.openxmlformats.org/officeDocument/2006/relationships/hyperlink" Target="https://www.iea.org/data-and-statistics/charts/indicative-shipping-fuel-cost-ra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7453-0994-42DA-B3BD-BE8A9A0D9439}">
  <dimension ref="A1:F7"/>
  <sheetViews>
    <sheetView zoomScaleNormal="100" workbookViewId="0">
      <selection activeCell="D7" sqref="D7"/>
    </sheetView>
  </sheetViews>
  <sheetFormatPr baseColWidth="10" defaultColWidth="11.3984375" defaultRowHeight="14.25" x14ac:dyDescent="0.45"/>
  <cols>
    <col min="1" max="1" width="11.3984375" style="10"/>
    <col min="2" max="2" width="30.73046875" style="10" customWidth="1"/>
    <col min="3" max="3" width="8.86328125" style="10" bestFit="1" customWidth="1"/>
    <col min="4" max="5" width="11.3984375" style="10"/>
    <col min="6" max="6" width="14.59765625" style="10" customWidth="1"/>
    <col min="7" max="16384" width="11.3984375" style="10"/>
  </cols>
  <sheetData>
    <row r="1" spans="1:6" x14ac:dyDescent="0.45">
      <c r="A1" s="11" t="s">
        <v>24</v>
      </c>
      <c r="B1" s="11" t="s">
        <v>25</v>
      </c>
      <c r="C1" s="11" t="s">
        <v>3</v>
      </c>
      <c r="D1" s="11" t="s">
        <v>26</v>
      </c>
      <c r="E1" s="11" t="s">
        <v>5</v>
      </c>
      <c r="F1" s="11" t="s">
        <v>7</v>
      </c>
    </row>
    <row r="2" spans="1:6" x14ac:dyDescent="0.45">
      <c r="A2" s="12" t="s">
        <v>27</v>
      </c>
      <c r="B2" s="13" t="s">
        <v>28</v>
      </c>
      <c r="C2" s="13" t="s">
        <v>29</v>
      </c>
      <c r="D2" s="13">
        <v>41.868000000000002</v>
      </c>
      <c r="E2" s="13"/>
      <c r="F2" s="13"/>
    </row>
    <row r="3" spans="1:6" x14ac:dyDescent="0.45">
      <c r="A3" s="13" t="s">
        <v>27</v>
      </c>
      <c r="B3" s="13" t="s">
        <v>28</v>
      </c>
      <c r="C3" s="13" t="s">
        <v>30</v>
      </c>
      <c r="D3" s="13">
        <v>277.77999999999997</v>
      </c>
      <c r="E3" s="13"/>
      <c r="F3" s="13"/>
    </row>
    <row r="4" spans="1:6" x14ac:dyDescent="0.45">
      <c r="A4" s="13" t="s">
        <v>27</v>
      </c>
      <c r="B4" s="13" t="s">
        <v>28</v>
      </c>
      <c r="C4" s="13" t="s">
        <v>49</v>
      </c>
      <c r="D4" s="17">
        <v>3.6</v>
      </c>
      <c r="E4" s="13"/>
      <c r="F4" s="13"/>
    </row>
    <row r="5" spans="1:6" x14ac:dyDescent="0.45">
      <c r="A5" s="13" t="s">
        <v>27</v>
      </c>
      <c r="B5" s="13" t="s">
        <v>31</v>
      </c>
      <c r="C5" s="13" t="s">
        <v>32</v>
      </c>
      <c r="D5" s="13">
        <v>1.1000000000000001</v>
      </c>
      <c r="E5" s="13"/>
      <c r="F5" s="13" t="s">
        <v>33</v>
      </c>
    </row>
    <row r="6" spans="1:6" x14ac:dyDescent="0.45">
      <c r="A6" s="13" t="s">
        <v>27</v>
      </c>
      <c r="B6" s="13" t="s">
        <v>46</v>
      </c>
      <c r="C6" s="13"/>
      <c r="D6" s="13" t="s">
        <v>23</v>
      </c>
      <c r="E6" s="13"/>
      <c r="F6" s="13"/>
    </row>
    <row r="7" spans="1:6" x14ac:dyDescent="0.45">
      <c r="A7" s="13" t="s">
        <v>27</v>
      </c>
      <c r="B7" s="10" t="s">
        <v>61</v>
      </c>
      <c r="C7" s="10" t="s">
        <v>62</v>
      </c>
      <c r="D7" s="10">
        <v>0.36</v>
      </c>
      <c r="E7" s="10" t="s">
        <v>64</v>
      </c>
      <c r="F7" s="10" t="s">
        <v>63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D17A-EDBF-41BF-B133-BA4E3EC129D7}">
  <dimension ref="A1:L34"/>
  <sheetViews>
    <sheetView topLeftCell="A13" zoomScale="70" zoomScaleNormal="70" workbookViewId="0">
      <selection activeCell="I30" sqref="I30"/>
    </sheetView>
  </sheetViews>
  <sheetFormatPr baseColWidth="10" defaultColWidth="11.3984375" defaultRowHeight="14.25" x14ac:dyDescent="0.45"/>
  <cols>
    <col min="1" max="1" width="11.3984375" style="10"/>
    <col min="2" max="2" width="17.73046875" style="10" customWidth="1"/>
    <col min="3" max="3" width="18.59765625" style="10" customWidth="1"/>
    <col min="4" max="8" width="11.3984375" style="10"/>
    <col min="9" max="9" width="16.73046875" style="10" bestFit="1" customWidth="1"/>
    <col min="10" max="16384" width="11.3984375" style="10"/>
  </cols>
  <sheetData>
    <row r="1" spans="1:12" x14ac:dyDescent="0.45">
      <c r="A1" s="1" t="s">
        <v>34</v>
      </c>
      <c r="B1" s="1" t="s">
        <v>36</v>
      </c>
      <c r="C1" s="1" t="s">
        <v>37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</row>
    <row r="2" spans="1:12" x14ac:dyDescent="0.45">
      <c r="A2" s="5" t="s">
        <v>35</v>
      </c>
      <c r="B2" s="2" t="s">
        <v>8</v>
      </c>
      <c r="C2" s="2" t="s">
        <v>9</v>
      </c>
      <c r="D2" s="2" t="s">
        <v>10</v>
      </c>
      <c r="E2" s="2" t="s">
        <v>19</v>
      </c>
      <c r="F2" s="2">
        <v>2020</v>
      </c>
      <c r="G2" s="2" t="s">
        <v>12</v>
      </c>
      <c r="H2" s="2" t="s">
        <v>13</v>
      </c>
      <c r="I2" s="3"/>
      <c r="J2" s="2">
        <v>25</v>
      </c>
      <c r="K2" s="4" t="s">
        <v>14</v>
      </c>
      <c r="L2" s="4"/>
    </row>
    <row r="3" spans="1:12" x14ac:dyDescent="0.45">
      <c r="A3" s="5" t="s">
        <v>35</v>
      </c>
      <c r="B3" s="6" t="s">
        <v>8</v>
      </c>
      <c r="C3" s="6" t="s">
        <v>9</v>
      </c>
      <c r="D3" s="6" t="s">
        <v>10</v>
      </c>
      <c r="E3" s="6" t="s">
        <v>11</v>
      </c>
      <c r="F3" s="6">
        <v>2050</v>
      </c>
      <c r="G3" s="6" t="s">
        <v>12</v>
      </c>
      <c r="H3" s="6" t="s">
        <v>15</v>
      </c>
      <c r="I3" s="7"/>
      <c r="J3" s="6">
        <v>1000</v>
      </c>
      <c r="K3" s="8" t="s">
        <v>16</v>
      </c>
      <c r="L3" s="8"/>
    </row>
    <row r="4" spans="1:12" x14ac:dyDescent="0.45">
      <c r="A4" s="5" t="s">
        <v>35</v>
      </c>
      <c r="B4" s="2" t="s">
        <v>8</v>
      </c>
      <c r="C4" s="2" t="s">
        <v>9</v>
      </c>
      <c r="D4" s="2" t="s">
        <v>17</v>
      </c>
      <c r="E4" s="2" t="s">
        <v>19</v>
      </c>
      <c r="F4" s="2">
        <v>2020</v>
      </c>
      <c r="G4" s="2" t="s">
        <v>12</v>
      </c>
      <c r="H4" s="2" t="s">
        <v>13</v>
      </c>
      <c r="I4" s="3"/>
      <c r="J4" s="2">
        <v>30</v>
      </c>
      <c r="K4" t="s">
        <v>18</v>
      </c>
      <c r="L4"/>
    </row>
    <row r="5" spans="1:12" x14ac:dyDescent="0.45">
      <c r="A5" s="5" t="s">
        <v>35</v>
      </c>
      <c r="B5" s="6" t="s">
        <v>8</v>
      </c>
      <c r="C5" s="6" t="s">
        <v>9</v>
      </c>
      <c r="D5" s="6" t="s">
        <v>17</v>
      </c>
      <c r="E5" s="6" t="s">
        <v>11</v>
      </c>
      <c r="F5" s="6">
        <v>2050</v>
      </c>
      <c r="G5" s="6" t="s">
        <v>12</v>
      </c>
      <c r="H5" s="6" t="s">
        <v>13</v>
      </c>
      <c r="I5" s="7"/>
      <c r="J5" s="6">
        <v>34</v>
      </c>
      <c r="K5" t="s">
        <v>14</v>
      </c>
      <c r="L5"/>
    </row>
    <row r="6" spans="1:12" x14ac:dyDescent="0.45">
      <c r="A6" s="5" t="s">
        <v>35</v>
      </c>
      <c r="B6" s="2" t="s">
        <v>8</v>
      </c>
      <c r="C6" s="2" t="s">
        <v>9</v>
      </c>
      <c r="D6" s="2" t="s">
        <v>17</v>
      </c>
      <c r="E6" s="2" t="s">
        <v>19</v>
      </c>
      <c r="F6" s="2">
        <v>2050</v>
      </c>
      <c r="G6" s="2" t="s">
        <v>12</v>
      </c>
      <c r="H6" s="2" t="s">
        <v>13</v>
      </c>
      <c r="I6" s="3"/>
      <c r="J6" s="2">
        <v>34</v>
      </c>
      <c r="K6" s="9" t="s">
        <v>18</v>
      </c>
      <c r="L6" s="9"/>
    </row>
    <row r="7" spans="1:12" x14ac:dyDescent="0.45">
      <c r="A7" s="5" t="s">
        <v>35</v>
      </c>
      <c r="B7" s="6" t="s">
        <v>8</v>
      </c>
      <c r="C7" s="6" t="s">
        <v>9</v>
      </c>
      <c r="D7" s="6" t="s">
        <v>20</v>
      </c>
      <c r="E7" s="6" t="s">
        <v>11</v>
      </c>
      <c r="F7" s="6">
        <v>2020</v>
      </c>
      <c r="G7" s="6" t="s">
        <v>12</v>
      </c>
      <c r="H7" s="6" t="s">
        <v>13</v>
      </c>
      <c r="I7" s="7"/>
      <c r="J7" s="6">
        <v>29</v>
      </c>
      <c r="K7" t="s">
        <v>14</v>
      </c>
      <c r="L7"/>
    </row>
    <row r="8" spans="1:12" x14ac:dyDescent="0.45">
      <c r="A8" s="5" t="s">
        <v>35</v>
      </c>
      <c r="B8" s="2" t="s">
        <v>8</v>
      </c>
      <c r="C8" s="2" t="s">
        <v>9</v>
      </c>
      <c r="D8" s="2" t="s">
        <v>20</v>
      </c>
      <c r="E8" s="2" t="s">
        <v>19</v>
      </c>
      <c r="F8" s="2">
        <v>2020</v>
      </c>
      <c r="G8" s="2" t="s">
        <v>12</v>
      </c>
      <c r="H8" s="2" t="s">
        <v>13</v>
      </c>
      <c r="I8" s="3"/>
      <c r="J8" s="2">
        <v>29</v>
      </c>
      <c r="K8" s="9" t="s">
        <v>18</v>
      </c>
      <c r="L8" s="9"/>
    </row>
    <row r="9" spans="1:12" x14ac:dyDescent="0.45">
      <c r="A9" s="5" t="s">
        <v>35</v>
      </c>
      <c r="B9" s="6" t="s">
        <v>8</v>
      </c>
      <c r="C9" s="6" t="s">
        <v>9</v>
      </c>
      <c r="D9" s="6" t="s">
        <v>20</v>
      </c>
      <c r="E9" s="6" t="s">
        <v>11</v>
      </c>
      <c r="F9" s="6">
        <v>2050</v>
      </c>
      <c r="G9" s="6" t="s">
        <v>12</v>
      </c>
      <c r="H9" s="6" t="s">
        <v>13</v>
      </c>
      <c r="I9" s="3"/>
      <c r="J9" s="6">
        <v>29</v>
      </c>
      <c r="K9" s="6"/>
      <c r="L9"/>
    </row>
    <row r="10" spans="1:12" x14ac:dyDescent="0.45">
      <c r="A10" s="5" t="s">
        <v>35</v>
      </c>
      <c r="B10" s="2" t="s">
        <v>8</v>
      </c>
      <c r="C10" s="2" t="s">
        <v>9</v>
      </c>
      <c r="D10" s="2" t="s">
        <v>21</v>
      </c>
      <c r="E10" s="2" t="s">
        <v>19</v>
      </c>
      <c r="F10" s="2">
        <v>2020</v>
      </c>
      <c r="G10" s="2" t="s">
        <v>12</v>
      </c>
      <c r="H10" s="2" t="s">
        <v>13</v>
      </c>
      <c r="I10" s="3"/>
      <c r="J10" s="2">
        <v>5.5</v>
      </c>
      <c r="K10" s="2"/>
      <c r="L10"/>
    </row>
    <row r="11" spans="1:12" x14ac:dyDescent="0.45">
      <c r="A11" s="5" t="s">
        <v>35</v>
      </c>
      <c r="B11" s="6" t="s">
        <v>8</v>
      </c>
      <c r="C11" s="6" t="s">
        <v>9</v>
      </c>
      <c r="D11" s="6" t="s">
        <v>21</v>
      </c>
      <c r="E11" s="6" t="s">
        <v>11</v>
      </c>
      <c r="F11" s="6">
        <v>2050</v>
      </c>
      <c r="G11" s="6" t="s">
        <v>12</v>
      </c>
      <c r="H11" s="6" t="s">
        <v>13</v>
      </c>
      <c r="I11" s="7"/>
      <c r="J11" s="6">
        <v>10.75</v>
      </c>
      <c r="K11" s="6"/>
      <c r="L11"/>
    </row>
    <row r="12" spans="1:12" x14ac:dyDescent="0.45">
      <c r="A12" s="5" t="s">
        <v>35</v>
      </c>
      <c r="B12" s="2" t="s">
        <v>8</v>
      </c>
      <c r="C12" s="2" t="s">
        <v>9</v>
      </c>
      <c r="D12" s="2" t="s">
        <v>21</v>
      </c>
      <c r="E12" s="2" t="s">
        <v>19</v>
      </c>
      <c r="F12" s="2">
        <v>2020</v>
      </c>
      <c r="G12" s="2" t="s">
        <v>12</v>
      </c>
      <c r="H12" s="2" t="s">
        <v>13</v>
      </c>
      <c r="I12" s="3"/>
      <c r="J12" s="2">
        <v>5.5</v>
      </c>
      <c r="K12" s="2"/>
      <c r="L12"/>
    </row>
    <row r="13" spans="1:12" x14ac:dyDescent="0.45">
      <c r="A13" s="5" t="s">
        <v>35</v>
      </c>
      <c r="B13" s="6" t="s">
        <v>8</v>
      </c>
      <c r="C13" s="6" t="s">
        <v>9</v>
      </c>
      <c r="D13" s="6" t="s">
        <v>21</v>
      </c>
      <c r="E13" s="6" t="s">
        <v>11</v>
      </c>
      <c r="F13" s="6">
        <v>2050</v>
      </c>
      <c r="G13" s="6" t="s">
        <v>12</v>
      </c>
      <c r="H13" s="6" t="s">
        <v>13</v>
      </c>
      <c r="I13" s="7"/>
      <c r="J13" s="6">
        <v>10.75</v>
      </c>
      <c r="K13" s="6"/>
      <c r="L13"/>
    </row>
    <row r="14" spans="1:12" x14ac:dyDescent="0.45">
      <c r="A14" s="5" t="s">
        <v>35</v>
      </c>
      <c r="B14" s="2" t="s">
        <v>8</v>
      </c>
      <c r="C14" s="2" t="s">
        <v>9</v>
      </c>
      <c r="D14" s="2" t="s">
        <v>22</v>
      </c>
      <c r="E14" s="2" t="s">
        <v>19</v>
      </c>
      <c r="F14" s="2">
        <v>2020</v>
      </c>
      <c r="G14" s="2" t="s">
        <v>12</v>
      </c>
      <c r="H14" s="2" t="s">
        <v>13</v>
      </c>
      <c r="I14" s="3"/>
      <c r="J14" s="2">
        <v>8</v>
      </c>
      <c r="K14" s="2"/>
      <c r="L14"/>
    </row>
    <row r="15" spans="1:12" x14ac:dyDescent="0.45">
      <c r="A15" s="5" t="s">
        <v>35</v>
      </c>
      <c r="B15" s="6" t="s">
        <v>8</v>
      </c>
      <c r="C15" s="6" t="s">
        <v>9</v>
      </c>
      <c r="D15" s="6" t="s">
        <v>22</v>
      </c>
      <c r="E15" s="6" t="s">
        <v>11</v>
      </c>
      <c r="F15" s="6">
        <v>2050</v>
      </c>
      <c r="G15" s="6" t="s">
        <v>12</v>
      </c>
      <c r="H15" s="6" t="s">
        <v>13</v>
      </c>
      <c r="I15" s="7"/>
      <c r="J15" s="6">
        <v>14.75</v>
      </c>
      <c r="K15" s="6"/>
      <c r="L15"/>
    </row>
    <row r="16" spans="1:12" x14ac:dyDescent="0.45">
      <c r="A16" s="5" t="s">
        <v>35</v>
      </c>
      <c r="B16" s="2" t="s">
        <v>8</v>
      </c>
      <c r="C16" s="2" t="s">
        <v>9</v>
      </c>
      <c r="D16" s="2" t="s">
        <v>22</v>
      </c>
      <c r="E16" s="2" t="s">
        <v>19</v>
      </c>
      <c r="F16" s="2">
        <v>2020</v>
      </c>
      <c r="G16" s="2" t="s">
        <v>12</v>
      </c>
      <c r="H16" s="2" t="s">
        <v>13</v>
      </c>
      <c r="I16" s="3"/>
      <c r="J16" s="2">
        <v>8</v>
      </c>
      <c r="K16" s="2"/>
      <c r="L16"/>
    </row>
    <row r="17" spans="1:12" x14ac:dyDescent="0.45">
      <c r="A17" s="5" t="s">
        <v>35</v>
      </c>
      <c r="B17" s="6" t="s">
        <v>8</v>
      </c>
      <c r="C17" s="6" t="s">
        <v>9</v>
      </c>
      <c r="D17" s="6" t="s">
        <v>22</v>
      </c>
      <c r="E17" s="6" t="s">
        <v>11</v>
      </c>
      <c r="F17" s="6">
        <v>2050</v>
      </c>
      <c r="G17" s="6" t="s">
        <v>12</v>
      </c>
      <c r="H17" s="6" t="s">
        <v>13</v>
      </c>
      <c r="I17" s="7"/>
      <c r="J17" s="6">
        <v>14.75</v>
      </c>
      <c r="K17" s="6"/>
      <c r="L17"/>
    </row>
    <row r="18" spans="1:12" x14ac:dyDescent="0.45">
      <c r="A18" s="5" t="s">
        <v>35</v>
      </c>
      <c r="B18" s="5" t="s">
        <v>11</v>
      </c>
      <c r="C18" s="5" t="s">
        <v>9</v>
      </c>
      <c r="D18" s="5" t="s">
        <v>40</v>
      </c>
      <c r="E18" s="5" t="s">
        <v>41</v>
      </c>
      <c r="F18" s="5">
        <v>2030</v>
      </c>
      <c r="G18" s="5" t="s">
        <v>12</v>
      </c>
      <c r="H18" s="5" t="s">
        <v>42</v>
      </c>
      <c r="I18" s="5"/>
      <c r="J18" s="5">
        <v>28</v>
      </c>
      <c r="K18" s="5" t="s">
        <v>43</v>
      </c>
      <c r="L18"/>
    </row>
    <row r="19" spans="1:12" x14ac:dyDescent="0.45">
      <c r="A19" s="5" t="s">
        <v>35</v>
      </c>
      <c r="B19" s="5" t="s">
        <v>11</v>
      </c>
      <c r="C19" s="5" t="s">
        <v>9</v>
      </c>
      <c r="D19" s="5" t="s">
        <v>40</v>
      </c>
      <c r="E19" s="5" t="s">
        <v>41</v>
      </c>
      <c r="F19" s="5">
        <v>2030</v>
      </c>
      <c r="G19" s="5" t="s">
        <v>12</v>
      </c>
      <c r="H19" s="5" t="s">
        <v>42</v>
      </c>
      <c r="I19" s="5"/>
      <c r="J19" s="5">
        <v>28</v>
      </c>
      <c r="K19" s="5" t="s">
        <v>43</v>
      </c>
      <c r="L19"/>
    </row>
    <row r="20" spans="1:12" x14ac:dyDescent="0.45">
      <c r="A20" s="5" t="s">
        <v>35</v>
      </c>
      <c r="B20" s="5" t="s">
        <v>11</v>
      </c>
      <c r="C20" s="5" t="s">
        <v>9</v>
      </c>
      <c r="D20" s="5" t="s">
        <v>40</v>
      </c>
      <c r="E20" s="5" t="s">
        <v>41</v>
      </c>
      <c r="F20" s="5">
        <v>2050</v>
      </c>
      <c r="G20" s="5" t="s">
        <v>12</v>
      </c>
      <c r="H20" s="5" t="s">
        <v>42</v>
      </c>
      <c r="I20" s="5"/>
      <c r="J20" s="5">
        <v>35</v>
      </c>
      <c r="K20" s="5" t="s">
        <v>43</v>
      </c>
      <c r="L20"/>
    </row>
    <row r="21" spans="1:12" x14ac:dyDescent="0.45">
      <c r="A21" s="5" t="s">
        <v>35</v>
      </c>
      <c r="B21" s="5" t="s">
        <v>11</v>
      </c>
      <c r="C21" s="5" t="s">
        <v>9</v>
      </c>
      <c r="D21" s="5" t="s">
        <v>40</v>
      </c>
      <c r="E21" s="5" t="s">
        <v>41</v>
      </c>
      <c r="F21" s="5">
        <v>2050</v>
      </c>
      <c r="G21" s="5" t="s">
        <v>12</v>
      </c>
      <c r="H21" s="5" t="s">
        <v>42</v>
      </c>
      <c r="I21" s="5"/>
      <c r="J21" s="5">
        <v>35</v>
      </c>
      <c r="K21" s="5" t="s">
        <v>43</v>
      </c>
      <c r="L21"/>
    </row>
    <row r="22" spans="1:12" x14ac:dyDescent="0.45">
      <c r="A22" s="5" t="s">
        <v>35</v>
      </c>
      <c r="B22" s="10" t="s">
        <v>47</v>
      </c>
      <c r="C22" s="10" t="s">
        <v>9</v>
      </c>
      <c r="D22" s="10" t="s">
        <v>60</v>
      </c>
      <c r="E22" s="5" t="s">
        <v>41</v>
      </c>
      <c r="F22" s="10">
        <v>2030</v>
      </c>
      <c r="G22" s="5" t="s">
        <v>12</v>
      </c>
      <c r="H22" s="10" t="s">
        <v>59</v>
      </c>
      <c r="J22" s="10">
        <v>2000</v>
      </c>
      <c r="K22" s="10" t="s">
        <v>65</v>
      </c>
    </row>
    <row r="23" spans="1:12" x14ac:dyDescent="0.45">
      <c r="A23" s="5"/>
      <c r="B23" s="5"/>
      <c r="C23" s="5"/>
      <c r="D23" s="5"/>
      <c r="E23" s="5"/>
      <c r="F23" s="5"/>
      <c r="G23" s="5"/>
      <c r="H23" s="5"/>
      <c r="J23" s="19"/>
      <c r="L23"/>
    </row>
    <row r="24" spans="1:12" x14ac:dyDescent="0.45">
      <c r="A24" s="5"/>
      <c r="B24" s="5"/>
      <c r="C24" s="5"/>
      <c r="D24" s="5"/>
      <c r="E24" s="5"/>
      <c r="F24" s="5"/>
      <c r="G24" s="5"/>
      <c r="H24" s="5"/>
      <c r="J24" s="19"/>
      <c r="L24"/>
    </row>
    <row r="25" spans="1:12" x14ac:dyDescent="0.45">
      <c r="A25" s="5"/>
      <c r="B25" s="5"/>
      <c r="C25" s="5"/>
      <c r="D25" s="5"/>
      <c r="E25" s="5"/>
      <c r="F25" s="5"/>
      <c r="G25" s="5"/>
      <c r="H25" s="5"/>
      <c r="J25" s="19"/>
      <c r="L25"/>
    </row>
    <row r="26" spans="1:12" x14ac:dyDescent="0.45">
      <c r="A26" s="5"/>
      <c r="B26" s="5"/>
      <c r="C26" s="5"/>
      <c r="D26" s="5"/>
      <c r="E26" s="5"/>
      <c r="F26" s="5"/>
      <c r="G26" s="5"/>
      <c r="H26" s="5"/>
      <c r="J26" s="19"/>
      <c r="L26"/>
    </row>
    <row r="27" spans="1:12" x14ac:dyDescent="0.45">
      <c r="A27" s="5"/>
      <c r="B27" s="5"/>
      <c r="C27" s="5"/>
      <c r="D27" s="5"/>
      <c r="E27" s="5"/>
      <c r="F27" s="5"/>
      <c r="G27" s="5"/>
      <c r="H27" s="5"/>
      <c r="J27" s="19"/>
      <c r="L27"/>
    </row>
    <row r="28" spans="1:12" x14ac:dyDescent="0.45">
      <c r="A28" s="5" t="s">
        <v>55</v>
      </c>
      <c r="B28" s="5" t="s">
        <v>54</v>
      </c>
      <c r="C28" s="5" t="s">
        <v>9</v>
      </c>
      <c r="D28" s="5" t="s">
        <v>53</v>
      </c>
      <c r="E28" s="5">
        <v>2020</v>
      </c>
      <c r="F28" s="5">
        <v>2020</v>
      </c>
      <c r="G28" s="5" t="s">
        <v>12</v>
      </c>
      <c r="H28" s="5" t="s">
        <v>56</v>
      </c>
      <c r="I28" s="5"/>
      <c r="J28" s="5">
        <v>630</v>
      </c>
      <c r="K28" s="10" t="s">
        <v>57</v>
      </c>
      <c r="L28"/>
    </row>
    <row r="29" spans="1:12" x14ac:dyDescent="0.45">
      <c r="A29" s="5" t="s">
        <v>55</v>
      </c>
      <c r="B29" s="5" t="s">
        <v>54</v>
      </c>
      <c r="C29" s="5" t="s">
        <v>9</v>
      </c>
      <c r="D29" s="5" t="s">
        <v>53</v>
      </c>
      <c r="E29" s="5">
        <v>2025</v>
      </c>
      <c r="F29" s="5">
        <v>2025</v>
      </c>
      <c r="G29" s="5" t="s">
        <v>12</v>
      </c>
      <c r="H29" s="5" t="s">
        <v>56</v>
      </c>
      <c r="I29" s="5"/>
      <c r="J29" s="5">
        <v>630</v>
      </c>
      <c r="K29" s="10" t="s">
        <v>58</v>
      </c>
      <c r="L29"/>
    </row>
    <row r="30" spans="1:12" x14ac:dyDescent="0.45">
      <c r="A30" s="5" t="s">
        <v>55</v>
      </c>
      <c r="B30" s="5" t="s">
        <v>54</v>
      </c>
      <c r="C30" s="5" t="s">
        <v>9</v>
      </c>
      <c r="D30" s="5" t="s">
        <v>53</v>
      </c>
      <c r="E30" s="5">
        <v>2030</v>
      </c>
      <c r="F30" s="5">
        <v>2030</v>
      </c>
      <c r="G30" s="5" t="s">
        <v>12</v>
      </c>
      <c r="H30" s="5" t="s">
        <v>56</v>
      </c>
      <c r="I30" s="5"/>
      <c r="J30" s="5">
        <v>630</v>
      </c>
      <c r="L30"/>
    </row>
    <row r="31" spans="1:12" x14ac:dyDescent="0.45">
      <c r="A31" s="5" t="s">
        <v>55</v>
      </c>
      <c r="B31" s="5" t="s">
        <v>54</v>
      </c>
      <c r="C31" s="5" t="s">
        <v>9</v>
      </c>
      <c r="D31" s="5" t="s">
        <v>53</v>
      </c>
      <c r="E31" s="5">
        <v>2035</v>
      </c>
      <c r="F31" s="5">
        <v>2035</v>
      </c>
      <c r="G31" s="5" t="s">
        <v>12</v>
      </c>
      <c r="H31" s="5" t="s">
        <v>56</v>
      </c>
      <c r="I31" s="5"/>
      <c r="J31" s="5">
        <v>630</v>
      </c>
      <c r="L31"/>
    </row>
    <row r="32" spans="1:12" x14ac:dyDescent="0.45">
      <c r="A32" s="5" t="s">
        <v>55</v>
      </c>
      <c r="B32" s="5" t="s">
        <v>54</v>
      </c>
      <c r="C32" s="5" t="s">
        <v>9</v>
      </c>
      <c r="D32" s="5" t="s">
        <v>53</v>
      </c>
      <c r="E32" s="5">
        <v>2040</v>
      </c>
      <c r="F32" s="5">
        <v>2040</v>
      </c>
      <c r="G32" s="5" t="s">
        <v>12</v>
      </c>
      <c r="H32" s="5" t="s">
        <v>56</v>
      </c>
      <c r="I32" s="5"/>
      <c r="J32" s="5">
        <v>630</v>
      </c>
    </row>
    <row r="33" spans="1:10" x14ac:dyDescent="0.45">
      <c r="A33" s="5" t="s">
        <v>55</v>
      </c>
      <c r="B33" s="5" t="s">
        <v>54</v>
      </c>
      <c r="C33" s="5" t="s">
        <v>9</v>
      </c>
      <c r="D33" s="5" t="s">
        <v>53</v>
      </c>
      <c r="E33" s="5">
        <v>2045</v>
      </c>
      <c r="F33" s="5">
        <v>2045</v>
      </c>
      <c r="G33" s="5" t="s">
        <v>12</v>
      </c>
      <c r="H33" s="5" t="s">
        <v>56</v>
      </c>
      <c r="I33" s="5"/>
      <c r="J33" s="5">
        <v>630</v>
      </c>
    </row>
    <row r="34" spans="1:10" x14ac:dyDescent="0.45">
      <c r="A34" s="5" t="s">
        <v>55</v>
      </c>
      <c r="B34" s="5" t="s">
        <v>54</v>
      </c>
      <c r="C34" s="5" t="s">
        <v>9</v>
      </c>
      <c r="D34" s="5" t="s">
        <v>53</v>
      </c>
      <c r="E34" s="5">
        <v>2050</v>
      </c>
      <c r="F34" s="5">
        <v>2050</v>
      </c>
      <c r="G34" s="5" t="s">
        <v>12</v>
      </c>
      <c r="H34" s="5" t="s">
        <v>56</v>
      </c>
      <c r="I34" s="5"/>
      <c r="J34" s="5">
        <v>630</v>
      </c>
    </row>
  </sheetData>
  <autoFilter ref="A1:K21" xr:uid="{5CE6D17A-EDBF-41BF-B133-BA4E3EC129D7}">
    <sortState xmlns:xlrd2="http://schemas.microsoft.com/office/spreadsheetml/2017/richdata2" ref="A2:K21">
      <sortCondition ref="D1"/>
    </sortState>
  </autoFilter>
  <hyperlinks>
    <hyperlink ref="K6" r:id="rId1" xr:uid="{8FBC613E-8F48-4E23-85D5-C4CF4068CB74}"/>
    <hyperlink ref="K8" r:id="rId2" xr:uid="{76376947-F677-4422-A2FD-CAAF8F2A6333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618F-AE04-41DC-A8AD-E569EDC778D7}">
  <dimension ref="A1:I49"/>
  <sheetViews>
    <sheetView topLeftCell="A37" zoomScale="85" zoomScaleNormal="85" workbookViewId="0">
      <selection activeCell="A50" sqref="A50:XFD50"/>
    </sheetView>
  </sheetViews>
  <sheetFormatPr baseColWidth="10" defaultColWidth="11.3984375" defaultRowHeight="14.25" x14ac:dyDescent="0.45"/>
  <cols>
    <col min="1" max="7" width="11.3984375" style="10"/>
    <col min="8" max="8" width="49.59765625" style="10" bestFit="1" customWidth="1"/>
    <col min="9" max="16384" width="11.3984375" style="10"/>
  </cols>
  <sheetData>
    <row r="1" spans="1:9" x14ac:dyDescent="0.45">
      <c r="A1" s="1" t="s">
        <v>37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26</v>
      </c>
      <c r="H1" s="1" t="s">
        <v>7</v>
      </c>
      <c r="I1" s="10" t="s">
        <v>5</v>
      </c>
    </row>
    <row r="2" spans="1:9" x14ac:dyDescent="0.45">
      <c r="A2" s="2" t="s">
        <v>9</v>
      </c>
      <c r="B2" s="2" t="s">
        <v>10</v>
      </c>
      <c r="C2" s="2" t="s">
        <v>11</v>
      </c>
      <c r="D2" s="2">
        <v>2020</v>
      </c>
      <c r="E2" s="2" t="s">
        <v>12</v>
      </c>
      <c r="F2" s="2" t="s">
        <v>23</v>
      </c>
      <c r="G2" s="16">
        <f t="array" ref="G2">IF(OR(INDEX(Input!$I$1:$I$17,MATCH(A2&amp;B2&amp;D2&amp;E2,Input!$C$1:$C$17&amp;Input!$D$1:$D$17&amp;Input!$F$1:$F$17&amp;Input!$G$1:$G$17,0))=0,INDEX(Input!$I$1:$I$17,MATCH(A2&amp;B2&amp;D2&amp;E2,Input!$C$1:$C$17&amp;Input!$D$1:$D$17&amp;Input!$F$1:$F$17&amp;Input!$G$1:$G$17,0))="-"),INDEX(Input!$J$1:$J$17,MATCH(A2&amp;B2&amp;D2&amp;E2,Input!$C$1:$C$17&amp;Input!$D$1:$D$17&amp;Input!$F$1:$F$17&amp;Input!$G$1:$G$17,0)),INDEX(Input!$I$1:JI$17,MATCH(A2&amp;B2&amp;D2&amp;E2,Input!C1:C17&amp;Input!D1:D17&amp;Input!$F$1:$F$17&amp;Input!$G$1:$G$17,0)))</f>
        <v>25</v>
      </c>
    </row>
    <row r="3" spans="1:9" x14ac:dyDescent="0.45">
      <c r="A3" s="5" t="s">
        <v>9</v>
      </c>
      <c r="B3" s="5" t="s">
        <v>10</v>
      </c>
      <c r="C3" s="5" t="s">
        <v>11</v>
      </c>
      <c r="D3" s="5">
        <v>2025</v>
      </c>
      <c r="E3" s="5" t="s">
        <v>12</v>
      </c>
      <c r="F3" s="5" t="s">
        <v>23</v>
      </c>
      <c r="G3" s="14">
        <f>G2+($G$9-$G$2)/($D$9-$D$2)*(D3-$D$2)</f>
        <v>24.814098277124934</v>
      </c>
    </row>
    <row r="4" spans="1:9" x14ac:dyDescent="0.45">
      <c r="A4" s="5" t="s">
        <v>9</v>
      </c>
      <c r="B4" s="5" t="s">
        <v>10</v>
      </c>
      <c r="C4" s="5" t="s">
        <v>11</v>
      </c>
      <c r="D4" s="5">
        <v>2030</v>
      </c>
      <c r="E4" s="5" t="s">
        <v>12</v>
      </c>
      <c r="F4" s="5" t="s">
        <v>23</v>
      </c>
      <c r="G4" s="14">
        <f>G3+($G$9-$G$2)/($D$9-$D$2)*(D4-$D$2)</f>
        <v>24.442294831374799</v>
      </c>
    </row>
    <row r="5" spans="1:9" x14ac:dyDescent="0.45">
      <c r="A5" s="5" t="s">
        <v>9</v>
      </c>
      <c r="B5" s="5" t="s">
        <v>10</v>
      </c>
      <c r="C5" s="5" t="s">
        <v>11</v>
      </c>
      <c r="D5" s="5">
        <v>2035</v>
      </c>
      <c r="E5" s="5" t="s">
        <v>12</v>
      </c>
      <c r="F5" s="5" t="s">
        <v>23</v>
      </c>
      <c r="G5" s="14">
        <f>G4+($G$9-$G$2)/($D$9-$D$2)*(D5-$D$2)</f>
        <v>23.884589662749597</v>
      </c>
    </row>
    <row r="6" spans="1:9" x14ac:dyDescent="0.45">
      <c r="A6" s="5" t="s">
        <v>9</v>
      </c>
      <c r="B6" s="5" t="s">
        <v>10</v>
      </c>
      <c r="C6" s="5" t="s">
        <v>11</v>
      </c>
      <c r="D6" s="5">
        <v>2040</v>
      </c>
      <c r="E6" s="5" t="s">
        <v>12</v>
      </c>
      <c r="F6" s="5" t="s">
        <v>23</v>
      </c>
      <c r="G6" s="14">
        <f>G5+($G$9-$G$2)/($D$9-$D$2)*(D6-$D$2)</f>
        <v>23.140982771249327</v>
      </c>
    </row>
    <row r="7" spans="1:9" x14ac:dyDescent="0.45">
      <c r="A7" s="5" t="s">
        <v>9</v>
      </c>
      <c r="B7" s="5" t="s">
        <v>10</v>
      </c>
      <c r="C7" s="5" t="s">
        <v>11</v>
      </c>
      <c r="D7" s="5">
        <v>2045</v>
      </c>
      <c r="E7" s="5" t="s">
        <v>12</v>
      </c>
      <c r="F7" s="5" t="s">
        <v>23</v>
      </c>
      <c r="G7" s="14">
        <f>G6+($G$9-$G$2)/($D$9-$D$2)*(D7-$D$2)</f>
        <v>22.21147415687399</v>
      </c>
    </row>
    <row r="8" spans="1:9" x14ac:dyDescent="0.45">
      <c r="A8" s="5" t="s">
        <v>9</v>
      </c>
      <c r="B8" s="5" t="s">
        <v>10</v>
      </c>
      <c r="C8" s="5" t="s">
        <v>11</v>
      </c>
      <c r="D8" s="5">
        <v>2050</v>
      </c>
      <c r="E8" s="5" t="s">
        <v>12</v>
      </c>
      <c r="F8" s="5" t="s">
        <v>38</v>
      </c>
      <c r="G8" s="16">
        <f t="array" ref="G8">IF(OR(INDEX(Input!$I$1:$I$17,MATCH(A8&amp;B8&amp;D8&amp;E8,Input!$C$1:$C$17&amp;Input!$D$1:$D$17&amp;Input!$F$1:$F$17&amp;Input!$G$1:$G$17,0))=0,INDEX(Input!$I$1:$I$17,MATCH(A8&amp;B8&amp;D8&amp;E8,Input!$C$1:$C$17&amp;Input!$D$1:$D$17&amp;Input!$F$1:$F$17&amp;Input!$G$1:$G$17,0))="-"),INDEX(Input!$J$1:$J$17,MATCH(A8&amp;B8&amp;D8&amp;E8,Input!$C$1:$C$17&amp;Input!$D$1:$D$17&amp;Input!$F$1:$F$17&amp;Input!$G$1:$G$17,0)),INDEX(Input!$I$1:JI$17,MATCH(A8&amp;B8&amp;D8&amp;E8,Input!C7:C21&amp;Input!D7:D21&amp;Input!$F$1:$F$17&amp;Input!$G$1:$G$17,0)))</f>
        <v>1000</v>
      </c>
    </row>
    <row r="9" spans="1:9" x14ac:dyDescent="0.45">
      <c r="A9" s="6" t="s">
        <v>9</v>
      </c>
      <c r="B9" s="6" t="s">
        <v>10</v>
      </c>
      <c r="C9" s="6" t="s">
        <v>11</v>
      </c>
      <c r="D9" s="6">
        <v>2050</v>
      </c>
      <c r="E9" s="6" t="s">
        <v>12</v>
      </c>
      <c r="F9" s="6" t="s">
        <v>23</v>
      </c>
      <c r="G9" s="14">
        <f>G8/General_Data_Assumption!$D$2</f>
        <v>23.884589662749594</v>
      </c>
      <c r="H9" s="10" t="s">
        <v>39</v>
      </c>
    </row>
    <row r="10" spans="1:9" x14ac:dyDescent="0.45">
      <c r="A10" s="2" t="s">
        <v>9</v>
      </c>
      <c r="B10" s="2" t="s">
        <v>17</v>
      </c>
      <c r="C10" s="2" t="s">
        <v>11</v>
      </c>
      <c r="D10" s="2">
        <v>2020</v>
      </c>
      <c r="E10" s="2" t="s">
        <v>12</v>
      </c>
      <c r="F10" s="2" t="s">
        <v>23</v>
      </c>
      <c r="G10" s="16">
        <f t="array" ref="G10">IF(OR(INDEX(Input!$I$1:$I$17,MATCH(A10&amp;B10&amp;D10&amp;E10,Input!$C$1:$C$17&amp;Input!$D$1:$D$17&amp;Input!$F$1:$F$17&amp;Input!$G$1:$G$17,0))=0,INDEX(Input!$I$1:$I$17,MATCH(A10&amp;B10&amp;D10&amp;E10,Input!$C$1:$C$17&amp;Input!$D$1:$D$17&amp;Input!$F$1:$F$17&amp;Input!$G$1:$G$17,0))="-"),INDEX(Input!$J$1:$J$17,MATCH(A10&amp;B10&amp;D10&amp;E10,Input!$C$1:$C$17&amp;Input!$D$1:$D$17&amp;Input!$F$1:$F$17&amp;Input!$G$1:$G$17,0)),INDEX(Input!$I$1:JI$17,MATCH(A10&amp;B10&amp;D10&amp;E10,Input!C9:C21&amp;Input!D9:D21&amp;Input!$F$1:$F$17&amp;Input!$G$1:$G$17,0)))</f>
        <v>30</v>
      </c>
      <c r="H10" t="s">
        <v>44</v>
      </c>
      <c r="I10" s="15"/>
    </row>
    <row r="11" spans="1:9" x14ac:dyDescent="0.45">
      <c r="A11" s="5" t="s">
        <v>9</v>
      </c>
      <c r="B11" s="5" t="s">
        <v>17</v>
      </c>
      <c r="C11" s="5" t="s">
        <v>11</v>
      </c>
      <c r="D11" s="5">
        <v>2025</v>
      </c>
      <c r="E11" s="5" t="s">
        <v>12</v>
      </c>
      <c r="F11" s="5" t="s">
        <v>23</v>
      </c>
      <c r="G11" s="14">
        <f>$G$10+($G$16-$G$10)/($D$16-$D$10)*(D11-$D$10)</f>
        <v>30.666666666666668</v>
      </c>
    </row>
    <row r="12" spans="1:9" x14ac:dyDescent="0.45">
      <c r="A12" s="5" t="s">
        <v>9</v>
      </c>
      <c r="B12" s="5" t="s">
        <v>17</v>
      </c>
      <c r="C12" s="5" t="s">
        <v>11</v>
      </c>
      <c r="D12" s="5">
        <v>2030</v>
      </c>
      <c r="E12" s="5" t="s">
        <v>12</v>
      </c>
      <c r="F12" s="5" t="s">
        <v>23</v>
      </c>
      <c r="G12" s="14">
        <f t="shared" ref="G12:G15" si="0">$G$10+($G$16-$G$10)/($D$16-$D$10)*(D12-$D$10)</f>
        <v>31.333333333333332</v>
      </c>
    </row>
    <row r="13" spans="1:9" x14ac:dyDescent="0.45">
      <c r="A13" s="5" t="s">
        <v>9</v>
      </c>
      <c r="B13" s="5" t="s">
        <v>17</v>
      </c>
      <c r="C13" s="5" t="s">
        <v>11</v>
      </c>
      <c r="D13" s="5">
        <v>2035</v>
      </c>
      <c r="E13" s="5" t="s">
        <v>12</v>
      </c>
      <c r="F13" s="5" t="s">
        <v>23</v>
      </c>
      <c r="G13" s="14">
        <f t="shared" si="0"/>
        <v>32</v>
      </c>
    </row>
    <row r="14" spans="1:9" x14ac:dyDescent="0.45">
      <c r="A14" s="5" t="s">
        <v>9</v>
      </c>
      <c r="B14" s="5" t="s">
        <v>17</v>
      </c>
      <c r="C14" s="5" t="s">
        <v>11</v>
      </c>
      <c r="D14" s="5">
        <v>2040</v>
      </c>
      <c r="E14" s="5" t="s">
        <v>12</v>
      </c>
      <c r="F14" s="5" t="s">
        <v>23</v>
      </c>
      <c r="G14" s="14">
        <f t="shared" si="0"/>
        <v>32.666666666666664</v>
      </c>
    </row>
    <row r="15" spans="1:9" x14ac:dyDescent="0.45">
      <c r="A15" s="5" t="s">
        <v>9</v>
      </c>
      <c r="B15" s="5" t="s">
        <v>17</v>
      </c>
      <c r="C15" s="5" t="s">
        <v>11</v>
      </c>
      <c r="D15" s="5">
        <v>2045</v>
      </c>
      <c r="E15" s="5" t="s">
        <v>12</v>
      </c>
      <c r="F15" s="5" t="s">
        <v>23</v>
      </c>
      <c r="G15" s="14">
        <f t="shared" si="0"/>
        <v>33.333333333333336</v>
      </c>
    </row>
    <row r="16" spans="1:9" x14ac:dyDescent="0.45">
      <c r="A16" s="6" t="s">
        <v>9</v>
      </c>
      <c r="B16" s="6" t="s">
        <v>17</v>
      </c>
      <c r="C16" s="6" t="s">
        <v>11</v>
      </c>
      <c r="D16" s="6">
        <v>2050</v>
      </c>
      <c r="E16" s="6" t="s">
        <v>12</v>
      </c>
      <c r="F16" s="6" t="s">
        <v>23</v>
      </c>
      <c r="G16" s="16">
        <f t="array" ref="G16">IF(OR(INDEX(Input!$I$1:$I$17,MATCH(A16&amp;B16&amp;D16&amp;E16,Input!$C$1:$C$17&amp;Input!$D$1:$D$17&amp;Input!$F$1:$F$17&amp;Input!$G$1:$G$17,0))=0,INDEX(Input!$I$1:$I$17,MATCH(A16&amp;B16&amp;D16&amp;E16,Input!$C$1:$C$17&amp;Input!$D$1:$D$17&amp;Input!$F$1:$F$17&amp;Input!$G$1:$G$17,0))="-"),INDEX(Input!$J$1:$J$17,MATCH(A16&amp;B16&amp;D16&amp;E16,Input!$C$1:$C$17&amp;Input!$D$1:$D$17&amp;Input!$F$1:$F$17&amp;Input!$G$1:$G$17,0)),INDEX(Input!$I$1:JI$17,MATCH(A16&amp;B16&amp;D16&amp;E16,Input!C15:C31&amp;Input!D15:D31&amp;Input!$F$1:$F$17&amp;Input!$G$1:$G$17,0)))</f>
        <v>34</v>
      </c>
    </row>
    <row r="17" spans="1:8" x14ac:dyDescent="0.45">
      <c r="A17" s="2" t="s">
        <v>9</v>
      </c>
      <c r="B17" s="2" t="s">
        <v>20</v>
      </c>
      <c r="C17" s="2" t="s">
        <v>11</v>
      </c>
      <c r="D17" s="2">
        <v>2020</v>
      </c>
      <c r="E17" s="5" t="s">
        <v>12</v>
      </c>
      <c r="F17" s="5" t="s">
        <v>23</v>
      </c>
      <c r="G17" s="16">
        <f t="array" ref="G17">IF(OR(INDEX(Input!$I$1:$I$17,MATCH(A17&amp;B17&amp;D17&amp;E17,Input!$C$1:$C$17&amp;Input!$D$1:$D$17&amp;Input!$F$1:$F$17&amp;Input!$G$1:$G$17,0))=0,INDEX(Input!$I$1:$I$17,MATCH(A17&amp;B17&amp;D17&amp;E17,Input!$C$1:$C$17&amp;Input!$D$1:$D$17&amp;Input!$F$1:$F$17&amp;Input!$G$1:$G$17,0))="-"),INDEX(Input!$J$1:$J$17,MATCH(A17&amp;B17&amp;D17&amp;E17,Input!$C$1:$C$17&amp;Input!$D$1:$D$17&amp;Input!$F$1:$F$17&amp;Input!$G$1:$G$17,0)),INDEX(Input!$I$1:JI$17,MATCH(A17&amp;B17&amp;D17&amp;E17,Input!C16:C32&amp;Input!D16:D32&amp;Input!$F$1:$F$17&amp;Input!$G$1:$G$17,0)))</f>
        <v>29</v>
      </c>
    </row>
    <row r="18" spans="1:8" x14ac:dyDescent="0.45">
      <c r="A18" s="5" t="s">
        <v>9</v>
      </c>
      <c r="B18" s="5" t="s">
        <v>20</v>
      </c>
      <c r="C18" s="5" t="s">
        <v>11</v>
      </c>
      <c r="D18" s="5">
        <v>2025</v>
      </c>
      <c r="E18" s="5" t="s">
        <v>12</v>
      </c>
      <c r="F18" s="5" t="s">
        <v>23</v>
      </c>
      <c r="G18" s="14">
        <f>$G$17+($G$23-$G$17)/($D$23-$D$17)*(D18-$D$17)</f>
        <v>29.644444444444446</v>
      </c>
    </row>
    <row r="19" spans="1:8" x14ac:dyDescent="0.45">
      <c r="A19" s="5" t="s">
        <v>9</v>
      </c>
      <c r="B19" s="5" t="s">
        <v>20</v>
      </c>
      <c r="C19" s="5" t="s">
        <v>11</v>
      </c>
      <c r="D19" s="5">
        <v>2030</v>
      </c>
      <c r="E19" s="5" t="s">
        <v>12</v>
      </c>
      <c r="F19" s="5" t="s">
        <v>23</v>
      </c>
      <c r="G19" s="14">
        <f t="shared" ref="G19:G22" si="1">$G$17+($G$23-$G$17)/($D$23-$D$17)*(D19-$D$17)</f>
        <v>30.288888888888888</v>
      </c>
    </row>
    <row r="20" spans="1:8" x14ac:dyDescent="0.45">
      <c r="A20" s="5" t="s">
        <v>9</v>
      </c>
      <c r="B20" s="5" t="s">
        <v>20</v>
      </c>
      <c r="C20" s="5" t="s">
        <v>11</v>
      </c>
      <c r="D20" s="5">
        <v>2035</v>
      </c>
      <c r="E20" s="5" t="s">
        <v>12</v>
      </c>
      <c r="F20" s="5" t="s">
        <v>23</v>
      </c>
      <c r="G20" s="14">
        <f t="shared" si="1"/>
        <v>30.933333333333334</v>
      </c>
    </row>
    <row r="21" spans="1:8" x14ac:dyDescent="0.45">
      <c r="A21" s="5" t="s">
        <v>9</v>
      </c>
      <c r="B21" s="5" t="s">
        <v>20</v>
      </c>
      <c r="C21" s="5" t="s">
        <v>11</v>
      </c>
      <c r="D21" s="5">
        <v>2040</v>
      </c>
      <c r="E21" s="5" t="s">
        <v>12</v>
      </c>
      <c r="F21" s="5" t="s">
        <v>23</v>
      </c>
      <c r="G21" s="14">
        <f t="shared" si="1"/>
        <v>31.577777777777779</v>
      </c>
    </row>
    <row r="22" spans="1:8" x14ac:dyDescent="0.45">
      <c r="A22" s="5" t="s">
        <v>9</v>
      </c>
      <c r="B22" s="5" t="s">
        <v>20</v>
      </c>
      <c r="C22" s="5" t="s">
        <v>11</v>
      </c>
      <c r="D22" s="5">
        <v>2045</v>
      </c>
      <c r="E22" s="5" t="s">
        <v>12</v>
      </c>
      <c r="F22" s="5" t="s">
        <v>23</v>
      </c>
      <c r="G22" s="14">
        <f t="shared" si="1"/>
        <v>32.222222222222221</v>
      </c>
    </row>
    <row r="23" spans="1:8" x14ac:dyDescent="0.45">
      <c r="A23" s="6" t="s">
        <v>9</v>
      </c>
      <c r="B23" s="6" t="s">
        <v>20</v>
      </c>
      <c r="C23" s="6" t="s">
        <v>11</v>
      </c>
      <c r="D23" s="6">
        <v>2050</v>
      </c>
      <c r="E23" s="5" t="s">
        <v>12</v>
      </c>
      <c r="F23" s="5" t="s">
        <v>23</v>
      </c>
      <c r="G23" s="14">
        <f>G17*G16/G10</f>
        <v>32.866666666666667</v>
      </c>
      <c r="H23" s="10" t="s">
        <v>45</v>
      </c>
    </row>
    <row r="24" spans="1:8" x14ac:dyDescent="0.45">
      <c r="A24" s="2" t="s">
        <v>9</v>
      </c>
      <c r="B24" s="2" t="s">
        <v>21</v>
      </c>
      <c r="C24" s="2" t="s">
        <v>11</v>
      </c>
      <c r="D24" s="2">
        <v>2020</v>
      </c>
      <c r="E24" s="2" t="s">
        <v>12</v>
      </c>
      <c r="F24" s="2" t="s">
        <v>23</v>
      </c>
      <c r="G24" s="16">
        <f t="array" ref="G24">IF(OR(INDEX(Input!$I$1:$I$17,MATCH(A24&amp;B24&amp;D24&amp;E24,Input!$C$1:$C$17&amp;Input!$D$1:$D$17&amp;Input!$F$1:$F$17&amp;Input!$G$1:$G$17,0))=0,INDEX(Input!$I$1:$I$17,MATCH(A24&amp;B24&amp;D24&amp;E24,Input!$C$1:$C$17&amp;Input!$D$1:$D$17&amp;Input!$F$1:$F$17&amp;Input!$G$1:$G$17,0))="-"),INDEX(Input!$J$1:$J$17,MATCH(A24&amp;B24&amp;D24&amp;E24,Input!$C$1:$C$17&amp;Input!$D$1:$D$17&amp;Input!$F$1:$F$17&amp;Input!$G$1:$G$17,0)),INDEX(Input!$I$1:JI$17,MATCH(A24&amp;B24&amp;D24&amp;E24,Input!C23:C34&amp;Input!D23:D34&amp;Input!$F$1:$F$17&amp;Input!$G$1:$G$17,0)))</f>
        <v>5.5</v>
      </c>
    </row>
    <row r="25" spans="1:8" x14ac:dyDescent="0.45">
      <c r="A25" s="5" t="s">
        <v>9</v>
      </c>
      <c r="B25" s="5" t="s">
        <v>21</v>
      </c>
      <c r="C25" s="5" t="s">
        <v>11</v>
      </c>
      <c r="D25" s="5">
        <v>2025</v>
      </c>
      <c r="E25" s="5" t="s">
        <v>12</v>
      </c>
      <c r="F25" s="5" t="s">
        <v>23</v>
      </c>
      <c r="G25" s="14">
        <f>$G$24+($G$30-$G$24)/($D$30-$D$24)*(D25-$D$24)</f>
        <v>6.375</v>
      </c>
    </row>
    <row r="26" spans="1:8" x14ac:dyDescent="0.45">
      <c r="A26" s="5" t="s">
        <v>9</v>
      </c>
      <c r="B26" s="5" t="s">
        <v>21</v>
      </c>
      <c r="C26" s="5" t="s">
        <v>11</v>
      </c>
      <c r="D26" s="5">
        <v>2030</v>
      </c>
      <c r="E26" s="5" t="s">
        <v>12</v>
      </c>
      <c r="F26" s="5" t="s">
        <v>23</v>
      </c>
      <c r="G26" s="14">
        <f t="shared" ref="G26:G29" si="2">$G$24+($G$30-$G$24)/($D$30-$D$24)*(D26-$D$24)</f>
        <v>7.25</v>
      </c>
    </row>
    <row r="27" spans="1:8" x14ac:dyDescent="0.45">
      <c r="A27" s="5" t="s">
        <v>9</v>
      </c>
      <c r="B27" s="5" t="s">
        <v>21</v>
      </c>
      <c r="C27" s="5" t="s">
        <v>11</v>
      </c>
      <c r="D27" s="5">
        <v>2035</v>
      </c>
      <c r="E27" s="5" t="s">
        <v>12</v>
      </c>
      <c r="F27" s="5" t="s">
        <v>23</v>
      </c>
      <c r="G27" s="14">
        <f t="shared" si="2"/>
        <v>8.125</v>
      </c>
    </row>
    <row r="28" spans="1:8" x14ac:dyDescent="0.45">
      <c r="A28" s="5" t="s">
        <v>9</v>
      </c>
      <c r="B28" s="5" t="s">
        <v>21</v>
      </c>
      <c r="C28" s="5" t="s">
        <v>11</v>
      </c>
      <c r="D28" s="5">
        <v>2040</v>
      </c>
      <c r="E28" s="5" t="s">
        <v>12</v>
      </c>
      <c r="F28" s="5" t="s">
        <v>23</v>
      </c>
      <c r="G28" s="14">
        <f t="shared" si="2"/>
        <v>9</v>
      </c>
    </row>
    <row r="29" spans="1:8" x14ac:dyDescent="0.45">
      <c r="A29" s="5" t="s">
        <v>9</v>
      </c>
      <c r="B29" s="5" t="s">
        <v>21</v>
      </c>
      <c r="C29" s="5" t="s">
        <v>11</v>
      </c>
      <c r="D29" s="5">
        <v>2045</v>
      </c>
      <c r="E29" s="5" t="s">
        <v>12</v>
      </c>
      <c r="F29" s="5" t="s">
        <v>23</v>
      </c>
      <c r="G29" s="14">
        <f t="shared" si="2"/>
        <v>9.875</v>
      </c>
    </row>
    <row r="30" spans="1:8" x14ac:dyDescent="0.45">
      <c r="A30" s="6" t="s">
        <v>9</v>
      </c>
      <c r="B30" s="6" t="s">
        <v>21</v>
      </c>
      <c r="C30" s="6" t="s">
        <v>11</v>
      </c>
      <c r="D30" s="6">
        <v>2050</v>
      </c>
      <c r="E30" s="6" t="s">
        <v>12</v>
      </c>
      <c r="F30" s="6" t="s">
        <v>23</v>
      </c>
      <c r="G30" s="16">
        <f t="array" ref="G30">IF(OR(INDEX(Input!$I$1:$I$17,MATCH(A30&amp;B30&amp;D30&amp;E30,Input!$C$1:$C$17&amp;Input!$D$1:$D$17&amp;Input!$F$1:$F$17&amp;Input!$G$1:$G$17,0))=0,INDEX(Input!$I$1:$I$17,MATCH(A30&amp;B30&amp;D30&amp;E30,Input!$C$1:$C$17&amp;Input!$D$1:$D$17&amp;Input!$F$1:$F$17&amp;Input!$G$1:$G$17,0))="-"),INDEX(Input!$J$1:$J$17,MATCH(A30&amp;B30&amp;D30&amp;E30,Input!$C$1:$C$17&amp;Input!$D$1:$D$17&amp;Input!$F$1:$F$17&amp;Input!$G$1:$G$17,0)),INDEX(Input!$I$1:JI$17,MATCH(A30&amp;B30&amp;D30&amp;E30,Input!C29:C34&amp;Input!D29:D34&amp;Input!$F$1:$F$17&amp;Input!$G$1:$G$17,0)))</f>
        <v>10.75</v>
      </c>
    </row>
    <row r="31" spans="1:8" x14ac:dyDescent="0.45">
      <c r="A31" s="2" t="s">
        <v>9</v>
      </c>
      <c r="B31" s="2" t="s">
        <v>22</v>
      </c>
      <c r="C31" s="2" t="s">
        <v>11</v>
      </c>
      <c r="D31" s="2">
        <v>2020</v>
      </c>
      <c r="E31" s="2" t="s">
        <v>12</v>
      </c>
      <c r="F31" s="2" t="s">
        <v>23</v>
      </c>
      <c r="G31" s="16">
        <f t="array" ref="G31">IF(OR(INDEX(Input!$I$1:$I$17,MATCH(A31&amp;B31&amp;D31&amp;E31,Input!$C$1:$C$17&amp;Input!$D$1:$D$17&amp;Input!$F$1:$F$17&amp;Input!$G$1:$G$17,0))=0,INDEX(Input!$I$1:$I$17,MATCH(A31&amp;B31&amp;D31&amp;E31,Input!$C$1:$C$17&amp;Input!$D$1:$D$17&amp;Input!$F$1:$F$17&amp;Input!$G$1:$G$17,0))="-"),INDEX(Input!$J$1:$J$17,MATCH(A31&amp;B31&amp;D31&amp;E31,Input!$C$1:$C$17&amp;Input!$D$1:$D$17&amp;Input!$F$1:$F$17&amp;Input!$G$1:$G$17,0)),INDEX(Input!$I$1:JI$17,MATCH(A31&amp;B31&amp;D31&amp;E31,Input!C30:C34&amp;Input!D30:D34&amp;Input!$F$1:$F$17&amp;Input!$G$1:$G$17,0)))</f>
        <v>8</v>
      </c>
    </row>
    <row r="32" spans="1:8" x14ac:dyDescent="0.45">
      <c r="A32" s="5" t="s">
        <v>9</v>
      </c>
      <c r="B32" s="5" t="s">
        <v>22</v>
      </c>
      <c r="C32" s="5" t="s">
        <v>11</v>
      </c>
      <c r="D32" s="5">
        <v>2025</v>
      </c>
      <c r="E32" s="5" t="s">
        <v>12</v>
      </c>
      <c r="F32" s="5" t="s">
        <v>23</v>
      </c>
      <c r="G32" s="14">
        <f>$G$31+($G$37-$G$31)/($D$37-$D$31)*(D32-$D$31)</f>
        <v>9.125</v>
      </c>
    </row>
    <row r="33" spans="1:9" x14ac:dyDescent="0.45">
      <c r="A33" s="5" t="s">
        <v>9</v>
      </c>
      <c r="B33" s="5" t="s">
        <v>22</v>
      </c>
      <c r="C33" s="5" t="s">
        <v>11</v>
      </c>
      <c r="D33" s="5">
        <v>2030</v>
      </c>
      <c r="E33" s="5" t="s">
        <v>12</v>
      </c>
      <c r="F33" s="5" t="s">
        <v>23</v>
      </c>
      <c r="G33" s="14">
        <f t="shared" ref="G33:G36" si="3">$G$31+($G$37-$G$31)/($D$37-$D$31)*(D33-$D$31)</f>
        <v>10.25</v>
      </c>
    </row>
    <row r="34" spans="1:9" x14ac:dyDescent="0.45">
      <c r="A34" s="5" t="s">
        <v>9</v>
      </c>
      <c r="B34" s="5" t="s">
        <v>22</v>
      </c>
      <c r="C34" s="5" t="s">
        <v>11</v>
      </c>
      <c r="D34" s="5">
        <v>2035</v>
      </c>
      <c r="E34" s="5" t="s">
        <v>12</v>
      </c>
      <c r="F34" s="5" t="s">
        <v>23</v>
      </c>
      <c r="G34" s="14">
        <f t="shared" si="3"/>
        <v>11.375</v>
      </c>
    </row>
    <row r="35" spans="1:9" x14ac:dyDescent="0.45">
      <c r="A35" s="5" t="s">
        <v>9</v>
      </c>
      <c r="B35" s="5" t="s">
        <v>22</v>
      </c>
      <c r="C35" s="5" t="s">
        <v>11</v>
      </c>
      <c r="D35" s="5">
        <v>2040</v>
      </c>
      <c r="E35" s="5" t="s">
        <v>12</v>
      </c>
      <c r="F35" s="5" t="s">
        <v>23</v>
      </c>
      <c r="G35" s="14">
        <f t="shared" si="3"/>
        <v>12.5</v>
      </c>
    </row>
    <row r="36" spans="1:9" x14ac:dyDescent="0.45">
      <c r="A36" s="5" t="s">
        <v>9</v>
      </c>
      <c r="B36" s="5" t="s">
        <v>22</v>
      </c>
      <c r="C36" s="5" t="s">
        <v>11</v>
      </c>
      <c r="D36" s="5">
        <v>2045</v>
      </c>
      <c r="E36" s="5" t="s">
        <v>12</v>
      </c>
      <c r="F36" s="5" t="s">
        <v>23</v>
      </c>
      <c r="G36" s="14">
        <f t="shared" si="3"/>
        <v>13.625</v>
      </c>
    </row>
    <row r="37" spans="1:9" x14ac:dyDescent="0.45">
      <c r="A37" s="6" t="s">
        <v>9</v>
      </c>
      <c r="B37" s="6" t="s">
        <v>22</v>
      </c>
      <c r="C37" s="6" t="s">
        <v>11</v>
      </c>
      <c r="D37" s="6">
        <v>2050</v>
      </c>
      <c r="E37" s="6" t="s">
        <v>12</v>
      </c>
      <c r="F37" s="6" t="s">
        <v>23</v>
      </c>
      <c r="G37" s="16">
        <f t="array" ref="G37">IF(OR(INDEX(Input!$I$1:$I$17,MATCH(A37&amp;B37&amp;D37&amp;E37,Input!$C$1:$C$17&amp;Input!$D$1:$D$17&amp;Input!$F$1:$F$17&amp;Input!$G$1:$G$17,0))=0,INDEX(Input!$I$1:$I$17,MATCH(A37&amp;B37&amp;D37&amp;E37,Input!$C$1:$C$17&amp;Input!$D$1:$D$17&amp;Input!$F$1:$F$17&amp;Input!$G$1:$G$17,0))="-"),INDEX(Input!$J$1:$J$17,MATCH(A37&amp;B37&amp;D37&amp;E37,Input!$C$1:$C$17&amp;Input!$D$1:$D$17&amp;Input!$F$1:$F$17&amp;Input!$G$1:$G$17,0)),INDEX(Input!$I$1:JI$17,MATCH(A37&amp;B37&amp;D37&amp;E37,Input!C35:C40&amp;Input!D35:D40&amp;Input!$F$1:$F$17&amp;Input!$G$1:$G$17,0)))</f>
        <v>14.75</v>
      </c>
    </row>
    <row r="38" spans="1:9" x14ac:dyDescent="0.45">
      <c r="A38" s="5" t="s">
        <v>9</v>
      </c>
      <c r="B38" s="5" t="s">
        <v>17</v>
      </c>
      <c r="C38" s="5" t="s">
        <v>11</v>
      </c>
      <c r="D38" s="5">
        <v>2020</v>
      </c>
      <c r="E38" s="5" t="s">
        <v>12</v>
      </c>
      <c r="F38" s="5" t="s">
        <v>23</v>
      </c>
      <c r="G38" s="5">
        <f t="array" ref="G38">IF(OR(INDEX(Input!$I$1:$I$17,MATCH(A38&amp;B38&amp;D38&amp;E38,Input!$C$1:$C$17&amp;Input!$D$1:$D$17&amp;Input!$F$1:$F$17&amp;Input!$G$1:$G$17,0))=0,INDEX(Input!$I$1:$I$17,MATCH(A38&amp;B38&amp;D38&amp;E38,Input!$C$1:$C$17&amp;Input!$D$1:$D$17&amp;Input!$F$1:$F$17&amp;Input!$G$1:$G$17,0))="-"),INDEX(Input!$J$1:$J$17,MATCH(A38&amp;B38&amp;D38&amp;E38,Input!$C$1:$C$17&amp;Input!$D$1:$D$17&amp;Input!$F$1:$F$17&amp;Input!$G$1:$G$17,0)),INDEX(Input!$I$1:JI$17,MATCH(A38&amp;B38&amp;D38&amp;E38,Input!C35:C41&amp;Input!D35:D41&amp;Input!$F$1:$F$17&amp;Input!$G$1:$G$17,0)))</f>
        <v>30</v>
      </c>
    </row>
    <row r="39" spans="1:9" x14ac:dyDescent="0.45">
      <c r="A39" s="5" t="s">
        <v>9</v>
      </c>
      <c r="B39" s="5" t="s">
        <v>17</v>
      </c>
      <c r="C39" s="5" t="s">
        <v>11</v>
      </c>
      <c r="D39" s="5">
        <v>2025</v>
      </c>
      <c r="E39" s="5" t="s">
        <v>12</v>
      </c>
      <c r="F39" s="5" t="s">
        <v>23</v>
      </c>
      <c r="G39" s="5">
        <f>$G$38+($G$44-$G$38)/($D$44-$D$38)*(D39-$D$38)</f>
        <v>30.666666666666668</v>
      </c>
    </row>
    <row r="40" spans="1:9" x14ac:dyDescent="0.45">
      <c r="A40" s="5" t="s">
        <v>9</v>
      </c>
      <c r="B40" s="5" t="s">
        <v>17</v>
      </c>
      <c r="C40" s="5" t="s">
        <v>11</v>
      </c>
      <c r="D40" s="5">
        <v>2030</v>
      </c>
      <c r="E40" s="5" t="s">
        <v>12</v>
      </c>
      <c r="F40" s="5" t="s">
        <v>23</v>
      </c>
      <c r="G40" s="5">
        <f>$G$31+($G$37-$G$31)/($D$37-$D$31)*(D40-$D$31)</f>
        <v>10.25</v>
      </c>
    </row>
    <row r="41" spans="1:9" x14ac:dyDescent="0.45">
      <c r="A41" s="5" t="s">
        <v>9</v>
      </c>
      <c r="B41" s="5" t="s">
        <v>17</v>
      </c>
      <c r="C41" s="5" t="s">
        <v>11</v>
      </c>
      <c r="D41" s="5">
        <v>2035</v>
      </c>
      <c r="E41" s="5" t="s">
        <v>12</v>
      </c>
      <c r="F41" s="5" t="s">
        <v>23</v>
      </c>
      <c r="G41" s="5">
        <f t="shared" ref="G41:G43" si="4">$G$31+($G$37-$G$31)/($D$37-$D$31)*(D41-$D$31)</f>
        <v>11.375</v>
      </c>
    </row>
    <row r="42" spans="1:9" x14ac:dyDescent="0.45">
      <c r="A42" s="5" t="s">
        <v>9</v>
      </c>
      <c r="B42" s="5" t="s">
        <v>17</v>
      </c>
      <c r="C42" s="5" t="s">
        <v>11</v>
      </c>
      <c r="D42" s="5">
        <v>2040</v>
      </c>
      <c r="E42" s="5" t="s">
        <v>12</v>
      </c>
      <c r="F42" s="5" t="s">
        <v>23</v>
      </c>
      <c r="G42" s="5">
        <f t="shared" si="4"/>
        <v>12.5</v>
      </c>
    </row>
    <row r="43" spans="1:9" x14ac:dyDescent="0.45">
      <c r="A43" s="5" t="s">
        <v>9</v>
      </c>
      <c r="B43" s="5" t="s">
        <v>17</v>
      </c>
      <c r="C43" s="5" t="s">
        <v>11</v>
      </c>
      <c r="D43" s="5">
        <v>2045</v>
      </c>
      <c r="E43" s="5" t="s">
        <v>12</v>
      </c>
      <c r="F43" s="5" t="s">
        <v>23</v>
      </c>
      <c r="G43" s="5">
        <f t="shared" si="4"/>
        <v>13.625</v>
      </c>
    </row>
    <row r="44" spans="1:9" x14ac:dyDescent="0.45">
      <c r="A44" s="6" t="s">
        <v>9</v>
      </c>
      <c r="B44" s="6" t="s">
        <v>17</v>
      </c>
      <c r="C44" s="6" t="s">
        <v>11</v>
      </c>
      <c r="D44" s="6">
        <v>2050</v>
      </c>
      <c r="E44" s="6" t="s">
        <v>12</v>
      </c>
      <c r="F44" s="6" t="s">
        <v>23</v>
      </c>
      <c r="G44" s="6">
        <f t="array" ref="G44">IF(OR(INDEX(Input!$I$1:$I$17,MATCH(A44&amp;B44&amp;D44&amp;E44,Input!$C$1:$C$17&amp;Input!$D$1:$D$17&amp;Input!$F$1:$F$17&amp;Input!$G$1:$G$17,0))=0,INDEX(Input!$I$1:$I$17,MATCH(A44&amp;B44&amp;D44&amp;E44,Input!$C$1:$C$17&amp;Input!$D$1:$D$17&amp;Input!$F$1:$F$17&amp;Input!$G$1:$G$17,0))="-"),INDEX(Input!$J$1:$J$17,MATCH(A44&amp;B44&amp;D44&amp;E44,Input!$C$1:$C$17&amp;Input!$D$1:$D$17&amp;Input!$F$1:$F$17&amp;Input!$G$1:$G$17,0)),INDEX(Input!$I$1:JI$17,MATCH(A44&amp;B44&amp;D44&amp;E44,Input!C35:C47&amp;Input!D35:D47&amp;Input!$F$1:$F$17&amp;Input!$G$1:$G$17,0)))</f>
        <v>34</v>
      </c>
    </row>
    <row r="45" spans="1:9" x14ac:dyDescent="0.45">
      <c r="A45" s="5" t="s">
        <v>9</v>
      </c>
      <c r="B45" s="5" t="s">
        <v>48</v>
      </c>
      <c r="C45" s="5" t="s">
        <v>9</v>
      </c>
      <c r="D45" s="5">
        <v>2030</v>
      </c>
      <c r="E45" s="5" t="s">
        <v>12</v>
      </c>
      <c r="F45" s="10" t="s">
        <v>59</v>
      </c>
      <c r="G45" s="5">
        <v>650</v>
      </c>
      <c r="H45" s="5"/>
      <c r="I45" s="15"/>
    </row>
    <row r="46" spans="1:9" x14ac:dyDescent="0.45">
      <c r="A46" s="5" t="s">
        <v>9</v>
      </c>
      <c r="B46" s="5" t="s">
        <v>48</v>
      </c>
      <c r="C46" s="5" t="s">
        <v>9</v>
      </c>
      <c r="D46" s="5">
        <v>2035</v>
      </c>
      <c r="E46" s="5" t="s">
        <v>12</v>
      </c>
      <c r="F46" s="10" t="s">
        <v>59</v>
      </c>
      <c r="G46" s="5">
        <v>650</v>
      </c>
      <c r="H46" s="5"/>
      <c r="I46" s="5"/>
    </row>
    <row r="47" spans="1:9" x14ac:dyDescent="0.45">
      <c r="A47" s="5" t="s">
        <v>9</v>
      </c>
      <c r="B47" s="5" t="s">
        <v>48</v>
      </c>
      <c r="C47" s="5" t="s">
        <v>9</v>
      </c>
      <c r="D47" s="5">
        <v>2040</v>
      </c>
      <c r="E47" s="5" t="s">
        <v>12</v>
      </c>
      <c r="F47" s="10" t="s">
        <v>59</v>
      </c>
      <c r="G47" s="5">
        <v>650</v>
      </c>
      <c r="H47" s="5"/>
      <c r="I47" s="15"/>
    </row>
    <row r="48" spans="1:9" x14ac:dyDescent="0.45">
      <c r="A48" s="5" t="s">
        <v>9</v>
      </c>
      <c r="B48" s="5" t="s">
        <v>48</v>
      </c>
      <c r="C48" s="5" t="s">
        <v>9</v>
      </c>
      <c r="D48" s="5">
        <v>2045</v>
      </c>
      <c r="E48" s="5" t="s">
        <v>12</v>
      </c>
      <c r="F48" s="10" t="s">
        <v>59</v>
      </c>
      <c r="G48" s="5">
        <v>650</v>
      </c>
      <c r="H48" s="5"/>
      <c r="I48" s="5"/>
    </row>
    <row r="49" spans="1:8" x14ac:dyDescent="0.45">
      <c r="A49" s="5" t="s">
        <v>9</v>
      </c>
      <c r="B49" s="5" t="s">
        <v>48</v>
      </c>
      <c r="C49" s="5" t="s">
        <v>9</v>
      </c>
      <c r="D49" s="5">
        <v>2050</v>
      </c>
      <c r="E49" s="5" t="s">
        <v>12</v>
      </c>
      <c r="F49" s="10" t="s">
        <v>59</v>
      </c>
      <c r="G49" s="5">
        <v>650</v>
      </c>
      <c r="H49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DE52-D6DE-4791-A1A4-2AB9930758C7}">
  <dimension ref="A1:F69"/>
  <sheetViews>
    <sheetView tabSelected="1" topLeftCell="A55" zoomScaleNormal="100" workbookViewId="0">
      <selection activeCell="F62" sqref="F62"/>
    </sheetView>
  </sheetViews>
  <sheetFormatPr baseColWidth="10" defaultColWidth="11.3984375" defaultRowHeight="14.25" x14ac:dyDescent="0.45"/>
  <cols>
    <col min="1" max="1" width="13.1328125" style="10" bestFit="1" customWidth="1"/>
    <col min="2" max="16384" width="11.3984375" style="10"/>
  </cols>
  <sheetData>
    <row r="1" spans="1:6" x14ac:dyDescent="0.45">
      <c r="A1" s="1" t="s">
        <v>37</v>
      </c>
      <c r="B1" s="1" t="s">
        <v>9</v>
      </c>
      <c r="C1" s="1" t="s">
        <v>1</v>
      </c>
      <c r="D1" s="1" t="s">
        <v>26</v>
      </c>
    </row>
    <row r="2" spans="1:6" x14ac:dyDescent="0.45">
      <c r="A2" s="2" t="s">
        <v>9</v>
      </c>
      <c r="B2" s="2" t="s">
        <v>50</v>
      </c>
      <c r="C2" s="2">
        <v>2020</v>
      </c>
      <c r="D2" s="2">
        <v>64</v>
      </c>
    </row>
    <row r="3" spans="1:6" x14ac:dyDescent="0.45">
      <c r="A3" s="5" t="s">
        <v>9</v>
      </c>
      <c r="B3" s="5" t="s">
        <v>50</v>
      </c>
      <c r="C3" s="5">
        <v>2025</v>
      </c>
      <c r="D3" s="5">
        <v>64</v>
      </c>
    </row>
    <row r="4" spans="1:6" x14ac:dyDescent="0.45">
      <c r="A4" s="5" t="s">
        <v>9</v>
      </c>
      <c r="B4" s="5" t="s">
        <v>50</v>
      </c>
      <c r="C4" s="5">
        <v>2030</v>
      </c>
      <c r="D4" s="5">
        <v>64</v>
      </c>
    </row>
    <row r="5" spans="1:6" x14ac:dyDescent="0.45">
      <c r="A5" s="5" t="s">
        <v>9</v>
      </c>
      <c r="B5" s="5" t="s">
        <v>50</v>
      </c>
      <c r="C5" s="5">
        <v>2035</v>
      </c>
      <c r="D5" s="5">
        <v>64</v>
      </c>
    </row>
    <row r="6" spans="1:6" x14ac:dyDescent="0.45">
      <c r="A6" s="5" t="s">
        <v>9</v>
      </c>
      <c r="B6" s="5" t="s">
        <v>50</v>
      </c>
      <c r="C6" s="5">
        <v>2040</v>
      </c>
      <c r="D6" s="5">
        <v>64</v>
      </c>
    </row>
    <row r="7" spans="1:6" x14ac:dyDescent="0.45">
      <c r="A7" s="5" t="s">
        <v>9</v>
      </c>
      <c r="B7" s="5" t="s">
        <v>50</v>
      </c>
      <c r="C7" s="5">
        <v>2045</v>
      </c>
      <c r="D7" s="5">
        <v>64</v>
      </c>
    </row>
    <row r="8" spans="1:6" x14ac:dyDescent="0.45">
      <c r="A8" s="5" t="s">
        <v>9</v>
      </c>
      <c r="B8" s="5" t="s">
        <v>50</v>
      </c>
      <c r="C8" s="5">
        <v>2050</v>
      </c>
      <c r="D8" s="6">
        <v>64</v>
      </c>
      <c r="E8" s="5"/>
      <c r="F8" s="5"/>
    </row>
    <row r="9" spans="1:6" x14ac:dyDescent="0.45">
      <c r="A9" s="2" t="s">
        <v>9</v>
      </c>
      <c r="B9" s="2" t="s">
        <v>51</v>
      </c>
      <c r="C9" s="2">
        <v>2020</v>
      </c>
      <c r="D9" s="18">
        <v>60</v>
      </c>
    </row>
    <row r="10" spans="1:6" x14ac:dyDescent="0.45">
      <c r="A10" s="5" t="s">
        <v>9</v>
      </c>
      <c r="B10" s="5" t="s">
        <v>51</v>
      </c>
      <c r="C10" s="5">
        <v>2025</v>
      </c>
      <c r="D10" s="18">
        <v>60</v>
      </c>
    </row>
    <row r="11" spans="1:6" x14ac:dyDescent="0.45">
      <c r="A11" s="5" t="s">
        <v>9</v>
      </c>
      <c r="B11" s="5" t="s">
        <v>51</v>
      </c>
      <c r="C11" s="5">
        <v>2030</v>
      </c>
      <c r="D11" s="18">
        <v>60</v>
      </c>
    </row>
    <row r="12" spans="1:6" x14ac:dyDescent="0.45">
      <c r="A12" s="5" t="s">
        <v>9</v>
      </c>
      <c r="B12" s="5" t="s">
        <v>51</v>
      </c>
      <c r="C12" s="5">
        <v>2035</v>
      </c>
      <c r="D12" s="18">
        <v>60</v>
      </c>
    </row>
    <row r="13" spans="1:6" x14ac:dyDescent="0.45">
      <c r="A13" s="5" t="s">
        <v>9</v>
      </c>
      <c r="B13" s="5" t="s">
        <v>51</v>
      </c>
      <c r="C13" s="5">
        <v>2040</v>
      </c>
      <c r="D13" s="18">
        <v>60</v>
      </c>
    </row>
    <row r="14" spans="1:6" x14ac:dyDescent="0.45">
      <c r="A14" s="5" t="s">
        <v>9</v>
      </c>
      <c r="B14" s="5" t="s">
        <v>51</v>
      </c>
      <c r="C14" s="5">
        <v>2045</v>
      </c>
      <c r="D14" s="18">
        <v>60</v>
      </c>
    </row>
    <row r="15" spans="1:6" x14ac:dyDescent="0.45">
      <c r="A15" s="6" t="s">
        <v>9</v>
      </c>
      <c r="B15" s="6" t="s">
        <v>51</v>
      </c>
      <c r="C15" s="6">
        <v>2050</v>
      </c>
      <c r="D15" s="6">
        <v>60</v>
      </c>
    </row>
    <row r="16" spans="1:6" x14ac:dyDescent="0.45">
      <c r="A16" s="2" t="s">
        <v>9</v>
      </c>
      <c r="B16" s="2" t="s">
        <v>52</v>
      </c>
      <c r="C16" s="2">
        <v>2020</v>
      </c>
      <c r="D16" s="18">
        <v>200</v>
      </c>
    </row>
    <row r="17" spans="1:4" x14ac:dyDescent="0.45">
      <c r="A17" s="5" t="s">
        <v>9</v>
      </c>
      <c r="B17" s="5" t="s">
        <v>52</v>
      </c>
      <c r="C17" s="5">
        <v>2025</v>
      </c>
      <c r="D17" s="18">
        <v>200</v>
      </c>
    </row>
    <row r="18" spans="1:4" x14ac:dyDescent="0.45">
      <c r="A18" s="5" t="s">
        <v>9</v>
      </c>
      <c r="B18" s="5" t="s">
        <v>52</v>
      </c>
      <c r="C18" s="5">
        <v>2030</v>
      </c>
      <c r="D18" s="18">
        <v>200</v>
      </c>
    </row>
    <row r="19" spans="1:4" x14ac:dyDescent="0.45">
      <c r="A19" s="5" t="s">
        <v>9</v>
      </c>
      <c r="B19" s="5" t="s">
        <v>52</v>
      </c>
      <c r="C19" s="5">
        <v>2035</v>
      </c>
      <c r="D19" s="18">
        <v>200</v>
      </c>
    </row>
    <row r="20" spans="1:4" x14ac:dyDescent="0.45">
      <c r="A20" s="5" t="s">
        <v>9</v>
      </c>
      <c r="B20" s="5" t="s">
        <v>52</v>
      </c>
      <c r="C20" s="5">
        <v>2040</v>
      </c>
      <c r="D20" s="18">
        <v>200</v>
      </c>
    </row>
    <row r="21" spans="1:4" x14ac:dyDescent="0.45">
      <c r="A21" s="5" t="s">
        <v>9</v>
      </c>
      <c r="B21" s="5" t="s">
        <v>52</v>
      </c>
      <c r="C21" s="5">
        <v>2045</v>
      </c>
      <c r="D21" s="18">
        <v>200</v>
      </c>
    </row>
    <row r="22" spans="1:4" x14ac:dyDescent="0.45">
      <c r="A22" s="6" t="s">
        <v>9</v>
      </c>
      <c r="B22" s="6" t="s">
        <v>52</v>
      </c>
      <c r="C22" s="6">
        <v>2050</v>
      </c>
      <c r="D22" s="6">
        <v>200</v>
      </c>
    </row>
    <row r="23" spans="1:4" x14ac:dyDescent="0.45">
      <c r="A23" s="2" t="s">
        <v>9</v>
      </c>
      <c r="B23" s="2" t="s">
        <v>10</v>
      </c>
      <c r="C23" s="2">
        <v>2020</v>
      </c>
      <c r="D23" s="18">
        <v>25</v>
      </c>
    </row>
    <row r="24" spans="1:4" x14ac:dyDescent="0.45">
      <c r="A24" s="5" t="s">
        <v>9</v>
      </c>
      <c r="B24" s="5" t="s">
        <v>10</v>
      </c>
      <c r="C24" s="5">
        <v>2025</v>
      </c>
      <c r="D24" s="18">
        <v>24.814098277124934</v>
      </c>
    </row>
    <row r="25" spans="1:4" x14ac:dyDescent="0.45">
      <c r="A25" s="5" t="s">
        <v>9</v>
      </c>
      <c r="B25" s="5" t="s">
        <v>10</v>
      </c>
      <c r="C25" s="5">
        <v>2030</v>
      </c>
      <c r="D25" s="18">
        <v>24.442294831374799</v>
      </c>
    </row>
    <row r="26" spans="1:4" x14ac:dyDescent="0.45">
      <c r="A26" s="5" t="s">
        <v>9</v>
      </c>
      <c r="B26" s="5" t="s">
        <v>10</v>
      </c>
      <c r="C26" s="5">
        <v>2035</v>
      </c>
      <c r="D26" s="18">
        <v>23.884589662749597</v>
      </c>
    </row>
    <row r="27" spans="1:4" x14ac:dyDescent="0.45">
      <c r="A27" s="5" t="s">
        <v>9</v>
      </c>
      <c r="B27" s="5" t="s">
        <v>10</v>
      </c>
      <c r="C27" s="5">
        <v>2040</v>
      </c>
      <c r="D27" s="18">
        <v>23.140982771249327</v>
      </c>
    </row>
    <row r="28" spans="1:4" x14ac:dyDescent="0.45">
      <c r="A28" s="5" t="s">
        <v>9</v>
      </c>
      <c r="B28" s="5" t="s">
        <v>10</v>
      </c>
      <c r="C28" s="5">
        <v>2045</v>
      </c>
      <c r="D28" s="18">
        <v>22.21147415687399</v>
      </c>
    </row>
    <row r="29" spans="1:4" x14ac:dyDescent="0.45">
      <c r="A29" s="6" t="s">
        <v>9</v>
      </c>
      <c r="B29" s="6" t="s">
        <v>10</v>
      </c>
      <c r="C29" s="6">
        <v>2050</v>
      </c>
      <c r="D29" s="6">
        <v>23.884589662749594</v>
      </c>
    </row>
    <row r="30" spans="1:4" x14ac:dyDescent="0.45">
      <c r="A30" s="2" t="s">
        <v>9</v>
      </c>
      <c r="B30" s="2" t="s">
        <v>17</v>
      </c>
      <c r="C30" s="2">
        <v>2020</v>
      </c>
      <c r="D30" s="5">
        <v>30</v>
      </c>
    </row>
    <row r="31" spans="1:4" x14ac:dyDescent="0.45">
      <c r="A31" s="5" t="s">
        <v>9</v>
      </c>
      <c r="B31" s="5" t="s">
        <v>17</v>
      </c>
      <c r="C31" s="5">
        <v>2025</v>
      </c>
      <c r="D31" s="5">
        <v>30.666666666666668</v>
      </c>
    </row>
    <row r="32" spans="1:4" x14ac:dyDescent="0.45">
      <c r="A32" s="5" t="s">
        <v>9</v>
      </c>
      <c r="B32" s="5" t="s">
        <v>17</v>
      </c>
      <c r="C32" s="5">
        <v>2030</v>
      </c>
      <c r="D32" s="5">
        <v>31.333333333333332</v>
      </c>
    </row>
    <row r="33" spans="1:4" x14ac:dyDescent="0.45">
      <c r="A33" s="5" t="s">
        <v>9</v>
      </c>
      <c r="B33" s="5" t="s">
        <v>17</v>
      </c>
      <c r="C33" s="5">
        <v>2035</v>
      </c>
      <c r="D33" s="5">
        <v>32</v>
      </c>
    </row>
    <row r="34" spans="1:4" x14ac:dyDescent="0.45">
      <c r="A34" s="5" t="s">
        <v>9</v>
      </c>
      <c r="B34" s="5" t="s">
        <v>17</v>
      </c>
      <c r="C34" s="5">
        <v>2040</v>
      </c>
      <c r="D34" s="5">
        <v>32.666666666666664</v>
      </c>
    </row>
    <row r="35" spans="1:4" x14ac:dyDescent="0.45">
      <c r="A35" s="5" t="s">
        <v>9</v>
      </c>
      <c r="B35" s="5" t="s">
        <v>17</v>
      </c>
      <c r="C35" s="5">
        <v>2045</v>
      </c>
      <c r="D35" s="5">
        <v>33.333333333333336</v>
      </c>
    </row>
    <row r="36" spans="1:4" x14ac:dyDescent="0.45">
      <c r="A36" s="6" t="s">
        <v>9</v>
      </c>
      <c r="B36" s="6" t="s">
        <v>17</v>
      </c>
      <c r="C36" s="6">
        <v>2050</v>
      </c>
      <c r="D36" s="6">
        <v>34</v>
      </c>
    </row>
    <row r="37" spans="1:4" x14ac:dyDescent="0.45">
      <c r="A37" s="2" t="s">
        <v>9</v>
      </c>
      <c r="B37" s="2" t="s">
        <v>20</v>
      </c>
      <c r="C37" s="2">
        <v>2020</v>
      </c>
      <c r="D37" s="5">
        <v>29</v>
      </c>
    </row>
    <row r="38" spans="1:4" x14ac:dyDescent="0.45">
      <c r="A38" s="5" t="s">
        <v>9</v>
      </c>
      <c r="B38" s="5" t="s">
        <v>20</v>
      </c>
      <c r="C38" s="5">
        <v>2025</v>
      </c>
      <c r="D38" s="5">
        <v>29.644444444444446</v>
      </c>
    </row>
    <row r="39" spans="1:4" x14ac:dyDescent="0.45">
      <c r="A39" s="5" t="s">
        <v>9</v>
      </c>
      <c r="B39" s="5" t="s">
        <v>20</v>
      </c>
      <c r="C39" s="5">
        <v>2030</v>
      </c>
      <c r="D39" s="5">
        <v>30.288888888888888</v>
      </c>
    </row>
    <row r="40" spans="1:4" x14ac:dyDescent="0.45">
      <c r="A40" s="5" t="s">
        <v>9</v>
      </c>
      <c r="B40" s="5" t="s">
        <v>20</v>
      </c>
      <c r="C40" s="5">
        <v>2035</v>
      </c>
      <c r="D40" s="5">
        <v>30.933333333333334</v>
      </c>
    </row>
    <row r="41" spans="1:4" x14ac:dyDescent="0.45">
      <c r="A41" s="5" t="s">
        <v>9</v>
      </c>
      <c r="B41" s="5" t="s">
        <v>20</v>
      </c>
      <c r="C41" s="5">
        <v>2040</v>
      </c>
      <c r="D41" s="5">
        <v>31.577777777777779</v>
      </c>
    </row>
    <row r="42" spans="1:4" x14ac:dyDescent="0.45">
      <c r="A42" s="5" t="s">
        <v>9</v>
      </c>
      <c r="B42" s="5" t="s">
        <v>20</v>
      </c>
      <c r="C42" s="5">
        <v>2045</v>
      </c>
      <c r="D42" s="5">
        <v>32.222222222222221</v>
      </c>
    </row>
    <row r="43" spans="1:4" x14ac:dyDescent="0.45">
      <c r="A43" s="6" t="s">
        <v>9</v>
      </c>
      <c r="B43" s="6" t="s">
        <v>20</v>
      </c>
      <c r="C43" s="6">
        <v>2050</v>
      </c>
      <c r="D43" s="6">
        <v>32.866666666666667</v>
      </c>
    </row>
    <row r="44" spans="1:4" x14ac:dyDescent="0.45">
      <c r="A44" s="2" t="s">
        <v>9</v>
      </c>
      <c r="B44" s="2" t="s">
        <v>21</v>
      </c>
      <c r="C44" s="2">
        <v>2020</v>
      </c>
      <c r="D44" s="5">
        <v>5.5</v>
      </c>
    </row>
    <row r="45" spans="1:4" x14ac:dyDescent="0.45">
      <c r="A45" s="5" t="s">
        <v>9</v>
      </c>
      <c r="B45" s="5" t="s">
        <v>21</v>
      </c>
      <c r="C45" s="5">
        <v>2025</v>
      </c>
      <c r="D45" s="5">
        <v>6.375</v>
      </c>
    </row>
    <row r="46" spans="1:4" x14ac:dyDescent="0.45">
      <c r="A46" s="5" t="s">
        <v>9</v>
      </c>
      <c r="B46" s="5" t="s">
        <v>21</v>
      </c>
      <c r="C46" s="5">
        <v>2030</v>
      </c>
      <c r="D46" s="5">
        <v>7.25</v>
      </c>
    </row>
    <row r="47" spans="1:4" x14ac:dyDescent="0.45">
      <c r="A47" s="5" t="s">
        <v>9</v>
      </c>
      <c r="B47" s="5" t="s">
        <v>21</v>
      </c>
      <c r="C47" s="5">
        <v>2035</v>
      </c>
      <c r="D47" s="5">
        <v>8.125</v>
      </c>
    </row>
    <row r="48" spans="1:4" x14ac:dyDescent="0.45">
      <c r="A48" s="5" t="s">
        <v>9</v>
      </c>
      <c r="B48" s="5" t="s">
        <v>21</v>
      </c>
      <c r="C48" s="5">
        <v>2040</v>
      </c>
      <c r="D48" s="5">
        <v>9</v>
      </c>
    </row>
    <row r="49" spans="1:4" x14ac:dyDescent="0.45">
      <c r="A49" s="5" t="s">
        <v>9</v>
      </c>
      <c r="B49" s="5" t="s">
        <v>21</v>
      </c>
      <c r="C49" s="5">
        <v>2045</v>
      </c>
      <c r="D49" s="5">
        <v>9.875</v>
      </c>
    </row>
    <row r="50" spans="1:4" x14ac:dyDescent="0.45">
      <c r="A50" s="6" t="s">
        <v>9</v>
      </c>
      <c r="B50" s="6" t="s">
        <v>21</v>
      </c>
      <c r="C50" s="6">
        <v>2050</v>
      </c>
      <c r="D50" s="6">
        <v>10.75</v>
      </c>
    </row>
    <row r="51" spans="1:4" x14ac:dyDescent="0.45">
      <c r="A51" s="2" t="s">
        <v>9</v>
      </c>
      <c r="B51" s="2" t="s">
        <v>22</v>
      </c>
      <c r="C51" s="2">
        <v>2020</v>
      </c>
      <c r="D51" s="5">
        <v>8</v>
      </c>
    </row>
    <row r="52" spans="1:4" x14ac:dyDescent="0.45">
      <c r="A52" s="5" t="s">
        <v>9</v>
      </c>
      <c r="B52" s="5" t="s">
        <v>22</v>
      </c>
      <c r="C52" s="5">
        <v>2025</v>
      </c>
      <c r="D52" s="5">
        <v>9.125</v>
      </c>
    </row>
    <row r="53" spans="1:4" x14ac:dyDescent="0.45">
      <c r="A53" s="5" t="s">
        <v>9</v>
      </c>
      <c r="B53" s="5" t="s">
        <v>22</v>
      </c>
      <c r="C53" s="5">
        <v>2030</v>
      </c>
      <c r="D53" s="5">
        <v>10.25</v>
      </c>
    </row>
    <row r="54" spans="1:4" x14ac:dyDescent="0.45">
      <c r="A54" s="5" t="s">
        <v>9</v>
      </c>
      <c r="B54" s="5" t="s">
        <v>22</v>
      </c>
      <c r="C54" s="5">
        <v>2035</v>
      </c>
      <c r="D54" s="5">
        <v>11.375</v>
      </c>
    </row>
    <row r="55" spans="1:4" x14ac:dyDescent="0.45">
      <c r="A55" s="5" t="s">
        <v>9</v>
      </c>
      <c r="B55" s="5" t="s">
        <v>22</v>
      </c>
      <c r="C55" s="5">
        <v>2040</v>
      </c>
      <c r="D55" s="5">
        <v>12.5</v>
      </c>
    </row>
    <row r="56" spans="1:4" x14ac:dyDescent="0.45">
      <c r="A56" s="5" t="s">
        <v>9</v>
      </c>
      <c r="B56" s="5" t="s">
        <v>22</v>
      </c>
      <c r="C56" s="5">
        <v>2045</v>
      </c>
      <c r="D56" s="5">
        <v>13.625</v>
      </c>
    </row>
    <row r="57" spans="1:4" x14ac:dyDescent="0.45">
      <c r="A57" s="6" t="s">
        <v>9</v>
      </c>
      <c r="B57" s="6" t="s">
        <v>22</v>
      </c>
      <c r="C57" s="6">
        <v>2050</v>
      </c>
      <c r="D57" s="6">
        <v>14.75</v>
      </c>
    </row>
    <row r="58" spans="1:4" x14ac:dyDescent="0.45">
      <c r="A58" s="5" t="s">
        <v>9</v>
      </c>
      <c r="B58" s="5" t="s">
        <v>17</v>
      </c>
      <c r="C58" s="5">
        <v>2020</v>
      </c>
      <c r="D58" s="5">
        <v>30</v>
      </c>
    </row>
    <row r="59" spans="1:4" x14ac:dyDescent="0.45">
      <c r="A59" s="5" t="s">
        <v>9</v>
      </c>
      <c r="B59" s="5" t="s">
        <v>17</v>
      </c>
      <c r="C59" s="5">
        <v>2025</v>
      </c>
      <c r="D59" s="5">
        <v>30.666666666666668</v>
      </c>
    </row>
    <row r="60" spans="1:4" x14ac:dyDescent="0.45">
      <c r="A60" s="5" t="s">
        <v>9</v>
      </c>
      <c r="B60" s="5" t="s">
        <v>17</v>
      </c>
      <c r="C60" s="5">
        <v>2030</v>
      </c>
      <c r="D60" s="5">
        <v>10.25</v>
      </c>
    </row>
    <row r="61" spans="1:4" x14ac:dyDescent="0.45">
      <c r="A61" s="5" t="s">
        <v>9</v>
      </c>
      <c r="B61" s="5" t="s">
        <v>17</v>
      </c>
      <c r="C61" s="5">
        <v>2035</v>
      </c>
      <c r="D61" s="5">
        <v>11.375</v>
      </c>
    </row>
    <row r="62" spans="1:4" x14ac:dyDescent="0.45">
      <c r="A62" s="5" t="s">
        <v>9</v>
      </c>
      <c r="B62" s="5" t="s">
        <v>17</v>
      </c>
      <c r="C62" s="5">
        <v>2040</v>
      </c>
      <c r="D62" s="5">
        <v>12.5</v>
      </c>
    </row>
    <row r="63" spans="1:4" x14ac:dyDescent="0.45">
      <c r="A63" s="5" t="s">
        <v>9</v>
      </c>
      <c r="B63" s="5" t="s">
        <v>17</v>
      </c>
      <c r="C63" s="5">
        <v>2045</v>
      </c>
      <c r="D63" s="5">
        <v>13.625</v>
      </c>
    </row>
    <row r="64" spans="1:4" x14ac:dyDescent="0.45">
      <c r="A64" s="6" t="s">
        <v>9</v>
      </c>
      <c r="B64" s="6" t="s">
        <v>17</v>
      </c>
      <c r="C64" s="6">
        <v>2050</v>
      </c>
      <c r="D64" s="6">
        <v>34</v>
      </c>
    </row>
    <row r="65" spans="1:4" x14ac:dyDescent="0.45">
      <c r="A65" s="5" t="s">
        <v>9</v>
      </c>
      <c r="B65" s="5" t="s">
        <v>54</v>
      </c>
      <c r="C65" s="5">
        <v>2020</v>
      </c>
      <c r="D65" s="18">
        <v>572.72727272727263</v>
      </c>
    </row>
    <row r="66" spans="1:4" x14ac:dyDescent="0.45">
      <c r="A66" s="5" t="s">
        <v>9</v>
      </c>
      <c r="B66" s="5" t="s">
        <v>54</v>
      </c>
      <c r="C66" s="5">
        <v>2025</v>
      </c>
      <c r="D66" s="18">
        <v>572.72727272727263</v>
      </c>
    </row>
    <row r="67" spans="1:4" x14ac:dyDescent="0.45">
      <c r="A67" s="5" t="s">
        <v>9</v>
      </c>
      <c r="B67" s="5" t="s">
        <v>54</v>
      </c>
      <c r="C67" s="5">
        <v>2030</v>
      </c>
      <c r="D67" s="18">
        <v>572.72727272727263</v>
      </c>
    </row>
    <row r="68" spans="1:4" x14ac:dyDescent="0.45">
      <c r="A68" s="5" t="s">
        <v>9</v>
      </c>
      <c r="B68" s="5" t="s">
        <v>54</v>
      </c>
      <c r="C68" s="5">
        <v>2035</v>
      </c>
      <c r="D68" s="18">
        <v>572.72727272727263</v>
      </c>
    </row>
    <row r="69" spans="1:4" x14ac:dyDescent="0.45">
      <c r="A69" s="5" t="s">
        <v>9</v>
      </c>
      <c r="B69" s="5" t="s">
        <v>54</v>
      </c>
      <c r="C69" s="5">
        <v>2040</v>
      </c>
      <c r="D69" s="18">
        <v>572.72727272727263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>VMUMR4CQEYXW-1640182925-8947</_dlc_DocId>
    <_dlc_DocIdUrl xmlns="78f5d616-d986-4dbf-81f2-69af00c3db0e">
      <Url>https://fichtnergmbh.sharepoint.com/sites/FIS_F_Value_Chain_Model/_layouts/15/DocIdRedir.aspx?ID=VMUMR4CQEYXW-1640182925-8947</Url>
      <Description>VMUMR4CQEYXW-1640182925-8947</Description>
    </_dlc_DocIdUrl>
  </documentManagement>
</p:properties>
</file>

<file path=customXml/itemProps1.xml><?xml version="1.0" encoding="utf-8"?>
<ds:datastoreItem xmlns:ds="http://schemas.openxmlformats.org/officeDocument/2006/customXml" ds:itemID="{E2E248D0-B4B9-44DE-A0A2-D3AF00AA0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93EE28-3346-427D-A7E4-DEB9763B798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E247BA2-38DE-4F43-B320-0962602FBAD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48FE079-2EB2-4BA0-BFEC-56A75E3B08CB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General_Data_Assumption</vt:lpstr>
      <vt:lpstr>Input</vt:lpstr>
      <vt:lpstr>Output</vt:lpstr>
      <vt:lpstr>_price_path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2024-10-27T11:26:40Z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89b09b3f-a5ec-47b8-bb8f-76c6cce967cd</vt:lpwstr>
  </property>
</Properties>
</file>