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1DAE69E2-AB4F-46F1-A73A-2DD6D1C5F3FA}" xr6:coauthVersionLast="47" xr6:coauthVersionMax="47" xr10:uidLastSave="{00000000-0000-0000-0000-000000000000}"/>
  <bookViews>
    <workbookView xWindow="-98" yWindow="-98" windowWidth="21795" windowHeight="11625" activeTab="1" xr2:uid="{567DB625-097D-4A0A-9844-02874773F194}"/>
  </bookViews>
  <sheets>
    <sheet name="Assumptions" sheetId="2" r:id="rId1"/>
    <sheet name="RFNBO" sheetId="1" r:id="rId2"/>
    <sheet name="_rfnb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3" i="1"/>
  <c r="C11" i="1"/>
  <c r="C9" i="1"/>
  <c r="C3" i="1"/>
  <c r="C14" i="1" s="1"/>
  <c r="C6" i="1"/>
  <c r="C7" i="1" l="1"/>
  <c r="C10" i="1"/>
</calcChain>
</file>

<file path=xl/sharedStrings.xml><?xml version="1.0" encoding="utf-8"?>
<sst xmlns="http://schemas.openxmlformats.org/spreadsheetml/2006/main" count="69" uniqueCount="19">
  <si>
    <t>Value</t>
  </si>
  <si>
    <t>industry</t>
  </si>
  <si>
    <t>General Assumption</t>
  </si>
  <si>
    <t>Paramter</t>
  </si>
  <si>
    <t>Unit</t>
  </si>
  <si>
    <t>Item</t>
  </si>
  <si>
    <t>Comment</t>
  </si>
  <si>
    <t>Based on THG-Quote und Mehrfache Anrechenbarkeit von eneuerbaren Krafstoffen nicht biologischen Ursprungs (RFNBO) by Philipp Klughardt</t>
  </si>
  <si>
    <t>Assumption</t>
  </si>
  <si>
    <t>Shipping</t>
  </si>
  <si>
    <t>Year</t>
  </si>
  <si>
    <t>Sector</t>
  </si>
  <si>
    <t>r</t>
  </si>
  <si>
    <t>% of Total Energy Consumption</t>
  </si>
  <si>
    <t>Industry</t>
  </si>
  <si>
    <t>Transport</t>
  </si>
  <si>
    <t>https://www.ffe.de/veroeffentlichungen/mindestanteile-fuer-gruenen-wasserstoff-in-der-industrie-die-folgen-der-red-iii/, https://energy.ec.europa.eu/document/download/0c574279-b71d-4aa0-9403-daf9ea5a8491_en?filename=C_2024_5042_1_EN_ACT_part1_v8.pdf, https://www.efuel-alliance.eu/fileadmin/Downloads/Positionspapiere/eFuel_Alliance_Position_Paper_REDIII_implementation_final.pdf</t>
  </si>
  <si>
    <t>Aviation</t>
  </si>
  <si>
    <t>https://www.umweltbundesamt.de/sites/default/files/medien/11850/publikationen/09_2023_factsheet_aviation_in_the_eu_ets_and_corsia.pdf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</si>
</sst>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3" borderId="0" xfId="0" applyFill="1"/>
    <xf numFmtId="0" fontId="2" fillId="0" borderId="0" xfId="2"/>
    <xf numFmtId="0" fontId="3" fillId="0" borderId="1" xfId="0" applyFont="1" applyBorder="1" applyAlignment="1">
      <alignment vertical="top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2" fontId="2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3"/>
  </cellXfs>
  <cellStyles count="4">
    <cellStyle name="Link" xfId="3" builtinId="8"/>
    <cellStyle name="Prozent" xfId="1" builtinId="5"/>
    <cellStyle name="Standard" xfId="0" builtinId="0"/>
    <cellStyle name="Standard 2" xfId="2" xr:uid="{1365D3AF-71DB-4C3E-8195-E5AD6AC81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mweltbundesamt.de/sites/default/files/medien/11850/publikationen/09_2023_factsheet_aviation_in_the_eu_ets_and_cors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CF91-0443-4ADF-8B48-8C402CA97D61}">
  <dimension ref="A1:F6"/>
  <sheetViews>
    <sheetView zoomScale="60" zoomScaleNormal="85" workbookViewId="0">
      <selection activeCell="F3" sqref="F3"/>
    </sheetView>
  </sheetViews>
  <sheetFormatPr baseColWidth="10" defaultRowHeight="18" x14ac:dyDescent="0.55000000000000004"/>
  <cols>
    <col min="1" max="1" width="13.578125" customWidth="1"/>
    <col min="2" max="2" width="12.1015625" customWidth="1"/>
    <col min="3" max="3" width="25.83984375" bestFit="1" customWidth="1"/>
    <col min="4" max="4" width="25.83984375" customWidth="1"/>
    <col min="5" max="5" width="17.20703125" customWidth="1"/>
    <col min="6" max="6" width="67.3125" customWidth="1"/>
    <col min="7" max="7" width="27.41796875" customWidth="1"/>
  </cols>
  <sheetData>
    <row r="1" spans="1:6" x14ac:dyDescent="0.55000000000000004">
      <c r="A1" s="11" t="s">
        <v>2</v>
      </c>
      <c r="B1" s="11"/>
      <c r="C1" s="11"/>
      <c r="D1" s="11"/>
      <c r="E1" s="11"/>
      <c r="F1" s="11"/>
    </row>
    <row r="2" spans="1:6" x14ac:dyDescent="0.55000000000000004">
      <c r="A2" s="4" t="s">
        <v>5</v>
      </c>
      <c r="B2" s="4" t="s">
        <v>3</v>
      </c>
      <c r="C2" s="4" t="s">
        <v>4</v>
      </c>
      <c r="D2" s="4" t="s">
        <v>10</v>
      </c>
      <c r="E2" s="4" t="s">
        <v>0</v>
      </c>
      <c r="F2" s="4" t="s">
        <v>6</v>
      </c>
    </row>
    <row r="3" spans="1:6" ht="126" x14ac:dyDescent="0.55000000000000004">
      <c r="A3" t="s">
        <v>12</v>
      </c>
      <c r="B3" t="s">
        <v>14</v>
      </c>
      <c r="C3" t="s">
        <v>13</v>
      </c>
      <c r="D3">
        <v>2030</v>
      </c>
      <c r="E3" s="7">
        <v>0.3</v>
      </c>
      <c r="F3" s="9" t="s">
        <v>16</v>
      </c>
    </row>
    <row r="4" spans="1:6" x14ac:dyDescent="0.55000000000000004">
      <c r="A4" t="s">
        <v>12</v>
      </c>
      <c r="B4" t="s">
        <v>14</v>
      </c>
      <c r="C4" t="s">
        <v>13</v>
      </c>
      <c r="D4">
        <v>2035</v>
      </c>
      <c r="E4" s="8">
        <v>0.6</v>
      </c>
    </row>
    <row r="5" spans="1:6" x14ac:dyDescent="0.55000000000000004">
      <c r="A5" t="s">
        <v>12</v>
      </c>
      <c r="B5" t="s">
        <v>9</v>
      </c>
      <c r="C5" t="s">
        <v>13</v>
      </c>
      <c r="D5">
        <v>2030</v>
      </c>
      <c r="E5" s="8">
        <v>0.01</v>
      </c>
    </row>
    <row r="6" spans="1:6" x14ac:dyDescent="0.55000000000000004">
      <c r="A6" t="s">
        <v>12</v>
      </c>
      <c r="B6" t="s">
        <v>15</v>
      </c>
      <c r="C6" t="s">
        <v>13</v>
      </c>
      <c r="D6">
        <v>2030</v>
      </c>
      <c r="E6" s="1">
        <v>2.8400000000000002E-2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FE4E-8EBB-4016-9DF8-51291507B7B6}">
  <dimension ref="A1:D20"/>
  <sheetViews>
    <sheetView tabSelected="1" topLeftCell="A7" zoomScale="85" zoomScaleNormal="85" workbookViewId="0">
      <selection activeCell="C11" sqref="C11"/>
    </sheetView>
  </sheetViews>
  <sheetFormatPr baseColWidth="10" defaultRowHeight="18" x14ac:dyDescent="0.55000000000000004"/>
  <cols>
    <col min="3" max="3" width="51.47265625" bestFit="1" customWidth="1"/>
    <col min="4" max="4" width="69.47265625" customWidth="1"/>
  </cols>
  <sheetData>
    <row r="1" spans="1:4" x14ac:dyDescent="0.55000000000000004">
      <c r="A1" t="s">
        <v>11</v>
      </c>
      <c r="B1" t="s">
        <v>10</v>
      </c>
      <c r="C1" t="s">
        <v>0</v>
      </c>
      <c r="D1" t="s">
        <v>6</v>
      </c>
    </row>
    <row r="2" spans="1:4" x14ac:dyDescent="0.55000000000000004">
      <c r="A2" t="s">
        <v>14</v>
      </c>
      <c r="B2" s="2">
        <v>2030</v>
      </c>
      <c r="C2" s="3">
        <v>0.42</v>
      </c>
      <c r="D2" s="12" t="s">
        <v>7</v>
      </c>
    </row>
    <row r="3" spans="1:4" x14ac:dyDescent="0.55000000000000004">
      <c r="A3" t="s">
        <v>15</v>
      </c>
      <c r="B3" s="2">
        <v>2030</v>
      </c>
      <c r="C3" s="3">
        <f>Assumptions!E6</f>
        <v>2.8400000000000002E-2</v>
      </c>
      <c r="D3" s="12"/>
    </row>
    <row r="4" spans="1:4" x14ac:dyDescent="0.55000000000000004">
      <c r="A4" t="s">
        <v>9</v>
      </c>
      <c r="B4" s="2">
        <v>2030</v>
      </c>
      <c r="C4" s="3">
        <v>1.2E-2</v>
      </c>
      <c r="D4" s="12"/>
    </row>
    <row r="5" spans="1:4" x14ac:dyDescent="0.55000000000000004">
      <c r="A5" t="s">
        <v>17</v>
      </c>
      <c r="B5" s="2">
        <v>2030</v>
      </c>
      <c r="C5" s="3">
        <v>1.2E-2</v>
      </c>
      <c r="D5" s="12"/>
    </row>
    <row r="6" spans="1:4" x14ac:dyDescent="0.55000000000000004">
      <c r="A6" t="s">
        <v>14</v>
      </c>
      <c r="B6" s="2">
        <v>2035</v>
      </c>
      <c r="C6" s="8">
        <f>Assumptions!$E$4</f>
        <v>0.6</v>
      </c>
    </row>
    <row r="7" spans="1:4" x14ac:dyDescent="0.55000000000000004">
      <c r="A7" t="s">
        <v>9</v>
      </c>
      <c r="B7" s="2">
        <v>2035</v>
      </c>
      <c r="C7" s="1">
        <f xml:space="preserve"> $C3 * ($C18 / $C3) ^ ((B7 - $B$2) / (B18 - $B$2))</f>
        <v>6.3279532943233005E-2</v>
      </c>
    </row>
    <row r="8" spans="1:4" x14ac:dyDescent="0.55000000000000004">
      <c r="A8" t="s">
        <v>17</v>
      </c>
      <c r="B8" s="2">
        <v>2035</v>
      </c>
      <c r="C8" s="1">
        <v>0.05</v>
      </c>
      <c r="D8" s="14" t="s">
        <v>18</v>
      </c>
    </row>
    <row r="9" spans="1:4" x14ac:dyDescent="0.55000000000000004">
      <c r="A9" t="s">
        <v>14</v>
      </c>
      <c r="B9" s="2">
        <v>2040</v>
      </c>
      <c r="C9" s="1">
        <f xml:space="preserve"> $C2 * ($C17 / $C2) ^ ((B9 - $B$2) / (B17 - $B$2))</f>
        <v>0.64807406984078608</v>
      </c>
    </row>
    <row r="10" spans="1:4" x14ac:dyDescent="0.55000000000000004">
      <c r="A10" t="s">
        <v>15</v>
      </c>
      <c r="B10" s="2">
        <v>2040</v>
      </c>
      <c r="C10" s="1">
        <f xml:space="preserve"> $C3 * ($C18 / $C3) ^ ((B10 - $B$2) / (B18 - $B$2))</f>
        <v>0.14099645385611653</v>
      </c>
    </row>
    <row r="11" spans="1:4" x14ac:dyDescent="0.55000000000000004">
      <c r="A11" t="s">
        <v>9</v>
      </c>
      <c r="B11" s="2">
        <v>2040</v>
      </c>
      <c r="C11" s="1">
        <f xml:space="preserve"> $C4 * ($C19 / $C4) ^ ((B11 - $B$2) / (B19 - $B$2))</f>
        <v>6.4807406984078608E-2</v>
      </c>
    </row>
    <row r="12" spans="1:4" x14ac:dyDescent="0.55000000000000004">
      <c r="A12" t="s">
        <v>17</v>
      </c>
      <c r="B12" s="2">
        <v>2040</v>
      </c>
      <c r="C12" s="1">
        <v>0.1</v>
      </c>
    </row>
    <row r="13" spans="1:4" x14ac:dyDescent="0.55000000000000004">
      <c r="A13" t="s">
        <v>14</v>
      </c>
      <c r="B13" s="2">
        <v>2045</v>
      </c>
      <c r="C13" s="1">
        <f xml:space="preserve"> $C2 * ($C17 / $C2) ^ ((B13 - $B$2) / (B17 - $B$2))</f>
        <v>0.80503047758503277</v>
      </c>
    </row>
    <row r="14" spans="1:4" x14ac:dyDescent="0.55000000000000004">
      <c r="A14" t="s">
        <v>15</v>
      </c>
      <c r="B14" s="2">
        <v>2045</v>
      </c>
      <c r="C14" s="1">
        <f xml:space="preserve"> $C3 * ($C18 / $C3) ^ ((B14 - $B$2) / (B18 - $B$2))</f>
        <v>0.31416161079813931</v>
      </c>
    </row>
    <row r="15" spans="1:4" x14ac:dyDescent="0.55000000000000004">
      <c r="A15" t="s">
        <v>9</v>
      </c>
      <c r="B15" s="2">
        <v>2045</v>
      </c>
      <c r="C15" s="1">
        <f xml:space="preserve"> $C4 * ($C19 / $C4) ^ ((B15 - $B$2) / (B19 - $B$2))</f>
        <v>0.15060741165170957</v>
      </c>
    </row>
    <row r="16" spans="1:4" x14ac:dyDescent="0.55000000000000004">
      <c r="A16" t="s">
        <v>17</v>
      </c>
      <c r="B16" s="2">
        <v>2045</v>
      </c>
      <c r="C16" s="1">
        <v>0.15</v>
      </c>
    </row>
    <row r="17" spans="1:4" x14ac:dyDescent="0.55000000000000004">
      <c r="A17" t="s">
        <v>14</v>
      </c>
      <c r="B17" s="2">
        <v>2050</v>
      </c>
      <c r="C17" s="3">
        <v>1</v>
      </c>
      <c r="D17" s="13" t="s">
        <v>8</v>
      </c>
    </row>
    <row r="18" spans="1:4" x14ac:dyDescent="0.55000000000000004">
      <c r="A18" t="s">
        <v>15</v>
      </c>
      <c r="B18" s="2">
        <v>2050</v>
      </c>
      <c r="C18" s="3">
        <v>0.7</v>
      </c>
      <c r="D18" s="13"/>
    </row>
    <row r="19" spans="1:4" x14ac:dyDescent="0.55000000000000004">
      <c r="A19" t="s">
        <v>9</v>
      </c>
      <c r="B19" s="2">
        <v>2050</v>
      </c>
      <c r="C19" s="3">
        <v>0.35</v>
      </c>
      <c r="D19" s="13"/>
    </row>
    <row r="20" spans="1:4" x14ac:dyDescent="0.55000000000000004">
      <c r="A20" t="s">
        <v>17</v>
      </c>
      <c r="B20" s="2">
        <v>2050</v>
      </c>
      <c r="C20" s="3">
        <v>0.35</v>
      </c>
      <c r="D20" s="13"/>
    </row>
  </sheetData>
  <mergeCells count="2">
    <mergeCell ref="D2:D5"/>
    <mergeCell ref="D17:D20"/>
  </mergeCells>
  <hyperlinks>
    <hyperlink ref="D8" r:id="rId1" xr:uid="{86F6AFCE-6354-4A12-9A00-8D6A9DEBADC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0B7-D013-43ED-A449-AE368ACD0D3E}">
  <dimension ref="A1:C21"/>
  <sheetViews>
    <sheetView zoomScale="85" zoomScaleNormal="85" workbookViewId="0">
      <selection activeCell="C2" sqref="C2:C21"/>
    </sheetView>
  </sheetViews>
  <sheetFormatPr baseColWidth="10" defaultColWidth="11.20703125" defaultRowHeight="14.25" x14ac:dyDescent="0.45"/>
  <cols>
    <col min="1" max="16384" width="11.20703125" style="5"/>
  </cols>
  <sheetData>
    <row r="1" spans="1:3" ht="18" x14ac:dyDescent="0.55000000000000004">
      <c r="A1" t="s">
        <v>11</v>
      </c>
      <c r="B1" t="s">
        <v>10</v>
      </c>
      <c r="C1" s="6" t="s">
        <v>0</v>
      </c>
    </row>
    <row r="2" spans="1:3" ht="18" x14ac:dyDescent="0.55000000000000004">
      <c r="A2" t="s">
        <v>14</v>
      </c>
      <c r="B2" s="2">
        <v>2030</v>
      </c>
      <c r="C2" s="10"/>
    </row>
    <row r="3" spans="1:3" ht="18" x14ac:dyDescent="0.55000000000000004">
      <c r="A3" t="s">
        <v>15</v>
      </c>
      <c r="B3" s="2">
        <v>2030</v>
      </c>
      <c r="C3" s="10"/>
    </row>
    <row r="4" spans="1:3" ht="18" x14ac:dyDescent="0.55000000000000004">
      <c r="A4" t="s">
        <v>9</v>
      </c>
      <c r="B4" s="2">
        <v>2030</v>
      </c>
      <c r="C4" s="10"/>
    </row>
    <row r="5" spans="1:3" ht="18" x14ac:dyDescent="0.55000000000000004">
      <c r="A5" t="s">
        <v>17</v>
      </c>
      <c r="B5" s="2">
        <v>2030</v>
      </c>
      <c r="C5" s="10"/>
    </row>
    <row r="6" spans="1:3" ht="18" x14ac:dyDescent="0.55000000000000004">
      <c r="A6" t="s">
        <v>14</v>
      </c>
      <c r="B6" s="2">
        <v>2035</v>
      </c>
      <c r="C6" s="10"/>
    </row>
    <row r="7" spans="1:3" ht="18" x14ac:dyDescent="0.55000000000000004">
      <c r="A7" t="s">
        <v>15</v>
      </c>
      <c r="B7" s="2">
        <v>2035</v>
      </c>
      <c r="C7" s="10"/>
    </row>
    <row r="8" spans="1:3" ht="18" x14ac:dyDescent="0.55000000000000004">
      <c r="A8" t="s">
        <v>9</v>
      </c>
      <c r="B8" s="2">
        <v>2035</v>
      </c>
      <c r="C8" s="10"/>
    </row>
    <row r="9" spans="1:3" ht="18" x14ac:dyDescent="0.55000000000000004">
      <c r="A9" t="s">
        <v>17</v>
      </c>
      <c r="B9" s="2">
        <v>2035</v>
      </c>
      <c r="C9" s="10"/>
    </row>
    <row r="10" spans="1:3" ht="18" x14ac:dyDescent="0.55000000000000004">
      <c r="A10" t="s">
        <v>14</v>
      </c>
      <c r="B10" s="2">
        <v>2040</v>
      </c>
      <c r="C10" s="10"/>
    </row>
    <row r="11" spans="1:3" ht="18" x14ac:dyDescent="0.55000000000000004">
      <c r="A11" t="s">
        <v>15</v>
      </c>
      <c r="B11" s="2">
        <v>2040</v>
      </c>
      <c r="C11" s="10"/>
    </row>
    <row r="12" spans="1:3" ht="18" x14ac:dyDescent="0.55000000000000004">
      <c r="A12" t="s">
        <v>9</v>
      </c>
      <c r="B12" s="2">
        <v>2040</v>
      </c>
      <c r="C12" s="10"/>
    </row>
    <row r="13" spans="1:3" ht="18" x14ac:dyDescent="0.55000000000000004">
      <c r="A13" t="s">
        <v>17</v>
      </c>
      <c r="B13" s="2">
        <v>2040</v>
      </c>
      <c r="C13" s="10"/>
    </row>
    <row r="14" spans="1:3" ht="18" x14ac:dyDescent="0.55000000000000004">
      <c r="A14" t="s">
        <v>1</v>
      </c>
      <c r="B14" s="2">
        <v>2045</v>
      </c>
      <c r="C14" s="10"/>
    </row>
    <row r="15" spans="1:3" ht="18" x14ac:dyDescent="0.55000000000000004">
      <c r="A15" t="s">
        <v>15</v>
      </c>
      <c r="B15" s="2">
        <v>2045</v>
      </c>
      <c r="C15" s="10"/>
    </row>
    <row r="16" spans="1:3" ht="18" x14ac:dyDescent="0.55000000000000004">
      <c r="A16" t="s">
        <v>9</v>
      </c>
      <c r="B16" s="2">
        <v>2045</v>
      </c>
      <c r="C16" s="10"/>
    </row>
    <row r="17" spans="1:3" ht="18" x14ac:dyDescent="0.55000000000000004">
      <c r="A17" t="s">
        <v>17</v>
      </c>
      <c r="B17" s="2">
        <v>2045</v>
      </c>
      <c r="C17" s="10"/>
    </row>
    <row r="18" spans="1:3" ht="18" x14ac:dyDescent="0.55000000000000004">
      <c r="A18" t="s">
        <v>14</v>
      </c>
      <c r="B18" s="2">
        <v>2050</v>
      </c>
      <c r="C18" s="10"/>
    </row>
    <row r="19" spans="1:3" ht="18" x14ac:dyDescent="0.55000000000000004">
      <c r="A19" t="s">
        <v>15</v>
      </c>
      <c r="B19" s="2">
        <v>2050</v>
      </c>
      <c r="C19" s="10"/>
    </row>
    <row r="20" spans="1:3" ht="18" x14ac:dyDescent="0.55000000000000004">
      <c r="A20" t="s">
        <v>9</v>
      </c>
      <c r="B20" s="2">
        <v>2050</v>
      </c>
      <c r="C20" s="10"/>
    </row>
    <row r="21" spans="1:3" ht="18" x14ac:dyDescent="0.55000000000000004">
      <c r="A21" t="s">
        <v>17</v>
      </c>
      <c r="B21" s="2">
        <v>2050</v>
      </c>
      <c r="C21" s="10"/>
    </row>
  </sheetData>
  <sortState xmlns:xlrd2="http://schemas.microsoft.com/office/spreadsheetml/2017/richdata2" ref="A2:C21">
    <sortCondition ref="A2:A21"/>
    <sortCondition ref="B2:B21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 xsi:nil="true"/>
    <_dlc_DocIdUrl xmlns="78f5d616-d986-4dbf-81f2-69af00c3db0e">
      <Url xsi:nil="true"/>
      <Description xsi:nil="true"/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FCDAD-6461-4BA2-A490-55AE1FC6DE8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D3B4EA2-3C44-43CE-A1C1-7AB5A41FB84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8f5d616-d986-4dbf-81f2-69af00c3db0e"/>
    <ds:schemaRef ds:uri="http://schemas.openxmlformats.org/package/2006/metadata/core-properties"/>
    <ds:schemaRef ds:uri="52b8c0d0-6d53-4846-a5df-0cb21513fd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6A1EB8-2B9E-408B-970D-FCABAE35A1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514B2CF-4E73-4A24-A842-904DCEB74E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Assumptions</vt:lpstr>
      <vt:lpstr>RFNBO</vt:lpstr>
      <vt:lpstr>_rfnbo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2024-07-23T09:40:05Z</dcterms:created>
  <dcterms:modified xsi:type="dcterms:W3CDTF">2024-11-12T00:05:42Z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01d7ff8d-a52f-49e5-b6e5-5c5ee03472b3</vt:lpwstr>
  </property>
</Properties>
</file>