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1EAAA71E-197C-4389-B9BF-C85726DAF366}" xr6:coauthVersionLast="47" xr6:coauthVersionMax="47" xr10:uidLastSave="{00000000-0000-0000-0000-000000000000}"/>
  <bookViews>
    <workbookView xWindow="5385" yWindow="-16320" windowWidth="29040" windowHeight="15720" activeTab="1" xr2:uid="{B93F3921-564B-4616-BA6D-A40B7030C41A}"/>
  </bookViews>
  <sheets>
    <sheet name="_General_Assumptions" sheetId="2" r:id="rId1"/>
    <sheet name="_emiss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" i="2"/>
  <c r="E28" i="1"/>
  <c r="E29" i="1"/>
  <c r="E30" i="1"/>
  <c r="E31" i="1"/>
  <c r="E27" i="1"/>
  <c r="E41" i="1"/>
  <c r="E37" i="1"/>
  <c r="E5" i="2" l="1"/>
  <c r="E39" i="1" s="1"/>
  <c r="E6" i="2"/>
  <c r="E40" i="1" s="1"/>
  <c r="E3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<sst xmlns="http://schemas.openxmlformats.org/spreadsheetml/2006/main" count="167" uniqueCount="36">
  <si>
    <t>Process</t>
  </si>
  <si>
    <t>Value</t>
  </si>
  <si>
    <t>Conventional ICE</t>
  </si>
  <si>
    <t>MGO</t>
  </si>
  <si>
    <t>LNG ICE</t>
  </si>
  <si>
    <t>LNG</t>
  </si>
  <si>
    <t>Bof</t>
  </si>
  <si>
    <t>Coal</t>
  </si>
  <si>
    <t>Gas</t>
  </si>
  <si>
    <t>Naphtha</t>
  </si>
  <si>
    <t>Nto/Nta</t>
  </si>
  <si>
    <t>SmrCCTS</t>
  </si>
  <si>
    <t>Smr</t>
  </si>
  <si>
    <t>Input</t>
  </si>
  <si>
    <t>Output</t>
  </si>
  <si>
    <t>Steel</t>
  </si>
  <si>
    <t>HCH2</t>
  </si>
  <si>
    <t>LCH2</t>
  </si>
  <si>
    <t>Year</t>
  </si>
  <si>
    <t>General Assumption</t>
  </si>
  <si>
    <t>Item</t>
  </si>
  <si>
    <t>Parameter</t>
  </si>
  <si>
    <t>Unit</t>
  </si>
  <si>
    <t>Comment</t>
  </si>
  <si>
    <t>Emissions</t>
  </si>
  <si>
    <t>%</t>
  </si>
  <si>
    <t>Capture Rate SmrCCTS</t>
  </si>
  <si>
    <t>Exponential increase of targets with the followingg formula</t>
  </si>
  <si>
    <t>Carbon Content MeOH</t>
  </si>
  <si>
    <t>Smr-Hb</t>
  </si>
  <si>
    <t>Fertillizer</t>
  </si>
  <si>
    <t>JetEngine</t>
  </si>
  <si>
    <t>JetA</t>
  </si>
  <si>
    <t>Aviation</t>
  </si>
  <si>
    <t>Esc</t>
  </si>
  <si>
    <t>Aromatics/Olefins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</si>
</sst>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9" fontId="0" fillId="0" borderId="0" xfId="42" applyFont="1"/>
    <xf numFmtId="0" fontId="0" fillId="0" borderId="0" xfId="0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0" fillId="0" borderId="0" xfId="0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0848-D653-4CD8-B239-D3FB67DEB90A}">
  <dimension ref="A1:G8"/>
  <sheetViews>
    <sheetView zoomScale="85" zoomScaleNormal="85" workbookViewId="0">
      <selection activeCell="E4" sqref="E4"/>
    </sheetView>
  </sheetViews>
  <sheetFormatPr baseColWidth="10" defaultRowHeight="14.25" x14ac:dyDescent="0.45"/>
  <cols>
    <col min="1" max="1" width="21.3984375" bestFit="1" customWidth="1"/>
    <col min="5" max="5" width="125.53125" bestFit="1" customWidth="1"/>
    <col min="6" max="6" width="49.6640625" bestFit="1" customWidth="1"/>
  </cols>
  <sheetData>
    <row r="1" spans="1:7" x14ac:dyDescent="0.45">
      <c r="A1" s="10" t="s">
        <v>19</v>
      </c>
      <c r="B1" s="10"/>
      <c r="C1" s="10"/>
      <c r="D1" s="10"/>
      <c r="E1" s="10"/>
    </row>
    <row r="2" spans="1:7" x14ac:dyDescent="0.45">
      <c r="A2" s="1" t="s">
        <v>20</v>
      </c>
      <c r="B2" s="1" t="s">
        <v>21</v>
      </c>
      <c r="C2" s="1" t="s">
        <v>22</v>
      </c>
      <c r="D2" s="1" t="s">
        <v>18</v>
      </c>
      <c r="E2" s="1" t="s">
        <v>1</v>
      </c>
      <c r="F2" s="1" t="s">
        <v>23</v>
      </c>
    </row>
    <row r="3" spans="1:7" x14ac:dyDescent="0.45">
      <c r="A3" t="s">
        <v>26</v>
      </c>
      <c r="B3" t="s">
        <v>24</v>
      </c>
      <c r="C3" t="s">
        <v>25</v>
      </c>
      <c r="D3">
        <v>2030</v>
      </c>
      <c r="E3">
        <v>0.8</v>
      </c>
      <c r="F3" t="s">
        <v>27</v>
      </c>
      <c r="G3" t="e" vm="1">
        <v>#VALUE!</v>
      </c>
    </row>
    <row r="4" spans="1:7" x14ac:dyDescent="0.45">
      <c r="D4">
        <v>2035</v>
      </c>
      <c r="E4" s="2">
        <f xml:space="preserve"> $E$3 * ($E$7 / $E$3) ^ ((D4 - $D$3) / ($D$7 - $D$3))</f>
        <v>0.84589701075245127</v>
      </c>
    </row>
    <row r="5" spans="1:7" x14ac:dyDescent="0.45">
      <c r="D5">
        <v>2040</v>
      </c>
      <c r="E5" s="2">
        <f t="shared" ref="E5:E6" si="0" xml:space="preserve"> $E$3 * ($E$7 / $E$3) ^ ((D5 - $D$3) / ($D$7 - $D$3))</f>
        <v>0.89442719099991597</v>
      </c>
    </row>
    <row r="6" spans="1:7" x14ac:dyDescent="0.45">
      <c r="D6">
        <v>2045</v>
      </c>
      <c r="E6" s="2">
        <f t="shared" si="0"/>
        <v>0.94574160900317583</v>
      </c>
    </row>
    <row r="7" spans="1:7" x14ac:dyDescent="0.45">
      <c r="D7">
        <v>2050</v>
      </c>
      <c r="E7">
        <v>1</v>
      </c>
    </row>
    <row r="8" spans="1:7" x14ac:dyDescent="0.45">
      <c r="A8" t="s">
        <v>28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E468-0243-483C-A3C4-6F9EEE34786C}">
  <dimension ref="A1:F51"/>
  <sheetViews>
    <sheetView tabSelected="1" topLeftCell="A13" zoomScaleNormal="100" workbookViewId="0">
      <selection activeCell="C46" sqref="C46"/>
    </sheetView>
  </sheetViews>
  <sheetFormatPr baseColWidth="10" defaultRowHeight="14.25" x14ac:dyDescent="0.45"/>
  <cols>
    <col min="1" max="1" width="12" customWidth="1"/>
    <col min="3" max="3" width="15.9296875" bestFit="1" customWidth="1"/>
    <col min="4" max="4" width="14.59765625" customWidth="1"/>
  </cols>
  <sheetData>
    <row r="1" spans="1:5" x14ac:dyDescent="0.45">
      <c r="A1" t="s">
        <v>0</v>
      </c>
      <c r="B1" t="s">
        <v>13</v>
      </c>
      <c r="C1" t="s">
        <v>14</v>
      </c>
      <c r="D1" t="s">
        <v>18</v>
      </c>
      <c r="E1" t="s">
        <v>1</v>
      </c>
    </row>
    <row r="2" spans="1:5" x14ac:dyDescent="0.45">
      <c r="A2" t="s">
        <v>2</v>
      </c>
      <c r="B2" t="s">
        <v>3</v>
      </c>
      <c r="C2" t="s">
        <v>2</v>
      </c>
      <c r="D2">
        <v>2030</v>
      </c>
      <c r="E2">
        <v>0.27</v>
      </c>
    </row>
    <row r="3" spans="1:5" x14ac:dyDescent="0.45">
      <c r="A3" t="s">
        <v>2</v>
      </c>
      <c r="B3" t="s">
        <v>3</v>
      </c>
      <c r="C3" t="s">
        <v>2</v>
      </c>
      <c r="D3">
        <v>2035</v>
      </c>
      <c r="E3">
        <v>0.27</v>
      </c>
    </row>
    <row r="4" spans="1:5" x14ac:dyDescent="0.45">
      <c r="A4" t="s">
        <v>2</v>
      </c>
      <c r="B4" t="s">
        <v>3</v>
      </c>
      <c r="C4" t="s">
        <v>2</v>
      </c>
      <c r="D4">
        <v>2040</v>
      </c>
      <c r="E4">
        <v>0.27</v>
      </c>
    </row>
    <row r="5" spans="1:5" x14ac:dyDescent="0.45">
      <c r="A5" t="s">
        <v>2</v>
      </c>
      <c r="B5" t="s">
        <v>3</v>
      </c>
      <c r="C5" t="s">
        <v>2</v>
      </c>
      <c r="D5">
        <v>2045</v>
      </c>
      <c r="E5">
        <v>0.27</v>
      </c>
    </row>
    <row r="6" spans="1:5" x14ac:dyDescent="0.45">
      <c r="A6" t="s">
        <v>2</v>
      </c>
      <c r="B6" t="s">
        <v>3</v>
      </c>
      <c r="C6" t="s">
        <v>2</v>
      </c>
      <c r="D6">
        <v>2050</v>
      </c>
      <c r="E6">
        <v>0.27</v>
      </c>
    </row>
    <row r="7" spans="1:5" x14ac:dyDescent="0.45">
      <c r="A7" t="s">
        <v>4</v>
      </c>
      <c r="B7" t="s">
        <v>5</v>
      </c>
      <c r="C7" t="s">
        <v>2</v>
      </c>
      <c r="D7">
        <v>2030</v>
      </c>
      <c r="E7">
        <v>0.61</v>
      </c>
    </row>
    <row r="8" spans="1:5" x14ac:dyDescent="0.45">
      <c r="A8" t="s">
        <v>4</v>
      </c>
      <c r="B8" t="s">
        <v>5</v>
      </c>
      <c r="C8" t="s">
        <v>2</v>
      </c>
      <c r="D8">
        <v>2035</v>
      </c>
      <c r="E8">
        <v>0.61</v>
      </c>
    </row>
    <row r="9" spans="1:5" x14ac:dyDescent="0.45">
      <c r="A9" t="s">
        <v>4</v>
      </c>
      <c r="B9" t="s">
        <v>5</v>
      </c>
      <c r="C9" t="s">
        <v>2</v>
      </c>
      <c r="D9">
        <v>2040</v>
      </c>
      <c r="E9">
        <v>0.61</v>
      </c>
    </row>
    <row r="10" spans="1:5" x14ac:dyDescent="0.45">
      <c r="A10" t="s">
        <v>4</v>
      </c>
      <c r="B10" t="s">
        <v>5</v>
      </c>
      <c r="C10" t="s">
        <v>2</v>
      </c>
      <c r="D10">
        <v>2045</v>
      </c>
      <c r="E10">
        <v>0.61</v>
      </c>
    </row>
    <row r="11" spans="1:5" x14ac:dyDescent="0.45">
      <c r="A11" t="s">
        <v>4</v>
      </c>
      <c r="B11" t="s">
        <v>5</v>
      </c>
      <c r="C11" t="s">
        <v>2</v>
      </c>
      <c r="D11">
        <v>2050</v>
      </c>
      <c r="E11">
        <v>0.61</v>
      </c>
    </row>
    <row r="12" spans="1:5" x14ac:dyDescent="0.45">
      <c r="A12" t="s">
        <v>6</v>
      </c>
      <c r="B12" t="s">
        <v>7</v>
      </c>
      <c r="C12" t="s">
        <v>15</v>
      </c>
      <c r="D12">
        <v>2030</v>
      </c>
      <c r="E12">
        <v>1.71</v>
      </c>
    </row>
    <row r="13" spans="1:5" x14ac:dyDescent="0.45">
      <c r="A13" t="s">
        <v>6</v>
      </c>
      <c r="B13" t="s">
        <v>7</v>
      </c>
      <c r="C13" t="s">
        <v>15</v>
      </c>
      <c r="D13">
        <v>2035</v>
      </c>
      <c r="E13">
        <v>1.71</v>
      </c>
    </row>
    <row r="14" spans="1:5" x14ac:dyDescent="0.45">
      <c r="A14" t="s">
        <v>6</v>
      </c>
      <c r="B14" t="s">
        <v>7</v>
      </c>
      <c r="C14" t="s">
        <v>15</v>
      </c>
      <c r="D14">
        <v>2040</v>
      </c>
      <c r="E14">
        <v>1.71</v>
      </c>
    </row>
    <row r="15" spans="1:5" x14ac:dyDescent="0.45">
      <c r="A15" t="s">
        <v>6</v>
      </c>
      <c r="B15" t="s">
        <v>7</v>
      </c>
      <c r="C15" t="s">
        <v>15</v>
      </c>
      <c r="D15">
        <v>2045</v>
      </c>
      <c r="E15">
        <v>1.71</v>
      </c>
    </row>
    <row r="16" spans="1:5" x14ac:dyDescent="0.45">
      <c r="A16" t="s">
        <v>6</v>
      </c>
      <c r="B16" t="s">
        <v>7</v>
      </c>
      <c r="C16" t="s">
        <v>15</v>
      </c>
      <c r="D16">
        <v>2050</v>
      </c>
      <c r="E16">
        <v>1.71</v>
      </c>
    </row>
    <row r="17" spans="1:5" x14ac:dyDescent="0.45">
      <c r="A17" t="s">
        <v>6</v>
      </c>
      <c r="B17" t="s">
        <v>8</v>
      </c>
      <c r="C17" t="s">
        <v>15</v>
      </c>
      <c r="D17">
        <v>2030</v>
      </c>
      <c r="E17">
        <v>1.71</v>
      </c>
    </row>
    <row r="18" spans="1:5" x14ac:dyDescent="0.45">
      <c r="A18" t="s">
        <v>6</v>
      </c>
      <c r="B18" t="s">
        <v>8</v>
      </c>
      <c r="C18" t="s">
        <v>15</v>
      </c>
      <c r="D18">
        <v>2035</v>
      </c>
      <c r="E18">
        <v>1.71</v>
      </c>
    </row>
    <row r="19" spans="1:5" x14ac:dyDescent="0.45">
      <c r="A19" t="s">
        <v>6</v>
      </c>
      <c r="B19" t="s">
        <v>8</v>
      </c>
      <c r="C19" t="s">
        <v>15</v>
      </c>
      <c r="D19">
        <v>2040</v>
      </c>
      <c r="E19">
        <v>1.71</v>
      </c>
    </row>
    <row r="20" spans="1:5" x14ac:dyDescent="0.45">
      <c r="A20" t="s">
        <v>6</v>
      </c>
      <c r="B20" t="s">
        <v>8</v>
      </c>
      <c r="C20" t="s">
        <v>15</v>
      </c>
      <c r="D20">
        <v>2045</v>
      </c>
      <c r="E20">
        <v>1.71</v>
      </c>
    </row>
    <row r="21" spans="1:5" x14ac:dyDescent="0.45">
      <c r="A21" t="s">
        <v>6</v>
      </c>
      <c r="B21" t="s">
        <v>8</v>
      </c>
      <c r="C21" t="s">
        <v>15</v>
      </c>
      <c r="D21">
        <v>2050</v>
      </c>
      <c r="E21">
        <v>1.71</v>
      </c>
    </row>
    <row r="22" spans="1:5" x14ac:dyDescent="0.45">
      <c r="A22" t="s">
        <v>12</v>
      </c>
      <c r="B22" t="s">
        <v>8</v>
      </c>
      <c r="C22" t="s">
        <v>16</v>
      </c>
      <c r="D22">
        <v>2030</v>
      </c>
      <c r="E22">
        <v>2.1</v>
      </c>
    </row>
    <row r="23" spans="1:5" x14ac:dyDescent="0.45">
      <c r="A23" t="s">
        <v>12</v>
      </c>
      <c r="B23" t="s">
        <v>8</v>
      </c>
      <c r="C23" t="s">
        <v>16</v>
      </c>
      <c r="D23">
        <v>2035</v>
      </c>
      <c r="E23">
        <v>2.1</v>
      </c>
    </row>
    <row r="24" spans="1:5" x14ac:dyDescent="0.45">
      <c r="A24" t="s">
        <v>12</v>
      </c>
      <c r="B24" t="s">
        <v>8</v>
      </c>
      <c r="C24" t="s">
        <v>16</v>
      </c>
      <c r="D24">
        <v>2040</v>
      </c>
      <c r="E24">
        <v>2.1</v>
      </c>
    </row>
    <row r="25" spans="1:5" x14ac:dyDescent="0.45">
      <c r="A25" t="s">
        <v>12</v>
      </c>
      <c r="B25" t="s">
        <v>8</v>
      </c>
      <c r="C25" t="s">
        <v>16</v>
      </c>
      <c r="D25">
        <v>2045</v>
      </c>
      <c r="E25">
        <v>2.1</v>
      </c>
    </row>
    <row r="26" spans="1:5" x14ac:dyDescent="0.45">
      <c r="A26" t="s">
        <v>12</v>
      </c>
      <c r="B26" t="s">
        <v>8</v>
      </c>
      <c r="C26" t="s">
        <v>16</v>
      </c>
      <c r="D26">
        <v>2050</v>
      </c>
      <c r="E26">
        <v>2.1</v>
      </c>
    </row>
    <row r="27" spans="1:5" x14ac:dyDescent="0.45">
      <c r="A27" t="s">
        <v>12</v>
      </c>
      <c r="B27" t="s">
        <v>29</v>
      </c>
      <c r="C27" t="s">
        <v>30</v>
      </c>
      <c r="D27">
        <v>2030</v>
      </c>
      <c r="E27">
        <f>E22</f>
        <v>2.1</v>
      </c>
    </row>
    <row r="28" spans="1:5" x14ac:dyDescent="0.45">
      <c r="A28" t="s">
        <v>12</v>
      </c>
      <c r="B28" t="s">
        <v>29</v>
      </c>
      <c r="C28" t="s">
        <v>30</v>
      </c>
      <c r="D28">
        <v>2035</v>
      </c>
      <c r="E28">
        <f t="shared" ref="E28:E31" si="0">E23</f>
        <v>2.1</v>
      </c>
    </row>
    <row r="29" spans="1:5" x14ac:dyDescent="0.45">
      <c r="A29" t="s">
        <v>12</v>
      </c>
      <c r="B29" t="s">
        <v>29</v>
      </c>
      <c r="C29" t="s">
        <v>30</v>
      </c>
      <c r="D29">
        <v>2040</v>
      </c>
      <c r="E29">
        <f t="shared" si="0"/>
        <v>2.1</v>
      </c>
    </row>
    <row r="30" spans="1:5" x14ac:dyDescent="0.45">
      <c r="A30" t="s">
        <v>12</v>
      </c>
      <c r="B30" t="s">
        <v>29</v>
      </c>
      <c r="C30" t="s">
        <v>30</v>
      </c>
      <c r="D30">
        <v>2045</v>
      </c>
      <c r="E30">
        <f t="shared" si="0"/>
        <v>2.1</v>
      </c>
    </row>
    <row r="31" spans="1:5" x14ac:dyDescent="0.45">
      <c r="A31" t="s">
        <v>12</v>
      </c>
      <c r="B31" t="s">
        <v>29</v>
      </c>
      <c r="C31" t="s">
        <v>30</v>
      </c>
      <c r="D31">
        <v>2050</v>
      </c>
      <c r="E31">
        <f t="shared" si="0"/>
        <v>2.1</v>
      </c>
    </row>
    <row r="32" spans="1:5" x14ac:dyDescent="0.45">
      <c r="A32" t="s">
        <v>10</v>
      </c>
      <c r="B32" t="s">
        <v>9</v>
      </c>
      <c r="C32" t="s">
        <v>35</v>
      </c>
      <c r="D32">
        <v>2030</v>
      </c>
      <c r="E32">
        <v>0.85</v>
      </c>
    </row>
    <row r="33" spans="1:6" x14ac:dyDescent="0.45">
      <c r="A33" t="s">
        <v>10</v>
      </c>
      <c r="B33" t="s">
        <v>9</v>
      </c>
      <c r="C33" t="s">
        <v>35</v>
      </c>
      <c r="D33">
        <v>2035</v>
      </c>
      <c r="E33">
        <v>0.85</v>
      </c>
    </row>
    <row r="34" spans="1:6" x14ac:dyDescent="0.45">
      <c r="A34" t="s">
        <v>10</v>
      </c>
      <c r="B34" t="s">
        <v>9</v>
      </c>
      <c r="C34" t="s">
        <v>35</v>
      </c>
      <c r="D34">
        <v>2040</v>
      </c>
      <c r="E34">
        <v>0.85</v>
      </c>
    </row>
    <row r="35" spans="1:6" x14ac:dyDescent="0.45">
      <c r="A35" t="s">
        <v>10</v>
      </c>
      <c r="B35" t="s">
        <v>9</v>
      </c>
      <c r="C35" t="s">
        <v>35</v>
      </c>
      <c r="D35">
        <v>2045</v>
      </c>
      <c r="E35">
        <v>0.85</v>
      </c>
    </row>
    <row r="36" spans="1:6" x14ac:dyDescent="0.45">
      <c r="A36" t="s">
        <v>10</v>
      </c>
      <c r="B36" t="s">
        <v>9</v>
      </c>
      <c r="C36" t="s">
        <v>35</v>
      </c>
      <c r="D36">
        <v>2050</v>
      </c>
      <c r="E36">
        <v>0.85</v>
      </c>
    </row>
    <row r="37" spans="1:6" x14ac:dyDescent="0.45">
      <c r="A37" t="s">
        <v>11</v>
      </c>
      <c r="B37" t="s">
        <v>8</v>
      </c>
      <c r="C37" t="s">
        <v>17</v>
      </c>
      <c r="D37">
        <v>2030</v>
      </c>
      <c r="E37">
        <f>E22*(1-_General_Assumptions!E3)</f>
        <v>0.41999999999999993</v>
      </c>
    </row>
    <row r="38" spans="1:6" x14ac:dyDescent="0.45">
      <c r="A38" t="s">
        <v>11</v>
      </c>
      <c r="B38" t="s">
        <v>8</v>
      </c>
      <c r="C38" t="s">
        <v>17</v>
      </c>
      <c r="D38">
        <v>2035</v>
      </c>
      <c r="E38">
        <f>ROUND(E23*(1-_General_Assumptions!E4),2)</f>
        <v>0.32</v>
      </c>
    </row>
    <row r="39" spans="1:6" x14ac:dyDescent="0.45">
      <c r="A39" t="s">
        <v>11</v>
      </c>
      <c r="B39" t="s">
        <v>8</v>
      </c>
      <c r="C39" t="s">
        <v>17</v>
      </c>
      <c r="D39">
        <v>2040</v>
      </c>
      <c r="E39">
        <f>ROUND(E24*(1-_General_Assumptions!E5),2)</f>
        <v>0.22</v>
      </c>
    </row>
    <row r="40" spans="1:6" x14ac:dyDescent="0.45">
      <c r="A40" t="s">
        <v>11</v>
      </c>
      <c r="B40" t="s">
        <v>8</v>
      </c>
      <c r="C40" t="s">
        <v>17</v>
      </c>
      <c r="D40">
        <v>2045</v>
      </c>
      <c r="E40">
        <f>ROUND(E25*(1-_General_Assumptions!E6),2)</f>
        <v>0.11</v>
      </c>
    </row>
    <row r="41" spans="1:6" x14ac:dyDescent="0.45">
      <c r="A41" s="4" t="s">
        <v>11</v>
      </c>
      <c r="B41" s="4" t="s">
        <v>8</v>
      </c>
      <c r="C41" s="4" t="s">
        <v>17</v>
      </c>
      <c r="D41" s="4">
        <v>2050</v>
      </c>
      <c r="E41" s="4">
        <f>E26*(1-_General_Assumptions!E7)</f>
        <v>0</v>
      </c>
    </row>
    <row r="42" spans="1:6" x14ac:dyDescent="0.45">
      <c r="A42" s="5" t="s">
        <v>34</v>
      </c>
      <c r="B42" t="s">
        <v>9</v>
      </c>
      <c r="C42" t="s">
        <v>35</v>
      </c>
      <c r="D42">
        <v>2030</v>
      </c>
      <c r="E42" s="7">
        <v>0.55000000000000004</v>
      </c>
      <c r="F42" s="6"/>
    </row>
    <row r="43" spans="1:6" x14ac:dyDescent="0.45">
      <c r="A43" s="5" t="s">
        <v>34</v>
      </c>
      <c r="B43" t="s">
        <v>9</v>
      </c>
      <c r="C43" t="s">
        <v>35</v>
      </c>
      <c r="D43">
        <v>2035</v>
      </c>
      <c r="E43" s="8">
        <f>E42*E37/$E$37</f>
        <v>0.55000000000000004</v>
      </c>
    </row>
    <row r="44" spans="1:6" x14ac:dyDescent="0.45">
      <c r="A44" s="5" t="s">
        <v>34</v>
      </c>
      <c r="B44" t="s">
        <v>9</v>
      </c>
      <c r="C44" t="s">
        <v>35</v>
      </c>
      <c r="D44">
        <v>2040</v>
      </c>
      <c r="E44" s="8">
        <f>E43*E38/$E$37</f>
        <v>0.41904761904761917</v>
      </c>
    </row>
    <row r="45" spans="1:6" x14ac:dyDescent="0.45">
      <c r="A45" s="5" t="s">
        <v>34</v>
      </c>
      <c r="B45" t="s">
        <v>9</v>
      </c>
      <c r="C45" t="s">
        <v>35</v>
      </c>
      <c r="D45">
        <v>2045</v>
      </c>
      <c r="E45" s="8">
        <f>E44*E39/$E$37</f>
        <v>0.21950113378684816</v>
      </c>
    </row>
    <row r="46" spans="1:6" x14ac:dyDescent="0.45">
      <c r="A46" s="4" t="s">
        <v>34</v>
      </c>
      <c r="B46" s="4" t="s">
        <v>9</v>
      </c>
      <c r="C46" t="s">
        <v>35</v>
      </c>
      <c r="D46" s="4">
        <v>2050</v>
      </c>
      <c r="E46" s="9">
        <v>0</v>
      </c>
    </row>
    <row r="47" spans="1:6" x14ac:dyDescent="0.45">
      <c r="A47" t="s">
        <v>31</v>
      </c>
      <c r="B47" s="3" t="s">
        <v>32</v>
      </c>
      <c r="C47" t="s">
        <v>33</v>
      </c>
      <c r="D47">
        <v>2030</v>
      </c>
      <c r="E47">
        <v>3.16</v>
      </c>
    </row>
    <row r="48" spans="1:6" x14ac:dyDescent="0.45">
      <c r="A48" t="s">
        <v>31</v>
      </c>
      <c r="B48" s="3" t="s">
        <v>32</v>
      </c>
      <c r="C48" t="s">
        <v>33</v>
      </c>
      <c r="D48">
        <v>2035</v>
      </c>
      <c r="E48">
        <v>3.16</v>
      </c>
    </row>
    <row r="49" spans="1:5" x14ac:dyDescent="0.45">
      <c r="A49" t="s">
        <v>31</v>
      </c>
      <c r="B49" s="3" t="s">
        <v>32</v>
      </c>
      <c r="C49" t="s">
        <v>33</v>
      </c>
      <c r="D49">
        <v>2040</v>
      </c>
      <c r="E49">
        <v>3.16</v>
      </c>
    </row>
    <row r="50" spans="1:5" x14ac:dyDescent="0.45">
      <c r="A50" t="s">
        <v>31</v>
      </c>
      <c r="B50" s="3" t="s">
        <v>32</v>
      </c>
      <c r="C50" t="s">
        <v>33</v>
      </c>
      <c r="D50">
        <v>2045</v>
      </c>
      <c r="E50">
        <v>3.16</v>
      </c>
    </row>
    <row r="51" spans="1:5" x14ac:dyDescent="0.45">
      <c r="A51" s="4" t="s">
        <v>31</v>
      </c>
      <c r="B51" s="4" t="s">
        <v>32</v>
      </c>
      <c r="C51" s="4" t="s">
        <v>33</v>
      </c>
      <c r="D51" s="4">
        <v>2050</v>
      </c>
      <c r="E51" s="4">
        <v>3.16</v>
      </c>
    </row>
  </sheetData>
  <phoneticPr fontId="18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Status xmlns="52b8c0d0-6d53-4846-a5df-0cb21513fd4e" xsi:nil="true"/>
    <Valuechainlink xmlns="52b8c0d0-6d53-4846-a5df-0cb21513fd4e" xsi:nil="true"/>
    <_dlc_DocIdUrl xmlns="78f5d616-d986-4dbf-81f2-69af00c3db0e">
      <Url xsi:nil="true"/>
      <Description xsi:nil="true"/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E711A9-2162-4C00-B8EA-DDFCEFE651B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36C543-672E-4363-8CE8-E0BDCF7DA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9E5E06-F59A-41C7-BF1A-FB779169C7CB}">
  <ds:schemaRefs>
    <ds:schemaRef ds:uri="http://schemas.microsoft.com/office/2006/metadata/properties"/>
    <ds:schemaRef ds:uri="http://schemas.microsoft.com/office/infopath/2007/PartnerControls"/>
    <ds:schemaRef ds:uri="52b8c0d0-6d53-4846-a5df-0cb21513fd4e"/>
    <ds:schemaRef ds:uri="78f5d616-d986-4dbf-81f2-69af00c3db0e"/>
  </ds:schemaRefs>
</ds:datastoreItem>
</file>

<file path=customXml/itemProps4.xml><?xml version="1.0" encoding="utf-8"?>
<ds:datastoreItem xmlns:ds="http://schemas.openxmlformats.org/officeDocument/2006/customXml" ds:itemID="{73DEF252-097D-4030-9311-96AFBEAA1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_General_Assumptions</vt:lpstr>
      <vt:lpstr>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2024-08-13T13:30:02Z</dcterms:created>
  <dcterms:modified xsi:type="dcterms:W3CDTF">2024-12-03T09:32:13Z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ac92cc52-aa14-4272-bc84-7fa96d7a78d2</vt:lpwstr>
  </property>
</Properties>
</file>