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vist29\Desktop\GSG\experiments\grascom\"/>
    </mc:Choice>
  </mc:AlternateContent>
  <xr:revisionPtr revIDLastSave="0" documentId="8_{746D8A95-4CAA-4483-9E14-23F2C46B3CB6}" xr6:coauthVersionLast="46" xr6:coauthVersionMax="46" xr10:uidLastSave="{00000000-0000-0000-0000-000000000000}"/>
  <bookViews>
    <workbookView xWindow="-120" yWindow="-120" windowWidth="29040" windowHeight="15840" xr2:uid="{6482F47C-9A97-4A57-8DA8-88DB5066558B}"/>
  </bookViews>
  <sheets>
    <sheet name="tableau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M33" i="1"/>
  <c r="M34" i="1"/>
  <c r="M35" i="1"/>
  <c r="M36" i="1"/>
  <c r="M37" i="1"/>
  <c r="M38" i="1"/>
  <c r="M39" i="1"/>
  <c r="M40" i="1"/>
  <c r="M31" i="1"/>
  <c r="G40" i="1"/>
  <c r="G39" i="1"/>
  <c r="G38" i="1"/>
  <c r="G37" i="1"/>
  <c r="G36" i="1"/>
  <c r="G34" i="1"/>
  <c r="G32" i="1"/>
  <c r="G33" i="1"/>
  <c r="G35" i="1"/>
  <c r="G31" i="1"/>
  <c r="F32" i="1"/>
  <c r="F33" i="1"/>
  <c r="F34" i="1"/>
  <c r="F35" i="1"/>
  <c r="F36" i="1"/>
  <c r="F37" i="1"/>
  <c r="F38" i="1"/>
  <c r="F39" i="1"/>
  <c r="F40" i="1"/>
  <c r="F31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10" i="1"/>
  <c r="G23" i="1"/>
  <c r="G22" i="1"/>
  <c r="G19" i="1"/>
  <c r="G18" i="1"/>
  <c r="G11" i="1"/>
  <c r="G12" i="1"/>
  <c r="G13" i="1"/>
  <c r="G14" i="1"/>
  <c r="G15" i="1"/>
  <c r="G16" i="1"/>
  <c r="G17" i="1"/>
  <c r="G20" i="1"/>
  <c r="G21" i="1"/>
  <c r="G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10" i="1"/>
  <c r="D26" i="1"/>
</calcChain>
</file>

<file path=xl/sharedStrings.xml><?xml version="1.0" encoding="utf-8"?>
<sst xmlns="http://schemas.openxmlformats.org/spreadsheetml/2006/main" count="72" uniqueCount="60">
  <si>
    <t>Test HG Tableaux</t>
  </si>
  <si>
    <t>root</t>
  </si>
  <si>
    <t>suffix</t>
  </si>
  <si>
    <t>bhud</t>
  </si>
  <si>
    <t>dha</t>
  </si>
  <si>
    <t>budh</t>
  </si>
  <si>
    <t>ta</t>
  </si>
  <si>
    <t>bhut</t>
  </si>
  <si>
    <t>MAX</t>
  </si>
  <si>
    <t>DEP</t>
  </si>
  <si>
    <t>Assimilate</t>
  </si>
  <si>
    <t>License</t>
  </si>
  <si>
    <t>h]W</t>
  </si>
  <si>
    <t>Lazyness</t>
  </si>
  <si>
    <t>Id(lar)</t>
  </si>
  <si>
    <t>Harmony</t>
  </si>
  <si>
    <t>bhudta</t>
  </si>
  <si>
    <t>budhta</t>
  </si>
  <si>
    <t>bhutta</t>
  </si>
  <si>
    <t>bhuddha</t>
  </si>
  <si>
    <t>budhdha</t>
  </si>
  <si>
    <t>bhutdha</t>
  </si>
  <si>
    <t>buddha
aus bhuddha</t>
  </si>
  <si>
    <t>buddha
aus budhdha</t>
  </si>
  <si>
    <t>bhudita</t>
  </si>
  <si>
    <t>budhita</t>
  </si>
  <si>
    <t>budta
aus bhudta</t>
  </si>
  <si>
    <t>budta
aus budhta</t>
  </si>
  <si>
    <t>bhudidha</t>
  </si>
  <si>
    <t>budhidha</t>
  </si>
  <si>
    <t>ID(lar)</t>
  </si>
  <si>
    <t>bhud-bhis</t>
  </si>
  <si>
    <t>budh-bhis</t>
  </si>
  <si>
    <t>bhut-bhis</t>
  </si>
  <si>
    <t>bud-bhis
aus budh</t>
  </si>
  <si>
    <t>bud-bhis
aus bhud</t>
  </si>
  <si>
    <t>bud-i-bhis
aus budh</t>
  </si>
  <si>
    <t>bud-i-bhis
aus bhud</t>
  </si>
  <si>
    <t>bhud-i-bhis</t>
  </si>
  <si>
    <t>budh-i-bhis</t>
  </si>
  <si>
    <t>bhut-i-bhis</t>
  </si>
  <si>
    <t>Total_act</t>
  </si>
  <si>
    <t>Total
act</t>
  </si>
  <si>
    <t>r_act</t>
  </si>
  <si>
    <t>s_act</t>
  </si>
  <si>
    <t>past_pt</t>
  </si>
  <si>
    <t>:)</t>
  </si>
  <si>
    <t>MAX:</t>
  </si>
  <si>
    <t>Do not delete input material</t>
  </si>
  <si>
    <t>DEP:</t>
  </si>
  <si>
    <t>Do not insert material</t>
  </si>
  <si>
    <t>Assimilate:</t>
  </si>
  <si>
    <t>[a voice][-a voice] is bad</t>
  </si>
  <si>
    <t>License:</t>
  </si>
  <si>
    <t>Aspirated segments cannot occur before voiceless segments; Two identical aspirates are disallowed</t>
  </si>
  <si>
    <t>*h]W</t>
  </si>
  <si>
    <t>Aspirated not allowed at word Boundary</t>
  </si>
  <si>
    <t>Lazyness:</t>
  </si>
  <si>
    <t>Avoid aspirated, reduce articulatory effort</t>
  </si>
  <si>
    <t>Do not change aspirated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</si>
</sst>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Fira Code Retina"/>
      <family val="3"/>
    </font>
    <font>
      <b/>
      <sz val="11"/>
      <color theme="1"/>
      <name val="Fira Code Retina"/>
      <family val="3"/>
    </font>
    <font>
      <b/>
      <sz val="11"/>
      <color theme="4" tint="-0.249977111117893"/>
      <name val="Fira Code Retina"/>
      <family val="3"/>
    </font>
    <font>
      <sz val="11"/>
      <name val="Fira Code Retina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15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2891-D7CF-459C-A20C-D4B765A27F47}">
  <dimension ref="A1:P40"/>
  <sheetViews>
    <sheetView tabSelected="1" topLeftCell="A28" workbookViewId="0">
      <selection activeCell="H47" sqref="H47"/>
    </sheetView>
  </sheetViews>
  <sheetFormatPr baseColWidth="10" defaultRowHeight="15.75" x14ac:dyDescent="0.3"/>
  <cols>
    <col min="1" max="1" width="11.42578125" style="1"/>
    <col min="2" max="2" width="4.5703125" style="1" customWidth="1"/>
    <col min="3" max="3" width="13.28515625" style="1" customWidth="1"/>
    <col min="4" max="8" width="11.42578125" style="1"/>
    <col min="9" max="9" width="14" style="1" customWidth="1"/>
    <col min="10" max="10" width="11.42578125" style="1"/>
    <col min="11" max="11" width="14.85546875" style="1" customWidth="1"/>
    <col min="12" max="14" width="11.42578125" style="1"/>
    <col min="15" max="15" width="15.85546875" style="1" customWidth="1"/>
    <col min="16" max="16384" width="11.42578125" style="1"/>
  </cols>
  <sheetData>
    <row r="1" spans="1:16" x14ac:dyDescent="0.3">
      <c r="A1" s="1" t="s">
        <v>0</v>
      </c>
    </row>
    <row r="3" spans="1:16" ht="16.5" thickBot="1" x14ac:dyDescent="0.35">
      <c r="B3" s="2"/>
      <c r="C3" s="13" t="s">
        <v>1</v>
      </c>
      <c r="D3" s="14" t="s">
        <v>43</v>
      </c>
      <c r="E3" s="13" t="s">
        <v>2</v>
      </c>
      <c r="F3" s="13" t="s">
        <v>44</v>
      </c>
      <c r="G3" s="2"/>
      <c r="H3" s="2"/>
      <c r="I3" s="2"/>
      <c r="J3" s="2"/>
      <c r="K3" s="2"/>
      <c r="L3" s="2"/>
      <c r="M3" s="2"/>
    </row>
    <row r="4" spans="1:16" ht="32.25" thickTop="1" x14ac:dyDescent="0.3">
      <c r="B4" s="2"/>
      <c r="C4" s="2" t="s">
        <v>3</v>
      </c>
      <c r="D4" s="11">
        <v>0.7</v>
      </c>
      <c r="E4" s="2" t="s">
        <v>4</v>
      </c>
      <c r="F4" s="2">
        <v>0.5</v>
      </c>
      <c r="G4" s="2"/>
      <c r="H4" s="15" t="s">
        <v>42</v>
      </c>
      <c r="I4" s="2">
        <v>3.1</v>
      </c>
      <c r="L4" s="2"/>
      <c r="M4" s="2"/>
    </row>
    <row r="5" spans="1:16" x14ac:dyDescent="0.3">
      <c r="B5" s="2"/>
      <c r="C5" s="2" t="s">
        <v>5</v>
      </c>
      <c r="D5" s="11">
        <v>0.9</v>
      </c>
      <c r="E5" s="2" t="s">
        <v>6</v>
      </c>
      <c r="F5" s="2">
        <v>0.6</v>
      </c>
      <c r="G5" s="2"/>
      <c r="H5" s="2"/>
      <c r="I5" s="2"/>
      <c r="J5" s="2"/>
      <c r="K5" s="2"/>
      <c r="L5" s="2"/>
      <c r="M5" s="2"/>
    </row>
    <row r="6" spans="1:16" ht="16.5" thickBot="1" x14ac:dyDescent="0.35">
      <c r="B6" s="2"/>
      <c r="C6" s="3" t="s">
        <v>7</v>
      </c>
      <c r="D6" s="10">
        <v>0.4</v>
      </c>
      <c r="E6" s="3"/>
      <c r="F6" s="3"/>
      <c r="G6" s="2"/>
      <c r="H6" s="2"/>
      <c r="I6" s="2"/>
      <c r="J6" s="2"/>
      <c r="K6" s="2"/>
      <c r="L6" s="2"/>
      <c r="M6" s="2"/>
    </row>
    <row r="7" spans="1:16" ht="16.5" thickTop="1" x14ac:dyDescent="0.3">
      <c r="B7" s="2"/>
      <c r="C7" s="2"/>
      <c r="D7" s="12"/>
      <c r="E7" s="2"/>
      <c r="F7" s="2"/>
      <c r="G7" s="2"/>
      <c r="H7" s="2"/>
      <c r="I7" s="2"/>
      <c r="J7" s="2"/>
      <c r="K7" s="2"/>
      <c r="L7" s="2"/>
      <c r="M7" s="2"/>
    </row>
    <row r="8" spans="1:16" x14ac:dyDescent="0.3">
      <c r="B8" s="2"/>
      <c r="C8" s="16" t="s">
        <v>45</v>
      </c>
      <c r="D8" s="2"/>
      <c r="E8" s="2"/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  <c r="L8" s="17" t="s">
        <v>14</v>
      </c>
      <c r="M8" s="17" t="s">
        <v>15</v>
      </c>
    </row>
    <row r="9" spans="1:16" ht="38.25" customHeight="1" thickBot="1" x14ac:dyDescent="0.35">
      <c r="B9" s="18"/>
      <c r="C9" s="16"/>
      <c r="D9" s="17" t="s">
        <v>1</v>
      </c>
      <c r="E9" s="17" t="s">
        <v>2</v>
      </c>
      <c r="F9" s="3">
        <v>-3</v>
      </c>
      <c r="G9" s="3">
        <v>-3</v>
      </c>
      <c r="H9" s="3">
        <v>-3</v>
      </c>
      <c r="I9" s="3">
        <v>-3</v>
      </c>
      <c r="J9" s="3">
        <v>-3</v>
      </c>
      <c r="K9" s="3">
        <v>-1</v>
      </c>
      <c r="L9" s="3">
        <v>-2</v>
      </c>
      <c r="M9" s="3"/>
    </row>
    <row r="10" spans="1:16" ht="16.5" thickTop="1" x14ac:dyDescent="0.3">
      <c r="C10" s="2" t="s">
        <v>16</v>
      </c>
      <c r="D10" s="2">
        <v>0.7</v>
      </c>
      <c r="E10" s="2">
        <v>0.6</v>
      </c>
      <c r="F10" s="2">
        <f>F$9*(I$4-(SUM(D10:E10)))</f>
        <v>-5.4</v>
      </c>
      <c r="G10" s="2">
        <f>G$9*(2-D10-E10)</f>
        <v>-2.1</v>
      </c>
      <c r="H10" s="2">
        <v>-3</v>
      </c>
      <c r="I10" s="2"/>
      <c r="J10" s="2"/>
      <c r="K10" s="2"/>
      <c r="L10" s="2"/>
      <c r="M10" s="2">
        <f>SUM(F10:L10)</f>
        <v>-10.5</v>
      </c>
    </row>
    <row r="11" spans="1:16" x14ac:dyDescent="0.3">
      <c r="C11" s="2" t="s">
        <v>17</v>
      </c>
      <c r="D11" s="2">
        <v>0.9</v>
      </c>
      <c r="E11" s="2">
        <v>0.6</v>
      </c>
      <c r="F11" s="2">
        <f t="shared" ref="F11:F23" si="0">F$9*(I$4-(SUM(D11:E11)))</f>
        <v>-4.8000000000000007</v>
      </c>
      <c r="G11" s="2">
        <f t="shared" ref="G11:G23" si="1">G$9*(2-D11-E11)</f>
        <v>-1.5000000000000004</v>
      </c>
      <c r="H11" s="2">
        <v>-3</v>
      </c>
      <c r="I11" s="2">
        <v>-3</v>
      </c>
      <c r="J11" s="2"/>
      <c r="K11" s="2"/>
      <c r="L11" s="2"/>
      <c r="M11" s="2">
        <f t="shared" ref="M11:M23" si="2">SUM(F11:L11)</f>
        <v>-12.3</v>
      </c>
      <c r="O11" s="1" t="s">
        <v>47</v>
      </c>
      <c r="P11" s="1" t="s">
        <v>48</v>
      </c>
    </row>
    <row r="12" spans="1:16" x14ac:dyDescent="0.3">
      <c r="C12" s="2" t="s">
        <v>18</v>
      </c>
      <c r="D12" s="2">
        <v>0.4</v>
      </c>
      <c r="E12" s="2">
        <v>0.6</v>
      </c>
      <c r="F12" s="2">
        <f t="shared" si="0"/>
        <v>-6.3000000000000007</v>
      </c>
      <c r="G12" s="2">
        <f t="shared" si="1"/>
        <v>-3</v>
      </c>
      <c r="H12" s="2">
        <v>0</v>
      </c>
      <c r="I12" s="2"/>
      <c r="J12" s="2"/>
      <c r="K12" s="2"/>
      <c r="L12" s="2"/>
      <c r="M12" s="2">
        <f t="shared" si="2"/>
        <v>-9.3000000000000007</v>
      </c>
      <c r="O12" s="1" t="s">
        <v>49</v>
      </c>
      <c r="P12" s="1" t="s">
        <v>50</v>
      </c>
    </row>
    <row r="13" spans="1:16" x14ac:dyDescent="0.3">
      <c r="C13" s="2" t="s">
        <v>19</v>
      </c>
      <c r="D13" s="2">
        <v>0.7</v>
      </c>
      <c r="E13" s="2">
        <v>0.5</v>
      </c>
      <c r="F13" s="2">
        <f t="shared" si="0"/>
        <v>-5.7</v>
      </c>
      <c r="G13" s="2">
        <f t="shared" si="1"/>
        <v>-2.4000000000000004</v>
      </c>
      <c r="H13" s="2">
        <v>0</v>
      </c>
      <c r="I13" s="2"/>
      <c r="J13" s="2"/>
      <c r="K13" s="2">
        <v>-1</v>
      </c>
      <c r="L13" s="2"/>
      <c r="M13" s="2">
        <f t="shared" si="2"/>
        <v>-9.1000000000000014</v>
      </c>
      <c r="O13" s="1" t="s">
        <v>51</v>
      </c>
      <c r="P13" s="1" t="s">
        <v>52</v>
      </c>
    </row>
    <row r="14" spans="1:16" x14ac:dyDescent="0.3">
      <c r="B14" s="2"/>
      <c r="C14" s="4" t="s">
        <v>20</v>
      </c>
      <c r="D14" s="2">
        <v>0.9</v>
      </c>
      <c r="E14" s="2">
        <v>0.5</v>
      </c>
      <c r="F14" s="2">
        <f t="shared" si="0"/>
        <v>-5.1000000000000005</v>
      </c>
      <c r="G14" s="2">
        <f t="shared" si="1"/>
        <v>-1.8000000000000003</v>
      </c>
      <c r="H14" s="2">
        <v>0</v>
      </c>
      <c r="I14" s="2">
        <v>-3</v>
      </c>
      <c r="J14" s="2"/>
      <c r="K14" s="2">
        <v>-1</v>
      </c>
      <c r="L14" s="2"/>
      <c r="M14" s="2">
        <f t="shared" si="2"/>
        <v>-10.9</v>
      </c>
      <c r="O14" s="1" t="s">
        <v>53</v>
      </c>
      <c r="P14" s="1" t="s">
        <v>54</v>
      </c>
    </row>
    <row r="15" spans="1:16" x14ac:dyDescent="0.3">
      <c r="B15" s="2"/>
      <c r="C15" s="4" t="s">
        <v>21</v>
      </c>
      <c r="D15" s="2">
        <v>0.4</v>
      </c>
      <c r="E15" s="5">
        <v>0.5</v>
      </c>
      <c r="F15" s="2">
        <f t="shared" si="0"/>
        <v>-6.6000000000000005</v>
      </c>
      <c r="G15" s="2">
        <f t="shared" si="1"/>
        <v>-3.3000000000000003</v>
      </c>
      <c r="H15" s="2">
        <v>-3</v>
      </c>
      <c r="I15" s="2"/>
      <c r="J15" s="2"/>
      <c r="K15" s="2">
        <v>-1</v>
      </c>
      <c r="L15" s="2"/>
      <c r="M15" s="2">
        <f t="shared" si="2"/>
        <v>-13.9</v>
      </c>
      <c r="O15" s="1" t="s">
        <v>55</v>
      </c>
      <c r="P15" s="1" t="s">
        <v>56</v>
      </c>
    </row>
    <row r="16" spans="1:16" ht="47.25" x14ac:dyDescent="0.3">
      <c r="B16" s="2"/>
      <c r="C16" s="4" t="s">
        <v>22</v>
      </c>
      <c r="D16" s="2">
        <v>0.7</v>
      </c>
      <c r="E16" s="2">
        <v>0.5</v>
      </c>
      <c r="F16" s="2">
        <f t="shared" si="0"/>
        <v>-5.7</v>
      </c>
      <c r="G16" s="2">
        <f t="shared" si="1"/>
        <v>-2.4000000000000004</v>
      </c>
      <c r="H16" s="2">
        <v>0</v>
      </c>
      <c r="I16" s="2"/>
      <c r="J16" s="2"/>
      <c r="K16" s="2">
        <v>0</v>
      </c>
      <c r="L16" s="2">
        <v>-2</v>
      </c>
      <c r="M16" s="2">
        <f t="shared" si="2"/>
        <v>-10.100000000000001</v>
      </c>
      <c r="O16" s="1" t="s">
        <v>57</v>
      </c>
      <c r="P16" s="1" t="s">
        <v>58</v>
      </c>
    </row>
    <row r="17" spans="2:16" ht="47.25" x14ac:dyDescent="0.3">
      <c r="B17" s="2" t="s">
        <v>46</v>
      </c>
      <c r="C17" s="6" t="s">
        <v>23</v>
      </c>
      <c r="D17" s="5">
        <v>0.9</v>
      </c>
      <c r="E17" s="5">
        <v>0.5</v>
      </c>
      <c r="F17" s="17">
        <f t="shared" si="0"/>
        <v>-5.1000000000000005</v>
      </c>
      <c r="G17" s="17">
        <f t="shared" si="1"/>
        <v>-1.8000000000000003</v>
      </c>
      <c r="H17" s="5">
        <v>0</v>
      </c>
      <c r="I17" s="5"/>
      <c r="J17" s="17"/>
      <c r="K17" s="17">
        <v>0</v>
      </c>
      <c r="L17" s="17">
        <v>-2</v>
      </c>
      <c r="M17" s="17">
        <f t="shared" si="2"/>
        <v>-8.9</v>
      </c>
      <c r="O17" s="1" t="s">
        <v>14</v>
      </c>
      <c r="P17" s="1" t="s">
        <v>59</v>
      </c>
    </row>
    <row r="18" spans="2:16" x14ac:dyDescent="0.3">
      <c r="B18" s="2"/>
      <c r="C18" s="2" t="s">
        <v>24</v>
      </c>
      <c r="D18" s="2">
        <v>0.7</v>
      </c>
      <c r="E18" s="2">
        <v>0.6</v>
      </c>
      <c r="F18" s="2">
        <f t="shared" si="0"/>
        <v>-5.4</v>
      </c>
      <c r="G18" s="2">
        <f>G$9*(3-D18-E18)</f>
        <v>-5.0999999999999996</v>
      </c>
      <c r="H18" s="2">
        <v>0</v>
      </c>
      <c r="I18" s="2"/>
      <c r="J18" s="2"/>
      <c r="K18" s="2"/>
      <c r="L18" s="2"/>
      <c r="M18" s="2">
        <f t="shared" si="2"/>
        <v>-10.5</v>
      </c>
    </row>
    <row r="19" spans="2:16" x14ac:dyDescent="0.3">
      <c r="B19" s="2"/>
      <c r="C19" s="2" t="s">
        <v>25</v>
      </c>
      <c r="D19" s="2">
        <v>0.9</v>
      </c>
      <c r="E19" s="2">
        <v>0.6</v>
      </c>
      <c r="F19" s="2">
        <f t="shared" si="0"/>
        <v>-4.8000000000000007</v>
      </c>
      <c r="G19" s="2">
        <f>G$9*(3-D19-E19)</f>
        <v>-4.5</v>
      </c>
      <c r="H19" s="2">
        <v>0</v>
      </c>
      <c r="I19" s="2"/>
      <c r="J19" s="2"/>
      <c r="K19" s="2"/>
      <c r="L19" s="2"/>
      <c r="M19" s="2">
        <f t="shared" si="2"/>
        <v>-9.3000000000000007</v>
      </c>
    </row>
    <row r="20" spans="2:16" ht="47.25" x14ac:dyDescent="0.3">
      <c r="B20" s="2"/>
      <c r="C20" s="4" t="s">
        <v>26</v>
      </c>
      <c r="D20" s="2">
        <v>0.7</v>
      </c>
      <c r="E20" s="2">
        <v>0.6</v>
      </c>
      <c r="F20" s="2">
        <f t="shared" si="0"/>
        <v>-5.4</v>
      </c>
      <c r="G20" s="2">
        <f t="shared" si="1"/>
        <v>-2.1</v>
      </c>
      <c r="H20" s="2">
        <v>-3</v>
      </c>
      <c r="I20" s="2"/>
      <c r="J20" s="2"/>
      <c r="K20" s="2"/>
      <c r="L20" s="2">
        <v>-2</v>
      </c>
      <c r="M20" s="2">
        <f t="shared" si="2"/>
        <v>-12.5</v>
      </c>
    </row>
    <row r="21" spans="2:16" ht="47.25" x14ac:dyDescent="0.3">
      <c r="B21" s="2"/>
      <c r="C21" s="4" t="s">
        <v>27</v>
      </c>
      <c r="D21" s="2">
        <v>0.9</v>
      </c>
      <c r="E21" s="2">
        <v>0.6</v>
      </c>
      <c r="F21" s="2">
        <f t="shared" si="0"/>
        <v>-4.8000000000000007</v>
      </c>
      <c r="G21" s="2">
        <f t="shared" si="1"/>
        <v>-1.5000000000000004</v>
      </c>
      <c r="H21" s="2">
        <v>-3</v>
      </c>
      <c r="I21" s="2"/>
      <c r="J21" s="2"/>
      <c r="K21" s="2"/>
      <c r="L21" s="2">
        <v>-2</v>
      </c>
      <c r="M21" s="2">
        <f t="shared" si="2"/>
        <v>-11.3</v>
      </c>
    </row>
    <row r="22" spans="2:16" x14ac:dyDescent="0.3">
      <c r="B22" s="2"/>
      <c r="C22" s="2" t="s">
        <v>28</v>
      </c>
      <c r="D22" s="2">
        <v>0.7</v>
      </c>
      <c r="E22" s="2">
        <v>0.5</v>
      </c>
      <c r="F22" s="2">
        <f t="shared" si="0"/>
        <v>-5.7</v>
      </c>
      <c r="G22" s="2">
        <f>G$9*(3-D22-E22)</f>
        <v>-5.3999999999999995</v>
      </c>
      <c r="H22" s="2">
        <v>0</v>
      </c>
      <c r="I22" s="2"/>
      <c r="J22" s="2"/>
      <c r="K22" s="2">
        <v>-1</v>
      </c>
      <c r="L22" s="2"/>
      <c r="M22" s="2">
        <f t="shared" si="2"/>
        <v>-12.1</v>
      </c>
    </row>
    <row r="23" spans="2:16" x14ac:dyDescent="0.3">
      <c r="B23" s="2"/>
      <c r="C23" s="2" t="s">
        <v>29</v>
      </c>
      <c r="D23" s="2">
        <v>0.9</v>
      </c>
      <c r="E23" s="2">
        <v>0.5</v>
      </c>
      <c r="F23" s="2">
        <f t="shared" si="0"/>
        <v>-5.1000000000000005</v>
      </c>
      <c r="G23" s="2">
        <f>G$9*(3-D23-E23)</f>
        <v>-4.8000000000000007</v>
      </c>
      <c r="H23" s="2">
        <v>0</v>
      </c>
      <c r="I23" s="2"/>
      <c r="J23" s="2"/>
      <c r="K23" s="2">
        <v>-1</v>
      </c>
      <c r="L23" s="2"/>
      <c r="M23" s="2">
        <f t="shared" si="2"/>
        <v>-10.900000000000002</v>
      </c>
    </row>
    <row r="24" spans="2:16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6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6" x14ac:dyDescent="0.3">
      <c r="B26" s="2"/>
      <c r="C26" s="2" t="s">
        <v>41</v>
      </c>
      <c r="D26" s="2">
        <f>SUM(D4:D6)</f>
        <v>2</v>
      </c>
      <c r="E26" s="2"/>
      <c r="F26" s="2"/>
      <c r="G26" s="2"/>
      <c r="H26" s="2"/>
      <c r="I26" s="2"/>
      <c r="J26" s="2"/>
      <c r="K26" s="2"/>
      <c r="L26" s="2"/>
      <c r="M26" s="2"/>
    </row>
    <row r="27" spans="2:16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6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6" x14ac:dyDescent="0.3">
      <c r="B29" s="2"/>
      <c r="C29" s="2"/>
      <c r="D29" s="2"/>
      <c r="E29" s="2"/>
      <c r="F29" s="2" t="s">
        <v>8</v>
      </c>
      <c r="G29" s="2" t="s">
        <v>9</v>
      </c>
      <c r="H29" s="2" t="s">
        <v>10</v>
      </c>
      <c r="I29" s="2" t="s">
        <v>11</v>
      </c>
      <c r="J29" s="2" t="s">
        <v>12</v>
      </c>
      <c r="K29" s="2" t="s">
        <v>13</v>
      </c>
      <c r="L29" s="2" t="s">
        <v>30</v>
      </c>
      <c r="M29" s="2" t="s">
        <v>15</v>
      </c>
    </row>
    <row r="30" spans="2:16" ht="16.5" thickBot="1" x14ac:dyDescent="0.35">
      <c r="B30" s="2"/>
      <c r="C30" s="2"/>
      <c r="D30" s="2" t="s">
        <v>1</v>
      </c>
      <c r="E30" s="2"/>
      <c r="F30" s="3">
        <v>-3</v>
      </c>
      <c r="G30" s="3">
        <v>-4</v>
      </c>
      <c r="H30" s="3">
        <v>-3</v>
      </c>
      <c r="I30" s="3">
        <v>-3</v>
      </c>
      <c r="J30" s="3">
        <v>-3</v>
      </c>
      <c r="K30" s="3">
        <v>-1</v>
      </c>
      <c r="L30" s="3">
        <v>-4</v>
      </c>
      <c r="M30" s="3"/>
    </row>
    <row r="31" spans="2:16" ht="16.5" thickTop="1" x14ac:dyDescent="0.3">
      <c r="B31" s="5" t="s">
        <v>46</v>
      </c>
      <c r="C31" s="5" t="s">
        <v>31</v>
      </c>
      <c r="D31" s="5">
        <v>0.7</v>
      </c>
      <c r="E31" s="5"/>
      <c r="F31" s="2">
        <f>F$30*(D$26-(D31))</f>
        <v>-3.9000000000000004</v>
      </c>
      <c r="G31" s="2">
        <f>G$30*(1-D31)</f>
        <v>-1.2000000000000002</v>
      </c>
      <c r="H31" s="2">
        <v>0</v>
      </c>
      <c r="I31" s="2"/>
      <c r="J31" s="2">
        <v>0</v>
      </c>
      <c r="K31" s="2">
        <v>-1</v>
      </c>
      <c r="L31" s="2"/>
      <c r="M31" s="5">
        <f>SUM(F31:L31)</f>
        <v>-6.1000000000000005</v>
      </c>
    </row>
    <row r="32" spans="2:16" x14ac:dyDescent="0.3">
      <c r="B32" s="2"/>
      <c r="C32" s="2" t="s">
        <v>32</v>
      </c>
      <c r="D32" s="2">
        <v>0.9</v>
      </c>
      <c r="E32" s="2"/>
      <c r="F32" s="2">
        <f t="shared" ref="F32:F40" si="3">F$30*(D$26-(D32))</f>
        <v>-3.3000000000000003</v>
      </c>
      <c r="G32" s="2">
        <f t="shared" ref="G32:G40" si="4">G$30*(1-D32)</f>
        <v>-0.39999999999999991</v>
      </c>
      <c r="H32" s="2">
        <v>0</v>
      </c>
      <c r="I32" s="2">
        <v>-3</v>
      </c>
      <c r="J32" s="2">
        <v>-3</v>
      </c>
      <c r="K32" s="2">
        <v>-1</v>
      </c>
      <c r="L32" s="2"/>
      <c r="M32" s="2">
        <f t="shared" ref="M32:M40" si="5">SUM(F32:L32)</f>
        <v>-10.7</v>
      </c>
    </row>
    <row r="33" spans="2:13" x14ac:dyDescent="0.3">
      <c r="B33" s="2"/>
      <c r="C33" s="2" t="s">
        <v>33</v>
      </c>
      <c r="D33" s="2">
        <v>0.4</v>
      </c>
      <c r="E33" s="2"/>
      <c r="F33" s="2">
        <f t="shared" si="3"/>
        <v>-4.8000000000000007</v>
      </c>
      <c r="G33" s="2">
        <f t="shared" si="4"/>
        <v>-2.4</v>
      </c>
      <c r="H33" s="2">
        <v>-3</v>
      </c>
      <c r="I33" s="2"/>
      <c r="J33" s="2">
        <v>-3</v>
      </c>
      <c r="K33" s="2">
        <v>-1</v>
      </c>
      <c r="L33" s="2"/>
      <c r="M33" s="2">
        <f t="shared" si="5"/>
        <v>-14.200000000000001</v>
      </c>
    </row>
    <row r="34" spans="2:13" ht="31.5" x14ac:dyDescent="0.3">
      <c r="B34" s="2"/>
      <c r="C34" s="4" t="s">
        <v>34</v>
      </c>
      <c r="D34" s="2">
        <v>0.9</v>
      </c>
      <c r="E34" s="2"/>
      <c r="F34" s="2">
        <f t="shared" si="3"/>
        <v>-3.3000000000000003</v>
      </c>
      <c r="G34" s="2">
        <f t="shared" si="4"/>
        <v>-0.39999999999999991</v>
      </c>
      <c r="H34" s="2">
        <v>0</v>
      </c>
      <c r="I34" s="2"/>
      <c r="J34" s="2">
        <v>-3</v>
      </c>
      <c r="K34" s="2">
        <v>0</v>
      </c>
      <c r="L34" s="2">
        <v>-4</v>
      </c>
      <c r="M34" s="2">
        <f t="shared" si="5"/>
        <v>-10.7</v>
      </c>
    </row>
    <row r="35" spans="2:13" ht="31.5" x14ac:dyDescent="0.3">
      <c r="B35" s="2"/>
      <c r="C35" s="4" t="s">
        <v>35</v>
      </c>
      <c r="D35" s="2">
        <v>0.7</v>
      </c>
      <c r="E35" s="2"/>
      <c r="F35" s="2">
        <f t="shared" si="3"/>
        <v>-3.9000000000000004</v>
      </c>
      <c r="G35" s="2">
        <f t="shared" si="4"/>
        <v>-1.2000000000000002</v>
      </c>
      <c r="H35" s="2">
        <v>0</v>
      </c>
      <c r="I35" s="2"/>
      <c r="J35" s="2">
        <v>-3</v>
      </c>
      <c r="K35" s="2">
        <v>0</v>
      </c>
      <c r="L35" s="2">
        <v>-4</v>
      </c>
      <c r="M35" s="2">
        <f t="shared" si="5"/>
        <v>-12.100000000000001</v>
      </c>
    </row>
    <row r="36" spans="2:13" ht="47.25" x14ac:dyDescent="0.3">
      <c r="B36" s="2"/>
      <c r="C36" s="4" t="s">
        <v>36</v>
      </c>
      <c r="D36" s="2">
        <v>0.9</v>
      </c>
      <c r="E36" s="5"/>
      <c r="F36" s="2">
        <f t="shared" si="3"/>
        <v>-3.3000000000000003</v>
      </c>
      <c r="G36" s="2">
        <f>G$30*(2-D36)</f>
        <v>-4.4000000000000004</v>
      </c>
      <c r="H36" s="2">
        <v>0</v>
      </c>
      <c r="I36" s="2"/>
      <c r="J36" s="2"/>
      <c r="K36" s="2">
        <v>0</v>
      </c>
      <c r="L36" s="2">
        <v>-4</v>
      </c>
      <c r="M36" s="2">
        <f t="shared" si="5"/>
        <v>-11.700000000000001</v>
      </c>
    </row>
    <row r="37" spans="2:13" ht="47.25" x14ac:dyDescent="0.3">
      <c r="B37" s="2"/>
      <c r="C37" s="4" t="s">
        <v>37</v>
      </c>
      <c r="D37" s="2">
        <v>0.7</v>
      </c>
      <c r="E37" s="2"/>
      <c r="F37" s="2">
        <f t="shared" si="3"/>
        <v>-3.9000000000000004</v>
      </c>
      <c r="G37" s="2">
        <f>G$30*(2-D37)</f>
        <v>-5.2</v>
      </c>
      <c r="H37" s="2">
        <v>0</v>
      </c>
      <c r="I37" s="2"/>
      <c r="J37" s="2"/>
      <c r="K37" s="2">
        <v>0</v>
      </c>
      <c r="L37" s="2">
        <v>-4</v>
      </c>
      <c r="M37" s="2">
        <f t="shared" si="5"/>
        <v>-13.100000000000001</v>
      </c>
    </row>
    <row r="38" spans="2:13" ht="31.5" x14ac:dyDescent="0.3">
      <c r="B38" s="2"/>
      <c r="C38" s="8" t="s">
        <v>38</v>
      </c>
      <c r="D38" s="9">
        <v>0.7</v>
      </c>
      <c r="E38" s="9"/>
      <c r="F38" s="2">
        <f t="shared" si="3"/>
        <v>-3.9000000000000004</v>
      </c>
      <c r="G38" s="2">
        <f>G$30*(2-D38)</f>
        <v>-5.2</v>
      </c>
      <c r="H38" s="9">
        <v>0</v>
      </c>
      <c r="I38" s="9"/>
      <c r="J38" s="9"/>
      <c r="K38" s="9">
        <v>-1</v>
      </c>
      <c r="L38" s="9"/>
      <c r="M38" s="2">
        <f t="shared" si="5"/>
        <v>-10.100000000000001</v>
      </c>
    </row>
    <row r="39" spans="2:13" x14ac:dyDescent="0.3">
      <c r="B39" s="2"/>
      <c r="C39" s="2" t="s">
        <v>39</v>
      </c>
      <c r="D39" s="2">
        <v>0.9</v>
      </c>
      <c r="E39" s="2"/>
      <c r="F39" s="2">
        <f t="shared" si="3"/>
        <v>-3.3000000000000003</v>
      </c>
      <c r="G39" s="2">
        <f>G$30*(2-D39)</f>
        <v>-4.4000000000000004</v>
      </c>
      <c r="H39" s="2">
        <v>0</v>
      </c>
      <c r="I39" s="2"/>
      <c r="J39" s="2"/>
      <c r="K39" s="2">
        <v>-1</v>
      </c>
      <c r="L39" s="2"/>
      <c r="M39" s="2">
        <f t="shared" si="5"/>
        <v>-8.7000000000000011</v>
      </c>
    </row>
    <row r="40" spans="2:13" x14ac:dyDescent="0.3">
      <c r="B40" s="2"/>
      <c r="C40" s="2" t="s">
        <v>40</v>
      </c>
      <c r="D40" s="2">
        <v>0.4</v>
      </c>
      <c r="E40" s="2"/>
      <c r="F40" s="2">
        <f t="shared" si="3"/>
        <v>-4.8000000000000007</v>
      </c>
      <c r="G40" s="2">
        <f>G$30*(2-D40)</f>
        <v>-6.4</v>
      </c>
      <c r="H40" s="2"/>
      <c r="I40" s="2"/>
      <c r="J40" s="2"/>
      <c r="K40" s="2">
        <v>-1</v>
      </c>
      <c r="L40" s="2"/>
      <c r="M40" s="2">
        <f t="shared" si="5"/>
        <v>-12.200000000000001</v>
      </c>
    </row>
  </sheetData>
  <mergeCells count="1">
    <mergeCell ref="C8:C9"/>
  </mergeCells>
  <conditionalFormatting sqref="F31:F40">
    <cfRule type="top10" dxfId="62" priority="18" percent="1" bottom="1" rank="20"/>
    <cfRule type="top10" dxfId="61" priority="19" percent="1" rank="30"/>
  </conditionalFormatting>
  <conditionalFormatting sqref="G31:G40">
    <cfRule type="top10" dxfId="60" priority="16" percent="1" bottom="1" rank="20"/>
    <cfRule type="top10" dxfId="59" priority="17" percent="1" rank="30"/>
  </conditionalFormatting>
  <conditionalFormatting sqref="H31:I40">
    <cfRule type="top10" dxfId="58" priority="14" percent="1" bottom="1" rank="20"/>
    <cfRule type="top10" dxfId="57" priority="15" percent="1" rank="30"/>
  </conditionalFormatting>
  <conditionalFormatting sqref="J31:J40">
    <cfRule type="top10" dxfId="56" priority="12" percent="1" bottom="1" rank="20"/>
    <cfRule type="top10" dxfId="55" priority="13" percent="1" rank="30"/>
  </conditionalFormatting>
  <conditionalFormatting sqref="K31:K40">
    <cfRule type="top10" dxfId="54" priority="10" percent="1" bottom="1" rank="20"/>
    <cfRule type="top10" dxfId="53" priority="11" percent="1" rank="30"/>
  </conditionalFormatting>
  <conditionalFormatting sqref="L31:L40">
    <cfRule type="top10" dxfId="52" priority="8" percent="1" bottom="1" rank="20"/>
    <cfRule type="top10" dxfId="51" priority="9" percent="1" rank="30"/>
  </conditionalFormatting>
  <conditionalFormatting sqref="M10:M23">
    <cfRule type="top10" dxfId="50" priority="22" percent="1" bottom="1" rank="10"/>
    <cfRule type="top10" dxfId="49" priority="23" percent="1" rank="10"/>
    <cfRule type="top10" dxfId="48" priority="7" percent="1" rank="10"/>
    <cfRule type="top10" dxfId="47" priority="6" percent="1" bottom="1" rank="10"/>
  </conditionalFormatting>
  <conditionalFormatting sqref="F10:F23">
    <cfRule type="top10" dxfId="46" priority="24" percent="1" rank="30"/>
    <cfRule type="top10" dxfId="45" priority="25" percent="1" bottom="1" rank="20"/>
  </conditionalFormatting>
  <conditionalFormatting sqref="G10:G23">
    <cfRule type="top10" dxfId="44" priority="26" percent="1" bottom="1" rank="20"/>
    <cfRule type="top10" dxfId="43" priority="27" percent="1" rank="30"/>
  </conditionalFormatting>
  <conditionalFormatting sqref="H10:I23">
    <cfRule type="top10" dxfId="42" priority="28" percent="1" bottom="1" rank="20"/>
    <cfRule type="top10" dxfId="41" priority="29" percent="1" rank="30"/>
  </conditionalFormatting>
  <conditionalFormatting sqref="J10:J23">
    <cfRule type="top10" dxfId="40" priority="30" percent="1" bottom="1" rank="20"/>
    <cfRule type="top10" dxfId="39" priority="31" percent="1" rank="30"/>
  </conditionalFormatting>
  <conditionalFormatting sqref="K10:K23">
    <cfRule type="top10" dxfId="38" priority="32" percent="1" bottom="1" rank="20"/>
    <cfRule type="top10" dxfId="37" priority="33" percent="1" rank="30"/>
  </conditionalFormatting>
  <conditionalFormatting sqref="L10:L23">
    <cfRule type="top10" dxfId="36" priority="34" percent="1" bottom="1" rank="20"/>
    <cfRule type="top10" dxfId="35" priority="35" percent="1" rank="30"/>
  </conditionalFormatting>
  <conditionalFormatting sqref="M31:M40">
    <cfRule type="top10" dxfId="0" priority="1" percent="1" rank="10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Masotti</dc:creator>
  <cp:lastModifiedBy>Antonio Masotti</cp:lastModifiedBy>
  <dcterms:created xsi:type="dcterms:W3CDTF">2021-03-30T11:42:46Z</dcterms:created>
  <dcterms:modified xsi:type="dcterms:W3CDTF">2021-03-30T12:00:05Z</dcterms:modified>
</cp:coreProperties>
</file>