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m\Desktop\"/>
    </mc:Choice>
  </mc:AlternateContent>
  <xr:revisionPtr revIDLastSave="0" documentId="8_{88E72CFB-4B47-44D4-8137-01D5CD0FCC9E}" xr6:coauthVersionLast="47" xr6:coauthVersionMax="47" xr10:uidLastSave="{00000000-0000-0000-0000-000000000000}"/>
  <bookViews>
    <workbookView xWindow="-98" yWindow="-98" windowWidth="23956" windowHeight="16913" firstSheet="1" activeTab="1" xr2:uid="{0F4C0FB9-91DF-4E5E-BBC6-E0A607D2263A}"/>
  </bookViews>
  <sheets>
    <sheet name="Sheet2" sheetId="3" r:id="rId1"/>
    <sheet name="Highest Holywood Grossing Movie" sheetId="1" r:id="rId2"/>
    <sheet name="Graphs" sheetId="2" r:id="rId3"/>
  </sheets>
  <definedNames>
    <definedName name="_xlnm._FilterDatabase" localSheetId="1" hidden="1">'Highest Holywood Grossing Movie'!$A$1:$V$101</definedName>
    <definedName name="_xlchart.v1.0" hidden="1">Graphs!$A$26:$A$41</definedName>
    <definedName name="_xlchart.v1.1" hidden="1">Graphs!$B$26:$B$41</definedName>
    <definedName name="_xlchart.v1.2" hidden="1">Graphs!$C$26:$C$41</definedName>
    <definedName name="_xlchart.v1.3" hidden="1">Graphs!$A$26:$A$41</definedName>
    <definedName name="_xlchart.v1.4" hidden="1">Graphs!$B$26:$B$41</definedName>
    <definedName name="_xlchart.v1.5" hidden="1">Graphs!$A$26:$A$41</definedName>
    <definedName name="_xlchart.v1.6" hidden="1">Graphs!$B$26:$B$41</definedName>
    <definedName name="_xlchart.v1.7" hidden="1">Graphs!$C$26:$C$41</definedName>
  </definedNames>
  <calcPr calcId="0"/>
  <pivotCaches>
    <pivotCache cacheId="9" r:id="rId4"/>
    <pivotCache cacheId="17" r:id="rId5"/>
  </pivotCaches>
</workbook>
</file>

<file path=xl/calcChain.xml><?xml version="1.0" encoding="utf-8"?>
<calcChain xmlns="http://schemas.openxmlformats.org/spreadsheetml/2006/main">
  <c r="B27" i="2" l="1"/>
  <c r="Y87" i="1"/>
  <c r="Y88" i="1"/>
  <c r="Y89" i="1"/>
  <c r="Y86" i="1"/>
  <c r="V103" i="1" a="1"/>
  <c r="V10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/>
  <c r="V9" i="1" a="1"/>
  <c r="V9" i="1" s="1"/>
  <c r="V10" i="1" a="1"/>
  <c r="V10" i="1" s="1"/>
  <c r="V11" i="1" a="1"/>
  <c r="V11" i="1" s="1"/>
  <c r="V12" i="1" a="1"/>
  <c r="V12" i="1"/>
  <c r="V13" i="1" a="1"/>
  <c r="V13" i="1"/>
  <c r="V14" i="1" a="1"/>
  <c r="V14" i="1"/>
  <c r="V15" i="1" a="1"/>
  <c r="V15" i="1" s="1"/>
  <c r="V16" i="1" a="1"/>
  <c r="V16" i="1" s="1"/>
  <c r="V17" i="1" a="1"/>
  <c r="V17" i="1" s="1"/>
  <c r="V18" i="1" a="1"/>
  <c r="V18" i="1"/>
  <c r="V19" i="1" a="1"/>
  <c r="V19" i="1"/>
  <c r="V20" i="1" a="1"/>
  <c r="V20" i="1"/>
  <c r="V21" i="1" a="1"/>
  <c r="V21" i="1" s="1"/>
  <c r="V22" i="1" a="1"/>
  <c r="V22" i="1" s="1"/>
  <c r="V23" i="1" a="1"/>
  <c r="V23" i="1" s="1"/>
  <c r="V24" i="1" a="1"/>
  <c r="V24" i="1"/>
  <c r="V25" i="1" a="1"/>
  <c r="V25" i="1"/>
  <c r="V26" i="1" a="1"/>
  <c r="V26" i="1"/>
  <c r="V27" i="1" a="1"/>
  <c r="V27" i="1" s="1"/>
  <c r="V28" i="1" a="1"/>
  <c r="V28" i="1" s="1"/>
  <c r="V29" i="1" a="1"/>
  <c r="V29" i="1" s="1"/>
  <c r="V30" i="1" a="1"/>
  <c r="V30" i="1"/>
  <c r="V31" i="1" a="1"/>
  <c r="V31" i="1"/>
  <c r="V32" i="1" a="1"/>
  <c r="V32" i="1"/>
  <c r="V33" i="1" a="1"/>
  <c r="V33" i="1" s="1"/>
  <c r="V34" i="1" a="1"/>
  <c r="V34" i="1" s="1"/>
  <c r="V35" i="1" a="1"/>
  <c r="V35" i="1" s="1"/>
  <c r="V36" i="1" a="1"/>
  <c r="V36" i="1"/>
  <c r="V37" i="1" a="1"/>
  <c r="V37" i="1"/>
  <c r="V38" i="1" a="1"/>
  <c r="V38" i="1"/>
  <c r="V39" i="1" a="1"/>
  <c r="V39" i="1" s="1"/>
  <c r="V40" i="1" a="1"/>
  <c r="V40" i="1" s="1"/>
  <c r="V41" i="1" a="1"/>
  <c r="V41" i="1" s="1"/>
  <c r="V42" i="1" a="1"/>
  <c r="V42" i="1"/>
  <c r="V43" i="1" a="1"/>
  <c r="V43" i="1"/>
  <c r="V44" i="1" a="1"/>
  <c r="V44" i="1"/>
  <c r="V45" i="1" a="1"/>
  <c r="V45" i="1" s="1"/>
  <c r="V46" i="1" a="1"/>
  <c r="V46" i="1" s="1"/>
  <c r="V47" i="1" a="1"/>
  <c r="V47" i="1" s="1"/>
  <c r="V48" i="1" a="1"/>
  <c r="V48" i="1"/>
  <c r="V49" i="1" a="1"/>
  <c r="V49" i="1"/>
  <c r="V50" i="1" a="1"/>
  <c r="V50" i="1"/>
  <c r="V51" i="1" a="1"/>
  <c r="V51" i="1" s="1"/>
  <c r="V52" i="1" a="1"/>
  <c r="V52" i="1" s="1"/>
  <c r="V53" i="1" a="1"/>
  <c r="V53" i="1" s="1"/>
  <c r="V54" i="1" a="1"/>
  <c r="V54" i="1"/>
  <c r="V55" i="1" a="1"/>
  <c r="V55" i="1"/>
  <c r="V56" i="1" a="1"/>
  <c r="V56" i="1"/>
  <c r="V57" i="1" a="1"/>
  <c r="V57" i="1" s="1"/>
  <c r="V58" i="1" a="1"/>
  <c r="V58" i="1" s="1"/>
  <c r="V59" i="1" a="1"/>
  <c r="V59" i="1" s="1"/>
  <c r="V60" i="1" a="1"/>
  <c r="V60" i="1"/>
  <c r="V61" i="1" a="1"/>
  <c r="V61" i="1"/>
  <c r="V62" i="1" a="1"/>
  <c r="V62" i="1"/>
  <c r="V63" i="1" a="1"/>
  <c r="V63" i="1" s="1"/>
  <c r="V64" i="1" a="1"/>
  <c r="V64" i="1" s="1"/>
  <c r="V65" i="1" a="1"/>
  <c r="V65" i="1" s="1"/>
  <c r="V66" i="1" a="1"/>
  <c r="V66" i="1"/>
  <c r="V67" i="1" a="1"/>
  <c r="V67" i="1"/>
  <c r="V68" i="1" a="1"/>
  <c r="V68" i="1"/>
  <c r="V69" i="1" a="1"/>
  <c r="V69" i="1" s="1"/>
  <c r="V70" i="1" a="1"/>
  <c r="V70" i="1" s="1"/>
  <c r="V71" i="1" a="1"/>
  <c r="V71" i="1" s="1"/>
  <c r="V72" i="1" a="1"/>
  <c r="V72" i="1"/>
  <c r="V73" i="1" a="1"/>
  <c r="V73" i="1"/>
  <c r="V74" i="1" a="1"/>
  <c r="V74" i="1"/>
  <c r="V75" i="1" a="1"/>
  <c r="V75" i="1" s="1"/>
  <c r="V76" i="1" a="1"/>
  <c r="V76" i="1" s="1"/>
  <c r="V77" i="1" a="1"/>
  <c r="V77" i="1" s="1"/>
  <c r="V78" i="1" a="1"/>
  <c r="V78" i="1"/>
  <c r="V79" i="1" a="1"/>
  <c r="V79" i="1"/>
  <c r="V80" i="1" a="1"/>
  <c r="V80" i="1"/>
  <c r="V81" i="1" a="1"/>
  <c r="V81" i="1" s="1"/>
  <c r="V82" i="1" a="1"/>
  <c r="V82" i="1" s="1"/>
  <c r="V83" i="1" a="1"/>
  <c r="V83" i="1" s="1"/>
  <c r="V84" i="1" a="1"/>
  <c r="V84" i="1"/>
  <c r="V85" i="1" a="1"/>
  <c r="V85" i="1"/>
  <c r="V86" i="1" a="1"/>
  <c r="V86" i="1"/>
  <c r="V87" i="1" a="1"/>
  <c r="V87" i="1" s="1"/>
  <c r="V88" i="1" a="1"/>
  <c r="V88" i="1" s="1"/>
  <c r="V89" i="1" a="1"/>
  <c r="V89" i="1" s="1"/>
  <c r="V90" i="1" a="1"/>
  <c r="V90" i="1"/>
  <c r="V91" i="1" a="1"/>
  <c r="V91" i="1"/>
  <c r="V92" i="1" a="1"/>
  <c r="V92" i="1"/>
  <c r="V93" i="1" a="1"/>
  <c r="V93" i="1" s="1"/>
  <c r="V94" i="1" a="1"/>
  <c r="V94" i="1" s="1"/>
  <c r="V95" i="1" a="1"/>
  <c r="V95" i="1" s="1"/>
  <c r="V96" i="1" a="1"/>
  <c r="V96" i="1"/>
  <c r="V97" i="1" a="1"/>
  <c r="V97" i="1"/>
  <c r="V98" i="1" a="1"/>
  <c r="V98" i="1"/>
  <c r="V99" i="1" a="1"/>
  <c r="V99" i="1" s="1"/>
  <c r="V100" i="1" a="1"/>
  <c r="V100" i="1" s="1"/>
  <c r="V101" i="1" a="1"/>
  <c r="V101" i="1" s="1"/>
  <c r="B39" i="2"/>
  <c r="B34" i="2"/>
  <c r="B28" i="2"/>
  <c r="B36" i="2"/>
  <c r="B38" i="2"/>
  <c r="B37" i="2"/>
  <c r="B41" i="2"/>
  <c r="B29" i="2"/>
  <c r="B30" i="2"/>
  <c r="B32" i="2"/>
  <c r="B35" i="2"/>
  <c r="B31" i="2"/>
  <c r="B40" i="2"/>
  <c r="B33" i="2"/>
  <c r="B26" i="2"/>
  <c r="X66" i="1" a="1"/>
  <c r="X66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M103" i="1" a="1"/>
  <c r="M103" i="1" s="1"/>
  <c r="B22" i="2"/>
  <c r="B23" i="2"/>
  <c r="B21" i="2"/>
  <c r="B19" i="2"/>
  <c r="B14" i="2"/>
  <c r="B13" i="2"/>
  <c r="B20" i="2"/>
  <c r="B18" i="2"/>
  <c r="B17" i="2"/>
  <c r="B15" i="2"/>
  <c r="B12" i="2"/>
  <c r="B16" i="2"/>
  <c r="B11" i="2"/>
  <c r="B10" i="2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6" i="1"/>
  <c r="C33" i="2" l="1"/>
  <c r="C31" i="2"/>
  <c r="C35" i="2"/>
  <c r="C32" i="2"/>
  <c r="C27" i="2"/>
  <c r="C30" i="2"/>
  <c r="C29" i="2"/>
  <c r="C41" i="2"/>
  <c r="C37" i="2"/>
  <c r="C38" i="2"/>
  <c r="C36" i="2"/>
  <c r="C26" i="2"/>
  <c r="C28" i="2"/>
  <c r="C34" i="2"/>
  <c r="C40" i="2"/>
  <c r="C3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<sst xmlns="http://schemas.openxmlformats.org/spreadsheetml/2006/main" count="1224" uniqueCount="185">
  <si>
    <t>Rank</t>
  </si>
  <si>
    <t>Title</t>
  </si>
  <si>
    <t>Year</t>
  </si>
  <si>
    <t>Distributor</t>
  </si>
  <si>
    <t>Budget (in $)</t>
  </si>
  <si>
    <t>Domestic Opening (in $)</t>
  </si>
  <si>
    <t>Domestic Sales (in $)</t>
  </si>
  <si>
    <t>International Sales (in $)</t>
  </si>
  <si>
    <t>World Wide Sales (in $)</t>
  </si>
  <si>
    <t>Release Date</t>
  </si>
  <si>
    <t>Running Time</t>
  </si>
  <si>
    <t>License</t>
  </si>
  <si>
    <t>Genre 1</t>
  </si>
  <si>
    <t>Genre 2</t>
  </si>
  <si>
    <t>Genre 3</t>
  </si>
  <si>
    <t>Genre 4</t>
  </si>
  <si>
    <t>Genre 5</t>
  </si>
  <si>
    <t>Genre 6</t>
  </si>
  <si>
    <t>Genre 7</t>
  </si>
  <si>
    <t>Running Time No Formatting</t>
  </si>
  <si>
    <t>Film Length</t>
  </si>
  <si>
    <t>Avatar</t>
  </si>
  <si>
    <t>Twentieth Century Fox</t>
  </si>
  <si>
    <t>PG-13</t>
  </si>
  <si>
    <t>Action</t>
  </si>
  <si>
    <t xml:space="preserve"> Adventure</t>
  </si>
  <si>
    <t xml:space="preserve"> Fantasy</t>
  </si>
  <si>
    <t xml:space="preserve"> Sci-Fi</t>
  </si>
  <si>
    <t>Between 2:30 and 3 hours</t>
  </si>
  <si>
    <t>Avengers: Endgame</t>
  </si>
  <si>
    <t>Walt Disney Studios Motion Pictures</t>
  </si>
  <si>
    <t xml:space="preserve"> Drama</t>
  </si>
  <si>
    <t>3:00 hours or over</t>
  </si>
  <si>
    <t>Avatar: The Way of Water</t>
  </si>
  <si>
    <t>20th Century Studios</t>
  </si>
  <si>
    <t>Row Labels</t>
  </si>
  <si>
    <t>Count</t>
  </si>
  <si>
    <t>Titanic</t>
  </si>
  <si>
    <t>Paramount Pictures</t>
  </si>
  <si>
    <t>Drama</t>
  </si>
  <si>
    <t xml:space="preserve"> Romance</t>
  </si>
  <si>
    <t>Star Wars: Episode VII - The Force Awakens</t>
  </si>
  <si>
    <t>Between 2 and 2:30 hours</t>
  </si>
  <si>
    <t>CMC Pictures</t>
  </si>
  <si>
    <t>Avengers: Infinity War</t>
  </si>
  <si>
    <t>DreamWorks</t>
  </si>
  <si>
    <t>Spider-Man: No Way Home</t>
  </si>
  <si>
    <t>Sony Pictures Entertainment (SPE)</t>
  </si>
  <si>
    <t>DreamWorks Distribution</t>
  </si>
  <si>
    <t>Jurassic World</t>
  </si>
  <si>
    <t>Universal Pictures</t>
  </si>
  <si>
    <t>Lionsgate</t>
  </si>
  <si>
    <t>The Lion King</t>
  </si>
  <si>
    <t>PG</t>
  </si>
  <si>
    <t>Adventure</t>
  </si>
  <si>
    <t xml:space="preserve"> Family</t>
  </si>
  <si>
    <t xml:space="preserve"> Musical</t>
  </si>
  <si>
    <t>Between 1:30 and 2 hours</t>
  </si>
  <si>
    <t>New Line Cinema</t>
  </si>
  <si>
    <t>The Avengers</t>
  </si>
  <si>
    <t>Furious 7</t>
  </si>
  <si>
    <t xml:space="preserve"> Crime</t>
  </si>
  <si>
    <t xml:space="preserve"> Thriller</t>
  </si>
  <si>
    <t>Top Gun: Maverick</t>
  </si>
  <si>
    <t>The H Collective</t>
  </si>
  <si>
    <t>Frozen II</t>
  </si>
  <si>
    <t xml:space="preserve"> Animation</t>
  </si>
  <si>
    <t xml:space="preserve"> Comedy</t>
  </si>
  <si>
    <t>Tiger Pictures Entertainment</t>
  </si>
  <si>
    <t>Barbie</t>
  </si>
  <si>
    <t>Warner Bros.</t>
  </si>
  <si>
    <t>Avengers: Age of Ultron</t>
  </si>
  <si>
    <t>The Super Mario Bros. Movie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</si>
  <si>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</si>
  <si>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</si>
  <si>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</si>
  <si>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</si>
  <si>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</si>
  <si>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</si>
  <si>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</si>
  <si>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</si>
  <si>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</si>
  <si>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</si>
  <si>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</si>
  <si>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</si>
  <si>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</si>
  <si>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Skyfall</t>
  </si>
  <si>
    <t>Spider-Man: Far from Home</t>
  </si>
  <si>
    <t>Captain Marvel</t>
  </si>
  <si>
    <t>Transformers: Dark of the Moon</t>
  </si>
  <si>
    <t>Jurassic Park</t>
  </si>
  <si>
    <t>Transformers: Age of Extinction</t>
  </si>
  <si>
    <t>The Dark Knight Rises</t>
  </si>
  <si>
    <t>Star Wars: Episode IX - The Rise of Skywalker</t>
  </si>
  <si>
    <t>Joker</t>
  </si>
  <si>
    <t>R</t>
  </si>
  <si>
    <t>Crime</t>
  </si>
  <si>
    <t>Toy Story 4</t>
  </si>
  <si>
    <t>G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</si>
  <si>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</si>
  <si>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</si>
  <si>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</si>
  <si>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</si>
  <si>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</si>
  <si>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</si>
  <si>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Under 1:30 hours</t>
  </si>
  <si>
    <t>Finding Dory</t>
  </si>
  <si>
    <t>Star Wars: Episode I - The Phantom Menace</t>
  </si>
  <si>
    <t>Zootopia</t>
  </si>
  <si>
    <t>Alice in Wonderland</t>
  </si>
  <si>
    <t xml:space="preserve"> Mystery</t>
  </si>
  <si>
    <t>Harry Potter and the Sorcerer's Stone</t>
  </si>
  <si>
    <t>The Hobbit: An Unexpected Journey</t>
  </si>
  <si>
    <t>The Dark Knight</t>
  </si>
  <si>
    <t>Jurassic World Dominion</t>
  </si>
  <si>
    <t>Jumanji: Welcome to the Jungle</t>
  </si>
  <si>
    <t>Harry Potter and the Deathly Hallows: Part 1</t>
  </si>
  <si>
    <t>Despicable Me 2</t>
  </si>
  <si>
    <t>The Jungle Book</t>
  </si>
  <si>
    <t>The Hobbit: The Battle of the Five Armies</t>
  </si>
  <si>
    <t>Pirates of the Caribbean: At World's End</t>
  </si>
  <si>
    <t>The Hobbit: The Desolation of Smaug</t>
  </si>
  <si>
    <t>Doctor Strange in the Multiverse of Madness</t>
  </si>
  <si>
    <t>The Lord of the Rings: The Two Towers</t>
  </si>
  <si>
    <t>Harry Potter and the Order of the Phoenix</t>
  </si>
  <si>
    <t>Finding Nemo</t>
  </si>
  <si>
    <t>Minions: The Rise of Gru</t>
  </si>
  <si>
    <t>Harry Potter and the Half-Blood Prince</t>
  </si>
  <si>
    <t>Shrek 2</t>
  </si>
  <si>
    <t>Oppenheimer</t>
  </si>
  <si>
    <t>Harry Potter and the Chamber of Secrets</t>
  </si>
  <si>
    <t>Bohemian Rhapsody</t>
  </si>
  <si>
    <t>Biography</t>
  </si>
  <si>
    <t xml:space="preserve"> Music</t>
  </si>
  <si>
    <t>The Battle at Lake Changjin</t>
  </si>
  <si>
    <t>The Lord of the Rings: The Fellowship of the Ring</t>
  </si>
  <si>
    <t>Harry Potter and the Goblet of Fire</t>
  </si>
  <si>
    <t>Spider-Man 3</t>
  </si>
  <si>
    <t>The Secret Life of Pets</t>
  </si>
  <si>
    <t>Ice Age: Dawn of the Dinosaurs</t>
  </si>
  <si>
    <t>Spectre</t>
  </si>
  <si>
    <t>Spider-Man: Homecoming</t>
  </si>
  <si>
    <t>Ice Age: Continental Drift</t>
  </si>
  <si>
    <t>Batman v Superman: Dawn of Justice</t>
  </si>
  <si>
    <t>Wolf Warrior 2</t>
  </si>
  <si>
    <t xml:space="preserve"> War</t>
  </si>
  <si>
    <t>Star Wars: Episode III - Revenge of the Sith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</si>
  <si>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</si>
  <si>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</si>
  <si>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</si>
  <si>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</si>
  <si>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</si>
  <si>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</si>
  <si>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</si>
  <si>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</si>
  <si>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</si>
  <si>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</si>
  <si>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</si>
  <si>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</si>
  <si>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</si>
  <si>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Independence Day</t>
  </si>
  <si>
    <t>Coco</t>
  </si>
  <si>
    <t>Fantastic Beasts and Where to Find Them</t>
  </si>
  <si>
    <t>Shrek the Third</t>
  </si>
  <si>
    <t>Count of Film Length</t>
  </si>
  <si>
    <t>Genres</t>
  </si>
  <si>
    <t>Romance</t>
  </si>
  <si>
    <t>Sci-Fi</t>
  </si>
  <si>
    <t>Animation</t>
  </si>
  <si>
    <t>Family</t>
  </si>
  <si>
    <t>Comedy</t>
  </si>
  <si>
    <t>Fantasy</t>
  </si>
  <si>
    <t>Thriller</t>
  </si>
  <si>
    <t>Music</t>
  </si>
  <si>
    <t>Musical</t>
  </si>
  <si>
    <t>Mystery</t>
  </si>
  <si>
    <t>War</t>
  </si>
  <si>
    <t/>
  </si>
  <si>
    <t>Percentage</t>
  </si>
  <si>
    <t>Decade</t>
  </si>
  <si>
    <t>2000s</t>
  </si>
  <si>
    <t>2010s</t>
  </si>
  <si>
    <t>2020s</t>
  </si>
  <si>
    <t>1990s</t>
  </si>
  <si>
    <t>Individual Decades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</si>
</sst>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/>
    <xf numFmtId="0" fontId="17" fillId="35" borderId="0" xfId="0" applyFont="1" applyFill="1"/>
    <xf numFmtId="0" fontId="0" fillId="0" borderId="10" xfId="0" applyBorder="1" applyAlignment="1">
      <alignment horizontal="left"/>
    </xf>
    <xf numFmtId="8" fontId="0" fillId="0" borderId="10" xfId="0" applyNumberFormat="1" applyBorder="1" applyAlignment="1">
      <alignment horizontal="left"/>
    </xf>
    <xf numFmtId="15" fontId="0" fillId="0" borderId="10" xfId="0" applyNumberFormat="1" applyBorder="1" applyAlignment="1">
      <alignment horizontal="left"/>
    </xf>
    <xf numFmtId="21" fontId="0" fillId="0" borderId="1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Top 100 Grossing Films.xlsx]Graphs!PivotTable5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Film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Graphs!$A$4:$A$8</c:f>
              <c:strCache>
                <c:ptCount val="5"/>
                <c:pt idx="0">
                  <c:v>3:00 hours or over</c:v>
                </c:pt>
                <c:pt idx="1">
                  <c:v>Between 1:30 and 2 hours</c:v>
                </c:pt>
                <c:pt idx="2">
                  <c:v>Between 2 and 2:30 hours</c:v>
                </c:pt>
                <c:pt idx="3">
                  <c:v>Between 2:30 and 3 hours</c:v>
                </c:pt>
                <c:pt idx="4">
                  <c:v>Under 1:30 hours</c:v>
                </c:pt>
              </c:strCache>
            </c:strRef>
          </c:cat>
          <c:val>
            <c:numRef>
              <c:f>Graphs!$B$4:$B$8</c:f>
              <c:numCache>
                <c:formatCode>General</c:formatCode>
                <c:ptCount val="5"/>
                <c:pt idx="0">
                  <c:v>4</c:v>
                </c:pt>
                <c:pt idx="1">
                  <c:v>23</c:v>
                </c:pt>
                <c:pt idx="2">
                  <c:v>49</c:v>
                </c:pt>
                <c:pt idx="3">
                  <c:v>19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7-4C3C-9440-A3597391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6784368"/>
        <c:axId val="556785328"/>
      </c:barChart>
      <c:catAx>
        <c:axId val="55678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85328"/>
        <c:crosses val="autoZero"/>
        <c:auto val="1"/>
        <c:lblAlgn val="ctr"/>
        <c:lblOffset val="100"/>
        <c:noMultiLvlLbl val="0"/>
      </c:catAx>
      <c:valAx>
        <c:axId val="55678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Worldwide Box Office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'Highest Holywood Grossing Movie'!$I$2:$I$101</c:f>
              <c:numCache>
                <c:formatCode>"£"#,##0.00_);[Red]\("£"#,##0.00\)</c:formatCode>
                <c:ptCount val="100"/>
                <c:pt idx="0">
                  <c:v>2923706026</c:v>
                </c:pt>
                <c:pt idx="1">
                  <c:v>2799439100</c:v>
                </c:pt>
                <c:pt idx="2">
                  <c:v>2320250281</c:v>
                </c:pt>
                <c:pt idx="3">
                  <c:v>2264743305</c:v>
                </c:pt>
                <c:pt idx="4">
                  <c:v>2071310218</c:v>
                </c:pt>
                <c:pt idx="5">
                  <c:v>2052415039</c:v>
                </c:pt>
                <c:pt idx="6">
                  <c:v>1921847111</c:v>
                </c:pt>
                <c:pt idx="7">
                  <c:v>1671537444</c:v>
                </c:pt>
                <c:pt idx="8">
                  <c:v>1663075401</c:v>
                </c:pt>
                <c:pt idx="9">
                  <c:v>1520538536</c:v>
                </c:pt>
                <c:pt idx="10">
                  <c:v>1515341399</c:v>
                </c:pt>
                <c:pt idx="11">
                  <c:v>1495696292</c:v>
                </c:pt>
                <c:pt idx="12">
                  <c:v>1453683476</c:v>
                </c:pt>
                <c:pt idx="13">
                  <c:v>1427450087</c:v>
                </c:pt>
                <c:pt idx="14">
                  <c:v>1405018048</c:v>
                </c:pt>
                <c:pt idx="15">
                  <c:v>1360764054</c:v>
                </c:pt>
                <c:pt idx="16">
                  <c:v>1349926083</c:v>
                </c:pt>
                <c:pt idx="17">
                  <c:v>1342359942</c:v>
                </c:pt>
                <c:pt idx="18">
                  <c:v>1334407706</c:v>
                </c:pt>
                <c:pt idx="19">
                  <c:v>1310466296</c:v>
                </c:pt>
                <c:pt idx="20">
                  <c:v>1284540518</c:v>
                </c:pt>
                <c:pt idx="21">
                  <c:v>1266115964</c:v>
                </c:pt>
                <c:pt idx="22">
                  <c:v>1243225667</c:v>
                </c:pt>
                <c:pt idx="23">
                  <c:v>1236005118</c:v>
                </c:pt>
                <c:pt idx="24">
                  <c:v>1215577205</c:v>
                </c:pt>
                <c:pt idx="25">
                  <c:v>1159444662</c:v>
                </c:pt>
                <c:pt idx="26">
                  <c:v>1155046416</c:v>
                </c:pt>
                <c:pt idx="27">
                  <c:v>1148528393</c:v>
                </c:pt>
                <c:pt idx="28">
                  <c:v>1147633833</c:v>
                </c:pt>
                <c:pt idx="29">
                  <c:v>1142471295</c:v>
                </c:pt>
                <c:pt idx="30">
                  <c:v>1131927996</c:v>
                </c:pt>
                <c:pt idx="31">
                  <c:v>1131416446</c:v>
                </c:pt>
                <c:pt idx="32">
                  <c:v>1123794079</c:v>
                </c:pt>
                <c:pt idx="33">
                  <c:v>1113138548</c:v>
                </c:pt>
                <c:pt idx="34">
                  <c:v>1104054072</c:v>
                </c:pt>
                <c:pt idx="35">
                  <c:v>1081169825</c:v>
                </c:pt>
                <c:pt idx="36">
                  <c:v>1077022372</c:v>
                </c:pt>
                <c:pt idx="37">
                  <c:v>1074458282</c:v>
                </c:pt>
                <c:pt idx="38">
                  <c:v>1073841394</c:v>
                </c:pt>
                <c:pt idx="39">
                  <c:v>1067316101</c:v>
                </c:pt>
                <c:pt idx="40">
                  <c:v>1066179747</c:v>
                </c:pt>
                <c:pt idx="41">
                  <c:v>1058682142</c:v>
                </c:pt>
                <c:pt idx="42">
                  <c:v>1054304000</c:v>
                </c:pt>
                <c:pt idx="43">
                  <c:v>1046721266</c:v>
                </c:pt>
                <c:pt idx="44">
                  <c:v>1034800131</c:v>
                </c:pt>
                <c:pt idx="45">
                  <c:v>1029266989</c:v>
                </c:pt>
                <c:pt idx="46">
                  <c:v>1027082707</c:v>
                </c:pt>
                <c:pt idx="47">
                  <c:v>1025521689</c:v>
                </c:pt>
                <c:pt idx="48">
                  <c:v>1025468216</c:v>
                </c:pt>
                <c:pt idx="49">
                  <c:v>1024042690</c:v>
                </c:pt>
                <c:pt idx="50">
                  <c:v>1017030651</c:v>
                </c:pt>
                <c:pt idx="51">
                  <c:v>1006454829</c:v>
                </c:pt>
                <c:pt idx="52">
                  <c:v>1001978080</c:v>
                </c:pt>
                <c:pt idx="53">
                  <c:v>995339117</c:v>
                </c:pt>
                <c:pt idx="54">
                  <c:v>977070383</c:v>
                </c:pt>
                <c:pt idx="55">
                  <c:v>970766005</c:v>
                </c:pt>
                <c:pt idx="56">
                  <c:v>968511805</c:v>
                </c:pt>
                <c:pt idx="57">
                  <c:v>967724775</c:v>
                </c:pt>
                <c:pt idx="58">
                  <c:v>962201338</c:v>
                </c:pt>
                <c:pt idx="59">
                  <c:v>961691209</c:v>
                </c:pt>
                <c:pt idx="60">
                  <c:v>959027992</c:v>
                </c:pt>
                <c:pt idx="61">
                  <c:v>955775804</c:v>
                </c:pt>
                <c:pt idx="62">
                  <c:v>947944270</c:v>
                </c:pt>
                <c:pt idx="63">
                  <c:v>942278045</c:v>
                </c:pt>
                <c:pt idx="64">
                  <c:v>941637960</c:v>
                </c:pt>
                <c:pt idx="65">
                  <c:v>939628210</c:v>
                </c:pt>
                <c:pt idx="66">
                  <c:v>934519387</c:v>
                </c:pt>
                <c:pt idx="67">
                  <c:v>928760770</c:v>
                </c:pt>
                <c:pt idx="68">
                  <c:v>925964945</c:v>
                </c:pt>
                <c:pt idx="69">
                  <c:v>925958195</c:v>
                </c:pt>
                <c:pt idx="70">
                  <c:v>910809311</c:v>
                </c:pt>
                <c:pt idx="71">
                  <c:v>902548476</c:v>
                </c:pt>
                <c:pt idx="72">
                  <c:v>898204420</c:v>
                </c:pt>
                <c:pt idx="73">
                  <c:v>896815310</c:v>
                </c:pt>
                <c:pt idx="74">
                  <c:v>894983373</c:v>
                </c:pt>
                <c:pt idx="75">
                  <c:v>894328469</c:v>
                </c:pt>
                <c:pt idx="76">
                  <c:v>886686817</c:v>
                </c:pt>
                <c:pt idx="77">
                  <c:v>880705312</c:v>
                </c:pt>
                <c:pt idx="78">
                  <c:v>880166924</c:v>
                </c:pt>
                <c:pt idx="79">
                  <c:v>877244782</c:v>
                </c:pt>
                <c:pt idx="80">
                  <c:v>873637528</c:v>
                </c:pt>
                <c:pt idx="81">
                  <c:v>870325439</c:v>
                </c:pt>
                <c:pt idx="82">
                  <c:v>868390560</c:v>
                </c:pt>
                <c:pt idx="83">
                  <c:v>865011746</c:v>
                </c:pt>
                <c:pt idx="84">
                  <c:v>863756051</c:v>
                </c:pt>
                <c:pt idx="85">
                  <c:v>859208836</c:v>
                </c:pt>
                <c:pt idx="86">
                  <c:v>858848019</c:v>
                </c:pt>
                <c:pt idx="87">
                  <c:v>856085151</c:v>
                </c:pt>
                <c:pt idx="88">
                  <c:v>855301806</c:v>
                </c:pt>
                <c:pt idx="89">
                  <c:v>848593948</c:v>
                </c:pt>
                <c:pt idx="90">
                  <c:v>845555777</c:v>
                </c:pt>
                <c:pt idx="91">
                  <c:v>839030630</c:v>
                </c:pt>
                <c:pt idx="92">
                  <c:v>836303693</c:v>
                </c:pt>
                <c:pt idx="93">
                  <c:v>825025036</c:v>
                </c:pt>
                <c:pt idx="94">
                  <c:v>822854286</c:v>
                </c:pt>
                <c:pt idx="95">
                  <c:v>822854286</c:v>
                </c:pt>
                <c:pt idx="96">
                  <c:v>817400891</c:v>
                </c:pt>
                <c:pt idx="97">
                  <c:v>814337054</c:v>
                </c:pt>
                <c:pt idx="98">
                  <c:v>814044001</c:v>
                </c:pt>
                <c:pt idx="99">
                  <c:v>813367380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6-4628-BE5D-9AFA0C124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70208"/>
        <c:axId val="121169248"/>
      </c:lineChart>
      <c:catAx>
        <c:axId val="1211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69248"/>
        <c:crosses val="autoZero"/>
        <c:auto val="1"/>
        <c:lblAlgn val="ctr"/>
        <c:lblOffset val="100"/>
        <c:tickLblSkip val="10"/>
        <c:noMultiLvlLbl val="0"/>
      </c:catAx>
      <c:valAx>
        <c:axId val="1211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_ ;[Red]\-[$$-409]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7020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2.2222222222222223E-2"/>
                <c:y val="0.4541203703703704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Top 100 Films Per Distributor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Graphs!$A$10:$A$23</c:f>
              <c:strCache>
                <c:ptCount val="14"/>
                <c:pt idx="0">
                  <c:v>20th Century Studios</c:v>
                </c:pt>
                <c:pt idx="1">
                  <c:v>CMC Pictures</c:v>
                </c:pt>
                <c:pt idx="2">
                  <c:v>DreamWorks Distribution</c:v>
                </c:pt>
                <c:pt idx="3">
                  <c:v>The H Collective</c:v>
                </c:pt>
                <c:pt idx="4">
                  <c:v>Tiger Pictures Entertainment</c:v>
                </c:pt>
                <c:pt idx="5">
                  <c:v>Lionsgate</c:v>
                </c:pt>
                <c:pt idx="6">
                  <c:v>DreamWorks</c:v>
                </c:pt>
                <c:pt idx="7">
                  <c:v>New Line Cinema</c:v>
                </c:pt>
                <c:pt idx="8">
                  <c:v>Paramount Pictures</c:v>
                </c:pt>
                <c:pt idx="9">
                  <c:v>Twentieth Century Fox</c:v>
                </c:pt>
                <c:pt idx="10">
                  <c:v>Sony Pictures Entertainment (SPE)</c:v>
                </c:pt>
                <c:pt idx="11">
                  <c:v>Universal Pictures</c:v>
                </c:pt>
                <c:pt idx="12">
                  <c:v>Warner Bros.</c:v>
                </c:pt>
                <c:pt idx="13">
                  <c:v>Walt Disney Studios Motion Pictures</c:v>
                </c:pt>
              </c:strCache>
            </c:strRef>
          </c:cat>
          <c:val>
            <c:numRef>
              <c:f>Graphs!$B$10:$B$23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9</c:v>
                </c:pt>
                <c:pt idx="11">
                  <c:v>13</c:v>
                </c:pt>
                <c:pt idx="12">
                  <c:v>19</c:v>
                </c:pt>
                <c:pt idx="1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2-4698-9A28-6C32C91BF3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13827792"/>
        <c:axId val="1013829232"/>
      </c:barChart>
      <c:catAx>
        <c:axId val="1013827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829232"/>
        <c:crosses val="autoZero"/>
        <c:auto val="1"/>
        <c:lblAlgn val="ctr"/>
        <c:lblOffset val="100"/>
        <c:noMultiLvlLbl val="0"/>
      </c:catAx>
      <c:valAx>
        <c:axId val="101382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82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  <a:r>
              <a:rPr lang="en-GB" baseline="0"/>
              <a:t> of Films Per Decade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E7-4098-95F4-81C83F057CF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E7-4098-95F4-81C83F057CF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7E7-4098-95F4-81C83F057CF6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7E7-4098-95F4-81C83F057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'Highest Holywood Grossing Movie'!$X$86:$X$89</c:f>
              <c:strCache>
                <c:ptCount val="4"/>
                <c:pt idx="0">
                  <c:v>1990s</c:v>
                </c:pt>
                <c:pt idx="1">
                  <c:v>2000s</c:v>
                </c:pt>
                <c:pt idx="2">
                  <c:v>2010s</c:v>
                </c:pt>
                <c:pt idx="3">
                  <c:v>2020s</c:v>
                </c:pt>
              </c:strCache>
            </c:strRef>
          </c:cat>
          <c:val>
            <c:numRef>
              <c:f>'Highest Holywood Grossing Movie'!$Y$86:$Y$89</c:f>
              <c:numCache>
                <c:formatCode>General</c:formatCode>
                <c:ptCount val="4"/>
                <c:pt idx="0">
                  <c:v>5</c:v>
                </c:pt>
                <c:pt idx="1">
                  <c:v>19</c:v>
                </c:pt>
                <c:pt idx="2">
                  <c:v>61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E7-4098-95F4-81C83F057CF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Genre Counts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Genre Counts</a:t>
          </a:r>
        </a:p>
      </cx:txPr>
    </cx:title>
    <cx:plotArea>
      <cx:plotAreaRegion>
        <cx:series layoutId="clusteredColumn" uniqueId="{73323476-01EB-4F35-BE41-A23F88250852}">
          <cx:dataId val="0"/>
          <cx:layoutPr>
            <cx:aggregation/>
          </cx:layoutPr>
          <cx:axisId val="1"/>
        </cx:series>
        <cx:series layoutId="paretoLine" ownerIdx="0" uniqueId="{FB580133-4D29-4332-B922-C88D26189523}">
          <cx:spPr>
            <a:ln>
              <a:noFill/>
            </a:ln>
          </cx:spPr>
          <cx:axisId val="2"/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_xlchart.v1.7</cx:f>
      </cx:numDim>
    </cx:data>
  </cx:chartData>
  <cx:chart>
    <cx:title pos="t" align="ctr" overlay="0">
      <cx:tx>
        <cx:txData>
          <cx:v>Percentage Of Genre Listings For Top 100 Films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Percentage Of Genre Listings For Top 100 Films</a:t>
          </a:r>
        </a:p>
      </cx:txPr>
    </cx:title>
    <cx:plotArea>
      <cx:plotAreaRegion>
        <cx:series layoutId="treemap" uniqueId="{26F23E18-5686-4E98-9424-1BD5B12C5365}">
          <cx:dataLabels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7156</xdr:colOff>
      <xdr:row>0</xdr:row>
      <xdr:rowOff>159544</xdr:rowOff>
    </xdr:from>
    <xdr:to>
      <xdr:col>11</xdr:col>
      <xdr:colOff>45256</xdr:colOff>
      <xdr:row>16</xdr:row>
      <xdr:rowOff>7144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7CEA7-374B-4FB2-98DF-EF62F4BA2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238138</xdr:colOff>
      <xdr:row>0</xdr:row>
      <xdr:rowOff>152400</xdr:rowOff>
    </xdr:from>
    <xdr:to>
      <xdr:col>18</xdr:col>
      <xdr:colOff>276238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F38717-9C16-4B17-8FCB-3393EA233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2394</xdr:colOff>
      <xdr:row>16</xdr:row>
      <xdr:rowOff>169068</xdr:rowOff>
    </xdr:from>
    <xdr:to>
      <xdr:col>11</xdr:col>
      <xdr:colOff>40494</xdr:colOff>
      <xdr:row>32</xdr:row>
      <xdr:rowOff>16668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6174EC-94F9-5AAB-72E9-897DF39B3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226220</xdr:colOff>
      <xdr:row>16</xdr:row>
      <xdr:rowOff>178592</xdr:rowOff>
    </xdr:from>
    <xdr:to>
      <xdr:col>18</xdr:col>
      <xdr:colOff>264320</xdr:colOff>
      <xdr:row>32</xdr:row>
      <xdr:rowOff>26192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691C4E6-7AAE-CF76-7FC7-73E949426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2533" y="307419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7143</xdr:colOff>
      <xdr:row>32</xdr:row>
      <xdr:rowOff>178594</xdr:rowOff>
    </xdr:from>
    <xdr:to>
      <xdr:col>11</xdr:col>
      <xdr:colOff>45243</xdr:colOff>
      <xdr:row>48</xdr:row>
      <xdr:rowOff>26194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4C2DDEAE-9915-EB34-D0C1-C9B7141993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9556" y="596979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585787</xdr:colOff>
      <xdr:row>43</xdr:row>
      <xdr:rowOff>90488</xdr:rowOff>
    </xdr:from>
    <xdr:to>
      <xdr:col>10</xdr:col>
      <xdr:colOff>609600</xdr:colOff>
      <xdr:row>47</xdr:row>
      <xdr:rowOff>128588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55D9D3A-183A-EB0E-B18E-736262A42866}"/>
            </a:ext>
          </a:extLst>
        </xdr:cNvPr>
        <xdr:cNvSpPr/>
      </xdr:nvSpPr>
      <xdr:spPr>
        <a:xfrm>
          <a:off x="7239000" y="7872413"/>
          <a:ext cx="1319213" cy="76200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GB" sz="900"/>
            <a:t>Other, 10%</a:t>
          </a:r>
        </a:p>
      </xdr:txBody>
    </xdr:sp>
    <xdr:clientData/>
  </xdr:twoCellAnchor>
  <xdr:twoCellAnchor>
    <xdr:from>
      <xdr:col>11</xdr:col>
      <xdr:colOff>238125</xdr:colOff>
      <xdr:row>32</xdr:row>
      <xdr:rowOff>171450</xdr:rowOff>
    </xdr:from>
    <xdr:to>
      <xdr:col>18</xdr:col>
      <xdr:colOff>276225</xdr:colOff>
      <xdr:row>48</xdr:row>
      <xdr:rowOff>19050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407104D-3C86-45CE-A13E-0AFA9244D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er Matani" refreshedDate="45720.018660300928" createdVersion="8" refreshedVersion="8" minRefreshableVersion="3" recordCount="100" xr:uid="{57D780B9-B8C5-4277-ADBC-FD69A97E1F21}">
  <cacheSource type="worksheet">
    <worksheetSource ref="A1:U101" sheet="Highest Holywood Grossing Movie"/>
  </cacheSource>
  <cacheFields count="21">
    <cacheField name="Rank" numFmtId="0">
      <sharedItems containsSemiMixedTypes="0" containsString="0" containsNumber="1" containsInteger="1" minValue="1" maxValue="100"/>
    </cacheField>
    <cacheField name="Title" numFmtId="0">
      <sharedItems/>
    </cacheField>
    <cacheField name="Year" numFmtId="0">
      <sharedItems containsSemiMixedTypes="0" containsString="0" containsNumber="1" containsInteger="1" minValue="1993" maxValue="2023"/>
    </cacheField>
    <cacheField name="Distributor" numFmtId="0">
      <sharedItems/>
    </cacheField>
    <cacheField name="Budget (in $)" numFmtId="0">
      <sharedItems containsSemiMixedTypes="0" containsString="0" containsNumber="1" containsInteger="1" minValue="30100000" maxValue="414900000"/>
    </cacheField>
    <cacheField name="Domestic Opening (in $)" numFmtId="8">
      <sharedItems containsSemiMixedTypes="0" containsString="0" containsNumber="1" containsInteger="1" minValue="0" maxValue="357115007"/>
    </cacheField>
    <cacheField name="Domestic Sales (in $)" numFmtId="8">
      <sharedItems containsSemiMixedTypes="0" containsString="0" containsNumber="1" containsInteger="1" minValue="342411" maxValue="936662225"/>
    </cacheField>
    <cacheField name="International Sales (in $)" numFmtId="8">
      <sharedItems containsSemiMixedTypes="0" containsString="0" containsNumber="1" containsInteger="1" minValue="405379776" maxValue="2138484377"/>
    </cacheField>
    <cacheField name="World Wide Sales (in $)" numFmtId="8">
      <sharedItems containsSemiMixedTypes="0" containsString="0" containsNumber="1" containsInteger="1" minValue="813367380" maxValue="2923706026"/>
    </cacheField>
    <cacheField name="Release Date" numFmtId="15">
      <sharedItems containsSemiMixedTypes="0" containsNonDate="0" containsDate="1" containsString="0" minDate="1993-06-11T00:00:00" maxDate="2022-12-19T00:00:00"/>
    </cacheField>
    <cacheField name="Running Time" numFmtId="21">
      <sharedItems containsSemiMixedTypes="0" containsNonDate="0" containsDate="1" containsString="0" minDate="1899-12-30T01:27:00" maxDate="1899-12-30T03:21:00"/>
    </cacheField>
    <cacheField name="License" numFmtId="0">
      <sharedItems/>
    </cacheField>
    <cacheField name="Genre 1" numFmtId="0">
      <sharedItems/>
    </cacheField>
    <cacheField name="Genre 2" numFmtId="0">
      <sharedItems/>
    </cacheField>
    <cacheField name="Genre 3" numFmtId="0">
      <sharedItems containsBlank="1"/>
    </cacheField>
    <cacheField name="Genre 4" numFmtId="0">
      <sharedItems containsBlank="1"/>
    </cacheField>
    <cacheField name="Genre 5" numFmtId="0">
      <sharedItems containsBlank="1"/>
    </cacheField>
    <cacheField name="Genre 6" numFmtId="0">
      <sharedItems containsBlank="1"/>
    </cacheField>
    <cacheField name="Genre 7" numFmtId="0">
      <sharedItems containsBlank="1"/>
    </cacheField>
    <cacheField name="Running Time No Formatting" numFmtId="0">
      <sharedItems containsSemiMixedTypes="0" containsString="0" containsNumber="1" containsInteger="1" minValue="127" maxValue="321"/>
    </cacheField>
    <cacheField name="Film Length" numFmtId="0">
      <sharedItems count="5">
        <s v="Between 2:30 and 3 hours"/>
        <s v="3:00 hours or over"/>
        <s v="Between 2 and 2:30 hours"/>
        <s v="Between 1:30 and 2 hours"/>
        <s v="Under 1:30 hou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eer Matani" refreshedDate="45720.026839814818" createdVersion="8" refreshedVersion="8" minRefreshableVersion="3" recordCount="99" xr:uid="{DC022B35-E4E4-4D3E-B46C-037DC63189D3}">
  <cacheSource type="worksheet">
    <worksheetSource ref="D2:D101" sheet="Highest Holywood Grossing Movie"/>
  </cacheSource>
  <cacheFields count="1">
    <cacheField name="Twentieth Century Fox" numFmtId="0">
      <sharedItems count="14">
        <s v="Walt Disney Studios Motion Pictures"/>
        <s v="20th Century Studios"/>
        <s v="Paramount Pictures"/>
        <s v="Sony Pictures Entertainment (SPE)"/>
        <s v="Universal Pictures"/>
        <s v="Warner Bros."/>
        <s v="New Line Cinema"/>
        <s v="DreamWorks"/>
        <s v="Twentieth Century Fox"/>
        <s v="DreamWorks Distribution"/>
        <s v="CMC Pictures"/>
        <s v="The H Collective"/>
        <s v="Lionsgate"/>
        <s v="Tiger Pictures Entertain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Avatar"/>
    <n v="2009"/>
    <s v="Twentieth Century Fox"/>
    <n v="237000000"/>
    <n v="77025481"/>
    <n v="785221649"/>
    <n v="2138484377"/>
    <n v="2923706026"/>
    <d v="2009-12-16T00:00:00"/>
    <d v="1899-12-30T02:42:00"/>
    <s v="PG-13"/>
    <s v="Action"/>
    <s v=" Adventure"/>
    <s v=" Fantasy"/>
    <s v=" Sci-Fi"/>
    <m/>
    <m/>
    <m/>
    <n v="242"/>
    <x v="0"/>
  </r>
  <r>
    <n v="2"/>
    <s v="Avengers: Endgame"/>
    <n v="2019"/>
    <s v="Walt Disney Studios Motion Pictures"/>
    <n v="356000000"/>
    <n v="357115007"/>
    <n v="858373000"/>
    <n v="1941066100"/>
    <n v="2799439100"/>
    <d v="2019-04-24T00:00:00"/>
    <d v="1899-12-30T03:01:00"/>
    <s v="PG-13"/>
    <s v="Action"/>
    <s v=" Adventure"/>
    <s v=" Drama"/>
    <s v=" Sci-Fi"/>
    <m/>
    <m/>
    <m/>
    <n v="301"/>
    <x v="1"/>
  </r>
  <r>
    <n v="3"/>
    <s v="Avatar: The Way of Water"/>
    <n v="2022"/>
    <s v="20th Century Studios"/>
    <n v="350000000"/>
    <n v="134100226"/>
    <n v="684075767"/>
    <n v="1636174514"/>
    <n v="2320250281"/>
    <d v="2022-12-18T00:00:00"/>
    <d v="1899-12-30T03:12:00"/>
    <s v="PG-13"/>
    <s v="Action"/>
    <s v=" Adventure"/>
    <s v=" Fantasy"/>
    <s v=" Sci-Fi"/>
    <m/>
    <m/>
    <m/>
    <n v="312"/>
    <x v="1"/>
  </r>
  <r>
    <n v="4"/>
    <s v="Titanic"/>
    <n v="1997"/>
    <s v="Paramount Pictures"/>
    <n v="200000000"/>
    <n v="28638131"/>
    <n v="674292608"/>
    <n v="1590450697"/>
    <n v="2264743305"/>
    <d v="1997-12-19T00:00:00"/>
    <d v="1899-12-30T03:14:00"/>
    <s v="PG-13"/>
    <s v="Drama"/>
    <s v=" Romance"/>
    <m/>
    <m/>
    <m/>
    <m/>
    <m/>
    <n v="314"/>
    <x v="1"/>
  </r>
  <r>
    <n v="5"/>
    <s v="Star Wars: Episode VII - The Force Awakens"/>
    <n v="2015"/>
    <s v="Walt Disney Studios Motion Pictures"/>
    <n v="245000000"/>
    <n v="247966675"/>
    <n v="936662225"/>
    <n v="1134647993"/>
    <n v="2071310218"/>
    <d v="2015-12-16T00:00:00"/>
    <d v="1899-12-30T02:18:00"/>
    <s v="PG-13"/>
    <s v="Action"/>
    <s v=" Adventure"/>
    <s v=" Sci-Fi"/>
    <m/>
    <m/>
    <m/>
    <m/>
    <n v="218"/>
    <x v="2"/>
  </r>
  <r>
    <n v="6"/>
    <s v="Avengers: Infinity War"/>
    <n v="2018"/>
    <s v="Walt Disney Studios Motion Pictures"/>
    <n v="321000000"/>
    <n v="257698183"/>
    <n v="678815482"/>
    <n v="1373599557"/>
    <n v="2052415039"/>
    <d v="2018-04-26T00:00:00"/>
    <d v="1899-12-30T02:29:00"/>
    <s v="PG-13"/>
    <s v="Action"/>
    <s v=" Adventure"/>
    <s v=" Sci-Fi"/>
    <m/>
    <m/>
    <m/>
    <m/>
    <n v="229"/>
    <x v="2"/>
  </r>
  <r>
    <n v="7"/>
    <s v="Spider-Man: No Way Home"/>
    <n v="2021"/>
    <s v="Sony Pictures Entertainment (SPE)"/>
    <n v="200000000"/>
    <n v="260138569"/>
    <n v="814115070"/>
    <n v="1107732041"/>
    <n v="1921847111"/>
    <d v="2015-12-16T00:00:00"/>
    <d v="1899-12-30T02:18:00"/>
    <s v="PG-13"/>
    <s v="Action"/>
    <s v=" Adventure"/>
    <s v=" Sci-Fi"/>
    <m/>
    <m/>
    <m/>
    <m/>
    <n v="218"/>
    <x v="2"/>
  </r>
  <r>
    <n v="8"/>
    <s v="Jurassic World"/>
    <n v="2015"/>
    <s v="Universal Pictures"/>
    <n v="150000000"/>
    <n v="208806270"/>
    <n v="653406625"/>
    <n v="1018130819"/>
    <n v="1671537444"/>
    <d v="2015-06-10T00:00:00"/>
    <d v="1899-12-30T02:04:00"/>
    <s v="PG-13"/>
    <s v="Action"/>
    <s v=" Adventure"/>
    <s v=" Sci-Fi"/>
    <m/>
    <m/>
    <m/>
    <m/>
    <n v="204"/>
    <x v="2"/>
  </r>
  <r>
    <n v="9"/>
    <s v="The Lion King"/>
    <n v="2019"/>
    <s v="Walt Disney Studios Motion Pictures"/>
    <n v="260000000"/>
    <n v="191770759"/>
    <n v="543638043"/>
    <n v="1119437358"/>
    <n v="1663075401"/>
    <d v="2019-07-11T00:00:00"/>
    <d v="1899-12-30T01:58:00"/>
    <s v="PG"/>
    <s v="Adventure"/>
    <s v=" Drama"/>
    <s v=" Family"/>
    <s v=" Musical"/>
    <m/>
    <m/>
    <m/>
    <n v="158"/>
    <x v="3"/>
  </r>
  <r>
    <n v="10"/>
    <s v="The Avengers"/>
    <n v="2012"/>
    <s v="Walt Disney Studios Motion Pictures"/>
    <n v="220000000"/>
    <n v="207438708"/>
    <n v="623357910"/>
    <n v="897180626"/>
    <n v="1520538536"/>
    <d v="2012-04-25T00:00:00"/>
    <d v="1899-12-30T02:23:00"/>
    <s v="PG-13"/>
    <s v="Action"/>
    <s v=" Sci-Fi"/>
    <m/>
    <m/>
    <m/>
    <m/>
    <m/>
    <n v="223"/>
    <x v="2"/>
  </r>
  <r>
    <n v="11"/>
    <s v="Furious 7"/>
    <n v="2015"/>
    <s v="Universal Pictures"/>
    <n v="190000000"/>
    <n v="147187040"/>
    <n v="353007020"/>
    <n v="1162334379"/>
    <n v="1515341399"/>
    <d v="2015-04-01T00:00:00"/>
    <d v="1899-12-30T02:17:00"/>
    <s v="PG-13"/>
    <s v="Action"/>
    <s v=" Crime"/>
    <s v=" Thriller"/>
    <m/>
    <m/>
    <m/>
    <m/>
    <n v="217"/>
    <x v="2"/>
  </r>
  <r>
    <n v="12"/>
    <s v="Top Gun: Maverick"/>
    <n v="2022"/>
    <s v="Paramount Pictures"/>
    <n v="170000000"/>
    <n v="126707459"/>
    <n v="718732821"/>
    <n v="776963471"/>
    <n v="1495696292"/>
    <d v="2015-04-01T00:00:00"/>
    <d v="1899-12-30T02:17:00"/>
    <s v="PG-13"/>
    <s v="Action"/>
    <s v=" Crime"/>
    <s v=" Thriller"/>
    <m/>
    <m/>
    <m/>
    <m/>
    <n v="217"/>
    <x v="2"/>
  </r>
  <r>
    <n v="13"/>
    <s v="Frozen II"/>
    <n v="2019"/>
    <s v="Walt Disney Studios Motion Pictures"/>
    <n v="150000000"/>
    <n v="130263358"/>
    <n v="477373578"/>
    <n v="976309898"/>
    <n v="1453683476"/>
    <d v="2019-11-20T00:00:00"/>
    <d v="1899-12-30T01:43:00"/>
    <s v="PG"/>
    <s v="Adventure"/>
    <s v=" Animation"/>
    <s v=" Comedy"/>
    <s v=" Drama"/>
    <s v=" Family"/>
    <s v=" Fantasy"/>
    <s v=" Musical"/>
    <n v="143"/>
    <x v="3"/>
  </r>
  <r>
    <n v="14"/>
    <s v="Barbie"/>
    <n v="2023"/>
    <s v="Warner Bros."/>
    <n v="100000000"/>
    <n v="162022044"/>
    <n v="630450087"/>
    <n v="797000000"/>
    <n v="1427450087"/>
    <d v="2019-11-20T00:00:00"/>
    <d v="1899-12-30T01:43:00"/>
    <s v="PG"/>
    <s v="Adventure"/>
    <s v=" Animation"/>
    <s v=" Comedy"/>
    <s v=" Drama"/>
    <s v=" Family"/>
    <s v=" Fantasy"/>
    <s v=" Musical"/>
    <n v="143"/>
    <x v="3"/>
  </r>
  <r>
    <n v="15"/>
    <s v="Avengers: Age of Ultron"/>
    <n v="2015"/>
    <s v="Walt Disney Studios Motion Pictures"/>
    <n v="250000000"/>
    <n v="191271109"/>
    <n v="459005868"/>
    <n v="946012180"/>
    <n v="1405018048"/>
    <d v="2015-04-22T00:00:00"/>
    <d v="1899-12-30T02:21:00"/>
    <s v="PG-13"/>
    <s v="Action"/>
    <s v=" Adventure"/>
    <s v=" Sci-Fi"/>
    <m/>
    <m/>
    <m/>
    <m/>
    <n v="221"/>
    <x v="2"/>
  </r>
  <r>
    <n v="16"/>
    <s v="The Super Mario Bros. Movie"/>
    <n v="2023"/>
    <s v="Universal Pictures"/>
    <n v="100000000"/>
    <n v="146361865"/>
    <n v="574934330"/>
    <n v="785829724"/>
    <n v="1360764054"/>
    <d v="2015-04-22T00:00:00"/>
    <d v="1899-12-30T02:21:00"/>
    <s v="PG-13"/>
    <s v="Action"/>
    <s v=" Adventure"/>
    <s v=" Sci-Fi"/>
    <m/>
    <m/>
    <m/>
    <m/>
    <n v="221"/>
    <x v="2"/>
  </r>
  <r>
    <n v="17"/>
    <s v="Black Panther"/>
    <n v="2018"/>
    <s v="Walt Disney Studios Motion Pictures"/>
    <n v="200000000"/>
    <n v="202003951"/>
    <n v="700426566"/>
    <n v="649499517"/>
    <n v="1349926083"/>
    <d v="2015-04-22T00:00:00"/>
    <d v="1899-12-30T02:21:00"/>
    <s v="PG-13"/>
    <s v="Action"/>
    <s v=" Adventure"/>
    <s v=" Sci-Fi"/>
    <m/>
    <m/>
    <m/>
    <m/>
    <n v="221"/>
    <x v="2"/>
  </r>
  <r>
    <n v="18"/>
    <s v="Harry Potter and the Deathly Hallows: Part 2"/>
    <n v="2011"/>
    <s v="Warner Bros."/>
    <n v="125000000"/>
    <n v="169189427"/>
    <n v="381447587"/>
    <n v="960912354"/>
    <n v="1342359942"/>
    <d v="2015-04-22T00:00:00"/>
    <d v="1899-12-30T02:21:00"/>
    <s v="PG-13"/>
    <s v="Action"/>
    <s v=" Adventure"/>
    <s v=" Sci-Fi"/>
    <m/>
    <m/>
    <m/>
    <m/>
    <n v="221"/>
    <x v="2"/>
  </r>
  <r>
    <n v="19"/>
    <s v="Star Wars: Episode VIII - The Last Jedi"/>
    <n v="2017"/>
    <s v="Walt Disney Studios Motion Pictures"/>
    <n v="317000000"/>
    <n v="220009584"/>
    <n v="620181382"/>
    <n v="714226324"/>
    <n v="1334407706"/>
    <d v="2017-12-13T00:00:00"/>
    <d v="1899-12-30T02:32:00"/>
    <s v="PG-13"/>
    <s v="Action"/>
    <s v=" Adventure"/>
    <s v=" Fantasy"/>
    <s v=" Sci-Fi"/>
    <m/>
    <m/>
    <m/>
    <n v="232"/>
    <x v="0"/>
  </r>
  <r>
    <n v="20"/>
    <s v="Jurassic World: Fallen Kingdom"/>
    <n v="2018"/>
    <s v="Universal Pictures"/>
    <n v="170000000"/>
    <n v="148024610"/>
    <n v="417719760"/>
    <n v="892746536"/>
    <n v="1310466296"/>
    <d v="2018-06-06T00:00:00"/>
    <d v="1899-12-30T02:08:00"/>
    <s v="PG-13"/>
    <s v="Action"/>
    <s v=" Adventure"/>
    <s v=" Sci-Fi"/>
    <m/>
    <m/>
    <m/>
    <m/>
    <n v="208"/>
    <x v="2"/>
  </r>
  <r>
    <n v="21"/>
    <s v="Frozen"/>
    <n v="2013"/>
    <s v="Walt Disney Studios Motion Pictures"/>
    <n v="150000000"/>
    <n v="243390"/>
    <n v="400953009"/>
    <n v="883587509"/>
    <n v="1284540518"/>
    <d v="2013-11-22T00:00:00"/>
    <d v="1899-12-30T01:42:00"/>
    <s v="PG"/>
    <s v="Adventure"/>
    <s v=" Animation"/>
    <s v=" Comedy"/>
    <s v=" Family"/>
    <s v=" Fantasy"/>
    <s v=" Musical"/>
    <m/>
    <n v="142"/>
    <x v="3"/>
  </r>
  <r>
    <n v="22"/>
    <s v="Beauty and the Beast"/>
    <n v="2017"/>
    <s v="Walt Disney Studios Motion Pictures"/>
    <n v="160000000"/>
    <n v="174750616"/>
    <n v="504481165"/>
    <n v="761634799"/>
    <n v="1266115964"/>
    <d v="2017-03-16T00:00:00"/>
    <d v="1899-12-30T02:09:00"/>
    <s v="PG"/>
    <s v="Adventure"/>
    <s v=" Family"/>
    <s v=" Fantasy"/>
    <s v=" Musical"/>
    <s v=" Romance"/>
    <m/>
    <m/>
    <n v="209"/>
    <x v="2"/>
  </r>
  <r>
    <n v="23"/>
    <s v="Incredibles 2"/>
    <n v="2018"/>
    <s v="Walt Disney Studios Motion Pictures"/>
    <n v="200000000"/>
    <n v="182687905"/>
    <n v="608581744"/>
    <n v="634643923"/>
    <n v="1243225667"/>
    <d v="2017-03-16T00:00:00"/>
    <d v="1899-12-30T02:09:00"/>
    <s v="PG"/>
    <s v="Adventure"/>
    <s v=" Family"/>
    <s v=" Fantasy"/>
    <s v=" Musical"/>
    <s v=" Romance"/>
    <m/>
    <m/>
    <n v="209"/>
    <x v="2"/>
  </r>
  <r>
    <n v="24"/>
    <s v="The Fate of the Furious"/>
    <n v="2017"/>
    <s v="Universal Pictures"/>
    <n v="250000000"/>
    <n v="98786705"/>
    <n v="226008385"/>
    <n v="1009996733"/>
    <n v="1236005118"/>
    <d v="2017-04-12T00:00:00"/>
    <d v="1899-12-30T02:16:00"/>
    <s v="PG-13"/>
    <s v="Action"/>
    <s v=" Crime"/>
    <s v=" Thriller"/>
    <m/>
    <m/>
    <m/>
    <m/>
    <n v="216"/>
    <x v="2"/>
  </r>
  <r>
    <n v="25"/>
    <s v="Iron Man 3"/>
    <n v="2013"/>
    <s v="Walt Disney Studios Motion Pictures"/>
    <n v="200000000"/>
    <n v="174144585"/>
    <n v="409013994"/>
    <n v="806563211"/>
    <n v="1215577205"/>
    <d v="2013-04-24T00:00:00"/>
    <d v="1899-12-30T02:10:00"/>
    <s v="PG-13"/>
    <s v="Action"/>
    <s v=" Adventure"/>
    <s v=" Sci-Fi"/>
    <m/>
    <m/>
    <m/>
    <m/>
    <n v="210"/>
    <x v="2"/>
  </r>
  <r>
    <n v="26"/>
    <s v="Minions"/>
    <n v="2015"/>
    <s v="Universal Pictures"/>
    <n v="74000000"/>
    <n v="115718405"/>
    <n v="336045770"/>
    <n v="823398892"/>
    <n v="1159444662"/>
    <d v="2015-04-09T00:00:00"/>
    <d v="1899-12-30T01:31:00"/>
    <s v="PG"/>
    <s v="Adventure"/>
    <s v=" Animation"/>
    <s v=" Comedy"/>
    <s v=" Crime"/>
    <s v=" Family"/>
    <s v=" Sci-Fi"/>
    <m/>
    <n v="131"/>
    <x v="3"/>
  </r>
  <r>
    <n v="27"/>
    <s v="Captain America: Civil War"/>
    <n v="2016"/>
    <s v="Walt Disney Studios Motion Pictures"/>
    <n v="250000000"/>
    <n v="179139142"/>
    <n v="408084349"/>
    <n v="746962067"/>
    <n v="1155046416"/>
    <d v="2016-04-27T00:00:00"/>
    <d v="1899-12-30T02:27:00"/>
    <s v="PG-13"/>
    <s v="Action"/>
    <s v=" Sci-Fi"/>
    <m/>
    <m/>
    <m/>
    <m/>
    <m/>
    <n v="227"/>
    <x v="2"/>
  </r>
  <r>
    <n v="28"/>
    <s v="Aquaman"/>
    <n v="2018"/>
    <s v="Warner Bros."/>
    <n v="160000000"/>
    <n v="67873522"/>
    <n v="335104314"/>
    <n v="813424079"/>
    <n v="1148528393"/>
    <d v="2016-04-27T00:00:00"/>
    <d v="1899-12-30T02:27:00"/>
    <s v="PG-13"/>
    <s v="Action"/>
    <s v=" Sci-Fi"/>
    <m/>
    <m/>
    <m/>
    <m/>
    <m/>
    <n v="227"/>
    <x v="2"/>
  </r>
  <r>
    <n v="29"/>
    <s v="The Lord of the Rings: The Return of the King"/>
    <n v="2003"/>
    <s v="New Line Cinema"/>
    <n v="94000000"/>
    <n v="72629713"/>
    <n v="379427292"/>
    <n v="768206541"/>
    <n v="1147633833"/>
    <d v="2003-12-17T00:00:00"/>
    <d v="1899-12-30T03:21:00"/>
    <s v="PG-13"/>
    <s v="Action"/>
    <s v=" Adventure"/>
    <s v=" Drama"/>
    <s v=" Fantasy"/>
    <m/>
    <m/>
    <m/>
    <n v="321"/>
    <x v="1"/>
  </r>
  <r>
    <n v="30"/>
    <s v="Skyfall"/>
    <n v="2012"/>
    <s v="Sony Pictures Entertainment (SPE)"/>
    <n v="200000000"/>
    <n v="88364714"/>
    <n v="304360277"/>
    <n v="838111018"/>
    <n v="1142471295"/>
    <d v="2012-10-25T00:00:00"/>
    <d v="1899-12-30T02:23:00"/>
    <s v="PG-13"/>
    <s v="Action"/>
    <s v=" Adventure"/>
    <s v=" Thriller"/>
    <m/>
    <m/>
    <m/>
    <m/>
    <n v="223"/>
    <x v="2"/>
  </r>
  <r>
    <n v="31"/>
    <s v="Spider-Man: Far from Home"/>
    <n v="2019"/>
    <s v="Sony Pictures Entertainment (SPE)"/>
    <n v="160000000"/>
    <n v="92579212"/>
    <n v="390532085"/>
    <n v="741395911"/>
    <n v="1131927996"/>
    <d v="2019-06-28T00:00:00"/>
    <d v="1899-12-30T02:09:00"/>
    <s v="PG-13"/>
    <s v="Action"/>
    <s v=" Adventure"/>
    <s v=" Comedy"/>
    <s v=" Sci-Fi"/>
    <m/>
    <m/>
    <m/>
    <n v="209"/>
    <x v="2"/>
  </r>
  <r>
    <n v="32"/>
    <s v="Captain Marvel"/>
    <n v="2019"/>
    <s v="Walt Disney Studios Motion Pictures"/>
    <n v="160000000"/>
    <n v="153433423"/>
    <n v="426829839"/>
    <n v="704586607"/>
    <n v="1131416446"/>
    <d v="2019-03-06T00:00:00"/>
    <d v="1899-12-30T02:03:00"/>
    <s v="PG-13"/>
    <s v="Action"/>
    <s v=" Adventure"/>
    <s v=" Sci-Fi"/>
    <m/>
    <m/>
    <m/>
    <m/>
    <n v="203"/>
    <x v="2"/>
  </r>
  <r>
    <n v="33"/>
    <s v="Transformers: Dark of the Moon"/>
    <n v="2011"/>
    <s v="DreamWorks"/>
    <n v="195000000"/>
    <n v="97852865"/>
    <n v="352390543"/>
    <n v="771403536"/>
    <n v="1123794079"/>
    <d v="2011-06-29T00:00:00"/>
    <d v="1899-12-30T02:34:00"/>
    <s v="PG-13"/>
    <s v="Action"/>
    <s v=" Adventure"/>
    <s v=" Sci-Fi"/>
    <m/>
    <m/>
    <m/>
    <m/>
    <n v="234"/>
    <x v="0"/>
  </r>
  <r>
    <n v="34"/>
    <s v="Jurassic Park"/>
    <n v="1993"/>
    <s v="Universal Pictures"/>
    <n v="63000000"/>
    <n v="47026828"/>
    <n v="407185075"/>
    <n v="705953473"/>
    <n v="1113138548"/>
    <d v="1993-06-11T00:00:00"/>
    <d v="1899-12-30T02:07:00"/>
    <s v="PG-13"/>
    <s v="Action"/>
    <s v=" Adventure"/>
    <s v=" Sci-Fi"/>
    <s v=" Thriller"/>
    <m/>
    <m/>
    <m/>
    <n v="207"/>
    <x v="2"/>
  </r>
  <r>
    <n v="35"/>
    <s v="Transformers: Age of Extinction"/>
    <n v="2014"/>
    <s v="Paramount Pictures"/>
    <n v="210000000"/>
    <n v="100038390"/>
    <n v="245439076"/>
    <n v="858614996"/>
    <n v="1104054072"/>
    <d v="2014-06-25T00:00:00"/>
    <d v="1899-12-30T02:45:00"/>
    <s v="PG-13"/>
    <s v="Action"/>
    <s v=" Adventure"/>
    <s v=" Sci-Fi"/>
    <m/>
    <m/>
    <m/>
    <m/>
    <n v="245"/>
    <x v="0"/>
  </r>
  <r>
    <n v="36"/>
    <s v="The Dark Knight Rises"/>
    <n v="2012"/>
    <s v="Warner Bros."/>
    <n v="250000000"/>
    <n v="160887295"/>
    <n v="448149584"/>
    <n v="633020241"/>
    <n v="1081169825"/>
    <d v="2012-07-19T00:00:00"/>
    <d v="1899-12-30T02:44:00"/>
    <s v="PG-13"/>
    <s v="Action"/>
    <s v=" Drama"/>
    <s v=" Thriller"/>
    <m/>
    <m/>
    <m/>
    <m/>
    <n v="244"/>
    <x v="0"/>
  </r>
  <r>
    <n v="37"/>
    <s v="Star Wars: Episode IX - The Rise of Skywalker"/>
    <n v="2019"/>
    <s v="Walt Disney Studios Motion Pictures"/>
    <n v="275000000"/>
    <n v="177383864"/>
    <n v="515202542"/>
    <n v="561819830"/>
    <n v="1077022372"/>
    <d v="2019-12-18T00:00:00"/>
    <d v="1899-12-30T02:21:00"/>
    <s v="PG-13"/>
    <s v="Action"/>
    <s v=" Adventure"/>
    <s v=" Fantasy"/>
    <s v=" Sci-Fi"/>
    <m/>
    <m/>
    <m/>
    <n v="221"/>
    <x v="2"/>
  </r>
  <r>
    <n v="38"/>
    <s v="Joker"/>
    <n v="2019"/>
    <s v="Warner Bros."/>
    <n v="55000000"/>
    <n v="96202337"/>
    <n v="335477657"/>
    <n v="738980625"/>
    <n v="1074458282"/>
    <d v="2019-10-02T00:00:00"/>
    <d v="1899-12-30T02:02:00"/>
    <s v="R"/>
    <s v="Crime"/>
    <s v=" Drama"/>
    <s v=" Thriller"/>
    <m/>
    <m/>
    <m/>
    <m/>
    <n v="202"/>
    <x v="2"/>
  </r>
  <r>
    <n v="39"/>
    <s v="Toy Story 4"/>
    <n v="2019"/>
    <s v="Walt Disney Studios Motion Pictures"/>
    <n v="200000000"/>
    <n v="120908065"/>
    <n v="434038008"/>
    <n v="639803386"/>
    <n v="1073841394"/>
    <d v="2019-06-20T00:00:00"/>
    <d v="1899-12-30T01:40:00"/>
    <s v="G"/>
    <s v="Adventure"/>
    <s v=" Animation"/>
    <s v=" Comedy"/>
    <s v=" Family"/>
    <s v=" Fantasy"/>
    <m/>
    <m/>
    <n v="140"/>
    <x v="3"/>
  </r>
  <r>
    <n v="40"/>
    <s v="Toy Story 3"/>
    <n v="2010"/>
    <s v="Walt Disney Studios Motion Pictures"/>
    <n v="200000000"/>
    <n v="110307189"/>
    <n v="415004880"/>
    <n v="652311221"/>
    <n v="1067316101"/>
    <d v="2010-06-16T00:00:00"/>
    <d v="1899-12-30T01:43:00"/>
    <s v="G"/>
    <s v="Adventure"/>
    <s v=" Animation"/>
    <s v=" Comedy"/>
    <s v=" Family"/>
    <s v=" Fantasy"/>
    <m/>
    <m/>
    <n v="143"/>
    <x v="3"/>
  </r>
  <r>
    <n v="41"/>
    <s v="Pirates of the Caribbean: Dead Man's Chest"/>
    <n v="2006"/>
    <s v="Walt Disney Studios Motion Pictures"/>
    <n v="225000000"/>
    <n v="135634554"/>
    <n v="423315812"/>
    <n v="642863935"/>
    <n v="1066179747"/>
    <d v="2006-07-06T00:00:00"/>
    <d v="1899-12-30T02:31:00"/>
    <s v="PG-13"/>
    <s v="Action"/>
    <s v=" Adventure"/>
    <s v=" Fantasy"/>
    <m/>
    <m/>
    <m/>
    <m/>
    <n v="231"/>
    <x v="0"/>
  </r>
  <r>
    <n v="42"/>
    <s v="Rogue One: A Star Wars Story"/>
    <n v="2016"/>
    <s v="Walt Disney Studios Motion Pictures"/>
    <n v="200000000"/>
    <n v="155081681"/>
    <n v="533539991"/>
    <n v="525142151"/>
    <n v="1058682142"/>
    <d v="2016-12-14T00:00:00"/>
    <d v="1899-12-30T02:13:00"/>
    <s v="PG-13"/>
    <s v="Action"/>
    <s v=" Adventure"/>
    <s v=" Sci-Fi"/>
    <m/>
    <m/>
    <m/>
    <m/>
    <n v="213"/>
    <x v="2"/>
  </r>
  <r>
    <n v="43"/>
    <s v="Aladdin"/>
    <n v="2019"/>
    <s v="Walt Disney Studios Motion Pictures"/>
    <n v="183000000"/>
    <n v="91500929"/>
    <n v="355559216"/>
    <n v="698744784"/>
    <n v="1054304000"/>
    <d v="2019-05-22T00:00:00"/>
    <d v="1899-12-30T02:08:00"/>
    <s v="PG"/>
    <s v="Adventure"/>
    <s v=" Comedy"/>
    <s v=" Family"/>
    <s v=" Fantasy"/>
    <s v=" Musical"/>
    <s v=" Romance"/>
    <m/>
    <n v="208"/>
    <x v="2"/>
  </r>
  <r>
    <n v="44"/>
    <s v="Pirates of the Caribbean: On Stranger Tides"/>
    <n v="2011"/>
    <s v="Walt Disney Studios Motion Pictures"/>
    <n v="250000000"/>
    <n v="90151958"/>
    <n v="241071802"/>
    <n v="805649464"/>
    <n v="1046721266"/>
    <d v="2011-05-18T00:00:00"/>
    <d v="1899-12-30T02:17:00"/>
    <s v="PG-13"/>
    <s v="Action"/>
    <s v=" Adventure"/>
    <s v=" Fantasy"/>
    <m/>
    <m/>
    <m/>
    <m/>
    <n v="217"/>
    <x v="2"/>
  </r>
  <r>
    <n v="45"/>
    <s v="Despicable Me 3"/>
    <n v="2017"/>
    <s v="Universal Pictures"/>
    <n v="80000000"/>
    <n v="72434025"/>
    <n v="264624300"/>
    <n v="770175831"/>
    <n v="1034800131"/>
    <d v="2017-06-14T00:00:00"/>
    <d v="1899-12-30T01:29:00"/>
    <s v="PG"/>
    <s v="Adventure"/>
    <s v=" Animation"/>
    <s v=" Comedy"/>
    <s v=" Crime"/>
    <s v=" Family"/>
    <s v=" Sci-Fi"/>
    <m/>
    <n v="129"/>
    <x v="4"/>
  </r>
  <r>
    <n v="46"/>
    <s v="Finding Dory"/>
    <n v="2016"/>
    <s v="Walt Disney Studios Motion Pictures"/>
    <n v="200000000"/>
    <n v="135060273"/>
    <n v="486295561"/>
    <n v="542971428"/>
    <n v="1029266989"/>
    <d v="2017-06-14T00:00:00"/>
    <d v="1899-12-30T01:29:00"/>
    <s v="PG"/>
    <s v="Adventure"/>
    <s v=" Animation"/>
    <s v=" Comedy"/>
    <s v=" Crime"/>
    <s v=" Family"/>
    <s v=" Sci-Fi"/>
    <m/>
    <n v="129"/>
    <x v="4"/>
  </r>
  <r>
    <n v="47"/>
    <s v="Star Wars: Episode I - The Phantom Menace"/>
    <n v="1999"/>
    <s v="Twentieth Century Fox"/>
    <n v="115000000"/>
    <n v="64820970"/>
    <n v="474544677"/>
    <n v="552538030"/>
    <n v="1027082707"/>
    <d v="1999-05-19T00:00:00"/>
    <d v="1899-12-30T02:16:00"/>
    <s v="PG"/>
    <s v="Action"/>
    <s v=" Adventure"/>
    <s v=" Fantasy"/>
    <s v=" Sci-Fi"/>
    <m/>
    <m/>
    <m/>
    <n v="216"/>
    <x v="2"/>
  </r>
  <r>
    <n v="48"/>
    <s v="Zootopia"/>
    <n v="2016"/>
    <s v="Walt Disney Studios Motion Pictures"/>
    <n v="150000000"/>
    <n v="75063401"/>
    <n v="341268248"/>
    <n v="684253441"/>
    <n v="1025521689"/>
    <d v="1999-05-19T00:00:00"/>
    <d v="1899-12-30T02:16:00"/>
    <s v="PG"/>
    <s v="Action"/>
    <s v=" Adventure"/>
    <s v=" Fantasy"/>
    <s v=" Sci-Fi"/>
    <m/>
    <m/>
    <m/>
    <n v="216"/>
    <x v="2"/>
  </r>
  <r>
    <n v="49"/>
    <s v="Alice in Wonderland"/>
    <n v="2010"/>
    <s v="Walt Disney Studios Motion Pictures"/>
    <n v="200000000"/>
    <n v="116101023"/>
    <n v="334191110"/>
    <n v="691277106"/>
    <n v="1025468216"/>
    <d v="2010-03-03T00:00:00"/>
    <d v="1899-12-30T01:48:00"/>
    <s v="PG"/>
    <s v="Adventure"/>
    <s v=" Family"/>
    <s v=" Fantasy"/>
    <s v=" Mystery"/>
    <m/>
    <m/>
    <m/>
    <n v="148"/>
    <x v="3"/>
  </r>
  <r>
    <n v="50"/>
    <s v="Harry Potter and the Sorcerer's Stone"/>
    <n v="2001"/>
    <s v="Warner Bros."/>
    <n v="125000000"/>
    <n v="90294621"/>
    <n v="318886962"/>
    <n v="705155727"/>
    <n v="1024042690"/>
    <d v="2001-11-16T00:00:00"/>
    <d v="1899-12-30T02:32:00"/>
    <s v="PG"/>
    <s v="Adventure"/>
    <s v=" Family"/>
    <s v=" Fantasy"/>
    <m/>
    <m/>
    <m/>
    <m/>
    <n v="232"/>
    <x v="0"/>
  </r>
  <r>
    <n v="51"/>
    <s v="The Hobbit: An Unexpected Journey"/>
    <n v="2012"/>
    <s v="Warner Bros."/>
    <n v="180000000"/>
    <n v="84617303"/>
    <n v="303030651"/>
    <n v="714000000"/>
    <n v="1017030651"/>
    <d v="2001-11-16T00:00:00"/>
    <d v="1899-12-30T02:32:00"/>
    <s v="PG"/>
    <s v="Adventure"/>
    <s v=" Family"/>
    <s v=" Fantasy"/>
    <m/>
    <m/>
    <m/>
    <m/>
    <n v="232"/>
    <x v="0"/>
  </r>
  <r>
    <n v="52"/>
    <s v="The Dark Knight"/>
    <n v="2008"/>
    <s v="Warner Bros."/>
    <n v="185000000"/>
    <n v="158411483"/>
    <n v="534987076"/>
    <n v="471467753"/>
    <n v="1006454829"/>
    <d v="2008-07-16T00:00:00"/>
    <d v="1899-12-30T02:32:00"/>
    <s v="PG-13"/>
    <s v="Action"/>
    <s v=" Crime"/>
    <s v=" Drama"/>
    <s v=" Thriller"/>
    <m/>
    <m/>
    <m/>
    <n v="232"/>
    <x v="0"/>
  </r>
  <r>
    <n v="53"/>
    <s v="Jurassic World Dominion"/>
    <n v="2022"/>
    <s v="Universal Pictures"/>
    <n v="165000000"/>
    <n v="145075625"/>
    <n v="376851080"/>
    <n v="625127000"/>
    <n v="1001978080"/>
    <d v="2008-07-16T00:00:00"/>
    <d v="1899-12-30T02:32:00"/>
    <s v="PG-13"/>
    <s v="Action"/>
    <s v=" Crime"/>
    <s v=" Drama"/>
    <s v=" Thriller"/>
    <m/>
    <m/>
    <m/>
    <n v="232"/>
    <x v="0"/>
  </r>
  <r>
    <n v="54"/>
    <s v="Jumanji: Welcome to the Jungle"/>
    <n v="2017"/>
    <s v="Sony Pictures Entertainment (SPE)"/>
    <n v="90000000"/>
    <n v="36169328"/>
    <n v="404540171"/>
    <n v="590798946"/>
    <n v="995339117"/>
    <d v="2017-12-20T00:00:00"/>
    <d v="1899-12-30T01:59:00"/>
    <s v="PG-13"/>
    <s v="Action"/>
    <s v=" Adventure"/>
    <s v=" Comedy"/>
    <s v=" Fantasy"/>
    <m/>
    <m/>
    <m/>
    <n v="159"/>
    <x v="3"/>
  </r>
  <r>
    <n v="55"/>
    <s v="Harry Potter and the Deathly Hallows: Part 1"/>
    <n v="2010"/>
    <s v="Warner Bros."/>
    <n v="125000000"/>
    <n v="125017372"/>
    <n v="296374621"/>
    <n v="680695761"/>
    <n v="977070383"/>
    <d v="2017-12-20T00:00:00"/>
    <d v="1899-12-30T01:59:00"/>
    <s v="PG-13"/>
    <s v="Action"/>
    <s v=" Adventure"/>
    <s v=" Comedy"/>
    <s v=" Fantasy"/>
    <m/>
    <m/>
    <m/>
    <n v="159"/>
    <x v="3"/>
  </r>
  <r>
    <n v="56"/>
    <s v="Despicable Me 2"/>
    <n v="2013"/>
    <s v="Universal Pictures"/>
    <n v="76000000"/>
    <n v="83517315"/>
    <n v="368065385"/>
    <n v="602700620"/>
    <n v="970766005"/>
    <d v="2013-06-20T00:00:00"/>
    <d v="1899-12-30T01:38:00"/>
    <s v="PG"/>
    <s v="Adventure"/>
    <s v=" Animation"/>
    <s v=" Comedy"/>
    <s v=" Crime"/>
    <s v=" Family"/>
    <s v=" Sci-Fi"/>
    <m/>
    <n v="138"/>
    <x v="3"/>
  </r>
  <r>
    <n v="57"/>
    <s v="The Lion King"/>
    <n v="1994"/>
    <s v="Walt Disney Studios Motion Pictures"/>
    <n v="45000000"/>
    <n v="1586753"/>
    <n v="422783777"/>
    <n v="545728028"/>
    <n v="968511805"/>
    <d v="1994-06-15T00:00:00"/>
    <d v="1899-12-30T01:28:00"/>
    <s v="G"/>
    <s v="Adventure"/>
    <s v=" Animation"/>
    <s v=" Drama"/>
    <s v=" Family"/>
    <s v=" Musical"/>
    <m/>
    <m/>
    <n v="128"/>
    <x v="4"/>
  </r>
  <r>
    <n v="58"/>
    <s v="The Jungle Book"/>
    <n v="2016"/>
    <s v="Walt Disney Studios Motion Pictures"/>
    <n v="175000000"/>
    <n v="103261464"/>
    <n v="364001123"/>
    <n v="603723652"/>
    <n v="967724775"/>
    <d v="2016-04-07T00:00:00"/>
    <d v="1899-12-30T01:46:00"/>
    <s v="PG"/>
    <s v="Adventure"/>
    <s v=" Drama"/>
    <s v=" Family"/>
    <s v=" Fantasy"/>
    <m/>
    <m/>
    <m/>
    <n v="146"/>
    <x v="3"/>
  </r>
  <r>
    <n v="59"/>
    <s v="The Hobbit: The Battle of the Five Armies"/>
    <n v="2014"/>
    <s v="Warner Bros."/>
    <n v="250000000"/>
    <n v="54724334"/>
    <n v="255138261"/>
    <n v="707063077"/>
    <n v="962201338"/>
    <d v="2016-04-07T00:00:00"/>
    <d v="1899-12-30T01:46:00"/>
    <s v="PG"/>
    <s v="Adventure"/>
    <s v=" Drama"/>
    <s v=" Family"/>
    <s v=" Fantasy"/>
    <m/>
    <m/>
    <m/>
    <n v="146"/>
    <x v="3"/>
  </r>
  <r>
    <n v="60"/>
    <s v="Pirates of the Caribbean: At World's End"/>
    <n v="2007"/>
    <s v="Walt Disney Studios Motion Pictures"/>
    <n v="300000000"/>
    <n v="114732820"/>
    <n v="309420425"/>
    <n v="652270784"/>
    <n v="961691209"/>
    <d v="2007-05-22T00:00:00"/>
    <d v="1899-12-30T02:49:00"/>
    <s v="PG-13"/>
    <s v="Action"/>
    <s v=" Adventure"/>
    <s v=" Fantasy"/>
    <m/>
    <m/>
    <m/>
    <m/>
    <n v="249"/>
    <x v="0"/>
  </r>
  <r>
    <n v="61"/>
    <s v="The Hobbit: The Desolation of Smaug"/>
    <n v="2013"/>
    <s v="Warner Bros."/>
    <n v="225000000"/>
    <n v="73645197"/>
    <n v="258387334"/>
    <n v="700640658"/>
    <n v="959027992"/>
    <d v="2007-05-22T00:00:00"/>
    <d v="1899-12-30T02:49:00"/>
    <s v="PG-13"/>
    <s v="Action"/>
    <s v=" Adventure"/>
    <s v=" Fantasy"/>
    <m/>
    <m/>
    <m/>
    <m/>
    <n v="249"/>
    <x v="0"/>
  </r>
  <r>
    <n v="62"/>
    <s v="Doctor Strange in the Multiverse of Madness"/>
    <n v="2022"/>
    <s v="Walt Disney Studios Motion Pictures"/>
    <n v="414900000"/>
    <n v="187420998"/>
    <n v="411331607"/>
    <n v="544444197"/>
    <n v="955775804"/>
    <d v="2007-05-22T00:00:00"/>
    <d v="1899-12-30T02:49:00"/>
    <s v="PG-13"/>
    <s v="Action"/>
    <s v=" Adventure"/>
    <s v=" Fantasy"/>
    <m/>
    <m/>
    <m/>
    <m/>
    <n v="249"/>
    <x v="0"/>
  </r>
  <r>
    <n v="63"/>
    <s v="The Lord of the Rings: The Two Towers"/>
    <n v="2002"/>
    <s v="New Line Cinema"/>
    <n v="94000000"/>
    <n v="62007528"/>
    <n v="342952511"/>
    <n v="604991759"/>
    <n v="947944270"/>
    <d v="2002-12-18T00:00:00"/>
    <d v="1899-12-30T02:59:00"/>
    <s v="PG-13"/>
    <s v="Action"/>
    <s v=" Adventure"/>
    <s v=" Drama"/>
    <s v=" Fantasy"/>
    <m/>
    <m/>
    <m/>
    <n v="259"/>
    <x v="0"/>
  </r>
  <r>
    <n v="64"/>
    <s v="Harry Potter and the Order of the Phoenix"/>
    <n v="2007"/>
    <s v="Warner Bros."/>
    <n v="150000000"/>
    <n v="77108414"/>
    <n v="292382727"/>
    <n v="649895317"/>
    <n v="942278045"/>
    <d v="2007-07-11T00:00:00"/>
    <d v="1899-12-30T02:18:00"/>
    <s v="PG-13"/>
    <s v="Action"/>
    <s v=" Adventure"/>
    <s v=" Family"/>
    <s v=" Fantasy"/>
    <s v=" Mystery"/>
    <m/>
    <m/>
    <n v="218"/>
    <x v="2"/>
  </r>
  <r>
    <n v="65"/>
    <s v="Finding Nemo"/>
    <n v="2003"/>
    <s v="Walt Disney Studios Motion Pictures"/>
    <n v="94000000"/>
    <n v="70251710"/>
    <n v="380843261"/>
    <n v="560794699"/>
    <n v="941637960"/>
    <d v="2003-05-30T00:00:00"/>
    <d v="1899-12-30T01:40:00"/>
    <s v="G"/>
    <s v="Adventure"/>
    <s v=" Animation"/>
    <s v=" Comedy"/>
    <s v=" Family"/>
    <m/>
    <m/>
    <m/>
    <n v="140"/>
    <x v="3"/>
  </r>
  <r>
    <n v="66"/>
    <s v="Minions: The Rise of Gru"/>
    <n v="2022"/>
    <s v="Universal Pictures"/>
    <n v="80000000"/>
    <n v="107010140"/>
    <n v="369695210"/>
    <n v="569933000"/>
    <n v="939628210"/>
    <d v="2003-05-30T00:00:00"/>
    <d v="1899-12-30T01:40:00"/>
    <s v="G"/>
    <s v="Adventure"/>
    <s v=" Animation"/>
    <s v=" Comedy"/>
    <s v=" Family"/>
    <m/>
    <m/>
    <m/>
    <n v="140"/>
    <x v="3"/>
  </r>
  <r>
    <n v="67"/>
    <s v="Harry Potter and the Half-Blood Prince"/>
    <n v="2009"/>
    <s v="Warner Bros."/>
    <n v="250000000"/>
    <n v="77835727"/>
    <n v="302334374"/>
    <n v="632185012"/>
    <n v="934519387"/>
    <d v="2009-07-15T00:00:00"/>
    <d v="1899-12-30T02:33:00"/>
    <s v="PG"/>
    <s v="Action"/>
    <s v=" Adventure"/>
    <s v=" Family"/>
    <s v=" Fantasy"/>
    <s v=" Mystery"/>
    <m/>
    <m/>
    <n v="233"/>
    <x v="0"/>
  </r>
  <r>
    <n v="68"/>
    <s v="Shrek 2"/>
    <n v="2004"/>
    <s v="DreamWorks Distribution"/>
    <n v="150000000"/>
    <n v="108037878"/>
    <n v="441226247"/>
    <n v="487534523"/>
    <n v="928760770"/>
    <d v="2004-05-19T00:00:00"/>
    <d v="1899-12-30T01:33:00"/>
    <s v="PG"/>
    <s v="Adventure"/>
    <s v=" Animation"/>
    <s v=" Comedy"/>
    <s v=" Family"/>
    <s v=" Fantasy"/>
    <s v=" Romance"/>
    <m/>
    <n v="133"/>
    <x v="3"/>
  </r>
  <r>
    <n v="69"/>
    <s v="Oppenheimer"/>
    <n v="2023"/>
    <s v="Universal Pictures"/>
    <n v="100000000"/>
    <n v="82455420"/>
    <n v="321212945"/>
    <n v="604752000"/>
    <n v="925964945"/>
    <d v="2004-05-19T00:00:00"/>
    <d v="1899-12-30T01:33:00"/>
    <s v="PG"/>
    <s v="Adventure"/>
    <s v=" Animation"/>
    <s v=" Comedy"/>
    <s v=" Family"/>
    <s v=" Fantasy"/>
    <s v=" Romance"/>
    <m/>
    <n v="133"/>
    <x v="3"/>
  </r>
  <r>
    <n v="70"/>
    <s v="Harry Potter and the Chamber of Secrets"/>
    <n v="2002"/>
    <s v="Warner Bros."/>
    <n v="100000000"/>
    <n v="88357488"/>
    <n v="262641637"/>
    <n v="663316557"/>
    <n v="925958195"/>
    <d v="2002-11-14T00:00:00"/>
    <d v="1899-12-30T02:41:00"/>
    <s v="PG"/>
    <s v="Adventure"/>
    <s v=" Family"/>
    <s v=" Fantasy"/>
    <s v=" Mystery"/>
    <m/>
    <m/>
    <m/>
    <n v="241"/>
    <x v="0"/>
  </r>
  <r>
    <n v="71"/>
    <s v="Bohemian Rhapsody"/>
    <n v="2018"/>
    <s v="Twentieth Century Fox"/>
    <n v="52000000"/>
    <n v="51061119"/>
    <n v="216668042"/>
    <n v="694141269"/>
    <n v="910809311"/>
    <d v="2018-10-26T00:00:00"/>
    <d v="1899-12-30T02:14:00"/>
    <s v="PG-13"/>
    <s v="Biography"/>
    <s v=" Drama"/>
    <s v=" Music"/>
    <m/>
    <m/>
    <m/>
    <m/>
    <n v="214"/>
    <x v="2"/>
  </r>
  <r>
    <n v="72"/>
    <s v="The Battle at Lake Changjin"/>
    <n v="2021"/>
    <s v="CMC Pictures"/>
    <n v="200000000"/>
    <n v="105768"/>
    <n v="342411"/>
    <n v="902206065"/>
    <n v="902548476"/>
    <d v="2018-10-26T00:00:00"/>
    <d v="1899-12-30T02:14:00"/>
    <s v="PG-13"/>
    <s v="Biography"/>
    <s v=" Drama"/>
    <s v=" Music"/>
    <m/>
    <m/>
    <m/>
    <m/>
    <n v="214"/>
    <x v="2"/>
  </r>
  <r>
    <n v="73"/>
    <s v="The Lord of the Rings: The Fellowship of the Ring"/>
    <n v="2001"/>
    <s v="New Line Cinema"/>
    <n v="93000000"/>
    <n v="47211490"/>
    <n v="316115420"/>
    <n v="582089000"/>
    <n v="898204420"/>
    <d v="2001-12-19T00:00:00"/>
    <d v="1899-12-30T02:58:00"/>
    <s v="PG-13"/>
    <s v="Action"/>
    <s v=" Adventure"/>
    <s v=" Drama"/>
    <s v=" Fantasy"/>
    <m/>
    <m/>
    <m/>
    <n v="258"/>
    <x v="0"/>
  </r>
  <r>
    <n v="74"/>
    <s v="Harry Potter and the Goblet of Fire"/>
    <n v="2005"/>
    <s v="Warner Bros."/>
    <n v="150000000"/>
    <n v="102685961"/>
    <n v="290469928"/>
    <n v="606345381"/>
    <n v="896815310"/>
    <d v="2005-11-16T00:00:00"/>
    <d v="1899-12-30T02:37:00"/>
    <s v="PG-13"/>
    <s v="Adventure"/>
    <s v=" Family"/>
    <s v=" Fantasy"/>
    <s v=" Mystery"/>
    <m/>
    <m/>
    <m/>
    <n v="237"/>
    <x v="0"/>
  </r>
  <r>
    <n v="75"/>
    <s v="Spider-Man 3"/>
    <n v="2007"/>
    <s v="Sony Pictures Entertainment (SPE)"/>
    <n v="258000000"/>
    <n v="151116516"/>
    <n v="336530303"/>
    <n v="558453070"/>
    <n v="894983373"/>
    <d v="2007-05-01T00:00:00"/>
    <d v="1899-12-30T02:19:00"/>
    <s v="PG-13"/>
    <s v="Action"/>
    <s v=" Adventure"/>
    <s v=" Sci-Fi"/>
    <m/>
    <m/>
    <m/>
    <m/>
    <n v="219"/>
    <x v="2"/>
  </r>
  <r>
    <n v="76"/>
    <s v="The Secret Life of Pets"/>
    <n v="2016"/>
    <s v="Universal Pictures"/>
    <n v="75000000"/>
    <n v="104352905"/>
    <n v="368384330"/>
    <n v="525944139"/>
    <n v="894328469"/>
    <d v="2016-06-24T00:00:00"/>
    <d v="1899-12-30T01:27:00"/>
    <s v="PG"/>
    <s v="Adventure"/>
    <s v=" Animation"/>
    <s v=" Comedy"/>
    <s v=" Family"/>
    <m/>
    <m/>
    <m/>
    <n v="127"/>
    <x v="4"/>
  </r>
  <r>
    <n v="77"/>
    <s v="Ice Age: Dawn of the Dinosaurs"/>
    <n v="2009"/>
    <s v="Twentieth Century Fox"/>
    <n v="90000000"/>
    <n v="41690382"/>
    <n v="196573705"/>
    <n v="690113112"/>
    <n v="886686817"/>
    <d v="2009-06-29T00:00:00"/>
    <d v="1899-12-30T01:34:00"/>
    <s v="PG"/>
    <s v="Adventure"/>
    <s v=" Animation"/>
    <s v=" Comedy"/>
    <s v=" Family"/>
    <m/>
    <m/>
    <m/>
    <n v="134"/>
    <x v="3"/>
  </r>
  <r>
    <n v="78"/>
    <s v="Spectre"/>
    <n v="2015"/>
    <s v="Sony Pictures Entertainment (SPE)"/>
    <n v="245000000"/>
    <n v="70403148"/>
    <n v="200074609"/>
    <n v="680630703"/>
    <n v="880705312"/>
    <d v="2015-10-26T00:00:00"/>
    <d v="1899-12-30T02:28:00"/>
    <s v="PG-13"/>
    <s v="Action"/>
    <s v=" Adventure"/>
    <s v=" Thriller"/>
    <m/>
    <m/>
    <m/>
    <m/>
    <n v="228"/>
    <x v="2"/>
  </r>
  <r>
    <n v="79"/>
    <s v="Spider-Man: Homecoming"/>
    <n v="2017"/>
    <s v="Sony Pictures Entertainment (SPE)"/>
    <n v="175000000"/>
    <n v="117027503"/>
    <n v="334201140"/>
    <n v="545965784"/>
    <n v="880166924"/>
    <d v="2017-07-05T00:00:00"/>
    <d v="1899-12-30T02:13:00"/>
    <s v="PG-13"/>
    <s v="Action"/>
    <s v=" Adventure"/>
    <s v=" Sci-Fi"/>
    <m/>
    <m/>
    <m/>
    <m/>
    <n v="213"/>
    <x v="2"/>
  </r>
  <r>
    <n v="80"/>
    <s v="Ice Age: Continental Drift"/>
    <n v="2012"/>
    <s v="Twentieth Century Fox"/>
    <n v="95000000"/>
    <n v="46629259"/>
    <n v="161321843"/>
    <n v="715922939"/>
    <n v="877244782"/>
    <d v="2012-06-27T00:00:00"/>
    <d v="1899-12-30T01:28:00"/>
    <s v="PG"/>
    <s v="Adventure"/>
    <s v=" Animation"/>
    <s v=" Comedy"/>
    <s v=" Family"/>
    <m/>
    <m/>
    <m/>
    <n v="128"/>
    <x v="4"/>
  </r>
  <r>
    <n v="81"/>
    <s v="Batman v Superman: Dawn of Justice"/>
    <n v="2016"/>
    <s v="Warner Bros."/>
    <n v="250000000"/>
    <n v="166007347"/>
    <n v="330360194"/>
    <n v="543277334"/>
    <n v="873637528"/>
    <d v="2016-03-23T00:00:00"/>
    <d v="1899-12-30T02:31:00"/>
    <s v="PG-13"/>
    <s v="Action"/>
    <s v=" Adventure"/>
    <s v=" Sci-Fi"/>
    <m/>
    <m/>
    <m/>
    <m/>
    <n v="231"/>
    <x v="0"/>
  </r>
  <r>
    <n v="82"/>
    <s v="Wolf Warrior 2"/>
    <n v="2017"/>
    <s v="The H Collective"/>
    <n v="30100000"/>
    <n v="219022"/>
    <n v="2721100"/>
    <n v="867604339"/>
    <n v="870325439"/>
    <d v="2017-07-27T00:00:00"/>
    <d v="1899-12-30T02:03:00"/>
    <s v="PG-13"/>
    <s v="Action"/>
    <s v=" Adventure"/>
    <s v=" Drama"/>
    <s v=" Thriller"/>
    <s v=" War"/>
    <m/>
    <m/>
    <n v="203"/>
    <x v="2"/>
  </r>
  <r>
    <n v="83"/>
    <s v="Star Wars: Episode III - Revenge of the Sith"/>
    <n v="2005"/>
    <s v="Twentieth Century Fox"/>
    <n v="113000000"/>
    <n v="108435841"/>
    <n v="380270577"/>
    <n v="488119983"/>
    <n v="868390560"/>
    <d v="2005-05-18T00:00:00"/>
    <d v="1899-12-30T02:20:00"/>
    <s v="PG-13"/>
    <s v="Action"/>
    <s v=" Adventure"/>
    <s v=" Fantasy"/>
    <s v=" Sci-Fi"/>
    <m/>
    <m/>
    <m/>
    <n v="220"/>
    <x v="2"/>
  </r>
  <r>
    <n v="84"/>
    <s v="The Hunger Games: Catching Fire"/>
    <n v="2013"/>
    <s v="Lionsgate"/>
    <n v="130000000"/>
    <n v="158074286"/>
    <n v="424668047"/>
    <n v="440343699"/>
    <n v="865011746"/>
    <d v="2013-11-15T00:00:00"/>
    <d v="1899-12-30T02:26:00"/>
    <s v="PG-13"/>
    <s v="Action"/>
    <s v=" Adventure"/>
    <s v=" Sci-Fi"/>
    <s v=" Thriller"/>
    <m/>
    <m/>
    <m/>
    <n v="226"/>
    <x v="2"/>
  </r>
  <r>
    <n v="85"/>
    <s v="Guardians of the Galaxy Vol. 2"/>
    <n v="2017"/>
    <s v="Walt Disney Studios Motion Pictures"/>
    <n v="200000000"/>
    <n v="146510104"/>
    <n v="389813101"/>
    <n v="473942950"/>
    <n v="863756051"/>
    <d v="2017-04-25T00:00:00"/>
    <d v="1899-12-30T02:16:00"/>
    <s v="PG-13"/>
    <s v="Action"/>
    <s v=" Adventure"/>
    <s v=" Comedy"/>
    <s v=" Sci-Fi"/>
    <m/>
    <m/>
    <m/>
    <n v="216"/>
    <x v="2"/>
  </r>
  <r>
    <n v="86"/>
    <s v="Black Panther: Wakanda Forever"/>
    <n v="2022"/>
    <s v="Walt Disney Studios Motion Pictures"/>
    <n v="250000000"/>
    <n v="181339761"/>
    <n v="453829060"/>
    <n v="405379776"/>
    <n v="859208836"/>
    <d v="2017-04-25T00:00:00"/>
    <d v="1899-12-30T02:16:00"/>
    <s v="PG-13"/>
    <s v="Action"/>
    <s v=" Adventure"/>
    <s v=" Comedy"/>
    <s v=" Sci-Fi"/>
    <m/>
    <m/>
    <m/>
    <n v="216"/>
    <x v="2"/>
  </r>
  <r>
    <n v="87"/>
    <s v="Inside Out"/>
    <n v="2015"/>
    <s v="Walt Disney Studios Motion Pictures"/>
    <n v="175000000"/>
    <n v="90440272"/>
    <n v="356921711"/>
    <n v="501926308"/>
    <n v="858848019"/>
    <d v="2015-06-10T00:00:00"/>
    <d v="1899-12-30T01:35:00"/>
    <s v="PG"/>
    <s v="Adventure"/>
    <s v=" Animation"/>
    <s v=" Comedy"/>
    <s v=" Drama"/>
    <s v=" Family"/>
    <s v=" Fantasy"/>
    <m/>
    <n v="135"/>
    <x v="3"/>
  </r>
  <r>
    <n v="88"/>
    <s v="Venom"/>
    <n v="2018"/>
    <s v="Sony Pictures Entertainment (SPE)"/>
    <n v="100000000"/>
    <n v="80255756"/>
    <n v="213515506"/>
    <n v="642569645"/>
    <n v="856085151"/>
    <d v="2018-10-03T00:00:00"/>
    <d v="1899-12-30T01:52:00"/>
    <s v="PG-13"/>
    <s v="Action"/>
    <s v=" Adventure"/>
    <s v=" Sci-Fi"/>
    <m/>
    <m/>
    <m/>
    <m/>
    <n v="152"/>
    <x v="3"/>
  </r>
  <r>
    <n v="89"/>
    <s v="Thor: Ragnarok"/>
    <n v="2017"/>
    <s v="Walt Disney Studios Motion Pictures"/>
    <n v="180000000"/>
    <n v="122744989"/>
    <n v="315058289"/>
    <n v="540243517"/>
    <n v="855301806"/>
    <d v="2017-10-24T00:00:00"/>
    <d v="1899-12-30T02:10:00"/>
    <s v="PG-13"/>
    <s v="Action"/>
    <s v=" Adventure"/>
    <s v=" Comedy"/>
    <s v=" Fantasy"/>
    <s v=" Sci-Fi"/>
    <m/>
    <m/>
    <n v="210"/>
    <x v="2"/>
  </r>
  <r>
    <n v="90"/>
    <s v="The Twilight Saga: Breaking Dawn - Part 2"/>
    <n v="2012"/>
    <s v="Lionsgate"/>
    <n v="120000000"/>
    <n v="141067634"/>
    <n v="292324737"/>
    <n v="556269211"/>
    <n v="848593948"/>
    <d v="2012-11-14T00:00:00"/>
    <d v="1899-12-30T01:55:00"/>
    <s v="PG-13"/>
    <s v="Adventure"/>
    <s v=" Drama"/>
    <s v=" Fantasy"/>
    <s v=" Romance"/>
    <m/>
    <m/>
    <m/>
    <n v="155"/>
    <x v="3"/>
  </r>
  <r>
    <n v="91"/>
    <s v="Guardians of the Galaxy Vol. 3"/>
    <n v="2023"/>
    <s v="Walt Disney Studios Motion Pictures"/>
    <n v="250000000"/>
    <n v="118414021"/>
    <n v="358995815"/>
    <n v="486559962"/>
    <n v="845555777"/>
    <d v="2012-11-14T00:00:00"/>
    <d v="1899-12-30T01:55:00"/>
    <s v="PG-13"/>
    <s v="Adventure"/>
    <s v=" Drama"/>
    <s v=" Fantasy"/>
    <s v=" Romance"/>
    <m/>
    <m/>
    <m/>
    <n v="155"/>
    <x v="3"/>
  </r>
  <r>
    <n v="92"/>
    <s v="Inception"/>
    <n v="2010"/>
    <s v="Warner Bros."/>
    <n v="160000000"/>
    <n v="62785337"/>
    <n v="292587330"/>
    <n v="546443300"/>
    <n v="839030630"/>
    <d v="2010-07-15T00:00:00"/>
    <d v="1899-12-30T02:28:00"/>
    <s v="PG-13"/>
    <s v="Action"/>
    <s v=" Adventure"/>
    <s v=" Sci-Fi"/>
    <s v=" Thriller"/>
    <m/>
    <m/>
    <m/>
    <n v="228"/>
    <x v="2"/>
  </r>
  <r>
    <n v="93"/>
    <s v="Transformers: Revenge of the Fallen"/>
    <n v="2009"/>
    <s v="DreamWorks"/>
    <n v="200000000"/>
    <n v="108966307"/>
    <n v="402111870"/>
    <n v="434191823"/>
    <n v="836303693"/>
    <d v="2009-06-19T00:00:00"/>
    <d v="1899-12-30T02:29:00"/>
    <s v="PG-13"/>
    <s v="Action"/>
    <s v=" Adventure"/>
    <s v=" Sci-Fi"/>
    <m/>
    <m/>
    <m/>
    <m/>
    <n v="229"/>
    <x v="2"/>
  </r>
  <r>
    <n v="94"/>
    <s v="Spider-Man"/>
    <n v="2002"/>
    <s v="Sony Pictures Entertainment (SPE)"/>
    <n v="139000000"/>
    <n v="114844116"/>
    <n v="407022860"/>
    <n v="418002176"/>
    <n v="825025036"/>
    <d v="2002-05-03T00:00:00"/>
    <d v="1899-12-30T02:01:00"/>
    <s v="PG-13"/>
    <s v="Action"/>
    <s v=" Adventure"/>
    <s v=" Sci-Fi"/>
    <m/>
    <m/>
    <m/>
    <m/>
    <n v="201"/>
    <x v="2"/>
  </r>
  <r>
    <n v="95"/>
    <s v="Wonder Woman"/>
    <n v="2017"/>
    <s v="Warner Bros."/>
    <n v="149000000"/>
    <n v="103251471"/>
    <n v="412845172"/>
    <n v="410009114"/>
    <n v="822854286"/>
    <d v="2017-05-30T00:00:00"/>
    <d v="1899-12-30T02:21:00"/>
    <s v="PG-13"/>
    <s v="Action"/>
    <s v=" Adventure"/>
    <s v=" Fantasy"/>
    <s v=" Sci-Fi"/>
    <s v=" War"/>
    <m/>
    <m/>
    <n v="221"/>
    <x v="2"/>
  </r>
  <r>
    <n v="96"/>
    <s v="Hi, Mom"/>
    <n v="2021"/>
    <s v="Tiger Pictures Entertainment"/>
    <n v="149000000"/>
    <n v="0"/>
    <n v="822009764"/>
    <n v="822009764"/>
    <n v="822854286"/>
    <d v="2017-05-30T00:00:00"/>
    <d v="1899-12-30T02:21:00"/>
    <s v="PG-13"/>
    <s v="Action"/>
    <s v=" Adventure"/>
    <s v=" Fantasy"/>
    <s v=" Sci-Fi"/>
    <s v=" War"/>
    <m/>
    <m/>
    <n v="221"/>
    <x v="2"/>
  </r>
  <r>
    <n v="97"/>
    <s v="Independence Day"/>
    <n v="1996"/>
    <s v="Twentieth Century Fox"/>
    <n v="75000000"/>
    <n v="50228264"/>
    <n v="306169268"/>
    <n v="511231623"/>
    <n v="817400891"/>
    <d v="1996-07-03T00:00:00"/>
    <d v="1899-12-30T02:25:00"/>
    <s v="PG-13"/>
    <s v="Action"/>
    <s v=" Adventure"/>
    <s v=" Sci-Fi"/>
    <m/>
    <m/>
    <m/>
    <m/>
    <n v="225"/>
    <x v="2"/>
  </r>
  <r>
    <n v="98"/>
    <s v="Coco"/>
    <n v="2017"/>
    <s v="Walt Disney Studios Motion Pictures"/>
    <n v="175000000"/>
    <n v="50802605"/>
    <n v="210460015"/>
    <n v="603877039"/>
    <n v="814337054"/>
    <d v="1996-07-03T00:00:00"/>
    <d v="1899-12-30T02:25:00"/>
    <s v="PG-13"/>
    <s v="Action"/>
    <s v=" Adventure"/>
    <s v=" Sci-Fi"/>
    <m/>
    <m/>
    <m/>
    <m/>
    <n v="225"/>
    <x v="2"/>
  </r>
  <r>
    <n v="99"/>
    <s v="Fantastic Beasts and Where to Find Them"/>
    <n v="2016"/>
    <s v="Warner Bros."/>
    <n v="180000000"/>
    <n v="74403387"/>
    <n v="234037575"/>
    <n v="580006426"/>
    <n v="814044001"/>
    <d v="2016-11-16T00:00:00"/>
    <d v="1899-12-30T02:12:00"/>
    <s v="PG-13"/>
    <s v="Adventure"/>
    <s v=" Family"/>
    <s v=" Fantasy"/>
    <m/>
    <m/>
    <m/>
    <m/>
    <n v="212"/>
    <x v="2"/>
  </r>
  <r>
    <n v="100"/>
    <s v="Shrek the Third"/>
    <n v="2007"/>
    <s v="DreamWorks"/>
    <n v="160000000"/>
    <n v="121629270"/>
    <n v="322719944"/>
    <n v="490647436"/>
    <n v="813367380"/>
    <d v="2007-05-17T00:00:00"/>
    <d v="1899-12-30T01:33:00"/>
    <s v="PG"/>
    <s v="Adventure"/>
    <s v=" Animation"/>
    <s v=" Comedy"/>
    <s v=" Family"/>
    <s v=" Fantasy"/>
    <s v=" Romance"/>
    <m/>
    <n v="13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1"/>
  </r>
  <r>
    <x v="2"/>
  </r>
  <r>
    <x v="0"/>
  </r>
  <r>
    <x v="0"/>
  </r>
  <r>
    <x v="3"/>
  </r>
  <r>
    <x v="4"/>
  </r>
  <r>
    <x v="0"/>
  </r>
  <r>
    <x v="0"/>
  </r>
  <r>
    <x v="4"/>
  </r>
  <r>
    <x v="2"/>
  </r>
  <r>
    <x v="0"/>
  </r>
  <r>
    <x v="5"/>
  </r>
  <r>
    <x v="0"/>
  </r>
  <r>
    <x v="4"/>
  </r>
  <r>
    <x v="0"/>
  </r>
  <r>
    <x v="5"/>
  </r>
  <r>
    <x v="0"/>
  </r>
  <r>
    <x v="4"/>
  </r>
  <r>
    <x v="0"/>
  </r>
  <r>
    <x v="0"/>
  </r>
  <r>
    <x v="0"/>
  </r>
  <r>
    <x v="4"/>
  </r>
  <r>
    <x v="0"/>
  </r>
  <r>
    <x v="4"/>
  </r>
  <r>
    <x v="0"/>
  </r>
  <r>
    <x v="5"/>
  </r>
  <r>
    <x v="6"/>
  </r>
  <r>
    <x v="3"/>
  </r>
  <r>
    <x v="3"/>
  </r>
  <r>
    <x v="0"/>
  </r>
  <r>
    <x v="7"/>
  </r>
  <r>
    <x v="4"/>
  </r>
  <r>
    <x v="2"/>
  </r>
  <r>
    <x v="5"/>
  </r>
  <r>
    <x v="0"/>
  </r>
  <r>
    <x v="5"/>
  </r>
  <r>
    <x v="0"/>
  </r>
  <r>
    <x v="0"/>
  </r>
  <r>
    <x v="0"/>
  </r>
  <r>
    <x v="0"/>
  </r>
  <r>
    <x v="0"/>
  </r>
  <r>
    <x v="0"/>
  </r>
  <r>
    <x v="4"/>
  </r>
  <r>
    <x v="0"/>
  </r>
  <r>
    <x v="8"/>
  </r>
  <r>
    <x v="0"/>
  </r>
  <r>
    <x v="0"/>
  </r>
  <r>
    <x v="5"/>
  </r>
  <r>
    <x v="5"/>
  </r>
  <r>
    <x v="5"/>
  </r>
  <r>
    <x v="4"/>
  </r>
  <r>
    <x v="3"/>
  </r>
  <r>
    <x v="5"/>
  </r>
  <r>
    <x v="4"/>
  </r>
  <r>
    <x v="0"/>
  </r>
  <r>
    <x v="0"/>
  </r>
  <r>
    <x v="5"/>
  </r>
  <r>
    <x v="0"/>
  </r>
  <r>
    <x v="5"/>
  </r>
  <r>
    <x v="0"/>
  </r>
  <r>
    <x v="6"/>
  </r>
  <r>
    <x v="5"/>
  </r>
  <r>
    <x v="0"/>
  </r>
  <r>
    <x v="4"/>
  </r>
  <r>
    <x v="5"/>
  </r>
  <r>
    <x v="9"/>
  </r>
  <r>
    <x v="4"/>
  </r>
  <r>
    <x v="5"/>
  </r>
  <r>
    <x v="8"/>
  </r>
  <r>
    <x v="10"/>
  </r>
  <r>
    <x v="6"/>
  </r>
  <r>
    <x v="5"/>
  </r>
  <r>
    <x v="3"/>
  </r>
  <r>
    <x v="4"/>
  </r>
  <r>
    <x v="8"/>
  </r>
  <r>
    <x v="3"/>
  </r>
  <r>
    <x v="3"/>
  </r>
  <r>
    <x v="8"/>
  </r>
  <r>
    <x v="5"/>
  </r>
  <r>
    <x v="11"/>
  </r>
  <r>
    <x v="8"/>
  </r>
  <r>
    <x v="12"/>
  </r>
  <r>
    <x v="0"/>
  </r>
  <r>
    <x v="0"/>
  </r>
  <r>
    <x v="0"/>
  </r>
  <r>
    <x v="3"/>
  </r>
  <r>
    <x v="0"/>
  </r>
  <r>
    <x v="12"/>
  </r>
  <r>
    <x v="0"/>
  </r>
  <r>
    <x v="5"/>
  </r>
  <r>
    <x v="7"/>
  </r>
  <r>
    <x v="3"/>
  </r>
  <r>
    <x v="5"/>
  </r>
  <r>
    <x v="13"/>
  </r>
  <r>
    <x v="8"/>
  </r>
  <r>
    <x v="0"/>
  </r>
  <r>
    <x v="5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8BBFA-0B04-453A-9BF8-FA37FF3A7407}" name="PivotTable8" cacheId="1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X5:X19" firstHeaderRow="1" firstDataRow="1" firstDataCol="1"/>
  <pivotFields count="1">
    <pivotField axis="axisRow" showAll="0">
      <items count="15">
        <item x="1"/>
        <item x="10"/>
        <item x="7"/>
        <item x="9"/>
        <item x="12"/>
        <item x="6"/>
        <item x="2"/>
        <item x="3"/>
        <item x="11"/>
        <item x="13"/>
        <item x="8"/>
        <item x="4"/>
        <item x="0"/>
        <item x="5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69132-EC69-4F1F-8888-0166C2D482A9}" name="PivotTable5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1"/>
        <item x="3"/>
        <item x="2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Film Length" fld="2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9049-9DAB-4E99-96ED-CC80D293CCF5}">
  <dimension ref="A1"/>
  <sheetViews>
    <sheetView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EF16-F3FC-4054-A29B-1416DA72A8A1}">
  <dimension ref="A1:Y112"/>
  <sheetViews>
    <sheetView tabSelected="1" workbookViewId="0">
      <selection activeCell="V103" sqref="V103"/>
    </sheetView>
  </sheetViews>
  <sheetFormatPr defaultRowHeight="14.25" x14ac:dyDescent="0.45"/>
  <cols>
    <col min="1" max="1" width="4.59765625" bestFit="1" customWidth="1"/>
    <col min="2" max="2" width="38" bestFit="1" customWidth="1"/>
    <col min="3" max="3" width="7.265625" customWidth="1"/>
    <col min="4" max="4" width="29.06640625" bestFit="1" customWidth="1"/>
    <col min="5" max="5" width="10.53125" bestFit="1" customWidth="1"/>
    <col min="6" max="6" width="19.59765625" bestFit="1" customWidth="1"/>
    <col min="7" max="7" width="17.265625" bestFit="1" customWidth="1"/>
    <col min="8" max="8" width="19.73046875" bestFit="1" customWidth="1"/>
    <col min="9" max="9" width="18.73046875" bestFit="1" customWidth="1"/>
    <col min="10" max="10" width="13.3984375" customWidth="1"/>
    <col min="11" max="11" width="11.265625" bestFit="1" customWidth="1"/>
    <col min="12" max="12" width="6.73046875" bestFit="1" customWidth="1"/>
    <col min="20" max="20" width="22.9296875" bestFit="1" customWidth="1"/>
    <col min="21" max="21" width="20.9296875" bestFit="1" customWidth="1"/>
    <col min="22" max="22" width="20.9296875" customWidth="1"/>
    <col min="24" max="24" width="29.06640625" bestFit="1" customWidth="1"/>
  </cols>
  <sheetData>
    <row r="1" spans="1:25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179</v>
      </c>
    </row>
    <row r="2" spans="1:25" x14ac:dyDescent="0.45">
      <c r="A2" s="10">
        <v>1</v>
      </c>
      <c r="B2" s="10" t="s">
        <v>21</v>
      </c>
      <c r="C2" s="10">
        <v>2009</v>
      </c>
      <c r="D2" s="10" t="s">
        <v>22</v>
      </c>
      <c r="E2" s="10">
        <v>237000000</v>
      </c>
      <c r="F2" s="11">
        <v>77025481</v>
      </c>
      <c r="G2" s="11">
        <v>785221649</v>
      </c>
      <c r="H2" s="11">
        <v>2138484377</v>
      </c>
      <c r="I2" s="11">
        <v>2923706026</v>
      </c>
      <c r="J2" s="12">
        <v>40163</v>
      </c>
      <c r="K2" s="13">
        <v>0.1125</v>
      </c>
      <c r="L2" s="10" t="s">
        <v>23</v>
      </c>
      <c r="M2" s="10" t="s">
        <v>24</v>
      </c>
      <c r="N2" s="10" t="s">
        <v>54</v>
      </c>
      <c r="O2" s="10" t="s">
        <v>171</v>
      </c>
      <c r="P2" s="10" t="s">
        <v>167</v>
      </c>
      <c r="Q2" s="10" t="s">
        <v>177</v>
      </c>
      <c r="R2" s="10" t="s">
        <v>177</v>
      </c>
      <c r="S2" s="10" t="s">
        <v>177</v>
      </c>
      <c r="T2" s="10">
        <v>242</v>
      </c>
      <c r="U2" s="10" t="s">
        <v>28</v>
      </c>
      <c r="V2" s="10" t="str" cm="1">
        <f t="array" ref="V2">_xlfn.IFS(C2&lt;2000,"1990s",C2&lt;2010,"2000s", C2&lt;2020, "2010s", C2&lt;2030, "2020s")</f>
        <v>2000s</v>
      </c>
    </row>
    <row r="3" spans="1:25" x14ac:dyDescent="0.45">
      <c r="A3" s="10">
        <v>2</v>
      </c>
      <c r="B3" s="10" t="s">
        <v>29</v>
      </c>
      <c r="C3" s="10">
        <v>2019</v>
      </c>
      <c r="D3" s="10" t="s">
        <v>30</v>
      </c>
      <c r="E3" s="10">
        <v>356000000</v>
      </c>
      <c r="F3" s="11">
        <v>357115007</v>
      </c>
      <c r="G3" s="11">
        <v>858373000</v>
      </c>
      <c r="H3" s="11">
        <v>1941066100</v>
      </c>
      <c r="I3" s="11">
        <v>2799439100</v>
      </c>
      <c r="J3" s="12">
        <v>43579</v>
      </c>
      <c r="K3" s="13">
        <v>0.12569444444444444</v>
      </c>
      <c r="L3" s="10" t="s">
        <v>23</v>
      </c>
      <c r="M3" s="10" t="s">
        <v>24</v>
      </c>
      <c r="N3" s="10" t="s">
        <v>54</v>
      </c>
      <c r="O3" s="10" t="s">
        <v>39</v>
      </c>
      <c r="P3" s="10" t="s">
        <v>167</v>
      </c>
      <c r="Q3" s="10" t="s">
        <v>177</v>
      </c>
      <c r="R3" s="10" t="s">
        <v>177</v>
      </c>
      <c r="S3" s="10" t="s">
        <v>177</v>
      </c>
      <c r="T3" s="10">
        <v>301</v>
      </c>
      <c r="U3" s="10" t="s">
        <v>32</v>
      </c>
      <c r="V3" s="10" t="str" cm="1">
        <f t="array" ref="V3">_xlfn.IFS(C3&lt;2000,"1990s",C3&lt;2010,"2000s", C3&lt;2020, "2010s", C3&lt;2030, "2020s")</f>
        <v>2010s</v>
      </c>
    </row>
    <row r="4" spans="1:25" x14ac:dyDescent="0.45">
      <c r="A4" s="10">
        <v>3</v>
      </c>
      <c r="B4" s="10" t="s">
        <v>33</v>
      </c>
      <c r="C4" s="10">
        <v>2022</v>
      </c>
      <c r="D4" s="10" t="s">
        <v>34</v>
      </c>
      <c r="E4" s="10">
        <v>350000000</v>
      </c>
      <c r="F4" s="11">
        <v>134100226</v>
      </c>
      <c r="G4" s="11">
        <v>684075767</v>
      </c>
      <c r="H4" s="11">
        <v>1636174514</v>
      </c>
      <c r="I4" s="11">
        <v>2320250281</v>
      </c>
      <c r="J4" s="12">
        <v>44913</v>
      </c>
      <c r="K4" s="13">
        <v>0.13333333333333333</v>
      </c>
      <c r="L4" s="10" t="s">
        <v>23</v>
      </c>
      <c r="M4" s="10" t="s">
        <v>24</v>
      </c>
      <c r="N4" s="10" t="s">
        <v>54</v>
      </c>
      <c r="O4" s="10" t="s">
        <v>171</v>
      </c>
      <c r="P4" s="10" t="s">
        <v>167</v>
      </c>
      <c r="Q4" s="10" t="s">
        <v>177</v>
      </c>
      <c r="R4" s="10" t="s">
        <v>177</v>
      </c>
      <c r="S4" s="10" t="s">
        <v>177</v>
      </c>
      <c r="T4" s="10">
        <v>312</v>
      </c>
      <c r="U4" s="10" t="s">
        <v>32</v>
      </c>
      <c r="V4" s="10" t="str" cm="1">
        <f t="array" ref="V4">_xlfn.IFS(C4&lt;2000,"1990s",C4&lt;2010,"2000s", C4&lt;2020, "2010s", C4&lt;2030, "2020s")</f>
        <v>2020s</v>
      </c>
    </row>
    <row r="5" spans="1:25" x14ac:dyDescent="0.45">
      <c r="A5" s="10">
        <v>4</v>
      </c>
      <c r="B5" s="10" t="s">
        <v>37</v>
      </c>
      <c r="C5" s="10">
        <v>1997</v>
      </c>
      <c r="D5" s="10" t="s">
        <v>38</v>
      </c>
      <c r="E5" s="10">
        <v>200000000</v>
      </c>
      <c r="F5" s="11">
        <v>28638131</v>
      </c>
      <c r="G5" s="11">
        <v>674292608</v>
      </c>
      <c r="H5" s="11">
        <v>1590450697</v>
      </c>
      <c r="I5" s="11">
        <v>2264743305</v>
      </c>
      <c r="J5" s="12">
        <v>35783</v>
      </c>
      <c r="K5" s="13">
        <v>0.13472222222222222</v>
      </c>
      <c r="L5" s="10" t="s">
        <v>23</v>
      </c>
      <c r="M5" s="10" t="s">
        <v>39</v>
      </c>
      <c r="N5" s="10" t="s">
        <v>166</v>
      </c>
      <c r="O5" s="10" t="s">
        <v>177</v>
      </c>
      <c r="P5" s="10" t="s">
        <v>177</v>
      </c>
      <c r="Q5" s="10" t="s">
        <v>177</v>
      </c>
      <c r="R5" s="10" t="s">
        <v>177</v>
      </c>
      <c r="S5" s="10" t="s">
        <v>177</v>
      </c>
      <c r="T5" s="10">
        <v>314</v>
      </c>
      <c r="U5" s="10" t="s">
        <v>32</v>
      </c>
      <c r="V5" s="10" t="str" cm="1">
        <f t="array" ref="V5">_xlfn.IFS(C5&lt;2000,"1990s",C5&lt;2010,"2000s", C5&lt;2020, "2010s", C5&lt;2030, "2020s")</f>
        <v>1990s</v>
      </c>
      <c r="X5" s="1" t="s">
        <v>35</v>
      </c>
      <c r="Y5" s="4" t="s">
        <v>36</v>
      </c>
    </row>
    <row r="6" spans="1:25" x14ac:dyDescent="0.45">
      <c r="A6" s="10">
        <v>5</v>
      </c>
      <c r="B6" s="10" t="s">
        <v>41</v>
      </c>
      <c r="C6" s="10">
        <v>2015</v>
      </c>
      <c r="D6" s="10" t="s">
        <v>30</v>
      </c>
      <c r="E6" s="10">
        <v>245000000</v>
      </c>
      <c r="F6" s="11">
        <v>247966675</v>
      </c>
      <c r="G6" s="11">
        <v>936662225</v>
      </c>
      <c r="H6" s="11">
        <v>1134647993</v>
      </c>
      <c r="I6" s="11">
        <v>2071310218</v>
      </c>
      <c r="J6" s="12">
        <v>42354</v>
      </c>
      <c r="K6" s="13">
        <v>9.583333333333334E-2</v>
      </c>
      <c r="L6" s="10" t="s">
        <v>23</v>
      </c>
      <c r="M6" s="10" t="s">
        <v>24</v>
      </c>
      <c r="N6" s="10" t="s">
        <v>54</v>
      </c>
      <c r="O6" s="10" t="s">
        <v>167</v>
      </c>
      <c r="P6" s="10" t="s">
        <v>177</v>
      </c>
      <c r="Q6" s="10" t="s">
        <v>177</v>
      </c>
      <c r="R6" s="10" t="s">
        <v>177</v>
      </c>
      <c r="S6" s="10" t="s">
        <v>177</v>
      </c>
      <c r="T6" s="10">
        <v>218</v>
      </c>
      <c r="U6" s="10" t="s">
        <v>42</v>
      </c>
      <c r="V6" s="10" t="str" cm="1">
        <f t="array" ref="V6">_xlfn.IFS(C6&lt;2000,"1990s",C6&lt;2010,"2000s", C6&lt;2020, "2010s", C6&lt;2030, "2020s")</f>
        <v>2010s</v>
      </c>
      <c r="X6" s="3" t="s">
        <v>34</v>
      </c>
      <c r="Y6">
        <f>COUNTIF(D$2:D$101, X6)</f>
        <v>1</v>
      </c>
    </row>
    <row r="7" spans="1:25" x14ac:dyDescent="0.45">
      <c r="A7" s="10">
        <v>6</v>
      </c>
      <c r="B7" s="10" t="s">
        <v>44</v>
      </c>
      <c r="C7" s="10">
        <v>2018</v>
      </c>
      <c r="D7" s="10" t="s">
        <v>30</v>
      </c>
      <c r="E7" s="10">
        <v>321000000</v>
      </c>
      <c r="F7" s="11">
        <v>257698183</v>
      </c>
      <c r="G7" s="11">
        <v>678815482</v>
      </c>
      <c r="H7" s="11">
        <v>1373599557</v>
      </c>
      <c r="I7" s="11">
        <v>2052415039</v>
      </c>
      <c r="J7" s="12">
        <v>43216</v>
      </c>
      <c r="K7" s="13">
        <v>0.10347222222222222</v>
      </c>
      <c r="L7" s="10" t="s">
        <v>23</v>
      </c>
      <c r="M7" s="10" t="s">
        <v>24</v>
      </c>
      <c r="N7" s="10" t="s">
        <v>54</v>
      </c>
      <c r="O7" s="10" t="s">
        <v>167</v>
      </c>
      <c r="P7" s="10" t="s">
        <v>177</v>
      </c>
      <c r="Q7" s="10" t="s">
        <v>177</v>
      </c>
      <c r="R7" s="10" t="s">
        <v>177</v>
      </c>
      <c r="S7" s="10" t="s">
        <v>177</v>
      </c>
      <c r="T7" s="10">
        <v>229</v>
      </c>
      <c r="U7" s="10" t="s">
        <v>42</v>
      </c>
      <c r="V7" s="10" t="str" cm="1">
        <f t="array" ref="V7">_xlfn.IFS(C7&lt;2000,"1990s",C7&lt;2010,"2000s", C7&lt;2020, "2010s", C7&lt;2030, "2020s")</f>
        <v>2010s</v>
      </c>
      <c r="X7" s="3" t="s">
        <v>43</v>
      </c>
      <c r="Y7">
        <f>COUNTIF(D$2:D$101, X7)</f>
        <v>1</v>
      </c>
    </row>
    <row r="8" spans="1:25" x14ac:dyDescent="0.45">
      <c r="A8" s="10">
        <v>7</v>
      </c>
      <c r="B8" s="10" t="s">
        <v>46</v>
      </c>
      <c r="C8" s="10">
        <v>2021</v>
      </c>
      <c r="D8" s="10" t="s">
        <v>47</v>
      </c>
      <c r="E8" s="10">
        <v>200000000</v>
      </c>
      <c r="F8" s="11">
        <v>260138569</v>
      </c>
      <c r="G8" s="11">
        <v>814115070</v>
      </c>
      <c r="H8" s="11">
        <v>1107732041</v>
      </c>
      <c r="I8" s="11">
        <v>1921847111</v>
      </c>
      <c r="J8" s="12">
        <v>42354</v>
      </c>
      <c r="K8" s="13">
        <v>9.583333333333334E-2</v>
      </c>
      <c r="L8" s="10" t="s">
        <v>23</v>
      </c>
      <c r="M8" s="10" t="s">
        <v>24</v>
      </c>
      <c r="N8" s="10" t="s">
        <v>54</v>
      </c>
      <c r="O8" s="10" t="s">
        <v>167</v>
      </c>
      <c r="P8" s="10" t="s">
        <v>177</v>
      </c>
      <c r="Q8" s="10" t="s">
        <v>177</v>
      </c>
      <c r="R8" s="10" t="s">
        <v>177</v>
      </c>
      <c r="S8" s="10" t="s">
        <v>177</v>
      </c>
      <c r="T8" s="10">
        <v>218</v>
      </c>
      <c r="U8" s="10" t="s">
        <v>42</v>
      </c>
      <c r="V8" s="10" t="str" cm="1">
        <f t="array" ref="V8">_xlfn.IFS(C8&lt;2000,"1990s",C8&lt;2010,"2000s", C8&lt;2020, "2010s", C8&lt;2030, "2020s")</f>
        <v>2020s</v>
      </c>
      <c r="X8" s="3" t="s">
        <v>45</v>
      </c>
      <c r="Y8">
        <f>COUNTIF(D$2:D$101, X8)</f>
        <v>3</v>
      </c>
    </row>
    <row r="9" spans="1:25" x14ac:dyDescent="0.45">
      <c r="A9" s="10">
        <v>8</v>
      </c>
      <c r="B9" s="10" t="s">
        <v>49</v>
      </c>
      <c r="C9" s="10">
        <v>2015</v>
      </c>
      <c r="D9" s="10" t="s">
        <v>50</v>
      </c>
      <c r="E9" s="10">
        <v>150000000</v>
      </c>
      <c r="F9" s="11">
        <v>208806270</v>
      </c>
      <c r="G9" s="11">
        <v>653406625</v>
      </c>
      <c r="H9" s="11">
        <v>1018130819</v>
      </c>
      <c r="I9" s="11">
        <v>1671537444</v>
      </c>
      <c r="J9" s="12">
        <v>42165</v>
      </c>
      <c r="K9" s="13">
        <v>8.611111111111111E-2</v>
      </c>
      <c r="L9" s="10" t="s">
        <v>23</v>
      </c>
      <c r="M9" s="10" t="s">
        <v>24</v>
      </c>
      <c r="N9" s="10" t="s">
        <v>54</v>
      </c>
      <c r="O9" s="10" t="s">
        <v>167</v>
      </c>
      <c r="P9" s="10" t="s">
        <v>177</v>
      </c>
      <c r="Q9" s="10" t="s">
        <v>177</v>
      </c>
      <c r="R9" s="10" t="s">
        <v>177</v>
      </c>
      <c r="S9" s="10" t="s">
        <v>177</v>
      </c>
      <c r="T9" s="10">
        <v>204</v>
      </c>
      <c r="U9" s="10" t="s">
        <v>42</v>
      </c>
      <c r="V9" s="10" t="str" cm="1">
        <f t="array" ref="V9">_xlfn.IFS(C9&lt;2000,"1990s",C9&lt;2010,"2000s", C9&lt;2020, "2010s", C9&lt;2030, "2020s")</f>
        <v>2010s</v>
      </c>
      <c r="X9" s="3" t="s">
        <v>48</v>
      </c>
      <c r="Y9">
        <f>COUNTIF(D$2:D$101, X9)</f>
        <v>1</v>
      </c>
    </row>
    <row r="10" spans="1:25" x14ac:dyDescent="0.45">
      <c r="A10" s="10">
        <v>9</v>
      </c>
      <c r="B10" s="10" t="s">
        <v>52</v>
      </c>
      <c r="C10" s="10">
        <v>2019</v>
      </c>
      <c r="D10" s="10" t="s">
        <v>30</v>
      </c>
      <c r="E10" s="10">
        <v>260000000</v>
      </c>
      <c r="F10" s="11">
        <v>191770759</v>
      </c>
      <c r="G10" s="11">
        <v>543638043</v>
      </c>
      <c r="H10" s="11">
        <v>1119437358</v>
      </c>
      <c r="I10" s="11">
        <v>1663075401</v>
      </c>
      <c r="J10" s="12">
        <v>43657</v>
      </c>
      <c r="K10" s="13">
        <v>8.1944444444444445E-2</v>
      </c>
      <c r="L10" s="10" t="s">
        <v>53</v>
      </c>
      <c r="M10" s="10" t="s">
        <v>54</v>
      </c>
      <c r="N10" s="10" t="s">
        <v>39</v>
      </c>
      <c r="O10" s="10" t="s">
        <v>169</v>
      </c>
      <c r="P10" s="10" t="s">
        <v>174</v>
      </c>
      <c r="Q10" s="10" t="s">
        <v>177</v>
      </c>
      <c r="R10" s="10" t="s">
        <v>177</v>
      </c>
      <c r="S10" s="10" t="s">
        <v>177</v>
      </c>
      <c r="T10" s="10">
        <v>158</v>
      </c>
      <c r="U10" s="10" t="s">
        <v>57</v>
      </c>
      <c r="V10" s="10" t="str" cm="1">
        <f t="array" ref="V10">_xlfn.IFS(C10&lt;2000,"1990s",C10&lt;2010,"2000s", C10&lt;2020, "2010s", C10&lt;2030, "2020s")</f>
        <v>2010s</v>
      </c>
      <c r="X10" s="3" t="s">
        <v>51</v>
      </c>
      <c r="Y10">
        <f>COUNTIF(D$2:D$101, X10)</f>
        <v>2</v>
      </c>
    </row>
    <row r="11" spans="1:25" x14ac:dyDescent="0.45">
      <c r="A11" s="10">
        <v>10</v>
      </c>
      <c r="B11" s="10" t="s">
        <v>59</v>
      </c>
      <c r="C11" s="10">
        <v>2012</v>
      </c>
      <c r="D11" s="10" t="s">
        <v>30</v>
      </c>
      <c r="E11" s="10">
        <v>220000000</v>
      </c>
      <c r="F11" s="11">
        <v>207438708</v>
      </c>
      <c r="G11" s="11">
        <v>623357910</v>
      </c>
      <c r="H11" s="11">
        <v>897180626</v>
      </c>
      <c r="I11" s="11">
        <v>1520538536</v>
      </c>
      <c r="J11" s="12">
        <v>41024</v>
      </c>
      <c r="K11" s="13">
        <v>9.930555555555555E-2</v>
      </c>
      <c r="L11" s="10" t="s">
        <v>23</v>
      </c>
      <c r="M11" s="10" t="s">
        <v>24</v>
      </c>
      <c r="N11" s="10" t="s">
        <v>167</v>
      </c>
      <c r="O11" s="10" t="s">
        <v>177</v>
      </c>
      <c r="P11" s="10" t="s">
        <v>177</v>
      </c>
      <c r="Q11" s="10" t="s">
        <v>177</v>
      </c>
      <c r="R11" s="10" t="s">
        <v>177</v>
      </c>
      <c r="S11" s="10" t="s">
        <v>177</v>
      </c>
      <c r="T11" s="10">
        <v>223</v>
      </c>
      <c r="U11" s="10" t="s">
        <v>42</v>
      </c>
      <c r="V11" s="10" t="str" cm="1">
        <f t="array" ref="V11">_xlfn.IFS(C11&lt;2000,"1990s",C11&lt;2010,"2000s", C11&lt;2020, "2010s", C11&lt;2030, "2020s")</f>
        <v>2010s</v>
      </c>
      <c r="X11" s="3" t="s">
        <v>58</v>
      </c>
      <c r="Y11">
        <f>COUNTIF(D$2:D$101, X11)</f>
        <v>3</v>
      </c>
    </row>
    <row r="12" spans="1:25" x14ac:dyDescent="0.45">
      <c r="A12" s="10">
        <v>11</v>
      </c>
      <c r="B12" s="10" t="s">
        <v>60</v>
      </c>
      <c r="C12" s="10">
        <v>2015</v>
      </c>
      <c r="D12" s="10" t="s">
        <v>50</v>
      </c>
      <c r="E12" s="10">
        <v>190000000</v>
      </c>
      <c r="F12" s="11">
        <v>147187040</v>
      </c>
      <c r="G12" s="11">
        <v>353007020</v>
      </c>
      <c r="H12" s="11">
        <v>1162334379</v>
      </c>
      <c r="I12" s="11">
        <v>1515341399</v>
      </c>
      <c r="J12" s="12">
        <v>42095</v>
      </c>
      <c r="K12" s="13">
        <v>9.5138888888888884E-2</v>
      </c>
      <c r="L12" s="10" t="s">
        <v>23</v>
      </c>
      <c r="M12" s="10" t="s">
        <v>24</v>
      </c>
      <c r="N12" s="10" t="s">
        <v>96</v>
      </c>
      <c r="O12" s="10" t="s">
        <v>172</v>
      </c>
      <c r="P12" s="10" t="s">
        <v>177</v>
      </c>
      <c r="Q12" s="10" t="s">
        <v>177</v>
      </c>
      <c r="R12" s="10" t="s">
        <v>177</v>
      </c>
      <c r="S12" s="10" t="s">
        <v>177</v>
      </c>
      <c r="T12" s="10">
        <v>217</v>
      </c>
      <c r="U12" s="10" t="s">
        <v>42</v>
      </c>
      <c r="V12" s="10" t="str" cm="1">
        <f t="array" ref="V12">_xlfn.IFS(C12&lt;2000,"1990s",C12&lt;2010,"2000s", C12&lt;2020, "2010s", C12&lt;2030, "2020s")</f>
        <v>2010s</v>
      </c>
      <c r="X12" s="3" t="s">
        <v>38</v>
      </c>
      <c r="Y12">
        <f>COUNTIF(D$2:D$101, X12)</f>
        <v>3</v>
      </c>
    </row>
    <row r="13" spans="1:25" x14ac:dyDescent="0.45">
      <c r="A13" s="10">
        <v>12</v>
      </c>
      <c r="B13" s="10" t="s">
        <v>63</v>
      </c>
      <c r="C13" s="10">
        <v>2022</v>
      </c>
      <c r="D13" s="10" t="s">
        <v>38</v>
      </c>
      <c r="E13" s="10">
        <v>170000000</v>
      </c>
      <c r="F13" s="11">
        <v>126707459</v>
      </c>
      <c r="G13" s="11">
        <v>718732821</v>
      </c>
      <c r="H13" s="11">
        <v>776963471</v>
      </c>
      <c r="I13" s="11">
        <v>1495696292</v>
      </c>
      <c r="J13" s="12">
        <v>42095</v>
      </c>
      <c r="K13" s="13">
        <v>9.5138888888888884E-2</v>
      </c>
      <c r="L13" s="10" t="s">
        <v>23</v>
      </c>
      <c r="M13" s="10" t="s">
        <v>24</v>
      </c>
      <c r="N13" s="10" t="s">
        <v>96</v>
      </c>
      <c r="O13" s="10" t="s">
        <v>172</v>
      </c>
      <c r="P13" s="10" t="s">
        <v>177</v>
      </c>
      <c r="Q13" s="10" t="s">
        <v>177</v>
      </c>
      <c r="R13" s="10" t="s">
        <v>177</v>
      </c>
      <c r="S13" s="10" t="s">
        <v>177</v>
      </c>
      <c r="T13" s="10">
        <v>217</v>
      </c>
      <c r="U13" s="10" t="s">
        <v>42</v>
      </c>
      <c r="V13" s="10" t="str" cm="1">
        <f t="array" ref="V13">_xlfn.IFS(C13&lt;2000,"1990s",C13&lt;2010,"2000s", C13&lt;2020, "2010s", C13&lt;2030, "2020s")</f>
        <v>2020s</v>
      </c>
      <c r="X13" s="3" t="s">
        <v>47</v>
      </c>
      <c r="Y13">
        <f>COUNTIF(D$2:D$101, X13)</f>
        <v>9</v>
      </c>
    </row>
    <row r="14" spans="1:25" x14ac:dyDescent="0.45">
      <c r="A14" s="10">
        <v>13</v>
      </c>
      <c r="B14" s="10" t="s">
        <v>65</v>
      </c>
      <c r="C14" s="10">
        <v>2019</v>
      </c>
      <c r="D14" s="10" t="s">
        <v>30</v>
      </c>
      <c r="E14" s="10">
        <v>150000000</v>
      </c>
      <c r="F14" s="11">
        <v>130263358</v>
      </c>
      <c r="G14" s="11">
        <v>477373578</v>
      </c>
      <c r="H14" s="11">
        <v>976309898</v>
      </c>
      <c r="I14" s="11">
        <v>1453683476</v>
      </c>
      <c r="J14" s="12">
        <v>43789</v>
      </c>
      <c r="K14" s="13">
        <v>7.1527777777777773E-2</v>
      </c>
      <c r="L14" s="10" t="s">
        <v>53</v>
      </c>
      <c r="M14" s="10" t="s">
        <v>54</v>
      </c>
      <c r="N14" s="10" t="s">
        <v>168</v>
      </c>
      <c r="O14" s="10" t="s">
        <v>170</v>
      </c>
      <c r="P14" s="10" t="s">
        <v>39</v>
      </c>
      <c r="Q14" s="10" t="s">
        <v>169</v>
      </c>
      <c r="R14" s="10" t="s">
        <v>171</v>
      </c>
      <c r="S14" s="10" t="s">
        <v>174</v>
      </c>
      <c r="T14" s="10">
        <v>143</v>
      </c>
      <c r="U14" s="10" t="s">
        <v>57</v>
      </c>
      <c r="V14" s="10" t="str" cm="1">
        <f t="array" ref="V14">_xlfn.IFS(C14&lt;2000,"1990s",C14&lt;2010,"2000s", C14&lt;2020, "2010s", C14&lt;2030, "2020s")</f>
        <v>2010s</v>
      </c>
      <c r="X14" s="3" t="s">
        <v>64</v>
      </c>
      <c r="Y14">
        <f>COUNTIF(D$2:D$101, X14)</f>
        <v>1</v>
      </c>
    </row>
    <row r="15" spans="1:25" x14ac:dyDescent="0.45">
      <c r="A15" s="10">
        <v>14</v>
      </c>
      <c r="B15" s="10" t="s">
        <v>69</v>
      </c>
      <c r="C15" s="10">
        <v>2023</v>
      </c>
      <c r="D15" s="10" t="s">
        <v>70</v>
      </c>
      <c r="E15" s="10">
        <v>100000000</v>
      </c>
      <c r="F15" s="11">
        <v>162022044</v>
      </c>
      <c r="G15" s="11">
        <v>630450087</v>
      </c>
      <c r="H15" s="11">
        <v>797000000</v>
      </c>
      <c r="I15" s="11">
        <v>1427450087</v>
      </c>
      <c r="J15" s="12">
        <v>43789</v>
      </c>
      <c r="K15" s="13">
        <v>7.1527777777777773E-2</v>
      </c>
      <c r="L15" s="10" t="s">
        <v>53</v>
      </c>
      <c r="M15" s="10" t="s">
        <v>54</v>
      </c>
      <c r="N15" s="10" t="s">
        <v>168</v>
      </c>
      <c r="O15" s="10" t="s">
        <v>170</v>
      </c>
      <c r="P15" s="10" t="s">
        <v>39</v>
      </c>
      <c r="Q15" s="10" t="s">
        <v>169</v>
      </c>
      <c r="R15" s="10" t="s">
        <v>171</v>
      </c>
      <c r="S15" s="10" t="s">
        <v>174</v>
      </c>
      <c r="T15" s="10">
        <v>143</v>
      </c>
      <c r="U15" s="10" t="s">
        <v>57</v>
      </c>
      <c r="V15" s="10" t="str" cm="1">
        <f t="array" ref="V15">_xlfn.IFS(C15&lt;2000,"1990s",C15&lt;2010,"2000s", C15&lt;2020, "2010s", C15&lt;2030, "2020s")</f>
        <v>2020s</v>
      </c>
      <c r="X15" s="3" t="s">
        <v>68</v>
      </c>
      <c r="Y15">
        <f>COUNTIF(D$2:D$101, X15)</f>
        <v>1</v>
      </c>
    </row>
    <row r="16" spans="1:25" x14ac:dyDescent="0.45">
      <c r="A16" s="10">
        <v>15</v>
      </c>
      <c r="B16" s="10" t="s">
        <v>71</v>
      </c>
      <c r="C16" s="10">
        <v>2015</v>
      </c>
      <c r="D16" s="10" t="s">
        <v>30</v>
      </c>
      <c r="E16" s="10">
        <v>250000000</v>
      </c>
      <c r="F16" s="11">
        <v>191271109</v>
      </c>
      <c r="G16" s="11">
        <v>459005868</v>
      </c>
      <c r="H16" s="11">
        <v>946012180</v>
      </c>
      <c r="I16" s="11">
        <v>1405018048</v>
      </c>
      <c r="J16" s="12">
        <v>42116</v>
      </c>
      <c r="K16" s="13">
        <v>9.7916666666666666E-2</v>
      </c>
      <c r="L16" s="10" t="s">
        <v>23</v>
      </c>
      <c r="M16" s="10" t="s">
        <v>24</v>
      </c>
      <c r="N16" s="10" t="s">
        <v>54</v>
      </c>
      <c r="O16" s="10" t="s">
        <v>167</v>
      </c>
      <c r="P16" s="10" t="s">
        <v>177</v>
      </c>
      <c r="Q16" s="10" t="s">
        <v>177</v>
      </c>
      <c r="R16" s="10" t="s">
        <v>177</v>
      </c>
      <c r="S16" s="10" t="s">
        <v>177</v>
      </c>
      <c r="T16" s="10">
        <v>221</v>
      </c>
      <c r="U16" s="10" t="s">
        <v>42</v>
      </c>
      <c r="V16" s="10" t="str" cm="1">
        <f t="array" ref="V16">_xlfn.IFS(C16&lt;2000,"1990s",C16&lt;2010,"2000s", C16&lt;2020, "2010s", C16&lt;2030, "2020s")</f>
        <v>2010s</v>
      </c>
      <c r="X16" s="3" t="s">
        <v>22</v>
      </c>
      <c r="Y16">
        <f>COUNTIF(D$2:D$101, X16)</f>
        <v>7</v>
      </c>
    </row>
    <row r="17" spans="1:25" x14ac:dyDescent="0.45">
      <c r="A17" s="10">
        <v>16</v>
      </c>
      <c r="B17" s="10" t="s">
        <v>72</v>
      </c>
      <c r="C17" s="10">
        <v>2023</v>
      </c>
      <c r="D17" s="10" t="s">
        <v>50</v>
      </c>
      <c r="E17" s="10">
        <v>100000000</v>
      </c>
      <c r="F17" s="11">
        <v>146361865</v>
      </c>
      <c r="G17" s="11">
        <v>574934330</v>
      </c>
      <c r="H17" s="11">
        <v>785829724</v>
      </c>
      <c r="I17" s="11">
        <v>1360764054</v>
      </c>
      <c r="J17" s="12">
        <v>42116</v>
      </c>
      <c r="K17" s="13">
        <v>9.7916666666666666E-2</v>
      </c>
      <c r="L17" s="10" t="s">
        <v>23</v>
      </c>
      <c r="M17" s="10" t="s">
        <v>24</v>
      </c>
      <c r="N17" s="10" t="s">
        <v>54</v>
      </c>
      <c r="O17" s="10" t="s">
        <v>167</v>
      </c>
      <c r="P17" s="10" t="s">
        <v>177</v>
      </c>
      <c r="Q17" s="10" t="s">
        <v>177</v>
      </c>
      <c r="R17" s="10" t="s">
        <v>177</v>
      </c>
      <c r="S17" s="10" t="s">
        <v>177</v>
      </c>
      <c r="T17" s="10">
        <v>221</v>
      </c>
      <c r="U17" s="10" t="s">
        <v>42</v>
      </c>
      <c r="V17" s="10" t="str" cm="1">
        <f t="array" ref="V17">_xlfn.IFS(C17&lt;2000,"1990s",C17&lt;2010,"2000s", C17&lt;2020, "2010s", C17&lt;2030, "2020s")</f>
        <v>2020s</v>
      </c>
      <c r="X17" s="3" t="s">
        <v>50</v>
      </c>
      <c r="Y17">
        <f>COUNTIF(D$2:D$101, X17)</f>
        <v>13</v>
      </c>
    </row>
    <row r="18" spans="1:25" x14ac:dyDescent="0.45">
      <c r="A18" s="10">
        <v>17</v>
      </c>
      <c r="B18" s="10" t="s">
        <v>73</v>
      </c>
      <c r="C18" s="10">
        <v>2018</v>
      </c>
      <c r="D18" s="10" t="s">
        <v>30</v>
      </c>
      <c r="E18" s="10">
        <v>200000000</v>
      </c>
      <c r="F18" s="11">
        <v>202003951</v>
      </c>
      <c r="G18" s="11">
        <v>700426566</v>
      </c>
      <c r="H18" s="11">
        <v>649499517</v>
      </c>
      <c r="I18" s="11">
        <v>1349926083</v>
      </c>
      <c r="J18" s="12">
        <v>42116</v>
      </c>
      <c r="K18" s="13">
        <v>9.7916666666666666E-2</v>
      </c>
      <c r="L18" s="10" t="s">
        <v>23</v>
      </c>
      <c r="M18" s="10" t="s">
        <v>24</v>
      </c>
      <c r="N18" s="10" t="s">
        <v>54</v>
      </c>
      <c r="O18" s="10" t="s">
        <v>167</v>
      </c>
      <c r="P18" s="10" t="s">
        <v>177</v>
      </c>
      <c r="Q18" s="10" t="s">
        <v>177</v>
      </c>
      <c r="R18" s="10" t="s">
        <v>177</v>
      </c>
      <c r="S18" s="10" t="s">
        <v>177</v>
      </c>
      <c r="T18" s="10">
        <v>221</v>
      </c>
      <c r="U18" s="10" t="s">
        <v>42</v>
      </c>
      <c r="V18" s="10" t="str" cm="1">
        <f t="array" ref="V18">_xlfn.IFS(C18&lt;2000,"1990s",C18&lt;2010,"2000s", C18&lt;2020, "2010s", C18&lt;2030, "2020s")</f>
        <v>2010s</v>
      </c>
      <c r="X18" s="3" t="s">
        <v>30</v>
      </c>
      <c r="Y18">
        <f>COUNTIF(D$2:D$101, X18)</f>
        <v>36</v>
      </c>
    </row>
    <row r="19" spans="1:25" x14ac:dyDescent="0.45">
      <c r="A19" s="10">
        <v>18</v>
      </c>
      <c r="B19" s="10" t="s">
        <v>74</v>
      </c>
      <c r="C19" s="10">
        <v>2011</v>
      </c>
      <c r="D19" s="10" t="s">
        <v>70</v>
      </c>
      <c r="E19" s="10">
        <v>125000000</v>
      </c>
      <c r="F19" s="11">
        <v>169189427</v>
      </c>
      <c r="G19" s="11">
        <v>381447587</v>
      </c>
      <c r="H19" s="11">
        <v>960912354</v>
      </c>
      <c r="I19" s="11">
        <v>1342359942</v>
      </c>
      <c r="J19" s="12">
        <v>42116</v>
      </c>
      <c r="K19" s="13">
        <v>9.7916666666666666E-2</v>
      </c>
      <c r="L19" s="10" t="s">
        <v>23</v>
      </c>
      <c r="M19" s="10" t="s">
        <v>24</v>
      </c>
      <c r="N19" s="10" t="s">
        <v>54</v>
      </c>
      <c r="O19" s="10" t="s">
        <v>167</v>
      </c>
      <c r="P19" s="10" t="s">
        <v>177</v>
      </c>
      <c r="Q19" s="10" t="s">
        <v>177</v>
      </c>
      <c r="R19" s="10" t="s">
        <v>177</v>
      </c>
      <c r="S19" s="10" t="s">
        <v>177</v>
      </c>
      <c r="T19" s="10">
        <v>221</v>
      </c>
      <c r="U19" s="10" t="s">
        <v>42</v>
      </c>
      <c r="V19" s="10" t="str" cm="1">
        <f t="array" ref="V19">_xlfn.IFS(C19&lt;2000,"1990s",C19&lt;2010,"2000s", C19&lt;2020, "2010s", C19&lt;2030, "2020s")</f>
        <v>2010s</v>
      </c>
      <c r="X19" s="3" t="s">
        <v>70</v>
      </c>
      <c r="Y19">
        <f>COUNTIF(D$2:D$101, X19)</f>
        <v>19</v>
      </c>
    </row>
    <row r="20" spans="1:25" x14ac:dyDescent="0.45">
      <c r="A20" s="10">
        <v>19</v>
      </c>
      <c r="B20" s="10" t="s">
        <v>75</v>
      </c>
      <c r="C20" s="10">
        <v>2017</v>
      </c>
      <c r="D20" s="10" t="s">
        <v>30</v>
      </c>
      <c r="E20" s="10">
        <v>317000000</v>
      </c>
      <c r="F20" s="11">
        <v>220009584</v>
      </c>
      <c r="G20" s="11">
        <v>620181382</v>
      </c>
      <c r="H20" s="11">
        <v>714226324</v>
      </c>
      <c r="I20" s="11">
        <v>1334407706</v>
      </c>
      <c r="J20" s="12">
        <v>43082</v>
      </c>
      <c r="K20" s="13">
        <v>0.10555555555555556</v>
      </c>
      <c r="L20" s="10" t="s">
        <v>23</v>
      </c>
      <c r="M20" s="10" t="s">
        <v>24</v>
      </c>
      <c r="N20" s="10" t="s">
        <v>54</v>
      </c>
      <c r="O20" s="10" t="s">
        <v>171</v>
      </c>
      <c r="P20" s="10" t="s">
        <v>167</v>
      </c>
      <c r="Q20" s="10" t="s">
        <v>177</v>
      </c>
      <c r="R20" s="10" t="s">
        <v>177</v>
      </c>
      <c r="S20" s="10" t="s">
        <v>177</v>
      </c>
      <c r="T20" s="10">
        <v>232</v>
      </c>
      <c r="U20" s="10" t="s">
        <v>28</v>
      </c>
      <c r="V20" s="10" t="str" cm="1">
        <f t="array" ref="V20">_xlfn.IFS(C20&lt;2000,"1990s",C20&lt;2010,"2000s", C20&lt;2020, "2010s", C20&lt;2030, "2020s")</f>
        <v>2010s</v>
      </c>
    </row>
    <row r="21" spans="1:25" x14ac:dyDescent="0.45">
      <c r="A21" s="10">
        <v>20</v>
      </c>
      <c r="B21" s="10" t="s">
        <v>76</v>
      </c>
      <c r="C21" s="10">
        <v>2018</v>
      </c>
      <c r="D21" s="10" t="s">
        <v>50</v>
      </c>
      <c r="E21" s="10">
        <v>170000000</v>
      </c>
      <c r="F21" s="11">
        <v>148024610</v>
      </c>
      <c r="G21" s="11">
        <v>417719760</v>
      </c>
      <c r="H21" s="11">
        <v>892746536</v>
      </c>
      <c r="I21" s="11">
        <v>1310466296</v>
      </c>
      <c r="J21" s="12">
        <v>43257</v>
      </c>
      <c r="K21" s="13">
        <v>8.8888888888888892E-2</v>
      </c>
      <c r="L21" s="10" t="s">
        <v>23</v>
      </c>
      <c r="M21" s="10" t="s">
        <v>24</v>
      </c>
      <c r="N21" s="10" t="s">
        <v>54</v>
      </c>
      <c r="O21" s="10" t="s">
        <v>167</v>
      </c>
      <c r="P21" s="10" t="s">
        <v>177</v>
      </c>
      <c r="Q21" s="10" t="s">
        <v>177</v>
      </c>
      <c r="R21" s="10" t="s">
        <v>177</v>
      </c>
      <c r="S21" s="10" t="s">
        <v>177</v>
      </c>
      <c r="T21" s="10">
        <v>208</v>
      </c>
      <c r="U21" s="10" t="s">
        <v>42</v>
      </c>
      <c r="V21" s="10" t="str" cm="1">
        <f t="array" ref="V21">_xlfn.IFS(C21&lt;2000,"1990s",C21&lt;2010,"2000s", C21&lt;2020, "2010s", C21&lt;2030, "2020s")</f>
        <v>2010s</v>
      </c>
      <c r="X21" t="s">
        <v>24</v>
      </c>
    </row>
    <row r="22" spans="1:25" x14ac:dyDescent="0.45">
      <c r="A22" s="10">
        <v>21</v>
      </c>
      <c r="B22" s="10" t="s">
        <v>77</v>
      </c>
      <c r="C22" s="10">
        <v>2013</v>
      </c>
      <c r="D22" s="10" t="s">
        <v>30</v>
      </c>
      <c r="E22" s="10">
        <v>150000000</v>
      </c>
      <c r="F22" s="11">
        <v>243390</v>
      </c>
      <c r="G22" s="11">
        <v>400953009</v>
      </c>
      <c r="H22" s="11">
        <v>883587509</v>
      </c>
      <c r="I22" s="11">
        <v>1284540518</v>
      </c>
      <c r="J22" s="12">
        <v>41600</v>
      </c>
      <c r="K22" s="13">
        <v>7.0833333333333331E-2</v>
      </c>
      <c r="L22" s="10" t="s">
        <v>53</v>
      </c>
      <c r="M22" s="10" t="s">
        <v>54</v>
      </c>
      <c r="N22" s="10" t="s">
        <v>168</v>
      </c>
      <c r="O22" s="10" t="s">
        <v>170</v>
      </c>
      <c r="P22" s="10" t="s">
        <v>169</v>
      </c>
      <c r="Q22" s="10" t="s">
        <v>171</v>
      </c>
      <c r="R22" s="10" t="s">
        <v>174</v>
      </c>
      <c r="S22" s="10" t="s">
        <v>177</v>
      </c>
      <c r="T22" s="10">
        <v>142</v>
      </c>
      <c r="U22" s="10" t="s">
        <v>57</v>
      </c>
      <c r="V22" s="10" t="str" cm="1">
        <f t="array" ref="V22">_xlfn.IFS(C22&lt;2000,"1990s",C22&lt;2010,"2000s", C22&lt;2020, "2010s", C22&lt;2030, "2020s")</f>
        <v>2010s</v>
      </c>
      <c r="X22" t="s">
        <v>39</v>
      </c>
    </row>
    <row r="23" spans="1:25" x14ac:dyDescent="0.45">
      <c r="A23" s="10">
        <v>22</v>
      </c>
      <c r="B23" s="10" t="s">
        <v>78</v>
      </c>
      <c r="C23" s="10">
        <v>2017</v>
      </c>
      <c r="D23" s="10" t="s">
        <v>30</v>
      </c>
      <c r="E23" s="10">
        <v>160000000</v>
      </c>
      <c r="F23" s="11">
        <v>174750616</v>
      </c>
      <c r="G23" s="11">
        <v>504481165</v>
      </c>
      <c r="H23" s="11">
        <v>761634799</v>
      </c>
      <c r="I23" s="11">
        <v>1266115964</v>
      </c>
      <c r="J23" s="12">
        <v>42810</v>
      </c>
      <c r="K23" s="13">
        <v>8.9583333333333334E-2</v>
      </c>
      <c r="L23" s="10" t="s">
        <v>53</v>
      </c>
      <c r="M23" s="10" t="s">
        <v>54</v>
      </c>
      <c r="N23" s="10" t="s">
        <v>169</v>
      </c>
      <c r="O23" s="10" t="s">
        <v>171</v>
      </c>
      <c r="P23" s="10" t="s">
        <v>174</v>
      </c>
      <c r="Q23" s="10" t="s">
        <v>166</v>
      </c>
      <c r="R23" s="10" t="s">
        <v>177</v>
      </c>
      <c r="S23" s="10" t="s">
        <v>177</v>
      </c>
      <c r="T23" s="10">
        <v>209</v>
      </c>
      <c r="U23" s="10" t="s">
        <v>42</v>
      </c>
      <c r="V23" s="10" t="str" cm="1">
        <f t="array" ref="V23">_xlfn.IFS(C23&lt;2000,"1990s",C23&lt;2010,"2000s", C23&lt;2020, "2010s", C23&lt;2030, "2020s")</f>
        <v>2010s</v>
      </c>
      <c r="X23" t="s">
        <v>54</v>
      </c>
    </row>
    <row r="24" spans="1:25" x14ac:dyDescent="0.45">
      <c r="A24" s="10">
        <v>23</v>
      </c>
      <c r="B24" s="10" t="s">
        <v>79</v>
      </c>
      <c r="C24" s="10">
        <v>2018</v>
      </c>
      <c r="D24" s="10" t="s">
        <v>30</v>
      </c>
      <c r="E24" s="10">
        <v>200000000</v>
      </c>
      <c r="F24" s="11">
        <v>182687905</v>
      </c>
      <c r="G24" s="11">
        <v>608581744</v>
      </c>
      <c r="H24" s="11">
        <v>634643923</v>
      </c>
      <c r="I24" s="11">
        <v>1243225667</v>
      </c>
      <c r="J24" s="12">
        <v>42810</v>
      </c>
      <c r="K24" s="13">
        <v>8.9583333333333334E-2</v>
      </c>
      <c r="L24" s="10" t="s">
        <v>53</v>
      </c>
      <c r="M24" s="10" t="s">
        <v>54</v>
      </c>
      <c r="N24" s="10" t="s">
        <v>169</v>
      </c>
      <c r="O24" s="10" t="s">
        <v>171</v>
      </c>
      <c r="P24" s="10" t="s">
        <v>174</v>
      </c>
      <c r="Q24" s="10" t="s">
        <v>166</v>
      </c>
      <c r="R24" s="10" t="s">
        <v>177</v>
      </c>
      <c r="S24" s="10" t="s">
        <v>177</v>
      </c>
      <c r="T24" s="10">
        <v>209</v>
      </c>
      <c r="U24" s="10" t="s">
        <v>42</v>
      </c>
      <c r="V24" s="10" t="str" cm="1">
        <f t="array" ref="V24">_xlfn.IFS(C24&lt;2000,"1990s",C24&lt;2010,"2000s", C24&lt;2020, "2010s", C24&lt;2030, "2020s")</f>
        <v>2010s</v>
      </c>
      <c r="X24" t="s">
        <v>96</v>
      </c>
    </row>
    <row r="25" spans="1:25" x14ac:dyDescent="0.45">
      <c r="A25" s="10">
        <v>24</v>
      </c>
      <c r="B25" s="10" t="s">
        <v>80</v>
      </c>
      <c r="C25" s="10">
        <v>2017</v>
      </c>
      <c r="D25" s="10" t="s">
        <v>50</v>
      </c>
      <c r="E25" s="10">
        <v>250000000</v>
      </c>
      <c r="F25" s="11">
        <v>98786705</v>
      </c>
      <c r="G25" s="11">
        <v>226008385</v>
      </c>
      <c r="H25" s="11">
        <v>1009996733</v>
      </c>
      <c r="I25" s="11">
        <v>1236005118</v>
      </c>
      <c r="J25" s="12">
        <v>42837</v>
      </c>
      <c r="K25" s="13">
        <v>9.4444444444444442E-2</v>
      </c>
      <c r="L25" s="10" t="s">
        <v>23</v>
      </c>
      <c r="M25" s="10" t="s">
        <v>24</v>
      </c>
      <c r="N25" s="10" t="s">
        <v>96</v>
      </c>
      <c r="O25" s="10" t="s">
        <v>172</v>
      </c>
      <c r="P25" s="10" t="s">
        <v>177</v>
      </c>
      <c r="Q25" s="10" t="s">
        <v>177</v>
      </c>
      <c r="R25" s="10" t="s">
        <v>177</v>
      </c>
      <c r="S25" s="10" t="s">
        <v>177</v>
      </c>
      <c r="T25" s="10">
        <v>216</v>
      </c>
      <c r="U25" s="10" t="s">
        <v>42</v>
      </c>
      <c r="V25" s="10" t="str" cm="1">
        <f t="array" ref="V25">_xlfn.IFS(C25&lt;2000,"1990s",C25&lt;2010,"2000s", C25&lt;2020, "2010s", C25&lt;2030, "2020s")</f>
        <v>2010s</v>
      </c>
      <c r="X25" t="s">
        <v>132</v>
      </c>
    </row>
    <row r="26" spans="1:25" x14ac:dyDescent="0.45">
      <c r="A26" s="10">
        <v>25</v>
      </c>
      <c r="B26" s="10" t="s">
        <v>81</v>
      </c>
      <c r="C26" s="10">
        <v>2013</v>
      </c>
      <c r="D26" s="10" t="s">
        <v>30</v>
      </c>
      <c r="E26" s="10">
        <v>200000000</v>
      </c>
      <c r="F26" s="11">
        <v>174144585</v>
      </c>
      <c r="G26" s="11">
        <v>409013994</v>
      </c>
      <c r="H26" s="11">
        <v>806563211</v>
      </c>
      <c r="I26" s="11">
        <v>1215577205</v>
      </c>
      <c r="J26" s="12">
        <v>41388</v>
      </c>
      <c r="K26" s="13">
        <v>9.0277777777777776E-2</v>
      </c>
      <c r="L26" s="10" t="s">
        <v>23</v>
      </c>
      <c r="M26" s="10" t="s">
        <v>24</v>
      </c>
      <c r="N26" s="10" t="s">
        <v>54</v>
      </c>
      <c r="O26" s="10" t="s">
        <v>167</v>
      </c>
      <c r="P26" s="10" t="s">
        <v>177</v>
      </c>
      <c r="Q26" s="10" t="s">
        <v>177</v>
      </c>
      <c r="R26" s="10" t="s">
        <v>177</v>
      </c>
      <c r="S26" s="10" t="s">
        <v>177</v>
      </c>
      <c r="T26" s="10">
        <v>210</v>
      </c>
      <c r="U26" s="10" t="s">
        <v>42</v>
      </c>
      <c r="V26" s="10" t="str" cm="1">
        <f t="array" ref="V26">_xlfn.IFS(C26&lt;2000,"1990s",C26&lt;2010,"2000s", C26&lt;2020, "2010s", C26&lt;2030, "2020s")</f>
        <v>2010s</v>
      </c>
      <c r="X26" t="s">
        <v>25</v>
      </c>
    </row>
    <row r="27" spans="1:25" x14ac:dyDescent="0.45">
      <c r="A27" s="10">
        <v>26</v>
      </c>
      <c r="B27" s="10" t="s">
        <v>82</v>
      </c>
      <c r="C27" s="10">
        <v>2015</v>
      </c>
      <c r="D27" s="10" t="s">
        <v>50</v>
      </c>
      <c r="E27" s="10">
        <v>74000000</v>
      </c>
      <c r="F27" s="11">
        <v>115718405</v>
      </c>
      <c r="G27" s="11">
        <v>336045770</v>
      </c>
      <c r="H27" s="11">
        <v>823398892</v>
      </c>
      <c r="I27" s="11">
        <v>1159444662</v>
      </c>
      <c r="J27" s="12">
        <v>42103</v>
      </c>
      <c r="K27" s="13">
        <v>6.3194444444444442E-2</v>
      </c>
      <c r="L27" s="10" t="s">
        <v>53</v>
      </c>
      <c r="M27" s="10" t="s">
        <v>54</v>
      </c>
      <c r="N27" s="10" t="s">
        <v>168</v>
      </c>
      <c r="O27" s="10" t="s">
        <v>170</v>
      </c>
      <c r="P27" s="10" t="s">
        <v>96</v>
      </c>
      <c r="Q27" s="10" t="s">
        <v>169</v>
      </c>
      <c r="R27" s="10" t="s">
        <v>167</v>
      </c>
      <c r="S27" s="10" t="s">
        <v>177</v>
      </c>
      <c r="T27" s="10">
        <v>131</v>
      </c>
      <c r="U27" s="10" t="s">
        <v>57</v>
      </c>
      <c r="V27" s="10" t="str" cm="1">
        <f t="array" ref="V27">_xlfn.IFS(C27&lt;2000,"1990s",C27&lt;2010,"2000s", C27&lt;2020, "2010s", C27&lt;2030, "2020s")</f>
        <v>2010s</v>
      </c>
      <c r="X27" t="s">
        <v>40</v>
      </c>
    </row>
    <row r="28" spans="1:25" x14ac:dyDescent="0.45">
      <c r="A28" s="10">
        <v>27</v>
      </c>
      <c r="B28" s="10" t="s">
        <v>83</v>
      </c>
      <c r="C28" s="10">
        <v>2016</v>
      </c>
      <c r="D28" s="10" t="s">
        <v>30</v>
      </c>
      <c r="E28" s="10">
        <v>250000000</v>
      </c>
      <c r="F28" s="11">
        <v>179139142</v>
      </c>
      <c r="G28" s="11">
        <v>408084349</v>
      </c>
      <c r="H28" s="11">
        <v>746962067</v>
      </c>
      <c r="I28" s="11">
        <v>1155046416</v>
      </c>
      <c r="J28" s="12">
        <v>42487</v>
      </c>
      <c r="K28" s="13">
        <v>0.10208333333333333</v>
      </c>
      <c r="L28" s="10" t="s">
        <v>23</v>
      </c>
      <c r="M28" s="10" t="s">
        <v>24</v>
      </c>
      <c r="N28" s="10" t="s">
        <v>167</v>
      </c>
      <c r="O28" s="10" t="s">
        <v>177</v>
      </c>
      <c r="P28" s="10" t="s">
        <v>177</v>
      </c>
      <c r="Q28" s="10" t="s">
        <v>177</v>
      </c>
      <c r="R28" s="10" t="s">
        <v>177</v>
      </c>
      <c r="S28" s="10" t="s">
        <v>177</v>
      </c>
      <c r="T28" s="10">
        <v>227</v>
      </c>
      <c r="U28" s="10" t="s">
        <v>42</v>
      </c>
      <c r="V28" s="10" t="str" cm="1">
        <f t="array" ref="V28">_xlfn.IFS(C28&lt;2000,"1990s",C28&lt;2010,"2000s", C28&lt;2020, "2010s", C28&lt;2030, "2020s")</f>
        <v>2010s</v>
      </c>
      <c r="X28" t="s">
        <v>31</v>
      </c>
    </row>
    <row r="29" spans="1:25" x14ac:dyDescent="0.45">
      <c r="A29" s="10">
        <v>28</v>
      </c>
      <c r="B29" s="10" t="s">
        <v>84</v>
      </c>
      <c r="C29" s="10">
        <v>2018</v>
      </c>
      <c r="D29" s="10" t="s">
        <v>70</v>
      </c>
      <c r="E29" s="10">
        <v>160000000</v>
      </c>
      <c r="F29" s="11">
        <v>67873522</v>
      </c>
      <c r="G29" s="11">
        <v>335104314</v>
      </c>
      <c r="H29" s="11">
        <v>813424079</v>
      </c>
      <c r="I29" s="11">
        <v>1148528393</v>
      </c>
      <c r="J29" s="12">
        <v>42487</v>
      </c>
      <c r="K29" s="13">
        <v>0.10208333333333333</v>
      </c>
      <c r="L29" s="10" t="s">
        <v>23</v>
      </c>
      <c r="M29" s="10" t="s">
        <v>24</v>
      </c>
      <c r="N29" s="10" t="s">
        <v>167</v>
      </c>
      <c r="O29" s="10" t="s">
        <v>177</v>
      </c>
      <c r="P29" s="10" t="s">
        <v>177</v>
      </c>
      <c r="Q29" s="10" t="s">
        <v>177</v>
      </c>
      <c r="R29" s="10" t="s">
        <v>177</v>
      </c>
      <c r="S29" s="10" t="s">
        <v>177</v>
      </c>
      <c r="T29" s="10">
        <v>227</v>
      </c>
      <c r="U29" s="10" t="s">
        <v>42</v>
      </c>
      <c r="V29" s="10" t="str" cm="1">
        <f t="array" ref="V29">_xlfn.IFS(C29&lt;2000,"1990s",C29&lt;2010,"2000s", C29&lt;2020, "2010s", C29&lt;2030, "2020s")</f>
        <v>2010s</v>
      </c>
      <c r="X29" t="s">
        <v>27</v>
      </c>
    </row>
    <row r="30" spans="1:25" x14ac:dyDescent="0.45">
      <c r="A30" s="10">
        <v>29</v>
      </c>
      <c r="B30" s="10" t="s">
        <v>85</v>
      </c>
      <c r="C30" s="10">
        <v>2003</v>
      </c>
      <c r="D30" s="10" t="s">
        <v>58</v>
      </c>
      <c r="E30" s="10">
        <v>94000000</v>
      </c>
      <c r="F30" s="11">
        <v>72629713</v>
      </c>
      <c r="G30" s="11">
        <v>379427292</v>
      </c>
      <c r="H30" s="11">
        <v>768206541</v>
      </c>
      <c r="I30" s="11">
        <v>1147633833</v>
      </c>
      <c r="J30" s="12">
        <v>37972</v>
      </c>
      <c r="K30" s="13">
        <v>0.13958333333333334</v>
      </c>
      <c r="L30" s="10" t="s">
        <v>23</v>
      </c>
      <c r="M30" s="10" t="s">
        <v>24</v>
      </c>
      <c r="N30" s="10" t="s">
        <v>54</v>
      </c>
      <c r="O30" s="10" t="s">
        <v>39</v>
      </c>
      <c r="P30" s="10" t="s">
        <v>171</v>
      </c>
      <c r="Q30" s="10" t="s">
        <v>177</v>
      </c>
      <c r="R30" s="10" t="s">
        <v>177</v>
      </c>
      <c r="S30" s="10" t="s">
        <v>177</v>
      </c>
      <c r="T30" s="10">
        <v>321</v>
      </c>
      <c r="U30" s="10" t="s">
        <v>32</v>
      </c>
      <c r="V30" s="10" t="str" cm="1">
        <f t="array" ref="V30">_xlfn.IFS(C30&lt;2000,"1990s",C30&lt;2010,"2000s", C30&lt;2020, "2010s", C30&lt;2030, "2020s")</f>
        <v>2000s</v>
      </c>
      <c r="X30" t="s">
        <v>61</v>
      </c>
    </row>
    <row r="31" spans="1:25" x14ac:dyDescent="0.45">
      <c r="A31" s="10">
        <v>30</v>
      </c>
      <c r="B31" s="10" t="s">
        <v>86</v>
      </c>
      <c r="C31" s="10">
        <v>2012</v>
      </c>
      <c r="D31" s="10" t="s">
        <v>47</v>
      </c>
      <c r="E31" s="10">
        <v>200000000</v>
      </c>
      <c r="F31" s="11">
        <v>88364714</v>
      </c>
      <c r="G31" s="11">
        <v>304360277</v>
      </c>
      <c r="H31" s="11">
        <v>838111018</v>
      </c>
      <c r="I31" s="11">
        <v>1142471295</v>
      </c>
      <c r="J31" s="12">
        <v>41207</v>
      </c>
      <c r="K31" s="13">
        <v>9.930555555555555E-2</v>
      </c>
      <c r="L31" s="10" t="s">
        <v>23</v>
      </c>
      <c r="M31" s="10" t="s">
        <v>24</v>
      </c>
      <c r="N31" s="10" t="s">
        <v>54</v>
      </c>
      <c r="O31" s="10" t="s">
        <v>172</v>
      </c>
      <c r="P31" s="10" t="s">
        <v>177</v>
      </c>
      <c r="Q31" s="10" t="s">
        <v>177</v>
      </c>
      <c r="R31" s="10" t="s">
        <v>177</v>
      </c>
      <c r="S31" s="10" t="s">
        <v>177</v>
      </c>
      <c r="T31" s="10">
        <v>223</v>
      </c>
      <c r="U31" s="10" t="s">
        <v>42</v>
      </c>
      <c r="V31" s="10" t="str" cm="1">
        <f t="array" ref="V31">_xlfn.IFS(C31&lt;2000,"1990s",C31&lt;2010,"2000s", C31&lt;2020, "2010s", C31&lt;2030, "2020s")</f>
        <v>2010s</v>
      </c>
      <c r="X31" t="s">
        <v>66</v>
      </c>
    </row>
    <row r="32" spans="1:25" x14ac:dyDescent="0.45">
      <c r="A32" s="10">
        <v>31</v>
      </c>
      <c r="B32" s="10" t="s">
        <v>87</v>
      </c>
      <c r="C32" s="10">
        <v>2019</v>
      </c>
      <c r="D32" s="10" t="s">
        <v>47</v>
      </c>
      <c r="E32" s="10">
        <v>160000000</v>
      </c>
      <c r="F32" s="11">
        <v>92579212</v>
      </c>
      <c r="G32" s="11">
        <v>390532085</v>
      </c>
      <c r="H32" s="11">
        <v>741395911</v>
      </c>
      <c r="I32" s="11">
        <v>1131927996</v>
      </c>
      <c r="J32" s="12">
        <v>43644</v>
      </c>
      <c r="K32" s="13">
        <v>8.9583333333333334E-2</v>
      </c>
      <c r="L32" s="10" t="s">
        <v>23</v>
      </c>
      <c r="M32" s="10" t="s">
        <v>24</v>
      </c>
      <c r="N32" s="10" t="s">
        <v>54</v>
      </c>
      <c r="O32" s="10" t="s">
        <v>170</v>
      </c>
      <c r="P32" s="10" t="s">
        <v>167</v>
      </c>
      <c r="Q32" s="10" t="s">
        <v>177</v>
      </c>
      <c r="R32" s="10" t="s">
        <v>177</v>
      </c>
      <c r="S32" s="10" t="s">
        <v>177</v>
      </c>
      <c r="T32" s="10">
        <v>209</v>
      </c>
      <c r="U32" s="10" t="s">
        <v>42</v>
      </c>
      <c r="V32" s="10" t="str" cm="1">
        <f t="array" ref="V32">_xlfn.IFS(C32&lt;2000,"1990s",C32&lt;2010,"2000s", C32&lt;2020, "2010s", C32&lt;2030, "2020s")</f>
        <v>2010s</v>
      </c>
      <c r="X32" t="s">
        <v>55</v>
      </c>
    </row>
    <row r="33" spans="1:24" x14ac:dyDescent="0.45">
      <c r="A33" s="10">
        <v>32</v>
      </c>
      <c r="B33" s="10" t="s">
        <v>88</v>
      </c>
      <c r="C33" s="10">
        <v>2019</v>
      </c>
      <c r="D33" s="10" t="s">
        <v>30</v>
      </c>
      <c r="E33" s="10">
        <v>160000000</v>
      </c>
      <c r="F33" s="11">
        <v>153433423</v>
      </c>
      <c r="G33" s="11">
        <v>426829839</v>
      </c>
      <c r="H33" s="11">
        <v>704586607</v>
      </c>
      <c r="I33" s="11">
        <v>1131416446</v>
      </c>
      <c r="J33" s="12">
        <v>43530</v>
      </c>
      <c r="K33" s="13">
        <v>8.5416666666666669E-2</v>
      </c>
      <c r="L33" s="10" t="s">
        <v>23</v>
      </c>
      <c r="M33" s="10" t="s">
        <v>24</v>
      </c>
      <c r="N33" s="10" t="s">
        <v>54</v>
      </c>
      <c r="O33" s="10" t="s">
        <v>167</v>
      </c>
      <c r="P33" s="10" t="s">
        <v>177</v>
      </c>
      <c r="Q33" s="10" t="s">
        <v>177</v>
      </c>
      <c r="R33" s="10" t="s">
        <v>177</v>
      </c>
      <c r="S33" s="10" t="s">
        <v>177</v>
      </c>
      <c r="T33" s="10">
        <v>203</v>
      </c>
      <c r="U33" s="10" t="s">
        <v>42</v>
      </c>
      <c r="V33" s="10" t="str" cm="1">
        <f t="array" ref="V33">_xlfn.IFS(C33&lt;2000,"1990s",C33&lt;2010,"2000s", C33&lt;2020, "2010s", C33&lt;2030, "2020s")</f>
        <v>2010s</v>
      </c>
      <c r="X33" t="s">
        <v>67</v>
      </c>
    </row>
    <row r="34" spans="1:24" x14ac:dyDescent="0.45">
      <c r="A34" s="10">
        <v>33</v>
      </c>
      <c r="B34" s="10" t="s">
        <v>89</v>
      </c>
      <c r="C34" s="10">
        <v>2011</v>
      </c>
      <c r="D34" s="10" t="s">
        <v>45</v>
      </c>
      <c r="E34" s="10">
        <v>195000000</v>
      </c>
      <c r="F34" s="11">
        <v>97852865</v>
      </c>
      <c r="G34" s="11">
        <v>352390543</v>
      </c>
      <c r="H34" s="11">
        <v>771403536</v>
      </c>
      <c r="I34" s="11">
        <v>1123794079</v>
      </c>
      <c r="J34" s="12">
        <v>40723</v>
      </c>
      <c r="K34" s="13">
        <v>0.10694444444444444</v>
      </c>
      <c r="L34" s="10" t="s">
        <v>23</v>
      </c>
      <c r="M34" s="10" t="s">
        <v>24</v>
      </c>
      <c r="N34" s="10" t="s">
        <v>54</v>
      </c>
      <c r="O34" s="10" t="s">
        <v>167</v>
      </c>
      <c r="P34" s="10" t="s">
        <v>177</v>
      </c>
      <c r="Q34" s="10" t="s">
        <v>177</v>
      </c>
      <c r="R34" s="10" t="s">
        <v>177</v>
      </c>
      <c r="S34" s="10" t="s">
        <v>177</v>
      </c>
      <c r="T34" s="10">
        <v>234</v>
      </c>
      <c r="U34" s="10" t="s">
        <v>28</v>
      </c>
      <c r="V34" s="10" t="str" cm="1">
        <f t="array" ref="V34">_xlfn.IFS(C34&lt;2000,"1990s",C34&lt;2010,"2000s", C34&lt;2020, "2010s", C34&lt;2030, "2020s")</f>
        <v>2010s</v>
      </c>
      <c r="X34" t="s">
        <v>26</v>
      </c>
    </row>
    <row r="35" spans="1:24" x14ac:dyDescent="0.45">
      <c r="A35" s="10">
        <v>34</v>
      </c>
      <c r="B35" s="10" t="s">
        <v>90</v>
      </c>
      <c r="C35" s="10">
        <v>1993</v>
      </c>
      <c r="D35" s="10" t="s">
        <v>50</v>
      </c>
      <c r="E35" s="10">
        <v>63000000</v>
      </c>
      <c r="F35" s="11">
        <v>47026828</v>
      </c>
      <c r="G35" s="11">
        <v>407185075</v>
      </c>
      <c r="H35" s="11">
        <v>705953473</v>
      </c>
      <c r="I35" s="11">
        <v>1113138548</v>
      </c>
      <c r="J35" s="12">
        <v>34131</v>
      </c>
      <c r="K35" s="13">
        <v>8.819444444444445E-2</v>
      </c>
      <c r="L35" s="10" t="s">
        <v>23</v>
      </c>
      <c r="M35" s="10" t="s">
        <v>24</v>
      </c>
      <c r="N35" s="10" t="s">
        <v>54</v>
      </c>
      <c r="O35" s="10" t="s">
        <v>167</v>
      </c>
      <c r="P35" s="10" t="s">
        <v>172</v>
      </c>
      <c r="Q35" s="10" t="s">
        <v>177</v>
      </c>
      <c r="R35" s="10" t="s">
        <v>177</v>
      </c>
      <c r="S35" s="10" t="s">
        <v>177</v>
      </c>
      <c r="T35" s="10">
        <v>207</v>
      </c>
      <c r="U35" s="10" t="s">
        <v>42</v>
      </c>
      <c r="V35" s="10" t="str" cm="1">
        <f t="array" ref="V35">_xlfn.IFS(C35&lt;2000,"1990s",C35&lt;2010,"2000s", C35&lt;2020, "2010s", C35&lt;2030, "2020s")</f>
        <v>1990s</v>
      </c>
      <c r="X35" t="s">
        <v>31</v>
      </c>
    </row>
    <row r="36" spans="1:24" x14ac:dyDescent="0.45">
      <c r="A36" s="10">
        <v>35</v>
      </c>
      <c r="B36" s="10" t="s">
        <v>91</v>
      </c>
      <c r="C36" s="10">
        <v>2014</v>
      </c>
      <c r="D36" s="10" t="s">
        <v>38</v>
      </c>
      <c r="E36" s="10">
        <v>210000000</v>
      </c>
      <c r="F36" s="11">
        <v>100038390</v>
      </c>
      <c r="G36" s="11">
        <v>245439076</v>
      </c>
      <c r="H36" s="11">
        <v>858614996</v>
      </c>
      <c r="I36" s="11">
        <v>1104054072</v>
      </c>
      <c r="J36" s="12">
        <v>41815</v>
      </c>
      <c r="K36" s="13">
        <v>0.11458333333333333</v>
      </c>
      <c r="L36" s="10" t="s">
        <v>23</v>
      </c>
      <c r="M36" s="10" t="s">
        <v>24</v>
      </c>
      <c r="N36" s="10" t="s">
        <v>54</v>
      </c>
      <c r="O36" s="10" t="s">
        <v>167</v>
      </c>
      <c r="P36" s="10" t="s">
        <v>177</v>
      </c>
      <c r="Q36" s="10" t="s">
        <v>177</v>
      </c>
      <c r="R36" s="10" t="s">
        <v>177</v>
      </c>
      <c r="S36" s="10" t="s">
        <v>177</v>
      </c>
      <c r="T36" s="10">
        <v>245</v>
      </c>
      <c r="U36" s="10" t="s">
        <v>28</v>
      </c>
      <c r="V36" s="10" t="str" cm="1">
        <f t="array" ref="V36">_xlfn.IFS(C36&lt;2000,"1990s",C36&lt;2010,"2000s", C36&lt;2020, "2010s", C36&lt;2030, "2020s")</f>
        <v>2010s</v>
      </c>
      <c r="X36">
        <v>0</v>
      </c>
    </row>
    <row r="37" spans="1:24" x14ac:dyDescent="0.45">
      <c r="A37" s="10">
        <v>36</v>
      </c>
      <c r="B37" s="10" t="s">
        <v>92</v>
      </c>
      <c r="C37" s="10">
        <v>2012</v>
      </c>
      <c r="D37" s="10" t="s">
        <v>70</v>
      </c>
      <c r="E37" s="10">
        <v>250000000</v>
      </c>
      <c r="F37" s="11">
        <v>160887295</v>
      </c>
      <c r="G37" s="11">
        <v>448149584</v>
      </c>
      <c r="H37" s="11">
        <v>633020241</v>
      </c>
      <c r="I37" s="11">
        <v>1081169825</v>
      </c>
      <c r="J37" s="12">
        <v>41109</v>
      </c>
      <c r="K37" s="13">
        <v>0.11388888888888889</v>
      </c>
      <c r="L37" s="10" t="s">
        <v>23</v>
      </c>
      <c r="M37" s="10" t="s">
        <v>24</v>
      </c>
      <c r="N37" s="10" t="s">
        <v>39</v>
      </c>
      <c r="O37" s="10" t="s">
        <v>172</v>
      </c>
      <c r="P37" s="10" t="s">
        <v>177</v>
      </c>
      <c r="Q37" s="10" t="s">
        <v>177</v>
      </c>
      <c r="R37" s="10" t="s">
        <v>177</v>
      </c>
      <c r="S37" s="10" t="s">
        <v>177</v>
      </c>
      <c r="T37" s="10">
        <v>244</v>
      </c>
      <c r="U37" s="10" t="s">
        <v>28</v>
      </c>
      <c r="V37" s="10" t="str" cm="1">
        <f t="array" ref="V37">_xlfn.IFS(C37&lt;2000,"1990s",C37&lt;2010,"2000s", C37&lt;2020, "2010s", C37&lt;2030, "2020s")</f>
        <v>2010s</v>
      </c>
      <c r="X37" t="s">
        <v>27</v>
      </c>
    </row>
    <row r="38" spans="1:24" x14ac:dyDescent="0.45">
      <c r="A38" s="10">
        <v>37</v>
      </c>
      <c r="B38" s="10" t="s">
        <v>93</v>
      </c>
      <c r="C38" s="10">
        <v>2019</v>
      </c>
      <c r="D38" s="10" t="s">
        <v>30</v>
      </c>
      <c r="E38" s="10">
        <v>275000000</v>
      </c>
      <c r="F38" s="11">
        <v>177383864</v>
      </c>
      <c r="G38" s="11">
        <v>515202542</v>
      </c>
      <c r="H38" s="11">
        <v>561819830</v>
      </c>
      <c r="I38" s="11">
        <v>1077022372</v>
      </c>
      <c r="J38" s="12">
        <v>43817</v>
      </c>
      <c r="K38" s="13">
        <v>9.7916666666666666E-2</v>
      </c>
      <c r="L38" s="10" t="s">
        <v>23</v>
      </c>
      <c r="M38" s="10" t="s">
        <v>24</v>
      </c>
      <c r="N38" s="10" t="s">
        <v>54</v>
      </c>
      <c r="O38" s="10" t="s">
        <v>171</v>
      </c>
      <c r="P38" s="10" t="s">
        <v>167</v>
      </c>
      <c r="Q38" s="10" t="s">
        <v>177</v>
      </c>
      <c r="R38" s="10" t="s">
        <v>177</v>
      </c>
      <c r="S38" s="10" t="s">
        <v>177</v>
      </c>
      <c r="T38" s="10">
        <v>221</v>
      </c>
      <c r="U38" s="10" t="s">
        <v>42</v>
      </c>
      <c r="V38" s="10" t="str" cm="1">
        <f t="array" ref="V38">_xlfn.IFS(C38&lt;2000,"1990s",C38&lt;2010,"2000s", C38&lt;2020, "2010s", C38&lt;2030, "2020s")</f>
        <v>2010s</v>
      </c>
      <c r="X38" t="s">
        <v>55</v>
      </c>
    </row>
    <row r="39" spans="1:24" x14ac:dyDescent="0.45">
      <c r="A39" s="10">
        <v>38</v>
      </c>
      <c r="B39" s="10" t="s">
        <v>94</v>
      </c>
      <c r="C39" s="10">
        <v>2019</v>
      </c>
      <c r="D39" s="10" t="s">
        <v>70</v>
      </c>
      <c r="E39" s="10">
        <v>55000000</v>
      </c>
      <c r="F39" s="11">
        <v>96202337</v>
      </c>
      <c r="G39" s="11">
        <v>335477657</v>
      </c>
      <c r="H39" s="11">
        <v>738980625</v>
      </c>
      <c r="I39" s="11">
        <v>1074458282</v>
      </c>
      <c r="J39" s="12">
        <v>43740</v>
      </c>
      <c r="K39" s="13">
        <v>8.4722222222222227E-2</v>
      </c>
      <c r="L39" s="10" t="s">
        <v>95</v>
      </c>
      <c r="M39" s="10" t="s">
        <v>96</v>
      </c>
      <c r="N39" s="10" t="s">
        <v>39</v>
      </c>
      <c r="O39" s="10" t="s">
        <v>172</v>
      </c>
      <c r="P39" s="10" t="s">
        <v>177</v>
      </c>
      <c r="Q39" s="10" t="s">
        <v>177</v>
      </c>
      <c r="R39" s="10" t="s">
        <v>177</v>
      </c>
      <c r="S39" s="10" t="s">
        <v>177</v>
      </c>
      <c r="T39" s="10">
        <v>202</v>
      </c>
      <c r="U39" s="10" t="s">
        <v>42</v>
      </c>
      <c r="V39" s="10" t="str" cm="1">
        <f t="array" ref="V39">_xlfn.IFS(C39&lt;2000,"1990s",C39&lt;2010,"2000s", C39&lt;2020, "2010s", C39&lt;2030, "2020s")</f>
        <v>2010s</v>
      </c>
      <c r="X39" t="s">
        <v>62</v>
      </c>
    </row>
    <row r="40" spans="1:24" x14ac:dyDescent="0.45">
      <c r="A40" s="10">
        <v>39</v>
      </c>
      <c r="B40" s="10" t="s">
        <v>97</v>
      </c>
      <c r="C40" s="10">
        <v>2019</v>
      </c>
      <c r="D40" s="10" t="s">
        <v>30</v>
      </c>
      <c r="E40" s="10">
        <v>200000000</v>
      </c>
      <c r="F40" s="11">
        <v>120908065</v>
      </c>
      <c r="G40" s="11">
        <v>434038008</v>
      </c>
      <c r="H40" s="11">
        <v>639803386</v>
      </c>
      <c r="I40" s="11">
        <v>1073841394</v>
      </c>
      <c r="J40" s="12">
        <v>43636</v>
      </c>
      <c r="K40" s="13">
        <v>6.9444444444444448E-2</v>
      </c>
      <c r="L40" s="10" t="s">
        <v>98</v>
      </c>
      <c r="M40" s="10" t="s">
        <v>54</v>
      </c>
      <c r="N40" s="10" t="s">
        <v>168</v>
      </c>
      <c r="O40" s="10" t="s">
        <v>170</v>
      </c>
      <c r="P40" s="10" t="s">
        <v>169</v>
      </c>
      <c r="Q40" s="10" t="s">
        <v>171</v>
      </c>
      <c r="R40" s="10" t="s">
        <v>177</v>
      </c>
      <c r="S40" s="10" t="s">
        <v>177</v>
      </c>
      <c r="T40" s="10">
        <v>140</v>
      </c>
      <c r="U40" s="10" t="s">
        <v>57</v>
      </c>
      <c r="V40" s="10" t="str" cm="1">
        <f t="array" ref="V40">_xlfn.IFS(C40&lt;2000,"1990s",C40&lt;2010,"2000s", C40&lt;2020, "2010s", C40&lt;2030, "2020s")</f>
        <v>2010s</v>
      </c>
      <c r="X40" t="s">
        <v>67</v>
      </c>
    </row>
    <row r="41" spans="1:24" x14ac:dyDescent="0.45">
      <c r="A41" s="10">
        <v>40</v>
      </c>
      <c r="B41" s="10" t="s">
        <v>99</v>
      </c>
      <c r="C41" s="10">
        <v>2010</v>
      </c>
      <c r="D41" s="10" t="s">
        <v>30</v>
      </c>
      <c r="E41" s="10">
        <v>200000000</v>
      </c>
      <c r="F41" s="11">
        <v>110307189</v>
      </c>
      <c r="G41" s="11">
        <v>415004880</v>
      </c>
      <c r="H41" s="11">
        <v>652311221</v>
      </c>
      <c r="I41" s="11">
        <v>1067316101</v>
      </c>
      <c r="J41" s="12">
        <v>40345</v>
      </c>
      <c r="K41" s="13">
        <v>7.1527777777777773E-2</v>
      </c>
      <c r="L41" s="10" t="s">
        <v>98</v>
      </c>
      <c r="M41" s="10" t="s">
        <v>54</v>
      </c>
      <c r="N41" s="10" t="s">
        <v>168</v>
      </c>
      <c r="O41" s="10" t="s">
        <v>170</v>
      </c>
      <c r="P41" s="10" t="s">
        <v>169</v>
      </c>
      <c r="Q41" s="10" t="s">
        <v>171</v>
      </c>
      <c r="R41" s="10" t="s">
        <v>177</v>
      </c>
      <c r="S41" s="10" t="s">
        <v>177</v>
      </c>
      <c r="T41" s="10">
        <v>143</v>
      </c>
      <c r="U41" s="10" t="s">
        <v>57</v>
      </c>
      <c r="V41" s="10" t="str" cm="1">
        <f t="array" ref="V41">_xlfn.IFS(C41&lt;2000,"1990s",C41&lt;2010,"2000s", C41&lt;2020, "2010s", C41&lt;2030, "2020s")</f>
        <v>2010s</v>
      </c>
      <c r="X41" t="s">
        <v>133</v>
      </c>
    </row>
    <row r="42" spans="1:24" x14ac:dyDescent="0.45">
      <c r="A42" s="10">
        <v>41</v>
      </c>
      <c r="B42" s="10" t="s">
        <v>100</v>
      </c>
      <c r="C42" s="10">
        <v>2006</v>
      </c>
      <c r="D42" s="10" t="s">
        <v>30</v>
      </c>
      <c r="E42" s="10">
        <v>225000000</v>
      </c>
      <c r="F42" s="11">
        <v>135634554</v>
      </c>
      <c r="G42" s="11">
        <v>423315812</v>
      </c>
      <c r="H42" s="11">
        <v>642863935</v>
      </c>
      <c r="I42" s="11">
        <v>1066179747</v>
      </c>
      <c r="J42" s="12">
        <v>38904</v>
      </c>
      <c r="K42" s="13">
        <v>0.10486111111111111</v>
      </c>
      <c r="L42" s="10" t="s">
        <v>23</v>
      </c>
      <c r="M42" s="10" t="s">
        <v>24</v>
      </c>
      <c r="N42" s="10" t="s">
        <v>54</v>
      </c>
      <c r="O42" s="10" t="s">
        <v>171</v>
      </c>
      <c r="P42" s="10" t="s">
        <v>177</v>
      </c>
      <c r="Q42" s="10" t="s">
        <v>177</v>
      </c>
      <c r="R42" s="10" t="s">
        <v>177</v>
      </c>
      <c r="S42" s="10" t="s">
        <v>177</v>
      </c>
      <c r="T42" s="10">
        <v>231</v>
      </c>
      <c r="U42" s="10" t="s">
        <v>28</v>
      </c>
      <c r="V42" s="10" t="str" cm="1">
        <f t="array" ref="V42">_xlfn.IFS(C42&lt;2000,"1990s",C42&lt;2010,"2000s", C42&lt;2020, "2010s", C42&lt;2030, "2020s")</f>
        <v>2000s</v>
      </c>
      <c r="X42" t="s">
        <v>27</v>
      </c>
    </row>
    <row r="43" spans="1:24" x14ac:dyDescent="0.45">
      <c r="A43" s="10">
        <v>42</v>
      </c>
      <c r="B43" s="10" t="s">
        <v>101</v>
      </c>
      <c r="C43" s="10">
        <v>2016</v>
      </c>
      <c r="D43" s="10" t="s">
        <v>30</v>
      </c>
      <c r="E43" s="10">
        <v>200000000</v>
      </c>
      <c r="F43" s="11">
        <v>155081681</v>
      </c>
      <c r="G43" s="11">
        <v>533539991</v>
      </c>
      <c r="H43" s="11">
        <v>525142151</v>
      </c>
      <c r="I43" s="11">
        <v>1058682142</v>
      </c>
      <c r="J43" s="12">
        <v>42718</v>
      </c>
      <c r="K43" s="13">
        <v>9.2361111111111116E-2</v>
      </c>
      <c r="L43" s="10" t="s">
        <v>23</v>
      </c>
      <c r="M43" s="10" t="s">
        <v>24</v>
      </c>
      <c r="N43" s="10" t="s">
        <v>54</v>
      </c>
      <c r="O43" s="10" t="s">
        <v>167</v>
      </c>
      <c r="P43" s="10" t="s">
        <v>177</v>
      </c>
      <c r="Q43" s="10" t="s">
        <v>177</v>
      </c>
      <c r="R43" s="10" t="s">
        <v>177</v>
      </c>
      <c r="S43" s="10" t="s">
        <v>177</v>
      </c>
      <c r="T43" s="10">
        <v>213</v>
      </c>
      <c r="U43" s="10" t="s">
        <v>42</v>
      </c>
      <c r="V43" s="10" t="str" cm="1">
        <f t="array" ref="V43">_xlfn.IFS(C43&lt;2000,"1990s",C43&lt;2010,"2000s", C43&lt;2020, "2010s", C43&lt;2030, "2020s")</f>
        <v>2010s</v>
      </c>
      <c r="X43">
        <v>0</v>
      </c>
    </row>
    <row r="44" spans="1:24" x14ac:dyDescent="0.45">
      <c r="A44" s="10">
        <v>43</v>
      </c>
      <c r="B44" s="10" t="s">
        <v>102</v>
      </c>
      <c r="C44" s="10">
        <v>2019</v>
      </c>
      <c r="D44" s="10" t="s">
        <v>30</v>
      </c>
      <c r="E44" s="10">
        <v>183000000</v>
      </c>
      <c r="F44" s="11">
        <v>91500929</v>
      </c>
      <c r="G44" s="11">
        <v>355559216</v>
      </c>
      <c r="H44" s="11">
        <v>698744784</v>
      </c>
      <c r="I44" s="11">
        <v>1054304000</v>
      </c>
      <c r="J44" s="12">
        <v>43607</v>
      </c>
      <c r="K44" s="13">
        <v>8.8888888888888892E-2</v>
      </c>
      <c r="L44" s="10" t="s">
        <v>53</v>
      </c>
      <c r="M44" s="10" t="s">
        <v>54</v>
      </c>
      <c r="N44" s="10" t="s">
        <v>170</v>
      </c>
      <c r="O44" s="10" t="s">
        <v>169</v>
      </c>
      <c r="P44" s="10" t="s">
        <v>171</v>
      </c>
      <c r="Q44" s="10" t="s">
        <v>174</v>
      </c>
      <c r="R44" s="10" t="s">
        <v>166</v>
      </c>
      <c r="S44" s="10" t="s">
        <v>177</v>
      </c>
      <c r="T44" s="10">
        <v>208</v>
      </c>
      <c r="U44" s="10" t="s">
        <v>42</v>
      </c>
      <c r="V44" s="10" t="str" cm="1">
        <f t="array" ref="V44">_xlfn.IFS(C44&lt;2000,"1990s",C44&lt;2010,"2000s", C44&lt;2020, "2010s", C44&lt;2030, "2020s")</f>
        <v>2010s</v>
      </c>
      <c r="X44" t="s">
        <v>56</v>
      </c>
    </row>
    <row r="45" spans="1:24" x14ac:dyDescent="0.45">
      <c r="A45" s="10">
        <v>44</v>
      </c>
      <c r="B45" s="10" t="s">
        <v>103</v>
      </c>
      <c r="C45" s="10">
        <v>2011</v>
      </c>
      <c r="D45" s="10" t="s">
        <v>30</v>
      </c>
      <c r="E45" s="10">
        <v>250000000</v>
      </c>
      <c r="F45" s="11">
        <v>90151958</v>
      </c>
      <c r="G45" s="11">
        <v>241071802</v>
      </c>
      <c r="H45" s="11">
        <v>805649464</v>
      </c>
      <c r="I45" s="11">
        <v>1046721266</v>
      </c>
      <c r="J45" s="12">
        <v>40681</v>
      </c>
      <c r="K45" s="13">
        <v>9.5138888888888884E-2</v>
      </c>
      <c r="L45" s="10" t="s">
        <v>23</v>
      </c>
      <c r="M45" s="10" t="s">
        <v>24</v>
      </c>
      <c r="N45" s="10" t="s">
        <v>54</v>
      </c>
      <c r="O45" s="10" t="s">
        <v>171</v>
      </c>
      <c r="P45" s="10" t="s">
        <v>177</v>
      </c>
      <c r="Q45" s="10" t="s">
        <v>177</v>
      </c>
      <c r="R45" s="10" t="s">
        <v>177</v>
      </c>
      <c r="S45" s="10" t="s">
        <v>177</v>
      </c>
      <c r="T45" s="10">
        <v>217</v>
      </c>
      <c r="U45" s="10" t="s">
        <v>42</v>
      </c>
      <c r="V45" s="10" t="str" cm="1">
        <f t="array" ref="V45">_xlfn.IFS(C45&lt;2000,"1990s",C45&lt;2010,"2000s", C45&lt;2020, "2010s", C45&lt;2030, "2020s")</f>
        <v>2010s</v>
      </c>
      <c r="X45" t="s">
        <v>31</v>
      </c>
    </row>
    <row r="46" spans="1:24" x14ac:dyDescent="0.45">
      <c r="A46" s="10">
        <v>45</v>
      </c>
      <c r="B46" s="10" t="s">
        <v>104</v>
      </c>
      <c r="C46" s="10">
        <v>2017</v>
      </c>
      <c r="D46" s="10" t="s">
        <v>50</v>
      </c>
      <c r="E46" s="10">
        <v>80000000</v>
      </c>
      <c r="F46" s="11">
        <v>72434025</v>
      </c>
      <c r="G46" s="11">
        <v>264624300</v>
      </c>
      <c r="H46" s="11">
        <v>770175831</v>
      </c>
      <c r="I46" s="11">
        <v>1034800131</v>
      </c>
      <c r="J46" s="12">
        <v>42900</v>
      </c>
      <c r="K46" s="13">
        <v>6.1805555555555558E-2</v>
      </c>
      <c r="L46" s="10" t="s">
        <v>53</v>
      </c>
      <c r="M46" s="10" t="s">
        <v>54</v>
      </c>
      <c r="N46" s="10" t="s">
        <v>168</v>
      </c>
      <c r="O46" s="10" t="s">
        <v>170</v>
      </c>
      <c r="P46" s="10" t="s">
        <v>96</v>
      </c>
      <c r="Q46" s="10" t="s">
        <v>169</v>
      </c>
      <c r="R46" s="10" t="s">
        <v>167</v>
      </c>
      <c r="S46" s="10" t="s">
        <v>177</v>
      </c>
      <c r="T46" s="10">
        <v>129</v>
      </c>
      <c r="U46" s="10" t="s">
        <v>105</v>
      </c>
      <c r="V46" s="10" t="str" cm="1">
        <f t="array" ref="V46">_xlfn.IFS(C46&lt;2000,"1990s",C46&lt;2010,"2000s", C46&lt;2020, "2010s", C46&lt;2030, "2020s")</f>
        <v>2010s</v>
      </c>
      <c r="X46" t="s">
        <v>55</v>
      </c>
    </row>
    <row r="47" spans="1:24" x14ac:dyDescent="0.45">
      <c r="A47" s="10">
        <v>46</v>
      </c>
      <c r="B47" s="10" t="s">
        <v>106</v>
      </c>
      <c r="C47" s="10">
        <v>2016</v>
      </c>
      <c r="D47" s="10" t="s">
        <v>30</v>
      </c>
      <c r="E47" s="10">
        <v>200000000</v>
      </c>
      <c r="F47" s="11">
        <v>135060273</v>
      </c>
      <c r="G47" s="11">
        <v>486295561</v>
      </c>
      <c r="H47" s="11">
        <v>542971428</v>
      </c>
      <c r="I47" s="11">
        <v>1029266989</v>
      </c>
      <c r="J47" s="12">
        <v>42900</v>
      </c>
      <c r="K47" s="13">
        <v>6.1805555555555558E-2</v>
      </c>
      <c r="L47" s="10" t="s">
        <v>53</v>
      </c>
      <c r="M47" s="10" t="s">
        <v>54</v>
      </c>
      <c r="N47" s="10" t="s">
        <v>168</v>
      </c>
      <c r="O47" s="10" t="s">
        <v>170</v>
      </c>
      <c r="P47" s="10" t="s">
        <v>96</v>
      </c>
      <c r="Q47" s="10" t="s">
        <v>169</v>
      </c>
      <c r="R47" s="10" t="s">
        <v>167</v>
      </c>
      <c r="S47" s="10" t="s">
        <v>177</v>
      </c>
      <c r="T47" s="10">
        <v>129</v>
      </c>
      <c r="U47" s="10" t="s">
        <v>105</v>
      </c>
      <c r="V47" s="10" t="str" cm="1">
        <f t="array" ref="V47">_xlfn.IFS(C47&lt;2000,"1990s",C47&lt;2010,"2000s", C47&lt;2020, "2010s", C47&lt;2030, "2020s")</f>
        <v>2010s</v>
      </c>
      <c r="X47" t="s">
        <v>61</v>
      </c>
    </row>
    <row r="48" spans="1:24" x14ac:dyDescent="0.45">
      <c r="A48" s="10">
        <v>47</v>
      </c>
      <c r="B48" s="10" t="s">
        <v>107</v>
      </c>
      <c r="C48" s="10">
        <v>1999</v>
      </c>
      <c r="D48" s="10" t="s">
        <v>22</v>
      </c>
      <c r="E48" s="10">
        <v>115000000</v>
      </c>
      <c r="F48" s="11">
        <v>64820970</v>
      </c>
      <c r="G48" s="11">
        <v>474544677</v>
      </c>
      <c r="H48" s="11">
        <v>552538030</v>
      </c>
      <c r="I48" s="11">
        <v>1027082707</v>
      </c>
      <c r="J48" s="12">
        <v>36299</v>
      </c>
      <c r="K48" s="13">
        <v>9.4444444444444442E-2</v>
      </c>
      <c r="L48" s="10" t="s">
        <v>53</v>
      </c>
      <c r="M48" s="10" t="s">
        <v>24</v>
      </c>
      <c r="N48" s="10" t="s">
        <v>54</v>
      </c>
      <c r="O48" s="10" t="s">
        <v>171</v>
      </c>
      <c r="P48" s="10" t="s">
        <v>167</v>
      </c>
      <c r="Q48" s="10" t="s">
        <v>177</v>
      </c>
      <c r="R48" s="10" t="s">
        <v>177</v>
      </c>
      <c r="S48" s="10" t="s">
        <v>177</v>
      </c>
      <c r="T48" s="10">
        <v>216</v>
      </c>
      <c r="U48" s="10" t="s">
        <v>42</v>
      </c>
      <c r="V48" s="10" t="str" cm="1">
        <f t="array" ref="V48">_xlfn.IFS(C48&lt;2000,"1990s",C48&lt;2010,"2000s", C48&lt;2020, "2010s", C48&lt;2030, "2020s")</f>
        <v>1990s</v>
      </c>
      <c r="X48" t="s">
        <v>26</v>
      </c>
    </row>
    <row r="49" spans="1:24" x14ac:dyDescent="0.45">
      <c r="A49" s="10">
        <v>48</v>
      </c>
      <c r="B49" s="10" t="s">
        <v>108</v>
      </c>
      <c r="C49" s="10">
        <v>2016</v>
      </c>
      <c r="D49" s="10" t="s">
        <v>30</v>
      </c>
      <c r="E49" s="10">
        <v>150000000</v>
      </c>
      <c r="F49" s="11">
        <v>75063401</v>
      </c>
      <c r="G49" s="11">
        <v>341268248</v>
      </c>
      <c r="H49" s="11">
        <v>684253441</v>
      </c>
      <c r="I49" s="11">
        <v>1025521689</v>
      </c>
      <c r="J49" s="12">
        <v>36299</v>
      </c>
      <c r="K49" s="13">
        <v>9.4444444444444442E-2</v>
      </c>
      <c r="L49" s="10" t="s">
        <v>53</v>
      </c>
      <c r="M49" s="10" t="s">
        <v>24</v>
      </c>
      <c r="N49" s="10" t="s">
        <v>54</v>
      </c>
      <c r="O49" s="10" t="s">
        <v>171</v>
      </c>
      <c r="P49" s="10" t="s">
        <v>167</v>
      </c>
      <c r="Q49" s="10" t="s">
        <v>177</v>
      </c>
      <c r="R49" s="10" t="s">
        <v>177</v>
      </c>
      <c r="S49" s="10" t="s">
        <v>177</v>
      </c>
      <c r="T49" s="10">
        <v>216</v>
      </c>
      <c r="U49" s="10" t="s">
        <v>42</v>
      </c>
      <c r="V49" s="10" t="str" cm="1">
        <f t="array" ref="V49">_xlfn.IFS(C49&lt;2000,"1990s",C49&lt;2010,"2000s", C49&lt;2020, "2010s", C49&lt;2030, "2020s")</f>
        <v>2010s</v>
      </c>
      <c r="X49" t="s">
        <v>62</v>
      </c>
    </row>
    <row r="50" spans="1:24" x14ac:dyDescent="0.45">
      <c r="A50" s="10">
        <v>49</v>
      </c>
      <c r="B50" s="10" t="s">
        <v>109</v>
      </c>
      <c r="C50" s="10">
        <v>2010</v>
      </c>
      <c r="D50" s="10" t="s">
        <v>30</v>
      </c>
      <c r="E50" s="10">
        <v>200000000</v>
      </c>
      <c r="F50" s="11">
        <v>116101023</v>
      </c>
      <c r="G50" s="11">
        <v>334191110</v>
      </c>
      <c r="H50" s="11">
        <v>691277106</v>
      </c>
      <c r="I50" s="11">
        <v>1025468216</v>
      </c>
      <c r="J50" s="12">
        <v>40240</v>
      </c>
      <c r="K50" s="13">
        <v>7.4999999999999997E-2</v>
      </c>
      <c r="L50" s="10" t="s">
        <v>53</v>
      </c>
      <c r="M50" s="10" t="s">
        <v>54</v>
      </c>
      <c r="N50" s="10" t="s">
        <v>169</v>
      </c>
      <c r="O50" s="10" t="s">
        <v>171</v>
      </c>
      <c r="P50" s="10" t="s">
        <v>175</v>
      </c>
      <c r="Q50" s="10" t="s">
        <v>177</v>
      </c>
      <c r="R50" s="10" t="s">
        <v>177</v>
      </c>
      <c r="S50" s="10" t="s">
        <v>177</v>
      </c>
      <c r="T50" s="10">
        <v>148</v>
      </c>
      <c r="U50" s="10" t="s">
        <v>57</v>
      </c>
      <c r="V50" s="10" t="str" cm="1">
        <f t="array" ref="V50">_xlfn.IFS(C50&lt;2000,"1990s",C50&lt;2010,"2000s", C50&lt;2020, "2010s", C50&lt;2030, "2020s")</f>
        <v>2010s</v>
      </c>
      <c r="X50" t="s">
        <v>110</v>
      </c>
    </row>
    <row r="51" spans="1:24" x14ac:dyDescent="0.45">
      <c r="A51" s="10">
        <v>50</v>
      </c>
      <c r="B51" s="10" t="s">
        <v>111</v>
      </c>
      <c r="C51" s="10">
        <v>2001</v>
      </c>
      <c r="D51" s="10" t="s">
        <v>70</v>
      </c>
      <c r="E51" s="10">
        <v>125000000</v>
      </c>
      <c r="F51" s="11">
        <v>90294621</v>
      </c>
      <c r="G51" s="11">
        <v>318886962</v>
      </c>
      <c r="H51" s="11">
        <v>705155727</v>
      </c>
      <c r="I51" s="11">
        <v>1024042690</v>
      </c>
      <c r="J51" s="12">
        <v>37211</v>
      </c>
      <c r="K51" s="13">
        <v>0.10555555555555556</v>
      </c>
      <c r="L51" s="10" t="s">
        <v>53</v>
      </c>
      <c r="M51" s="10" t="s">
        <v>54</v>
      </c>
      <c r="N51" s="10" t="s">
        <v>169</v>
      </c>
      <c r="O51" s="10" t="s">
        <v>171</v>
      </c>
      <c r="P51" s="10" t="s">
        <v>177</v>
      </c>
      <c r="Q51" s="10" t="s">
        <v>177</v>
      </c>
      <c r="R51" s="10" t="s">
        <v>177</v>
      </c>
      <c r="S51" s="10" t="s">
        <v>177</v>
      </c>
      <c r="T51" s="10">
        <v>232</v>
      </c>
      <c r="U51" s="10" t="s">
        <v>28</v>
      </c>
      <c r="V51" s="10" t="str" cm="1">
        <f t="array" ref="V51">_xlfn.IFS(C51&lt;2000,"1990s",C51&lt;2010,"2000s", C51&lt;2020, "2010s", C51&lt;2030, "2020s")</f>
        <v>2000s</v>
      </c>
      <c r="X51" t="s">
        <v>40</v>
      </c>
    </row>
    <row r="52" spans="1:24" x14ac:dyDescent="0.45">
      <c r="A52" s="10">
        <v>51</v>
      </c>
      <c r="B52" s="10" t="s">
        <v>112</v>
      </c>
      <c r="C52" s="10">
        <v>2012</v>
      </c>
      <c r="D52" s="10" t="s">
        <v>70</v>
      </c>
      <c r="E52" s="10">
        <v>180000000</v>
      </c>
      <c r="F52" s="11">
        <v>84617303</v>
      </c>
      <c r="G52" s="11">
        <v>303030651</v>
      </c>
      <c r="H52" s="11">
        <v>714000000</v>
      </c>
      <c r="I52" s="11">
        <v>1017030651</v>
      </c>
      <c r="J52" s="12">
        <v>37211</v>
      </c>
      <c r="K52" s="13">
        <v>0.10555555555555556</v>
      </c>
      <c r="L52" s="10" t="s">
        <v>53</v>
      </c>
      <c r="M52" s="10" t="s">
        <v>54</v>
      </c>
      <c r="N52" s="10" t="s">
        <v>169</v>
      </c>
      <c r="O52" s="10" t="s">
        <v>171</v>
      </c>
      <c r="P52" s="10" t="s">
        <v>177</v>
      </c>
      <c r="Q52" s="10" t="s">
        <v>177</v>
      </c>
      <c r="R52" s="10" t="s">
        <v>177</v>
      </c>
      <c r="S52" s="10" t="s">
        <v>177</v>
      </c>
      <c r="T52" s="10">
        <v>232</v>
      </c>
      <c r="U52" s="10" t="s">
        <v>28</v>
      </c>
      <c r="V52" s="10" t="str" cm="1">
        <f t="array" ref="V52">_xlfn.IFS(C52&lt;2000,"1990s",C52&lt;2010,"2000s", C52&lt;2020, "2010s", C52&lt;2030, "2020s")</f>
        <v>2010s</v>
      </c>
      <c r="X52">
        <v>0</v>
      </c>
    </row>
    <row r="53" spans="1:24" x14ac:dyDescent="0.45">
      <c r="A53" s="10">
        <v>52</v>
      </c>
      <c r="B53" s="10" t="s">
        <v>113</v>
      </c>
      <c r="C53" s="10">
        <v>2008</v>
      </c>
      <c r="D53" s="10" t="s">
        <v>70</v>
      </c>
      <c r="E53" s="10">
        <v>185000000</v>
      </c>
      <c r="F53" s="11">
        <v>158411483</v>
      </c>
      <c r="G53" s="11">
        <v>534987076</v>
      </c>
      <c r="H53" s="11">
        <v>471467753</v>
      </c>
      <c r="I53" s="11">
        <v>1006454829</v>
      </c>
      <c r="J53" s="12">
        <v>39645</v>
      </c>
      <c r="K53" s="13">
        <v>0.10555555555555556</v>
      </c>
      <c r="L53" s="10" t="s">
        <v>23</v>
      </c>
      <c r="M53" s="10" t="s">
        <v>24</v>
      </c>
      <c r="N53" s="10" t="s">
        <v>96</v>
      </c>
      <c r="O53" s="10" t="s">
        <v>39</v>
      </c>
      <c r="P53" s="10" t="s">
        <v>172</v>
      </c>
      <c r="Q53" s="10" t="s">
        <v>177</v>
      </c>
      <c r="R53" s="10" t="s">
        <v>177</v>
      </c>
      <c r="S53" s="10" t="s">
        <v>177</v>
      </c>
      <c r="T53" s="10">
        <v>232</v>
      </c>
      <c r="U53" s="10" t="s">
        <v>28</v>
      </c>
      <c r="V53" s="10" t="str" cm="1">
        <f t="array" ref="V53">_xlfn.IFS(C53&lt;2000,"1990s",C53&lt;2010,"2000s", C53&lt;2020, "2010s", C53&lt;2030, "2020s")</f>
        <v>2000s</v>
      </c>
      <c r="X53" t="s">
        <v>55</v>
      </c>
    </row>
    <row r="54" spans="1:24" x14ac:dyDescent="0.45">
      <c r="A54" s="10">
        <v>53</v>
      </c>
      <c r="B54" s="10" t="s">
        <v>114</v>
      </c>
      <c r="C54" s="10">
        <v>2022</v>
      </c>
      <c r="D54" s="10" t="s">
        <v>50</v>
      </c>
      <c r="E54" s="10">
        <v>165000000</v>
      </c>
      <c r="F54" s="11">
        <v>145075625</v>
      </c>
      <c r="G54" s="11">
        <v>376851080</v>
      </c>
      <c r="H54" s="11">
        <v>625127000</v>
      </c>
      <c r="I54" s="11">
        <v>1001978080</v>
      </c>
      <c r="J54" s="12">
        <v>39645</v>
      </c>
      <c r="K54" s="13">
        <v>0.10555555555555556</v>
      </c>
      <c r="L54" s="10" t="s">
        <v>23</v>
      </c>
      <c r="M54" s="10" t="s">
        <v>24</v>
      </c>
      <c r="N54" s="10" t="s">
        <v>96</v>
      </c>
      <c r="O54" s="10" t="s">
        <v>39</v>
      </c>
      <c r="P54" s="10" t="s">
        <v>172</v>
      </c>
      <c r="Q54" s="10" t="s">
        <v>177</v>
      </c>
      <c r="R54" s="10" t="s">
        <v>177</v>
      </c>
      <c r="S54" s="10" t="s">
        <v>177</v>
      </c>
      <c r="T54" s="10">
        <v>232</v>
      </c>
      <c r="U54" s="10" t="s">
        <v>28</v>
      </c>
      <c r="V54" s="10" t="str" cm="1">
        <f t="array" ref="V54">_xlfn.IFS(C54&lt;2000,"1990s",C54&lt;2010,"2000s", C54&lt;2020, "2010s", C54&lt;2030, "2020s")</f>
        <v>2020s</v>
      </c>
      <c r="X54" t="s">
        <v>26</v>
      </c>
    </row>
    <row r="55" spans="1:24" x14ac:dyDescent="0.45">
      <c r="A55" s="10">
        <v>54</v>
      </c>
      <c r="B55" s="10" t="s">
        <v>115</v>
      </c>
      <c r="C55" s="10">
        <v>2017</v>
      </c>
      <c r="D55" s="10" t="s">
        <v>47</v>
      </c>
      <c r="E55" s="10">
        <v>90000000</v>
      </c>
      <c r="F55" s="11">
        <v>36169328</v>
      </c>
      <c r="G55" s="11">
        <v>404540171</v>
      </c>
      <c r="H55" s="11">
        <v>590798946</v>
      </c>
      <c r="I55" s="11">
        <v>995339117</v>
      </c>
      <c r="J55" s="12">
        <v>43089</v>
      </c>
      <c r="K55" s="13">
        <v>8.2638888888888887E-2</v>
      </c>
      <c r="L55" s="10" t="s">
        <v>23</v>
      </c>
      <c r="M55" s="10" t="s">
        <v>24</v>
      </c>
      <c r="N55" s="10" t="s">
        <v>54</v>
      </c>
      <c r="O55" s="10" t="s">
        <v>170</v>
      </c>
      <c r="P55" s="10" t="s">
        <v>171</v>
      </c>
      <c r="Q55" s="10" t="s">
        <v>177</v>
      </c>
      <c r="R55" s="10" t="s">
        <v>177</v>
      </c>
      <c r="S55" s="10" t="s">
        <v>177</v>
      </c>
      <c r="T55" s="10">
        <v>159</v>
      </c>
      <c r="U55" s="10" t="s">
        <v>57</v>
      </c>
      <c r="V55" s="10" t="str" cm="1">
        <f t="array" ref="V55">_xlfn.IFS(C55&lt;2000,"1990s",C55&lt;2010,"2000s", C55&lt;2020, "2010s", C55&lt;2030, "2020s")</f>
        <v>2010s</v>
      </c>
      <c r="X55" t="s">
        <v>40</v>
      </c>
    </row>
    <row r="56" spans="1:24" x14ac:dyDescent="0.45">
      <c r="A56" s="10">
        <v>55</v>
      </c>
      <c r="B56" s="10" t="s">
        <v>116</v>
      </c>
      <c r="C56" s="10">
        <v>2010</v>
      </c>
      <c r="D56" s="10" t="s">
        <v>70</v>
      </c>
      <c r="E56" s="10">
        <v>125000000</v>
      </c>
      <c r="F56" s="11">
        <v>125017372</v>
      </c>
      <c r="G56" s="11">
        <v>296374621</v>
      </c>
      <c r="H56" s="11">
        <v>680695761</v>
      </c>
      <c r="I56" s="11">
        <v>977070383</v>
      </c>
      <c r="J56" s="12">
        <v>43089</v>
      </c>
      <c r="K56" s="13">
        <v>8.2638888888888887E-2</v>
      </c>
      <c r="L56" s="10" t="s">
        <v>23</v>
      </c>
      <c r="M56" s="10" t="s">
        <v>24</v>
      </c>
      <c r="N56" s="10" t="s">
        <v>54</v>
      </c>
      <c r="O56" s="10" t="s">
        <v>170</v>
      </c>
      <c r="P56" s="10" t="s">
        <v>171</v>
      </c>
      <c r="Q56" s="10" t="s">
        <v>177</v>
      </c>
      <c r="R56" s="10" t="s">
        <v>177</v>
      </c>
      <c r="S56" s="10" t="s">
        <v>177</v>
      </c>
      <c r="T56" s="10">
        <v>159</v>
      </c>
      <c r="U56" s="10" t="s">
        <v>57</v>
      </c>
      <c r="V56" s="10" t="str" cm="1">
        <f t="array" ref="V56">_xlfn.IFS(C56&lt;2000,"1990s",C56&lt;2010,"2000s", C56&lt;2020, "2010s", C56&lt;2030, "2020s")</f>
        <v>2010s</v>
      </c>
      <c r="X56" t="s">
        <v>56</v>
      </c>
    </row>
    <row r="57" spans="1:24" x14ac:dyDescent="0.45">
      <c r="A57" s="10">
        <v>56</v>
      </c>
      <c r="B57" s="10" t="s">
        <v>117</v>
      </c>
      <c r="C57" s="10">
        <v>2013</v>
      </c>
      <c r="D57" s="10" t="s">
        <v>50</v>
      </c>
      <c r="E57" s="10">
        <v>76000000</v>
      </c>
      <c r="F57" s="11">
        <v>83517315</v>
      </c>
      <c r="G57" s="11">
        <v>368065385</v>
      </c>
      <c r="H57" s="11">
        <v>602700620</v>
      </c>
      <c r="I57" s="11">
        <v>970766005</v>
      </c>
      <c r="J57" s="12">
        <v>41445</v>
      </c>
      <c r="K57" s="13">
        <v>6.805555555555555E-2</v>
      </c>
      <c r="L57" s="10" t="s">
        <v>53</v>
      </c>
      <c r="M57" s="10" t="s">
        <v>54</v>
      </c>
      <c r="N57" s="10" t="s">
        <v>168</v>
      </c>
      <c r="O57" s="10" t="s">
        <v>170</v>
      </c>
      <c r="P57" s="10" t="s">
        <v>96</v>
      </c>
      <c r="Q57" s="10" t="s">
        <v>169</v>
      </c>
      <c r="R57" s="10" t="s">
        <v>167</v>
      </c>
      <c r="S57" s="10" t="s">
        <v>177</v>
      </c>
      <c r="T57" s="10">
        <v>138</v>
      </c>
      <c r="U57" s="10" t="s">
        <v>57</v>
      </c>
      <c r="V57" s="10" t="str" cm="1">
        <f t="array" ref="V57">_xlfn.IFS(C57&lt;2000,"1990s",C57&lt;2010,"2000s", C57&lt;2020, "2010s", C57&lt;2030, "2020s")</f>
        <v>2010s</v>
      </c>
      <c r="X57" t="s">
        <v>110</v>
      </c>
    </row>
    <row r="58" spans="1:24" x14ac:dyDescent="0.45">
      <c r="A58" s="10">
        <v>57</v>
      </c>
      <c r="B58" s="10" t="s">
        <v>52</v>
      </c>
      <c r="C58" s="10">
        <v>1994</v>
      </c>
      <c r="D58" s="10" t="s">
        <v>30</v>
      </c>
      <c r="E58" s="10">
        <v>45000000</v>
      </c>
      <c r="F58" s="11">
        <v>1586753</v>
      </c>
      <c r="G58" s="11">
        <v>422783777</v>
      </c>
      <c r="H58" s="11">
        <v>545728028</v>
      </c>
      <c r="I58" s="11">
        <v>968511805</v>
      </c>
      <c r="J58" s="12">
        <v>34500</v>
      </c>
      <c r="K58" s="13">
        <v>6.1111111111111109E-2</v>
      </c>
      <c r="L58" s="10" t="s">
        <v>98</v>
      </c>
      <c r="M58" s="10" t="s">
        <v>54</v>
      </c>
      <c r="N58" s="10" t="s">
        <v>168</v>
      </c>
      <c r="O58" s="10" t="s">
        <v>39</v>
      </c>
      <c r="P58" s="10" t="s">
        <v>169</v>
      </c>
      <c r="Q58" s="10" t="s">
        <v>174</v>
      </c>
      <c r="R58" s="10" t="s">
        <v>177</v>
      </c>
      <c r="S58" s="10" t="s">
        <v>177</v>
      </c>
      <c r="T58" s="10">
        <v>128</v>
      </c>
      <c r="U58" s="10" t="s">
        <v>105</v>
      </c>
      <c r="V58" s="10" t="str" cm="1">
        <f t="array" ref="V58">_xlfn.IFS(C58&lt;2000,"1990s",C58&lt;2010,"2000s", C58&lt;2020, "2010s", C58&lt;2030, "2020s")</f>
        <v>1990s</v>
      </c>
      <c r="X58" t="s">
        <v>145</v>
      </c>
    </row>
    <row r="59" spans="1:24" x14ac:dyDescent="0.45">
      <c r="A59" s="10">
        <v>58</v>
      </c>
      <c r="B59" s="10" t="s">
        <v>118</v>
      </c>
      <c r="C59" s="10">
        <v>2016</v>
      </c>
      <c r="D59" s="10" t="s">
        <v>30</v>
      </c>
      <c r="E59" s="10">
        <v>175000000</v>
      </c>
      <c r="F59" s="11">
        <v>103261464</v>
      </c>
      <c r="G59" s="11">
        <v>364001123</v>
      </c>
      <c r="H59" s="11">
        <v>603723652</v>
      </c>
      <c r="I59" s="11">
        <v>967724775</v>
      </c>
      <c r="J59" s="12">
        <v>42467</v>
      </c>
      <c r="K59" s="13">
        <v>7.3611111111111113E-2</v>
      </c>
      <c r="L59" s="10" t="s">
        <v>53</v>
      </c>
      <c r="M59" s="10" t="s">
        <v>54</v>
      </c>
      <c r="N59" s="10" t="s">
        <v>39</v>
      </c>
      <c r="O59" s="10" t="s">
        <v>169</v>
      </c>
      <c r="P59" s="10" t="s">
        <v>171</v>
      </c>
      <c r="Q59" s="10" t="s">
        <v>177</v>
      </c>
      <c r="R59" s="10" t="s">
        <v>177</v>
      </c>
      <c r="S59" s="10" t="s">
        <v>177</v>
      </c>
      <c r="T59" s="10">
        <v>146</v>
      </c>
      <c r="U59" s="10" t="s">
        <v>57</v>
      </c>
      <c r="V59" s="10" t="str" cm="1">
        <f t="array" ref="V59">_xlfn.IFS(C59&lt;2000,"1990s",C59&lt;2010,"2000s", C59&lt;2020, "2010s", C59&lt;2030, "2020s")</f>
        <v>2010s</v>
      </c>
      <c r="X59" t="s">
        <v>27</v>
      </c>
    </row>
    <row r="60" spans="1:24" x14ac:dyDescent="0.45">
      <c r="A60" s="10">
        <v>59</v>
      </c>
      <c r="B60" s="10" t="s">
        <v>119</v>
      </c>
      <c r="C60" s="10">
        <v>2014</v>
      </c>
      <c r="D60" s="10" t="s">
        <v>70</v>
      </c>
      <c r="E60" s="10">
        <v>250000000</v>
      </c>
      <c r="F60" s="11">
        <v>54724334</v>
      </c>
      <c r="G60" s="11">
        <v>255138261</v>
      </c>
      <c r="H60" s="11">
        <v>707063077</v>
      </c>
      <c r="I60" s="11">
        <v>962201338</v>
      </c>
      <c r="J60" s="12">
        <v>42467</v>
      </c>
      <c r="K60" s="13">
        <v>7.3611111111111113E-2</v>
      </c>
      <c r="L60" s="10" t="s">
        <v>53</v>
      </c>
      <c r="M60" s="10" t="s">
        <v>54</v>
      </c>
      <c r="N60" s="10" t="s">
        <v>39</v>
      </c>
      <c r="O60" s="10" t="s">
        <v>169</v>
      </c>
      <c r="P60" s="10" t="s">
        <v>171</v>
      </c>
      <c r="Q60" s="10" t="s">
        <v>177</v>
      </c>
      <c r="R60" s="10" t="s">
        <v>177</v>
      </c>
      <c r="S60" s="10" t="s">
        <v>177</v>
      </c>
      <c r="T60" s="10">
        <v>146</v>
      </c>
      <c r="U60" s="10" t="s">
        <v>57</v>
      </c>
      <c r="V60" s="10" t="str" cm="1">
        <f t="array" ref="V60">_xlfn.IFS(C60&lt;2000,"1990s",C60&lt;2010,"2000s", C60&lt;2020, "2010s", C60&lt;2030, "2020s")</f>
        <v>2010s</v>
      </c>
      <c r="X60">
        <v>0</v>
      </c>
    </row>
    <row r="61" spans="1:24" x14ac:dyDescent="0.45">
      <c r="A61" s="10">
        <v>60</v>
      </c>
      <c r="B61" s="10" t="s">
        <v>120</v>
      </c>
      <c r="C61" s="10">
        <v>2007</v>
      </c>
      <c r="D61" s="10" t="s">
        <v>30</v>
      </c>
      <c r="E61" s="10">
        <v>300000000</v>
      </c>
      <c r="F61" s="11">
        <v>114732820</v>
      </c>
      <c r="G61" s="11">
        <v>309420425</v>
      </c>
      <c r="H61" s="11">
        <v>652270784</v>
      </c>
      <c r="I61" s="11">
        <v>961691209</v>
      </c>
      <c r="J61" s="12">
        <v>39224</v>
      </c>
      <c r="K61" s="13">
        <v>0.11736111111111111</v>
      </c>
      <c r="L61" s="10" t="s">
        <v>23</v>
      </c>
      <c r="M61" s="10" t="s">
        <v>24</v>
      </c>
      <c r="N61" s="10" t="s">
        <v>54</v>
      </c>
      <c r="O61" s="10" t="s">
        <v>171</v>
      </c>
      <c r="P61" s="10" t="s">
        <v>177</v>
      </c>
      <c r="Q61" s="10" t="s">
        <v>177</v>
      </c>
      <c r="R61" s="10" t="s">
        <v>177</v>
      </c>
      <c r="S61" s="10" t="s">
        <v>177</v>
      </c>
      <c r="T61" s="10">
        <v>249</v>
      </c>
      <c r="U61" s="10" t="s">
        <v>28</v>
      </c>
      <c r="V61" s="10" t="str" cm="1">
        <f t="array" ref="V61">_xlfn.IFS(C61&lt;2000,"1990s",C61&lt;2010,"2000s", C61&lt;2020, "2010s", C61&lt;2030, "2020s")</f>
        <v>2000s</v>
      </c>
      <c r="X61" t="s">
        <v>26</v>
      </c>
    </row>
    <row r="62" spans="1:24" x14ac:dyDescent="0.45">
      <c r="A62" s="10">
        <v>61</v>
      </c>
      <c r="B62" s="10" t="s">
        <v>121</v>
      </c>
      <c r="C62" s="10">
        <v>2013</v>
      </c>
      <c r="D62" s="10" t="s">
        <v>70</v>
      </c>
      <c r="E62" s="10">
        <v>225000000</v>
      </c>
      <c r="F62" s="11">
        <v>73645197</v>
      </c>
      <c r="G62" s="11">
        <v>258387334</v>
      </c>
      <c r="H62" s="11">
        <v>700640658</v>
      </c>
      <c r="I62" s="11">
        <v>959027992</v>
      </c>
      <c r="J62" s="12">
        <v>39224</v>
      </c>
      <c r="K62" s="13">
        <v>0.11736111111111111</v>
      </c>
      <c r="L62" s="10" t="s">
        <v>23</v>
      </c>
      <c r="M62" s="10" t="s">
        <v>24</v>
      </c>
      <c r="N62" s="10" t="s">
        <v>54</v>
      </c>
      <c r="O62" s="10" t="s">
        <v>171</v>
      </c>
      <c r="P62" s="10" t="s">
        <v>177</v>
      </c>
      <c r="Q62" s="10" t="s">
        <v>177</v>
      </c>
      <c r="R62" s="10" t="s">
        <v>177</v>
      </c>
      <c r="S62" s="10" t="s">
        <v>177</v>
      </c>
      <c r="T62" s="10">
        <v>249</v>
      </c>
      <c r="U62" s="10" t="s">
        <v>28</v>
      </c>
      <c r="V62" s="10" t="str" cm="1">
        <f t="array" ref="V62">_xlfn.IFS(C62&lt;2000,"1990s",C62&lt;2010,"2000s", C62&lt;2020, "2010s", C62&lt;2030, "2020s")</f>
        <v>2010s</v>
      </c>
      <c r="X62" t="s">
        <v>56</v>
      </c>
    </row>
    <row r="63" spans="1:24" x14ac:dyDescent="0.45">
      <c r="A63" s="10">
        <v>62</v>
      </c>
      <c r="B63" s="10" t="s">
        <v>122</v>
      </c>
      <c r="C63" s="10">
        <v>2022</v>
      </c>
      <c r="D63" s="10" t="s">
        <v>30</v>
      </c>
      <c r="E63" s="10">
        <v>414900000</v>
      </c>
      <c r="F63" s="11">
        <v>187420998</v>
      </c>
      <c r="G63" s="11">
        <v>411331607</v>
      </c>
      <c r="H63" s="11">
        <v>544444197</v>
      </c>
      <c r="I63" s="11">
        <v>955775804</v>
      </c>
      <c r="J63" s="12">
        <v>39224</v>
      </c>
      <c r="K63" s="13">
        <v>0.11736111111111111</v>
      </c>
      <c r="L63" s="10" t="s">
        <v>23</v>
      </c>
      <c r="M63" s="10" t="s">
        <v>24</v>
      </c>
      <c r="N63" s="10" t="s">
        <v>54</v>
      </c>
      <c r="O63" s="10" t="s">
        <v>171</v>
      </c>
      <c r="P63" s="10" t="s">
        <v>177</v>
      </c>
      <c r="Q63" s="10" t="s">
        <v>177</v>
      </c>
      <c r="R63" s="10" t="s">
        <v>177</v>
      </c>
      <c r="S63" s="10" t="s">
        <v>177</v>
      </c>
      <c r="T63" s="10">
        <v>249</v>
      </c>
      <c r="U63" s="10" t="s">
        <v>28</v>
      </c>
      <c r="V63" s="10" t="str" cm="1">
        <f t="array" ref="V63">_xlfn.IFS(C63&lt;2000,"1990s",C63&lt;2010,"2000s", C63&lt;2020, "2010s", C63&lt;2030, "2020s")</f>
        <v>2020s</v>
      </c>
      <c r="X63" t="s">
        <v>27</v>
      </c>
    </row>
    <row r="64" spans="1:24" x14ac:dyDescent="0.45">
      <c r="A64" s="10">
        <v>63</v>
      </c>
      <c r="B64" s="10" t="s">
        <v>123</v>
      </c>
      <c r="C64" s="10">
        <v>2002</v>
      </c>
      <c r="D64" s="10" t="s">
        <v>58</v>
      </c>
      <c r="E64" s="10">
        <v>94000000</v>
      </c>
      <c r="F64" s="11">
        <v>62007528</v>
      </c>
      <c r="G64" s="11">
        <v>342952511</v>
      </c>
      <c r="H64" s="11">
        <v>604991759</v>
      </c>
      <c r="I64" s="11">
        <v>947944270</v>
      </c>
      <c r="J64" s="12">
        <v>37608</v>
      </c>
      <c r="K64" s="13">
        <v>0.12430555555555556</v>
      </c>
      <c r="L64" s="10" t="s">
        <v>23</v>
      </c>
      <c r="M64" s="10" t="s">
        <v>24</v>
      </c>
      <c r="N64" s="10" t="s">
        <v>54</v>
      </c>
      <c r="O64" s="10" t="s">
        <v>39</v>
      </c>
      <c r="P64" s="10" t="s">
        <v>171</v>
      </c>
      <c r="Q64" s="10" t="s">
        <v>177</v>
      </c>
      <c r="R64" s="10" t="s">
        <v>177</v>
      </c>
      <c r="S64" s="10" t="s">
        <v>177</v>
      </c>
      <c r="T64" s="10">
        <v>259</v>
      </c>
      <c r="U64" s="10" t="s">
        <v>28</v>
      </c>
      <c r="V64" s="10" t="str" cm="1">
        <f t="array" ref="V64">_xlfn.IFS(C64&lt;2000,"1990s",C64&lt;2010,"2000s", C64&lt;2020, "2010s", C64&lt;2030, "2020s")</f>
        <v>2000s</v>
      </c>
      <c r="X64" t="s">
        <v>40</v>
      </c>
    </row>
    <row r="65" spans="1:24" x14ac:dyDescent="0.45">
      <c r="A65" s="10">
        <v>64</v>
      </c>
      <c r="B65" s="10" t="s">
        <v>124</v>
      </c>
      <c r="C65" s="10">
        <v>2007</v>
      </c>
      <c r="D65" s="10" t="s">
        <v>70</v>
      </c>
      <c r="E65" s="10">
        <v>150000000</v>
      </c>
      <c r="F65" s="11">
        <v>77108414</v>
      </c>
      <c r="G65" s="11">
        <v>292382727</v>
      </c>
      <c r="H65" s="11">
        <v>649895317</v>
      </c>
      <c r="I65" s="11">
        <v>942278045</v>
      </c>
      <c r="J65" s="12">
        <v>39274</v>
      </c>
      <c r="K65" s="13">
        <v>9.583333333333334E-2</v>
      </c>
      <c r="L65" s="10" t="s">
        <v>23</v>
      </c>
      <c r="M65" s="10" t="s">
        <v>24</v>
      </c>
      <c r="N65" s="10" t="s">
        <v>54</v>
      </c>
      <c r="O65" s="10" t="s">
        <v>169</v>
      </c>
      <c r="P65" s="10" t="s">
        <v>171</v>
      </c>
      <c r="Q65" s="10" t="s">
        <v>175</v>
      </c>
      <c r="R65" s="10" t="s">
        <v>177</v>
      </c>
      <c r="S65" s="10" t="s">
        <v>177</v>
      </c>
      <c r="T65" s="10">
        <v>218</v>
      </c>
      <c r="U65" s="10" t="s">
        <v>42</v>
      </c>
      <c r="V65" s="10" t="str" cm="1">
        <f t="array" ref="V65">_xlfn.IFS(C65&lt;2000,"1990s",C65&lt;2010,"2000s", C65&lt;2020, "2010s", C65&lt;2030, "2020s")</f>
        <v>2000s</v>
      </c>
    </row>
    <row r="66" spans="1:24" x14ac:dyDescent="0.45">
      <c r="A66" s="10">
        <v>65</v>
      </c>
      <c r="B66" s="10" t="s">
        <v>125</v>
      </c>
      <c r="C66" s="10">
        <v>2003</v>
      </c>
      <c r="D66" s="10" t="s">
        <v>30</v>
      </c>
      <c r="E66" s="10">
        <v>94000000</v>
      </c>
      <c r="F66" s="11">
        <v>70251710</v>
      </c>
      <c r="G66" s="11">
        <v>380843261</v>
      </c>
      <c r="H66" s="11">
        <v>560794699</v>
      </c>
      <c r="I66" s="11">
        <v>941637960</v>
      </c>
      <c r="J66" s="12">
        <v>37771</v>
      </c>
      <c r="K66" s="13">
        <v>6.9444444444444448E-2</v>
      </c>
      <c r="L66" s="10" t="s">
        <v>98</v>
      </c>
      <c r="M66" s="10" t="s">
        <v>54</v>
      </c>
      <c r="N66" s="10" t="s">
        <v>168</v>
      </c>
      <c r="O66" s="10" t="s">
        <v>170</v>
      </c>
      <c r="P66" s="10" t="s">
        <v>169</v>
      </c>
      <c r="Q66" s="10" t="s">
        <v>177</v>
      </c>
      <c r="R66" s="10" t="s">
        <v>177</v>
      </c>
      <c r="S66" s="10" t="s">
        <v>177</v>
      </c>
      <c r="T66" s="10">
        <v>140</v>
      </c>
      <c r="U66" s="10" t="s">
        <v>57</v>
      </c>
      <c r="V66" s="10" t="str" cm="1">
        <f t="array" ref="V66">_xlfn.IFS(C66&lt;2000,"1990s",C66&lt;2010,"2000s", C66&lt;2020, "2010s", C66&lt;2030, "2020s")</f>
        <v>2000s</v>
      </c>
      <c r="X66" t="str" cm="1">
        <f t="array" ref="X66:X82">_xlfn.UNIQUE(TRIM(X21:X64),0,0)</f>
        <v>Action</v>
      </c>
    </row>
    <row r="67" spans="1:24" x14ac:dyDescent="0.45">
      <c r="A67" s="10">
        <v>66</v>
      </c>
      <c r="B67" s="10" t="s">
        <v>126</v>
      </c>
      <c r="C67" s="10">
        <v>2022</v>
      </c>
      <c r="D67" s="10" t="s">
        <v>50</v>
      </c>
      <c r="E67" s="10">
        <v>80000000</v>
      </c>
      <c r="F67" s="11">
        <v>107010140</v>
      </c>
      <c r="G67" s="11">
        <v>369695210</v>
      </c>
      <c r="H67" s="11">
        <v>569933000</v>
      </c>
      <c r="I67" s="11">
        <v>939628210</v>
      </c>
      <c r="J67" s="12">
        <v>37771</v>
      </c>
      <c r="K67" s="13">
        <v>6.9444444444444448E-2</v>
      </c>
      <c r="L67" s="10" t="s">
        <v>98</v>
      </c>
      <c r="M67" s="10" t="s">
        <v>54</v>
      </c>
      <c r="N67" s="10" t="s">
        <v>168</v>
      </c>
      <c r="O67" s="10" t="s">
        <v>170</v>
      </c>
      <c r="P67" s="10" t="s">
        <v>169</v>
      </c>
      <c r="Q67" s="10" t="s">
        <v>177</v>
      </c>
      <c r="R67" s="10" t="s">
        <v>177</v>
      </c>
      <c r="S67" s="10" t="s">
        <v>177</v>
      </c>
      <c r="T67" s="10">
        <v>140</v>
      </c>
      <c r="U67" s="10" t="s">
        <v>57</v>
      </c>
      <c r="V67" s="10" t="str" cm="1">
        <f t="array" ref="V67">_xlfn.IFS(C67&lt;2000,"1990s",C67&lt;2010,"2000s", C67&lt;2020, "2010s", C67&lt;2030, "2020s")</f>
        <v>2020s</v>
      </c>
      <c r="X67" t="str">
        <v>Drama</v>
      </c>
    </row>
    <row r="68" spans="1:24" x14ac:dyDescent="0.45">
      <c r="A68" s="10">
        <v>67</v>
      </c>
      <c r="B68" s="10" t="s">
        <v>127</v>
      </c>
      <c r="C68" s="10">
        <v>2009</v>
      </c>
      <c r="D68" s="10" t="s">
        <v>70</v>
      </c>
      <c r="E68" s="10">
        <v>250000000</v>
      </c>
      <c r="F68" s="11">
        <v>77835727</v>
      </c>
      <c r="G68" s="11">
        <v>302334374</v>
      </c>
      <c r="H68" s="11">
        <v>632185012</v>
      </c>
      <c r="I68" s="11">
        <v>934519387</v>
      </c>
      <c r="J68" s="12">
        <v>40009</v>
      </c>
      <c r="K68" s="13">
        <v>0.10625</v>
      </c>
      <c r="L68" s="10" t="s">
        <v>53</v>
      </c>
      <c r="M68" s="10" t="s">
        <v>24</v>
      </c>
      <c r="N68" s="10" t="s">
        <v>54</v>
      </c>
      <c r="O68" s="10" t="s">
        <v>169</v>
      </c>
      <c r="P68" s="10" t="s">
        <v>171</v>
      </c>
      <c r="Q68" s="10" t="s">
        <v>175</v>
      </c>
      <c r="R68" s="10" t="s">
        <v>177</v>
      </c>
      <c r="S68" s="10" t="s">
        <v>177</v>
      </c>
      <c r="T68" s="10">
        <v>233</v>
      </c>
      <c r="U68" s="10" t="s">
        <v>28</v>
      </c>
      <c r="V68" s="10" t="str" cm="1">
        <f t="array" ref="V68">_xlfn.IFS(C68&lt;2000,"1990s",C68&lt;2010,"2000s", C68&lt;2020, "2010s", C68&lt;2030, "2020s")</f>
        <v>2000s</v>
      </c>
      <c r="X68" t="str">
        <v>Adventure</v>
      </c>
    </row>
    <row r="69" spans="1:24" x14ac:dyDescent="0.45">
      <c r="A69" s="10">
        <v>68</v>
      </c>
      <c r="B69" s="10" t="s">
        <v>128</v>
      </c>
      <c r="C69" s="10">
        <v>2004</v>
      </c>
      <c r="D69" s="10" t="s">
        <v>48</v>
      </c>
      <c r="E69" s="10">
        <v>150000000</v>
      </c>
      <c r="F69" s="11">
        <v>108037878</v>
      </c>
      <c r="G69" s="11">
        <v>441226247</v>
      </c>
      <c r="H69" s="11">
        <v>487534523</v>
      </c>
      <c r="I69" s="11">
        <v>928760770</v>
      </c>
      <c r="J69" s="12">
        <v>38126</v>
      </c>
      <c r="K69" s="13">
        <v>6.458333333333334E-2</v>
      </c>
      <c r="L69" s="10" t="s">
        <v>53</v>
      </c>
      <c r="M69" s="10" t="s">
        <v>54</v>
      </c>
      <c r="N69" s="10" t="s">
        <v>168</v>
      </c>
      <c r="O69" s="10" t="s">
        <v>170</v>
      </c>
      <c r="P69" s="10" t="s">
        <v>169</v>
      </c>
      <c r="Q69" s="10" t="s">
        <v>171</v>
      </c>
      <c r="R69" s="10" t="s">
        <v>166</v>
      </c>
      <c r="S69" s="10" t="s">
        <v>177</v>
      </c>
      <c r="T69" s="10">
        <v>133</v>
      </c>
      <c r="U69" s="10" t="s">
        <v>57</v>
      </c>
      <c r="V69" s="10" t="str" cm="1">
        <f t="array" ref="V69">_xlfn.IFS(C69&lt;2000,"1990s",C69&lt;2010,"2000s", C69&lt;2020, "2010s", C69&lt;2030, "2020s")</f>
        <v>2000s</v>
      </c>
      <c r="X69" t="str">
        <v>Crime</v>
      </c>
    </row>
    <row r="70" spans="1:24" x14ac:dyDescent="0.45">
      <c r="A70" s="10">
        <v>69</v>
      </c>
      <c r="B70" s="10" t="s">
        <v>129</v>
      </c>
      <c r="C70" s="10">
        <v>2023</v>
      </c>
      <c r="D70" s="10" t="s">
        <v>50</v>
      </c>
      <c r="E70" s="10">
        <v>100000000</v>
      </c>
      <c r="F70" s="11">
        <v>82455420</v>
      </c>
      <c r="G70" s="11">
        <v>321212945</v>
      </c>
      <c r="H70" s="11">
        <v>604752000</v>
      </c>
      <c r="I70" s="11">
        <v>925964945</v>
      </c>
      <c r="J70" s="12">
        <v>38126</v>
      </c>
      <c r="K70" s="13">
        <v>6.458333333333334E-2</v>
      </c>
      <c r="L70" s="10" t="s">
        <v>53</v>
      </c>
      <c r="M70" s="10" t="s">
        <v>54</v>
      </c>
      <c r="N70" s="10" t="s">
        <v>168</v>
      </c>
      <c r="O70" s="10" t="s">
        <v>170</v>
      </c>
      <c r="P70" s="10" t="s">
        <v>169</v>
      </c>
      <c r="Q70" s="10" t="s">
        <v>171</v>
      </c>
      <c r="R70" s="10" t="s">
        <v>166</v>
      </c>
      <c r="S70" s="10" t="s">
        <v>177</v>
      </c>
      <c r="T70" s="10">
        <v>133</v>
      </c>
      <c r="U70" s="10" t="s">
        <v>57</v>
      </c>
      <c r="V70" s="10" t="str" cm="1">
        <f t="array" ref="V70">_xlfn.IFS(C70&lt;2000,"1990s",C70&lt;2010,"2000s", C70&lt;2020, "2010s", C70&lt;2030, "2020s")</f>
        <v>2020s</v>
      </c>
      <c r="X70" t="str">
        <v>Biography</v>
      </c>
    </row>
    <row r="71" spans="1:24" x14ac:dyDescent="0.45">
      <c r="A71" s="10">
        <v>70</v>
      </c>
      <c r="B71" s="10" t="s">
        <v>130</v>
      </c>
      <c r="C71" s="10">
        <v>2002</v>
      </c>
      <c r="D71" s="10" t="s">
        <v>70</v>
      </c>
      <c r="E71" s="10">
        <v>100000000</v>
      </c>
      <c r="F71" s="11">
        <v>88357488</v>
      </c>
      <c r="G71" s="11">
        <v>262641637</v>
      </c>
      <c r="H71" s="11">
        <v>663316557</v>
      </c>
      <c r="I71" s="11">
        <v>925958195</v>
      </c>
      <c r="J71" s="12">
        <v>37574</v>
      </c>
      <c r="K71" s="13">
        <v>0.11180555555555556</v>
      </c>
      <c r="L71" s="10" t="s">
        <v>53</v>
      </c>
      <c r="M71" s="10" t="s">
        <v>54</v>
      </c>
      <c r="N71" s="10" t="s">
        <v>169</v>
      </c>
      <c r="O71" s="10" t="s">
        <v>171</v>
      </c>
      <c r="P71" s="10" t="s">
        <v>175</v>
      </c>
      <c r="Q71" s="10" t="s">
        <v>177</v>
      </c>
      <c r="R71" s="10" t="s">
        <v>177</v>
      </c>
      <c r="S71" s="10" t="s">
        <v>177</v>
      </c>
      <c r="T71" s="10">
        <v>241</v>
      </c>
      <c r="U71" s="10" t="s">
        <v>28</v>
      </c>
      <c r="V71" s="10" t="str" cm="1">
        <f t="array" ref="V71">_xlfn.IFS(C71&lt;2000,"1990s",C71&lt;2010,"2000s", C71&lt;2020, "2010s", C71&lt;2030, "2020s")</f>
        <v>2000s</v>
      </c>
      <c r="X71" t="str">
        <v>Romance</v>
      </c>
    </row>
    <row r="72" spans="1:24" x14ac:dyDescent="0.45">
      <c r="A72" s="10">
        <v>71</v>
      </c>
      <c r="B72" s="10" t="s">
        <v>131</v>
      </c>
      <c r="C72" s="10">
        <v>2018</v>
      </c>
      <c r="D72" s="10" t="s">
        <v>22</v>
      </c>
      <c r="E72" s="10">
        <v>52000000</v>
      </c>
      <c r="F72" s="11">
        <v>51061119</v>
      </c>
      <c r="G72" s="11">
        <v>216668042</v>
      </c>
      <c r="H72" s="11">
        <v>694141269</v>
      </c>
      <c r="I72" s="11">
        <v>910809311</v>
      </c>
      <c r="J72" s="12">
        <v>43399</v>
      </c>
      <c r="K72" s="13">
        <v>9.3055555555555558E-2</v>
      </c>
      <c r="L72" s="10" t="s">
        <v>23</v>
      </c>
      <c r="M72" s="10" t="s">
        <v>132</v>
      </c>
      <c r="N72" s="10" t="s">
        <v>39</v>
      </c>
      <c r="O72" s="10" t="s">
        <v>173</v>
      </c>
      <c r="P72" s="10" t="s">
        <v>177</v>
      </c>
      <c r="Q72" s="10" t="s">
        <v>177</v>
      </c>
      <c r="R72" s="10" t="s">
        <v>177</v>
      </c>
      <c r="S72" s="10" t="s">
        <v>177</v>
      </c>
      <c r="T72" s="10">
        <v>214</v>
      </c>
      <c r="U72" s="10" t="s">
        <v>42</v>
      </c>
      <c r="V72" s="10" t="str" cm="1">
        <f t="array" ref="V72">_xlfn.IFS(C72&lt;2000,"1990s",C72&lt;2010,"2000s", C72&lt;2020, "2010s", C72&lt;2030, "2020s")</f>
        <v>2010s</v>
      </c>
      <c r="X72" t="str">
        <v>Sci-Fi</v>
      </c>
    </row>
    <row r="73" spans="1:24" x14ac:dyDescent="0.45">
      <c r="A73" s="10">
        <v>72</v>
      </c>
      <c r="B73" s="10" t="s">
        <v>134</v>
      </c>
      <c r="C73" s="10">
        <v>2021</v>
      </c>
      <c r="D73" s="10" t="s">
        <v>43</v>
      </c>
      <c r="E73" s="10">
        <v>200000000</v>
      </c>
      <c r="F73" s="11">
        <v>105768</v>
      </c>
      <c r="G73" s="11">
        <v>342411</v>
      </c>
      <c r="H73" s="11">
        <v>902206065</v>
      </c>
      <c r="I73" s="11">
        <v>902548476</v>
      </c>
      <c r="J73" s="12">
        <v>43399</v>
      </c>
      <c r="K73" s="13">
        <v>9.3055555555555558E-2</v>
      </c>
      <c r="L73" s="10" t="s">
        <v>23</v>
      </c>
      <c r="M73" s="10" t="s">
        <v>132</v>
      </c>
      <c r="N73" s="10" t="s">
        <v>39</v>
      </c>
      <c r="O73" s="10" t="s">
        <v>173</v>
      </c>
      <c r="P73" s="10" t="s">
        <v>177</v>
      </c>
      <c r="Q73" s="10" t="s">
        <v>177</v>
      </c>
      <c r="R73" s="10" t="s">
        <v>177</v>
      </c>
      <c r="S73" s="10" t="s">
        <v>177</v>
      </c>
      <c r="T73" s="10">
        <v>214</v>
      </c>
      <c r="U73" s="10" t="s">
        <v>42</v>
      </c>
      <c r="V73" s="10" t="str" cm="1">
        <f t="array" ref="V73">_xlfn.IFS(C73&lt;2000,"1990s",C73&lt;2010,"2000s", C73&lt;2020, "2010s", C73&lt;2030, "2020s")</f>
        <v>2020s</v>
      </c>
      <c r="X73" t="str">
        <v>Animation</v>
      </c>
    </row>
    <row r="74" spans="1:24" x14ac:dyDescent="0.45">
      <c r="A74" s="10">
        <v>73</v>
      </c>
      <c r="B74" s="10" t="s">
        <v>135</v>
      </c>
      <c r="C74" s="10">
        <v>2001</v>
      </c>
      <c r="D74" s="10" t="s">
        <v>58</v>
      </c>
      <c r="E74" s="10">
        <v>93000000</v>
      </c>
      <c r="F74" s="11">
        <v>47211490</v>
      </c>
      <c r="G74" s="11">
        <v>316115420</v>
      </c>
      <c r="H74" s="11">
        <v>582089000</v>
      </c>
      <c r="I74" s="11">
        <v>898204420</v>
      </c>
      <c r="J74" s="12">
        <v>37244</v>
      </c>
      <c r="K74" s="13">
        <v>0.12361111111111112</v>
      </c>
      <c r="L74" s="10" t="s">
        <v>23</v>
      </c>
      <c r="M74" s="10" t="s">
        <v>24</v>
      </c>
      <c r="N74" s="10" t="s">
        <v>54</v>
      </c>
      <c r="O74" s="10" t="s">
        <v>39</v>
      </c>
      <c r="P74" s="10" t="s">
        <v>171</v>
      </c>
      <c r="Q74" s="10" t="s">
        <v>177</v>
      </c>
      <c r="R74" s="10" t="s">
        <v>177</v>
      </c>
      <c r="S74" s="10" t="s">
        <v>177</v>
      </c>
      <c r="T74" s="10">
        <v>258</v>
      </c>
      <c r="U74" s="10" t="s">
        <v>28</v>
      </c>
      <c r="V74" s="10" t="str" cm="1">
        <f t="array" ref="V74">_xlfn.IFS(C74&lt;2000,"1990s",C74&lt;2010,"2000s", C74&lt;2020, "2010s", C74&lt;2030, "2020s")</f>
        <v>2000s</v>
      </c>
      <c r="X74" t="str">
        <v>Family</v>
      </c>
    </row>
    <row r="75" spans="1:24" x14ac:dyDescent="0.45">
      <c r="A75" s="10">
        <v>74</v>
      </c>
      <c r="B75" s="10" t="s">
        <v>136</v>
      </c>
      <c r="C75" s="10">
        <v>2005</v>
      </c>
      <c r="D75" s="10" t="s">
        <v>70</v>
      </c>
      <c r="E75" s="10">
        <v>150000000</v>
      </c>
      <c r="F75" s="11">
        <v>102685961</v>
      </c>
      <c r="G75" s="11">
        <v>290469928</v>
      </c>
      <c r="H75" s="11">
        <v>606345381</v>
      </c>
      <c r="I75" s="11">
        <v>896815310</v>
      </c>
      <c r="J75" s="12">
        <v>38672</v>
      </c>
      <c r="K75" s="13">
        <v>0.10902777777777778</v>
      </c>
      <c r="L75" s="10" t="s">
        <v>23</v>
      </c>
      <c r="M75" s="10" t="s">
        <v>54</v>
      </c>
      <c r="N75" s="10" t="s">
        <v>169</v>
      </c>
      <c r="O75" s="10" t="s">
        <v>171</v>
      </c>
      <c r="P75" s="10" t="s">
        <v>175</v>
      </c>
      <c r="Q75" s="10" t="s">
        <v>177</v>
      </c>
      <c r="R75" s="10" t="s">
        <v>177</v>
      </c>
      <c r="S75" s="10" t="s">
        <v>177</v>
      </c>
      <c r="T75" s="10">
        <v>237</v>
      </c>
      <c r="U75" s="10" t="s">
        <v>28</v>
      </c>
      <c r="V75" s="10" t="str" cm="1">
        <f t="array" ref="V75">_xlfn.IFS(C75&lt;2000,"1990s",C75&lt;2010,"2000s", C75&lt;2020, "2010s", C75&lt;2030, "2020s")</f>
        <v>2000s</v>
      </c>
      <c r="X75" t="str">
        <v>Comedy</v>
      </c>
    </row>
    <row r="76" spans="1:24" x14ac:dyDescent="0.45">
      <c r="A76" s="10">
        <v>75</v>
      </c>
      <c r="B76" s="10" t="s">
        <v>137</v>
      </c>
      <c r="C76" s="10">
        <v>2007</v>
      </c>
      <c r="D76" s="10" t="s">
        <v>47</v>
      </c>
      <c r="E76" s="10">
        <v>258000000</v>
      </c>
      <c r="F76" s="11">
        <v>151116516</v>
      </c>
      <c r="G76" s="11">
        <v>336530303</v>
      </c>
      <c r="H76" s="11">
        <v>558453070</v>
      </c>
      <c r="I76" s="11">
        <v>894983373</v>
      </c>
      <c r="J76" s="12">
        <v>39203</v>
      </c>
      <c r="K76" s="13">
        <v>9.6527777777777782E-2</v>
      </c>
      <c r="L76" s="10" t="s">
        <v>23</v>
      </c>
      <c r="M76" s="10" t="s">
        <v>24</v>
      </c>
      <c r="N76" s="10" t="s">
        <v>54</v>
      </c>
      <c r="O76" s="10" t="s">
        <v>167</v>
      </c>
      <c r="P76" s="10" t="s">
        <v>177</v>
      </c>
      <c r="Q76" s="10" t="s">
        <v>177</v>
      </c>
      <c r="R76" s="10" t="s">
        <v>177</v>
      </c>
      <c r="S76" s="10" t="s">
        <v>177</v>
      </c>
      <c r="T76" s="10">
        <v>219</v>
      </c>
      <c r="U76" s="10" t="s">
        <v>42</v>
      </c>
      <c r="V76" s="10" t="str" cm="1">
        <f t="array" ref="V76">_xlfn.IFS(C76&lt;2000,"1990s",C76&lt;2010,"2000s", C76&lt;2020, "2010s", C76&lt;2030, "2020s")</f>
        <v>2000s</v>
      </c>
      <c r="X76" t="str">
        <v>Fantasy</v>
      </c>
    </row>
    <row r="77" spans="1:24" x14ac:dyDescent="0.45">
      <c r="A77" s="10">
        <v>76</v>
      </c>
      <c r="B77" s="10" t="s">
        <v>138</v>
      </c>
      <c r="C77" s="10">
        <v>2016</v>
      </c>
      <c r="D77" s="10" t="s">
        <v>50</v>
      </c>
      <c r="E77" s="10">
        <v>75000000</v>
      </c>
      <c r="F77" s="11">
        <v>104352905</v>
      </c>
      <c r="G77" s="11">
        <v>368384330</v>
      </c>
      <c r="H77" s="11">
        <v>525944139</v>
      </c>
      <c r="I77" s="11">
        <v>894328469</v>
      </c>
      <c r="J77" s="12">
        <v>42545</v>
      </c>
      <c r="K77" s="13">
        <v>6.0416666666666667E-2</v>
      </c>
      <c r="L77" s="10" t="s">
        <v>53</v>
      </c>
      <c r="M77" s="10" t="s">
        <v>54</v>
      </c>
      <c r="N77" s="10" t="s">
        <v>168</v>
      </c>
      <c r="O77" s="10" t="s">
        <v>170</v>
      </c>
      <c r="P77" s="10" t="s">
        <v>169</v>
      </c>
      <c r="Q77" s="10" t="s">
        <v>177</v>
      </c>
      <c r="R77" s="10" t="s">
        <v>177</v>
      </c>
      <c r="S77" s="10" t="s">
        <v>177</v>
      </c>
      <c r="T77" s="10">
        <v>127</v>
      </c>
      <c r="U77" s="10" t="s">
        <v>105</v>
      </c>
      <c r="V77" s="10" t="str" cm="1">
        <f t="array" ref="V77">_xlfn.IFS(C77&lt;2000,"1990s",C77&lt;2010,"2000s", C77&lt;2020, "2010s", C77&lt;2030, "2020s")</f>
        <v>2010s</v>
      </c>
      <c r="X77" t="str">
        <v>0</v>
      </c>
    </row>
    <row r="78" spans="1:24" x14ac:dyDescent="0.45">
      <c r="A78" s="10">
        <v>77</v>
      </c>
      <c r="B78" s="10" t="s">
        <v>139</v>
      </c>
      <c r="C78" s="10">
        <v>2009</v>
      </c>
      <c r="D78" s="10" t="s">
        <v>22</v>
      </c>
      <c r="E78" s="10">
        <v>90000000</v>
      </c>
      <c r="F78" s="11">
        <v>41690382</v>
      </c>
      <c r="G78" s="11">
        <v>196573705</v>
      </c>
      <c r="H78" s="11">
        <v>690113112</v>
      </c>
      <c r="I78" s="11">
        <v>886686817</v>
      </c>
      <c r="J78" s="12">
        <v>39993</v>
      </c>
      <c r="K78" s="13">
        <v>6.5277777777777782E-2</v>
      </c>
      <c r="L78" s="10" t="s">
        <v>53</v>
      </c>
      <c r="M78" s="10" t="s">
        <v>54</v>
      </c>
      <c r="N78" s="10" t="s">
        <v>168</v>
      </c>
      <c r="O78" s="10" t="s">
        <v>170</v>
      </c>
      <c r="P78" s="10" t="s">
        <v>169</v>
      </c>
      <c r="Q78" s="10" t="s">
        <v>177</v>
      </c>
      <c r="R78" s="10" t="s">
        <v>177</v>
      </c>
      <c r="S78" s="10" t="s">
        <v>177</v>
      </c>
      <c r="T78" s="10">
        <v>134</v>
      </c>
      <c r="U78" s="10" t="s">
        <v>57</v>
      </c>
      <c r="V78" s="10" t="str" cm="1">
        <f t="array" ref="V78">_xlfn.IFS(C78&lt;2000,"1990s",C78&lt;2010,"2000s", C78&lt;2020, "2010s", C78&lt;2030, "2020s")</f>
        <v>2000s</v>
      </c>
      <c r="X78" t="str">
        <v>Thriller</v>
      </c>
    </row>
    <row r="79" spans="1:24" x14ac:dyDescent="0.45">
      <c r="A79" s="10">
        <v>78</v>
      </c>
      <c r="B79" s="10" t="s">
        <v>140</v>
      </c>
      <c r="C79" s="10">
        <v>2015</v>
      </c>
      <c r="D79" s="10" t="s">
        <v>47</v>
      </c>
      <c r="E79" s="10">
        <v>245000000</v>
      </c>
      <c r="F79" s="11">
        <v>70403148</v>
      </c>
      <c r="G79" s="11">
        <v>200074609</v>
      </c>
      <c r="H79" s="11">
        <v>680630703</v>
      </c>
      <c r="I79" s="11">
        <v>880705312</v>
      </c>
      <c r="J79" s="12">
        <v>42303</v>
      </c>
      <c r="K79" s="13">
        <v>0.10277777777777777</v>
      </c>
      <c r="L79" s="10" t="s">
        <v>23</v>
      </c>
      <c r="M79" s="10" t="s">
        <v>24</v>
      </c>
      <c r="N79" s="10" t="s">
        <v>54</v>
      </c>
      <c r="O79" s="10" t="s">
        <v>172</v>
      </c>
      <c r="P79" s="10" t="s">
        <v>177</v>
      </c>
      <c r="Q79" s="10" t="s">
        <v>177</v>
      </c>
      <c r="R79" s="10" t="s">
        <v>177</v>
      </c>
      <c r="S79" s="10" t="s">
        <v>177</v>
      </c>
      <c r="T79" s="10">
        <v>228</v>
      </c>
      <c r="U79" s="10" t="s">
        <v>42</v>
      </c>
      <c r="V79" s="10" t="str" cm="1">
        <f t="array" ref="V79">_xlfn.IFS(C79&lt;2000,"1990s",C79&lt;2010,"2000s", C79&lt;2020, "2010s", C79&lt;2030, "2020s")</f>
        <v>2010s</v>
      </c>
      <c r="X79" t="str">
        <v>Music</v>
      </c>
    </row>
    <row r="80" spans="1:24" x14ac:dyDescent="0.45">
      <c r="A80" s="10">
        <v>79</v>
      </c>
      <c r="B80" s="10" t="s">
        <v>141</v>
      </c>
      <c r="C80" s="10">
        <v>2017</v>
      </c>
      <c r="D80" s="10" t="s">
        <v>47</v>
      </c>
      <c r="E80" s="10">
        <v>175000000</v>
      </c>
      <c r="F80" s="11">
        <v>117027503</v>
      </c>
      <c r="G80" s="11">
        <v>334201140</v>
      </c>
      <c r="H80" s="11">
        <v>545965784</v>
      </c>
      <c r="I80" s="11">
        <v>880166924</v>
      </c>
      <c r="J80" s="12">
        <v>42921</v>
      </c>
      <c r="K80" s="13">
        <v>9.2361111111111116E-2</v>
      </c>
      <c r="L80" s="10" t="s">
        <v>23</v>
      </c>
      <c r="M80" s="10" t="s">
        <v>24</v>
      </c>
      <c r="N80" s="10" t="s">
        <v>54</v>
      </c>
      <c r="O80" s="10" t="s">
        <v>167</v>
      </c>
      <c r="P80" s="10" t="s">
        <v>177</v>
      </c>
      <c r="Q80" s="10" t="s">
        <v>177</v>
      </c>
      <c r="R80" s="10" t="s">
        <v>177</v>
      </c>
      <c r="S80" s="10" t="s">
        <v>177</v>
      </c>
      <c r="T80" s="10">
        <v>213</v>
      </c>
      <c r="U80" s="10" t="s">
        <v>42</v>
      </c>
      <c r="V80" s="10" t="str" cm="1">
        <f t="array" ref="V80">_xlfn.IFS(C80&lt;2000,"1990s",C80&lt;2010,"2000s", C80&lt;2020, "2010s", C80&lt;2030, "2020s")</f>
        <v>2010s</v>
      </c>
      <c r="X80" t="str">
        <v>Musical</v>
      </c>
    </row>
    <row r="81" spans="1:25" x14ac:dyDescent="0.45">
      <c r="A81" s="10">
        <v>80</v>
      </c>
      <c r="B81" s="10" t="s">
        <v>142</v>
      </c>
      <c r="C81" s="10">
        <v>2012</v>
      </c>
      <c r="D81" s="10" t="s">
        <v>22</v>
      </c>
      <c r="E81" s="10">
        <v>95000000</v>
      </c>
      <c r="F81" s="11">
        <v>46629259</v>
      </c>
      <c r="G81" s="11">
        <v>161321843</v>
      </c>
      <c r="H81" s="11">
        <v>715922939</v>
      </c>
      <c r="I81" s="11">
        <v>877244782</v>
      </c>
      <c r="J81" s="12">
        <v>41087</v>
      </c>
      <c r="K81" s="13">
        <v>6.1111111111111109E-2</v>
      </c>
      <c r="L81" s="10" t="s">
        <v>53</v>
      </c>
      <c r="M81" s="10" t="s">
        <v>54</v>
      </c>
      <c r="N81" s="10" t="s">
        <v>168</v>
      </c>
      <c r="O81" s="10" t="s">
        <v>170</v>
      </c>
      <c r="P81" s="10" t="s">
        <v>169</v>
      </c>
      <c r="Q81" s="10" t="s">
        <v>177</v>
      </c>
      <c r="R81" s="10" t="s">
        <v>177</v>
      </c>
      <c r="S81" s="10" t="s">
        <v>177</v>
      </c>
      <c r="T81" s="10">
        <v>128</v>
      </c>
      <c r="U81" s="10" t="s">
        <v>105</v>
      </c>
      <c r="V81" s="10" t="str" cm="1">
        <f t="array" ref="V81">_xlfn.IFS(C81&lt;2000,"1990s",C81&lt;2010,"2000s", C81&lt;2020, "2010s", C81&lt;2030, "2020s")</f>
        <v>2010s</v>
      </c>
      <c r="X81" t="str">
        <v>Mystery</v>
      </c>
    </row>
    <row r="82" spans="1:25" x14ac:dyDescent="0.45">
      <c r="A82" s="10">
        <v>81</v>
      </c>
      <c r="B82" s="10" t="s">
        <v>143</v>
      </c>
      <c r="C82" s="10">
        <v>2016</v>
      </c>
      <c r="D82" s="10" t="s">
        <v>70</v>
      </c>
      <c r="E82" s="10">
        <v>250000000</v>
      </c>
      <c r="F82" s="11">
        <v>166007347</v>
      </c>
      <c r="G82" s="11">
        <v>330360194</v>
      </c>
      <c r="H82" s="11">
        <v>543277334</v>
      </c>
      <c r="I82" s="11">
        <v>873637528</v>
      </c>
      <c r="J82" s="12">
        <v>42452</v>
      </c>
      <c r="K82" s="13">
        <v>0.10486111111111111</v>
      </c>
      <c r="L82" s="10" t="s">
        <v>23</v>
      </c>
      <c r="M82" s="10" t="s">
        <v>24</v>
      </c>
      <c r="N82" s="10" t="s">
        <v>54</v>
      </c>
      <c r="O82" s="10" t="s">
        <v>167</v>
      </c>
      <c r="P82" s="10" t="s">
        <v>177</v>
      </c>
      <c r="Q82" s="10" t="s">
        <v>177</v>
      </c>
      <c r="R82" s="10" t="s">
        <v>177</v>
      </c>
      <c r="S82" s="10" t="s">
        <v>177</v>
      </c>
      <c r="T82" s="10">
        <v>231</v>
      </c>
      <c r="U82" s="10" t="s">
        <v>28</v>
      </c>
      <c r="V82" s="10" t="str" cm="1">
        <f t="array" ref="V82">_xlfn.IFS(C82&lt;2000,"1990s",C82&lt;2010,"2000s", C82&lt;2020, "2010s", C82&lt;2030, "2020s")</f>
        <v>2010s</v>
      </c>
      <c r="X82" t="str">
        <v>War</v>
      </c>
    </row>
    <row r="83" spans="1:25" x14ac:dyDescent="0.45">
      <c r="A83" s="10">
        <v>82</v>
      </c>
      <c r="B83" s="10" t="s">
        <v>144</v>
      </c>
      <c r="C83" s="10">
        <v>2017</v>
      </c>
      <c r="D83" s="10" t="s">
        <v>64</v>
      </c>
      <c r="E83" s="10">
        <v>30100000</v>
      </c>
      <c r="F83" s="11">
        <v>219022</v>
      </c>
      <c r="G83" s="11">
        <v>2721100</v>
      </c>
      <c r="H83" s="11">
        <v>867604339</v>
      </c>
      <c r="I83" s="11">
        <v>870325439</v>
      </c>
      <c r="J83" s="12">
        <v>42943</v>
      </c>
      <c r="K83" s="13">
        <v>8.5416666666666669E-2</v>
      </c>
      <c r="L83" s="10" t="s">
        <v>23</v>
      </c>
      <c r="M83" s="10" t="s">
        <v>24</v>
      </c>
      <c r="N83" s="10" t="s">
        <v>54</v>
      </c>
      <c r="O83" s="10" t="s">
        <v>39</v>
      </c>
      <c r="P83" s="10" t="s">
        <v>172</v>
      </c>
      <c r="Q83" s="10" t="s">
        <v>176</v>
      </c>
      <c r="R83" s="10" t="s">
        <v>177</v>
      </c>
      <c r="S83" s="10" t="s">
        <v>177</v>
      </c>
      <c r="T83" s="10">
        <v>203</v>
      </c>
      <c r="U83" s="10" t="s">
        <v>42</v>
      </c>
      <c r="V83" s="10" t="str" cm="1">
        <f t="array" ref="V83">_xlfn.IFS(C83&lt;2000,"1990s",C83&lt;2010,"2000s", C83&lt;2020, "2010s", C83&lt;2030, "2020s")</f>
        <v>2010s</v>
      </c>
    </row>
    <row r="84" spans="1:25" x14ac:dyDescent="0.45">
      <c r="A84" s="10">
        <v>83</v>
      </c>
      <c r="B84" s="10" t="s">
        <v>146</v>
      </c>
      <c r="C84" s="10">
        <v>2005</v>
      </c>
      <c r="D84" s="10" t="s">
        <v>22</v>
      </c>
      <c r="E84" s="10">
        <v>113000000</v>
      </c>
      <c r="F84" s="11">
        <v>108435841</v>
      </c>
      <c r="G84" s="11">
        <v>380270577</v>
      </c>
      <c r="H84" s="11">
        <v>488119983</v>
      </c>
      <c r="I84" s="11">
        <v>868390560</v>
      </c>
      <c r="J84" s="12">
        <v>38490</v>
      </c>
      <c r="K84" s="13">
        <v>9.7222222222222224E-2</v>
      </c>
      <c r="L84" s="10" t="s">
        <v>23</v>
      </c>
      <c r="M84" s="10" t="s">
        <v>24</v>
      </c>
      <c r="N84" s="10" t="s">
        <v>54</v>
      </c>
      <c r="O84" s="10" t="s">
        <v>171</v>
      </c>
      <c r="P84" s="10" t="s">
        <v>167</v>
      </c>
      <c r="Q84" s="10" t="s">
        <v>177</v>
      </c>
      <c r="R84" s="10" t="s">
        <v>177</v>
      </c>
      <c r="S84" s="10" t="s">
        <v>177</v>
      </c>
      <c r="T84" s="10">
        <v>220</v>
      </c>
      <c r="U84" s="10" t="s">
        <v>42</v>
      </c>
      <c r="V84" s="10" t="str" cm="1">
        <f t="array" ref="V84">_xlfn.IFS(C84&lt;2000,"1990s",C84&lt;2010,"2000s", C84&lt;2020, "2010s", C84&lt;2030, "2020s")</f>
        <v>2000s</v>
      </c>
    </row>
    <row r="85" spans="1:25" x14ac:dyDescent="0.45">
      <c r="A85" s="10">
        <v>84</v>
      </c>
      <c r="B85" s="10" t="s">
        <v>147</v>
      </c>
      <c r="C85" s="10">
        <v>2013</v>
      </c>
      <c r="D85" s="10" t="s">
        <v>51</v>
      </c>
      <c r="E85" s="10">
        <v>130000000</v>
      </c>
      <c r="F85" s="11">
        <v>158074286</v>
      </c>
      <c r="G85" s="11">
        <v>424668047</v>
      </c>
      <c r="H85" s="11">
        <v>440343699</v>
      </c>
      <c r="I85" s="11">
        <v>865011746</v>
      </c>
      <c r="J85" s="12">
        <v>41593</v>
      </c>
      <c r="K85" s="13">
        <v>0.10138888888888889</v>
      </c>
      <c r="L85" s="10" t="s">
        <v>23</v>
      </c>
      <c r="M85" s="10" t="s">
        <v>24</v>
      </c>
      <c r="N85" s="10" t="s">
        <v>54</v>
      </c>
      <c r="O85" s="10" t="s">
        <v>167</v>
      </c>
      <c r="P85" s="10" t="s">
        <v>172</v>
      </c>
      <c r="Q85" s="10" t="s">
        <v>177</v>
      </c>
      <c r="R85" s="10" t="s">
        <v>177</v>
      </c>
      <c r="S85" s="10" t="s">
        <v>177</v>
      </c>
      <c r="T85" s="10">
        <v>226</v>
      </c>
      <c r="U85" s="10" t="s">
        <v>42</v>
      </c>
      <c r="V85" s="10" t="str" cm="1">
        <f t="array" ref="V85">_xlfn.IFS(C85&lt;2000,"1990s",C85&lt;2010,"2000s", C85&lt;2020, "2010s", C85&lt;2030, "2020s")</f>
        <v>2010s</v>
      </c>
      <c r="X85" s="9" t="s">
        <v>184</v>
      </c>
      <c r="Y85" s="9" t="s">
        <v>36</v>
      </c>
    </row>
    <row r="86" spans="1:25" x14ac:dyDescent="0.45">
      <c r="A86" s="10">
        <v>85</v>
      </c>
      <c r="B86" s="10" t="s">
        <v>148</v>
      </c>
      <c r="C86" s="10">
        <v>2017</v>
      </c>
      <c r="D86" s="10" t="s">
        <v>30</v>
      </c>
      <c r="E86" s="10">
        <v>200000000</v>
      </c>
      <c r="F86" s="11">
        <v>146510104</v>
      </c>
      <c r="G86" s="11">
        <v>389813101</v>
      </c>
      <c r="H86" s="11">
        <v>473942950</v>
      </c>
      <c r="I86" s="11">
        <v>863756051</v>
      </c>
      <c r="J86" s="12">
        <v>42850</v>
      </c>
      <c r="K86" s="13">
        <v>9.4444444444444442E-2</v>
      </c>
      <c r="L86" s="10" t="s">
        <v>23</v>
      </c>
      <c r="M86" s="10" t="s">
        <v>24</v>
      </c>
      <c r="N86" s="10" t="s">
        <v>54</v>
      </c>
      <c r="O86" s="10" t="s">
        <v>170</v>
      </c>
      <c r="P86" s="10" t="s">
        <v>167</v>
      </c>
      <c r="Q86" s="10" t="s">
        <v>177</v>
      </c>
      <c r="R86" s="10" t="s">
        <v>177</v>
      </c>
      <c r="S86" s="10" t="s">
        <v>177</v>
      </c>
      <c r="T86" s="10">
        <v>216</v>
      </c>
      <c r="U86" s="10" t="s">
        <v>42</v>
      </c>
      <c r="V86" s="10" t="str" cm="1">
        <f t="array" ref="V86">_xlfn.IFS(C86&lt;2000,"1990s",C86&lt;2010,"2000s", C86&lt;2020, "2010s", C86&lt;2030, "2020s")</f>
        <v>2010s</v>
      </c>
      <c r="X86" t="s">
        <v>183</v>
      </c>
      <c r="Y86">
        <f>COUNTIF(V2:V101, X86)</f>
        <v>5</v>
      </c>
    </row>
    <row r="87" spans="1:25" x14ac:dyDescent="0.45">
      <c r="A87" s="10">
        <v>86</v>
      </c>
      <c r="B87" s="10" t="s">
        <v>149</v>
      </c>
      <c r="C87" s="10">
        <v>2022</v>
      </c>
      <c r="D87" s="10" t="s">
        <v>30</v>
      </c>
      <c r="E87" s="10">
        <v>250000000</v>
      </c>
      <c r="F87" s="11">
        <v>181339761</v>
      </c>
      <c r="G87" s="11">
        <v>453829060</v>
      </c>
      <c r="H87" s="11">
        <v>405379776</v>
      </c>
      <c r="I87" s="11">
        <v>859208836</v>
      </c>
      <c r="J87" s="12">
        <v>42850</v>
      </c>
      <c r="K87" s="13">
        <v>9.4444444444444442E-2</v>
      </c>
      <c r="L87" s="10" t="s">
        <v>23</v>
      </c>
      <c r="M87" s="10" t="s">
        <v>24</v>
      </c>
      <c r="N87" s="10" t="s">
        <v>54</v>
      </c>
      <c r="O87" s="10" t="s">
        <v>170</v>
      </c>
      <c r="P87" s="10" t="s">
        <v>167</v>
      </c>
      <c r="Q87" s="10" t="s">
        <v>177</v>
      </c>
      <c r="R87" s="10" t="s">
        <v>177</v>
      </c>
      <c r="S87" s="10" t="s">
        <v>177</v>
      </c>
      <c r="T87" s="10">
        <v>216</v>
      </c>
      <c r="U87" s="10" t="s">
        <v>42</v>
      </c>
      <c r="V87" s="10" t="str" cm="1">
        <f t="array" ref="V87">_xlfn.IFS(C87&lt;2000,"1990s",C87&lt;2010,"2000s", C87&lt;2020, "2010s", C87&lt;2030, "2020s")</f>
        <v>2020s</v>
      </c>
      <c r="X87" t="s">
        <v>180</v>
      </c>
      <c r="Y87">
        <f t="shared" ref="Y87:Y89" si="0">COUNTIF(V3:V102, X87)</f>
        <v>19</v>
      </c>
    </row>
    <row r="88" spans="1:25" x14ac:dyDescent="0.45">
      <c r="A88" s="10">
        <v>87</v>
      </c>
      <c r="B88" s="10" t="s">
        <v>150</v>
      </c>
      <c r="C88" s="10">
        <v>2015</v>
      </c>
      <c r="D88" s="10" t="s">
        <v>30</v>
      </c>
      <c r="E88" s="10">
        <v>175000000</v>
      </c>
      <c r="F88" s="11">
        <v>90440272</v>
      </c>
      <c r="G88" s="11">
        <v>356921711</v>
      </c>
      <c r="H88" s="11">
        <v>501926308</v>
      </c>
      <c r="I88" s="11">
        <v>858848019</v>
      </c>
      <c r="J88" s="12">
        <v>42165</v>
      </c>
      <c r="K88" s="13">
        <v>6.5972222222222224E-2</v>
      </c>
      <c r="L88" s="10" t="s">
        <v>53</v>
      </c>
      <c r="M88" s="10" t="s">
        <v>54</v>
      </c>
      <c r="N88" s="10" t="s">
        <v>168</v>
      </c>
      <c r="O88" s="10" t="s">
        <v>170</v>
      </c>
      <c r="P88" s="10" t="s">
        <v>39</v>
      </c>
      <c r="Q88" s="10" t="s">
        <v>169</v>
      </c>
      <c r="R88" s="10" t="s">
        <v>171</v>
      </c>
      <c r="S88" s="10" t="s">
        <v>177</v>
      </c>
      <c r="T88" s="10">
        <v>135</v>
      </c>
      <c r="U88" s="10" t="s">
        <v>57</v>
      </c>
      <c r="V88" s="10" t="str" cm="1">
        <f t="array" ref="V88">_xlfn.IFS(C88&lt;2000,"1990s",C88&lt;2010,"2000s", C88&lt;2020, "2010s", C88&lt;2030, "2020s")</f>
        <v>2010s</v>
      </c>
      <c r="X88" t="s">
        <v>181</v>
      </c>
      <c r="Y88">
        <f t="shared" si="0"/>
        <v>61</v>
      </c>
    </row>
    <row r="89" spans="1:25" x14ac:dyDescent="0.45">
      <c r="A89" s="10">
        <v>88</v>
      </c>
      <c r="B89" s="10" t="s">
        <v>151</v>
      </c>
      <c r="C89" s="10">
        <v>2018</v>
      </c>
      <c r="D89" s="10" t="s">
        <v>47</v>
      </c>
      <c r="E89" s="10">
        <v>100000000</v>
      </c>
      <c r="F89" s="11">
        <v>80255756</v>
      </c>
      <c r="G89" s="11">
        <v>213515506</v>
      </c>
      <c r="H89" s="11">
        <v>642569645</v>
      </c>
      <c r="I89" s="11">
        <v>856085151</v>
      </c>
      <c r="J89" s="12">
        <v>43376</v>
      </c>
      <c r="K89" s="13">
        <v>7.7777777777777779E-2</v>
      </c>
      <c r="L89" s="10" t="s">
        <v>23</v>
      </c>
      <c r="M89" s="10" t="s">
        <v>24</v>
      </c>
      <c r="N89" s="10" t="s">
        <v>54</v>
      </c>
      <c r="O89" s="10" t="s">
        <v>167</v>
      </c>
      <c r="P89" s="10" t="s">
        <v>177</v>
      </c>
      <c r="Q89" s="10" t="s">
        <v>177</v>
      </c>
      <c r="R89" s="10" t="s">
        <v>177</v>
      </c>
      <c r="S89" s="10" t="s">
        <v>177</v>
      </c>
      <c r="T89" s="10">
        <v>152</v>
      </c>
      <c r="U89" s="10" t="s">
        <v>57</v>
      </c>
      <c r="V89" s="10" t="str" cm="1">
        <f t="array" ref="V89">_xlfn.IFS(C89&lt;2000,"1990s",C89&lt;2010,"2000s", C89&lt;2020, "2010s", C89&lt;2030, "2020s")</f>
        <v>2010s</v>
      </c>
      <c r="X89" t="s">
        <v>182</v>
      </c>
      <c r="Y89">
        <f t="shared" si="0"/>
        <v>12</v>
      </c>
    </row>
    <row r="90" spans="1:25" x14ac:dyDescent="0.45">
      <c r="A90" s="10">
        <v>89</v>
      </c>
      <c r="B90" s="10" t="s">
        <v>152</v>
      </c>
      <c r="C90" s="10">
        <v>2017</v>
      </c>
      <c r="D90" s="10" t="s">
        <v>30</v>
      </c>
      <c r="E90" s="10">
        <v>180000000</v>
      </c>
      <c r="F90" s="11">
        <v>122744989</v>
      </c>
      <c r="G90" s="11">
        <v>315058289</v>
      </c>
      <c r="H90" s="11">
        <v>540243517</v>
      </c>
      <c r="I90" s="11">
        <v>855301806</v>
      </c>
      <c r="J90" s="12">
        <v>43032</v>
      </c>
      <c r="K90" s="13">
        <v>9.0277777777777776E-2</v>
      </c>
      <c r="L90" s="10" t="s">
        <v>23</v>
      </c>
      <c r="M90" s="10" t="s">
        <v>24</v>
      </c>
      <c r="N90" s="10" t="s">
        <v>54</v>
      </c>
      <c r="O90" s="10" t="s">
        <v>170</v>
      </c>
      <c r="P90" s="10" t="s">
        <v>171</v>
      </c>
      <c r="Q90" s="10" t="s">
        <v>167</v>
      </c>
      <c r="R90" s="10" t="s">
        <v>177</v>
      </c>
      <c r="S90" s="10" t="s">
        <v>177</v>
      </c>
      <c r="T90" s="10">
        <v>210</v>
      </c>
      <c r="U90" s="10" t="s">
        <v>42</v>
      </c>
      <c r="V90" s="10" t="str" cm="1">
        <f t="array" ref="V90">_xlfn.IFS(C90&lt;2000,"1990s",C90&lt;2010,"2000s", C90&lt;2020, "2010s", C90&lt;2030, "2020s")</f>
        <v>2010s</v>
      </c>
    </row>
    <row r="91" spans="1:25" x14ac:dyDescent="0.45">
      <c r="A91" s="10">
        <v>90</v>
      </c>
      <c r="B91" s="10" t="s">
        <v>153</v>
      </c>
      <c r="C91" s="10">
        <v>2012</v>
      </c>
      <c r="D91" s="10" t="s">
        <v>51</v>
      </c>
      <c r="E91" s="10">
        <v>120000000</v>
      </c>
      <c r="F91" s="11">
        <v>141067634</v>
      </c>
      <c r="G91" s="11">
        <v>292324737</v>
      </c>
      <c r="H91" s="11">
        <v>556269211</v>
      </c>
      <c r="I91" s="11">
        <v>848593948</v>
      </c>
      <c r="J91" s="12">
        <v>41227</v>
      </c>
      <c r="K91" s="13">
        <v>7.9861111111111105E-2</v>
      </c>
      <c r="L91" s="10" t="s">
        <v>23</v>
      </c>
      <c r="M91" s="10" t="s">
        <v>54</v>
      </c>
      <c r="N91" s="10" t="s">
        <v>39</v>
      </c>
      <c r="O91" s="10" t="s">
        <v>171</v>
      </c>
      <c r="P91" s="10" t="s">
        <v>166</v>
      </c>
      <c r="Q91" s="10" t="s">
        <v>177</v>
      </c>
      <c r="R91" s="10" t="s">
        <v>177</v>
      </c>
      <c r="S91" s="10" t="s">
        <v>177</v>
      </c>
      <c r="T91" s="10">
        <v>155</v>
      </c>
      <c r="U91" s="10" t="s">
        <v>57</v>
      </c>
      <c r="V91" s="10" t="str" cm="1">
        <f t="array" ref="V91">_xlfn.IFS(C91&lt;2000,"1990s",C91&lt;2010,"2000s", C91&lt;2020, "2010s", C91&lt;2030, "2020s")</f>
        <v>2010s</v>
      </c>
    </row>
    <row r="92" spans="1:25" x14ac:dyDescent="0.45">
      <c r="A92" s="10">
        <v>91</v>
      </c>
      <c r="B92" s="10" t="s">
        <v>154</v>
      </c>
      <c r="C92" s="10">
        <v>2023</v>
      </c>
      <c r="D92" s="10" t="s">
        <v>30</v>
      </c>
      <c r="E92" s="10">
        <v>250000000</v>
      </c>
      <c r="F92" s="11">
        <v>118414021</v>
      </c>
      <c r="G92" s="11">
        <v>358995815</v>
      </c>
      <c r="H92" s="11">
        <v>486559962</v>
      </c>
      <c r="I92" s="11">
        <v>845555777</v>
      </c>
      <c r="J92" s="12">
        <v>41227</v>
      </c>
      <c r="K92" s="13">
        <v>7.9861111111111105E-2</v>
      </c>
      <c r="L92" s="10" t="s">
        <v>23</v>
      </c>
      <c r="M92" s="10" t="s">
        <v>54</v>
      </c>
      <c r="N92" s="10" t="s">
        <v>39</v>
      </c>
      <c r="O92" s="10" t="s">
        <v>171</v>
      </c>
      <c r="P92" s="10" t="s">
        <v>166</v>
      </c>
      <c r="Q92" s="10" t="s">
        <v>177</v>
      </c>
      <c r="R92" s="10" t="s">
        <v>177</v>
      </c>
      <c r="S92" s="10" t="s">
        <v>177</v>
      </c>
      <c r="T92" s="10">
        <v>155</v>
      </c>
      <c r="U92" s="10" t="s">
        <v>57</v>
      </c>
      <c r="V92" s="10" t="str" cm="1">
        <f t="array" ref="V92">_xlfn.IFS(C92&lt;2000,"1990s",C92&lt;2010,"2000s", C92&lt;2020, "2010s", C92&lt;2030, "2020s")</f>
        <v>2020s</v>
      </c>
    </row>
    <row r="93" spans="1:25" x14ac:dyDescent="0.45">
      <c r="A93" s="10">
        <v>92</v>
      </c>
      <c r="B93" s="10" t="s">
        <v>155</v>
      </c>
      <c r="C93" s="10">
        <v>2010</v>
      </c>
      <c r="D93" s="10" t="s">
        <v>70</v>
      </c>
      <c r="E93" s="10">
        <v>160000000</v>
      </c>
      <c r="F93" s="11">
        <v>62785337</v>
      </c>
      <c r="G93" s="11">
        <v>292587330</v>
      </c>
      <c r="H93" s="11">
        <v>546443300</v>
      </c>
      <c r="I93" s="11">
        <v>839030630</v>
      </c>
      <c r="J93" s="12">
        <v>40374</v>
      </c>
      <c r="K93" s="13">
        <v>0.10277777777777777</v>
      </c>
      <c r="L93" s="10" t="s">
        <v>23</v>
      </c>
      <c r="M93" s="10" t="s">
        <v>24</v>
      </c>
      <c r="N93" s="10" t="s">
        <v>54</v>
      </c>
      <c r="O93" s="10" t="s">
        <v>167</v>
      </c>
      <c r="P93" s="10" t="s">
        <v>172</v>
      </c>
      <c r="Q93" s="10" t="s">
        <v>177</v>
      </c>
      <c r="R93" s="10" t="s">
        <v>177</v>
      </c>
      <c r="S93" s="10" t="s">
        <v>177</v>
      </c>
      <c r="T93" s="10">
        <v>228</v>
      </c>
      <c r="U93" s="10" t="s">
        <v>42</v>
      </c>
      <c r="V93" s="10" t="str" cm="1">
        <f t="array" ref="V93">_xlfn.IFS(C93&lt;2000,"1990s",C93&lt;2010,"2000s", C93&lt;2020, "2010s", C93&lt;2030, "2020s")</f>
        <v>2010s</v>
      </c>
    </row>
    <row r="94" spans="1:25" x14ac:dyDescent="0.45">
      <c r="A94" s="10">
        <v>93</v>
      </c>
      <c r="B94" s="10" t="s">
        <v>156</v>
      </c>
      <c r="C94" s="10">
        <v>2009</v>
      </c>
      <c r="D94" s="10" t="s">
        <v>45</v>
      </c>
      <c r="E94" s="10">
        <v>200000000</v>
      </c>
      <c r="F94" s="11">
        <v>108966307</v>
      </c>
      <c r="G94" s="11">
        <v>402111870</v>
      </c>
      <c r="H94" s="11">
        <v>434191823</v>
      </c>
      <c r="I94" s="11">
        <v>836303693</v>
      </c>
      <c r="J94" s="12">
        <v>39983</v>
      </c>
      <c r="K94" s="13">
        <v>0.10347222222222222</v>
      </c>
      <c r="L94" s="10" t="s">
        <v>23</v>
      </c>
      <c r="M94" s="10" t="s">
        <v>24</v>
      </c>
      <c r="N94" s="10" t="s">
        <v>54</v>
      </c>
      <c r="O94" s="10" t="s">
        <v>167</v>
      </c>
      <c r="P94" s="10" t="s">
        <v>177</v>
      </c>
      <c r="Q94" s="10" t="s">
        <v>177</v>
      </c>
      <c r="R94" s="10" t="s">
        <v>177</v>
      </c>
      <c r="S94" s="10" t="s">
        <v>177</v>
      </c>
      <c r="T94" s="10">
        <v>229</v>
      </c>
      <c r="U94" s="10" t="s">
        <v>42</v>
      </c>
      <c r="V94" s="10" t="str" cm="1">
        <f t="array" ref="V94">_xlfn.IFS(C94&lt;2000,"1990s",C94&lt;2010,"2000s", C94&lt;2020, "2010s", C94&lt;2030, "2020s")</f>
        <v>2000s</v>
      </c>
    </row>
    <row r="95" spans="1:25" x14ac:dyDescent="0.45">
      <c r="A95" s="10">
        <v>94</v>
      </c>
      <c r="B95" s="10" t="s">
        <v>157</v>
      </c>
      <c r="C95" s="10">
        <v>2002</v>
      </c>
      <c r="D95" s="10" t="s">
        <v>47</v>
      </c>
      <c r="E95" s="10">
        <v>139000000</v>
      </c>
      <c r="F95" s="11">
        <v>114844116</v>
      </c>
      <c r="G95" s="11">
        <v>407022860</v>
      </c>
      <c r="H95" s="11">
        <v>418002176</v>
      </c>
      <c r="I95" s="11">
        <v>825025036</v>
      </c>
      <c r="J95" s="12">
        <v>37379</v>
      </c>
      <c r="K95" s="13">
        <v>8.4027777777777785E-2</v>
      </c>
      <c r="L95" s="10" t="s">
        <v>23</v>
      </c>
      <c r="M95" s="10" t="s">
        <v>24</v>
      </c>
      <c r="N95" s="10" t="s">
        <v>54</v>
      </c>
      <c r="O95" s="10" t="s">
        <v>167</v>
      </c>
      <c r="P95" s="10" t="s">
        <v>177</v>
      </c>
      <c r="Q95" s="10" t="s">
        <v>177</v>
      </c>
      <c r="R95" s="10" t="s">
        <v>177</v>
      </c>
      <c r="S95" s="10" t="s">
        <v>177</v>
      </c>
      <c r="T95" s="10">
        <v>201</v>
      </c>
      <c r="U95" s="10" t="s">
        <v>42</v>
      </c>
      <c r="V95" s="10" t="str" cm="1">
        <f t="array" ref="V95">_xlfn.IFS(C95&lt;2000,"1990s",C95&lt;2010,"2000s", C95&lt;2020, "2010s", C95&lt;2030, "2020s")</f>
        <v>2000s</v>
      </c>
    </row>
    <row r="96" spans="1:25" x14ac:dyDescent="0.45">
      <c r="A96" s="10">
        <v>95</v>
      </c>
      <c r="B96" s="10" t="s">
        <v>158</v>
      </c>
      <c r="C96" s="10">
        <v>2017</v>
      </c>
      <c r="D96" s="10" t="s">
        <v>70</v>
      </c>
      <c r="E96" s="10">
        <v>149000000</v>
      </c>
      <c r="F96" s="11">
        <v>103251471</v>
      </c>
      <c r="G96" s="11">
        <v>412845172</v>
      </c>
      <c r="H96" s="11">
        <v>410009114</v>
      </c>
      <c r="I96" s="11">
        <v>822854286</v>
      </c>
      <c r="J96" s="12">
        <v>42885</v>
      </c>
      <c r="K96" s="13">
        <v>9.7916666666666666E-2</v>
      </c>
      <c r="L96" s="10" t="s">
        <v>23</v>
      </c>
      <c r="M96" s="10" t="s">
        <v>24</v>
      </c>
      <c r="N96" s="10" t="s">
        <v>54</v>
      </c>
      <c r="O96" s="10" t="s">
        <v>171</v>
      </c>
      <c r="P96" s="10" t="s">
        <v>167</v>
      </c>
      <c r="Q96" s="10" t="s">
        <v>176</v>
      </c>
      <c r="R96" s="10" t="s">
        <v>177</v>
      </c>
      <c r="S96" s="10" t="s">
        <v>177</v>
      </c>
      <c r="T96" s="10">
        <v>221</v>
      </c>
      <c r="U96" s="10" t="s">
        <v>42</v>
      </c>
      <c r="V96" s="10" t="str" cm="1">
        <f t="array" ref="V96">_xlfn.IFS(C96&lt;2000,"1990s",C96&lt;2010,"2000s", C96&lt;2020, "2010s", C96&lt;2030, "2020s")</f>
        <v>2010s</v>
      </c>
    </row>
    <row r="97" spans="1:22" x14ac:dyDescent="0.45">
      <c r="A97" s="10">
        <v>96</v>
      </c>
      <c r="B97" s="10" t="s">
        <v>159</v>
      </c>
      <c r="C97" s="10">
        <v>2021</v>
      </c>
      <c r="D97" s="10" t="s">
        <v>68</v>
      </c>
      <c r="E97" s="10">
        <v>149000000</v>
      </c>
      <c r="F97" s="11">
        <v>0</v>
      </c>
      <c r="G97" s="11">
        <v>822009764</v>
      </c>
      <c r="H97" s="11">
        <v>822009764</v>
      </c>
      <c r="I97" s="11">
        <v>822854286</v>
      </c>
      <c r="J97" s="12">
        <v>42885</v>
      </c>
      <c r="K97" s="13">
        <v>9.7916666666666666E-2</v>
      </c>
      <c r="L97" s="10" t="s">
        <v>23</v>
      </c>
      <c r="M97" s="10" t="s">
        <v>24</v>
      </c>
      <c r="N97" s="10" t="s">
        <v>54</v>
      </c>
      <c r="O97" s="10" t="s">
        <v>171</v>
      </c>
      <c r="P97" s="10" t="s">
        <v>167</v>
      </c>
      <c r="Q97" s="10" t="s">
        <v>176</v>
      </c>
      <c r="R97" s="10" t="s">
        <v>177</v>
      </c>
      <c r="S97" s="10" t="s">
        <v>177</v>
      </c>
      <c r="T97" s="10">
        <v>221</v>
      </c>
      <c r="U97" s="10" t="s">
        <v>42</v>
      </c>
      <c r="V97" s="10" t="str" cm="1">
        <f t="array" ref="V97">_xlfn.IFS(C97&lt;2000,"1990s",C97&lt;2010,"2000s", C97&lt;2020, "2010s", C97&lt;2030, "2020s")</f>
        <v>2020s</v>
      </c>
    </row>
    <row r="98" spans="1:22" x14ac:dyDescent="0.45">
      <c r="A98" s="10">
        <v>97</v>
      </c>
      <c r="B98" s="10" t="s">
        <v>160</v>
      </c>
      <c r="C98" s="10">
        <v>1996</v>
      </c>
      <c r="D98" s="10" t="s">
        <v>22</v>
      </c>
      <c r="E98" s="10">
        <v>75000000</v>
      </c>
      <c r="F98" s="11">
        <v>50228264</v>
      </c>
      <c r="G98" s="11">
        <v>306169268</v>
      </c>
      <c r="H98" s="11">
        <v>511231623</v>
      </c>
      <c r="I98" s="11">
        <v>817400891</v>
      </c>
      <c r="J98" s="12">
        <v>35249</v>
      </c>
      <c r="K98" s="13">
        <v>0.10069444444444445</v>
      </c>
      <c r="L98" s="10" t="s">
        <v>23</v>
      </c>
      <c r="M98" s="10" t="s">
        <v>24</v>
      </c>
      <c r="N98" s="10" t="s">
        <v>54</v>
      </c>
      <c r="O98" s="10" t="s">
        <v>167</v>
      </c>
      <c r="P98" s="10" t="s">
        <v>177</v>
      </c>
      <c r="Q98" s="10" t="s">
        <v>177</v>
      </c>
      <c r="R98" s="10" t="s">
        <v>177</v>
      </c>
      <c r="S98" s="10" t="s">
        <v>177</v>
      </c>
      <c r="T98" s="10">
        <v>225</v>
      </c>
      <c r="U98" s="10" t="s">
        <v>42</v>
      </c>
      <c r="V98" s="10" t="str" cm="1">
        <f t="array" ref="V98">_xlfn.IFS(C98&lt;2000,"1990s",C98&lt;2010,"2000s", C98&lt;2020, "2010s", C98&lt;2030, "2020s")</f>
        <v>1990s</v>
      </c>
    </row>
    <row r="99" spans="1:22" x14ac:dyDescent="0.45">
      <c r="A99" s="10">
        <v>98</v>
      </c>
      <c r="B99" s="10" t="s">
        <v>161</v>
      </c>
      <c r="C99" s="10">
        <v>2017</v>
      </c>
      <c r="D99" s="10" t="s">
        <v>30</v>
      </c>
      <c r="E99" s="10">
        <v>175000000</v>
      </c>
      <c r="F99" s="11">
        <v>50802605</v>
      </c>
      <c r="G99" s="11">
        <v>210460015</v>
      </c>
      <c r="H99" s="11">
        <v>603877039</v>
      </c>
      <c r="I99" s="11">
        <v>814337054</v>
      </c>
      <c r="J99" s="12">
        <v>35249</v>
      </c>
      <c r="K99" s="13">
        <v>0.10069444444444445</v>
      </c>
      <c r="L99" s="10" t="s">
        <v>23</v>
      </c>
      <c r="M99" s="10" t="s">
        <v>24</v>
      </c>
      <c r="N99" s="10" t="s">
        <v>54</v>
      </c>
      <c r="O99" s="10" t="s">
        <v>167</v>
      </c>
      <c r="P99" s="10" t="s">
        <v>177</v>
      </c>
      <c r="Q99" s="10" t="s">
        <v>177</v>
      </c>
      <c r="R99" s="10" t="s">
        <v>177</v>
      </c>
      <c r="S99" s="10" t="s">
        <v>177</v>
      </c>
      <c r="T99" s="10">
        <v>225</v>
      </c>
      <c r="U99" s="10" t="s">
        <v>42</v>
      </c>
      <c r="V99" s="10" t="str" cm="1">
        <f t="array" ref="V99">_xlfn.IFS(C99&lt;2000,"1990s",C99&lt;2010,"2000s", C99&lt;2020, "2010s", C99&lt;2030, "2020s")</f>
        <v>2010s</v>
      </c>
    </row>
    <row r="100" spans="1:22" x14ac:dyDescent="0.45">
      <c r="A100" s="10">
        <v>99</v>
      </c>
      <c r="B100" s="10" t="s">
        <v>162</v>
      </c>
      <c r="C100" s="10">
        <v>2016</v>
      </c>
      <c r="D100" s="10" t="s">
        <v>70</v>
      </c>
      <c r="E100" s="10">
        <v>180000000</v>
      </c>
      <c r="F100" s="11">
        <v>74403387</v>
      </c>
      <c r="G100" s="11">
        <v>234037575</v>
      </c>
      <c r="H100" s="11">
        <v>580006426</v>
      </c>
      <c r="I100" s="11">
        <v>814044001</v>
      </c>
      <c r="J100" s="12">
        <v>42690</v>
      </c>
      <c r="K100" s="13">
        <v>9.166666666666666E-2</v>
      </c>
      <c r="L100" s="10" t="s">
        <v>23</v>
      </c>
      <c r="M100" s="10" t="s">
        <v>54</v>
      </c>
      <c r="N100" s="10" t="s">
        <v>169</v>
      </c>
      <c r="O100" s="10" t="s">
        <v>171</v>
      </c>
      <c r="P100" s="10" t="s">
        <v>177</v>
      </c>
      <c r="Q100" s="10" t="s">
        <v>177</v>
      </c>
      <c r="R100" s="10" t="s">
        <v>177</v>
      </c>
      <c r="S100" s="10" t="s">
        <v>177</v>
      </c>
      <c r="T100" s="10">
        <v>212</v>
      </c>
      <c r="U100" s="10" t="s">
        <v>42</v>
      </c>
      <c r="V100" s="10" t="str" cm="1">
        <f t="array" ref="V100">_xlfn.IFS(C100&lt;2000,"1990s",C100&lt;2010,"2000s", C100&lt;2020, "2010s", C100&lt;2030, "2020s")</f>
        <v>2010s</v>
      </c>
    </row>
    <row r="101" spans="1:22" x14ac:dyDescent="0.45">
      <c r="A101" s="10">
        <v>100</v>
      </c>
      <c r="B101" s="10" t="s">
        <v>163</v>
      </c>
      <c r="C101" s="10">
        <v>2007</v>
      </c>
      <c r="D101" s="10" t="s">
        <v>45</v>
      </c>
      <c r="E101" s="10">
        <v>160000000</v>
      </c>
      <c r="F101" s="11">
        <v>121629270</v>
      </c>
      <c r="G101" s="11">
        <v>322719944</v>
      </c>
      <c r="H101" s="11">
        <v>490647436</v>
      </c>
      <c r="I101" s="11">
        <v>813367380</v>
      </c>
      <c r="J101" s="12">
        <v>39219</v>
      </c>
      <c r="K101" s="13">
        <v>6.458333333333334E-2</v>
      </c>
      <c r="L101" s="10" t="s">
        <v>53</v>
      </c>
      <c r="M101" s="10" t="s">
        <v>54</v>
      </c>
      <c r="N101" s="10" t="s">
        <v>168</v>
      </c>
      <c r="O101" s="10" t="s">
        <v>170</v>
      </c>
      <c r="P101" s="10" t="s">
        <v>169</v>
      </c>
      <c r="Q101" s="10" t="s">
        <v>171</v>
      </c>
      <c r="R101" s="10" t="s">
        <v>166</v>
      </c>
      <c r="S101" s="10" t="s">
        <v>177</v>
      </c>
      <c r="T101" s="10">
        <v>133</v>
      </c>
      <c r="U101" s="10" t="s">
        <v>57</v>
      </c>
      <c r="V101" s="10" t="str" cm="1">
        <f t="array" ref="V101">_xlfn.IFS(C101&lt;2000,"1990s",C101&lt;2010,"2000s", C101&lt;2020, "2010s", C101&lt;2030, "2020s")</f>
        <v>2000s</v>
      </c>
    </row>
    <row r="103" spans="1:22" x14ac:dyDescent="0.45">
      <c r="M103" t="str" cm="1">
        <f t="array" ref="M103:M107">_xlfn.UNIQUE(M2:M101,0,0)</f>
        <v>Action</v>
      </c>
      <c r="N103" t="str" cm="1">
        <f t="array" ref="N103:N110">_xlfn.UNIQUE(N2:N101,0,0)</f>
        <v>Adventure</v>
      </c>
      <c r="O103" t="str" cm="1">
        <f t="array" ref="O103:O110">_xlfn.UNIQUE(O2:O101,0,0)</f>
        <v>Fantasy</v>
      </c>
      <c r="P103" t="str" cm="1">
        <f t="array" ref="P103:P112">_xlfn.UNIQUE(P2:P101,0,0)</f>
        <v>Sci-Fi</v>
      </c>
      <c r="Q103" t="str" cm="1">
        <f t="array" ref="Q103:Q110">_xlfn.UNIQUE(Q2:Q101,0,0)</f>
        <v/>
      </c>
      <c r="R103" t="str" cm="1">
        <f t="array" ref="R103:R107">_xlfn.UNIQUE(R2:R101,0,0)</f>
        <v/>
      </c>
      <c r="V103" s="14" t="str" cm="1">
        <f t="array" ref="V103:V106">_xlfn.UNIQUE(V2:V101)</f>
        <v>2000s</v>
      </c>
    </row>
    <row r="104" spans="1:22" x14ac:dyDescent="0.45">
      <c r="M104" t="str">
        <v>Drama</v>
      </c>
      <c r="N104" t="str">
        <v>Romance</v>
      </c>
      <c r="O104" t="str">
        <v>Drama</v>
      </c>
      <c r="P104" t="str">
        <v/>
      </c>
      <c r="Q104" t="str">
        <v>Family</v>
      </c>
      <c r="R104" t="str">
        <v>Fantasy</v>
      </c>
      <c r="V104" t="str">
        <v>2010s</v>
      </c>
    </row>
    <row r="105" spans="1:22" x14ac:dyDescent="0.45">
      <c r="M105" t="str">
        <v>Adventure</v>
      </c>
      <c r="N105" t="str">
        <v>Drama</v>
      </c>
      <c r="O105" t="str">
        <v/>
      </c>
      <c r="P105" t="str">
        <v>Musical</v>
      </c>
      <c r="Q105" t="str">
        <v>Fantasy</v>
      </c>
      <c r="R105" t="str">
        <v>Musical</v>
      </c>
      <c r="V105" t="str">
        <v>2020s</v>
      </c>
    </row>
    <row r="106" spans="1:22" x14ac:dyDescent="0.45">
      <c r="M106" t="str">
        <v>Crime</v>
      </c>
      <c r="N106" t="str">
        <v>Sci-Fi</v>
      </c>
      <c r="O106" t="str">
        <v>Sci-Fi</v>
      </c>
      <c r="P106" t="str">
        <v>Drama</v>
      </c>
      <c r="Q106" t="str">
        <v>Romance</v>
      </c>
      <c r="R106" t="str">
        <v>Sci-Fi</v>
      </c>
      <c r="V106" t="str">
        <v>1990s</v>
      </c>
    </row>
    <row r="107" spans="1:22" x14ac:dyDescent="0.45">
      <c r="M107" t="str">
        <v>Biography</v>
      </c>
      <c r="N107" t="str">
        <v>Crime</v>
      </c>
      <c r="O107" t="str">
        <v>Family</v>
      </c>
      <c r="P107" t="str">
        <v>Family</v>
      </c>
      <c r="Q107" t="str">
        <v>Musical</v>
      </c>
      <c r="R107" t="str">
        <v>Romance</v>
      </c>
    </row>
    <row r="108" spans="1:22" x14ac:dyDescent="0.45">
      <c r="N108" t="str">
        <v>Animation</v>
      </c>
      <c r="O108" t="str">
        <v>Thriller</v>
      </c>
      <c r="P108" t="str">
        <v>Crime</v>
      </c>
      <c r="Q108" t="str">
        <v>Mystery</v>
      </c>
    </row>
    <row r="109" spans="1:22" x14ac:dyDescent="0.45">
      <c r="N109" t="str">
        <v>Family</v>
      </c>
      <c r="O109" t="str">
        <v>Comedy</v>
      </c>
      <c r="P109" t="str">
        <v>Fantasy</v>
      </c>
      <c r="Q109" t="str">
        <v>War</v>
      </c>
    </row>
    <row r="110" spans="1:22" x14ac:dyDescent="0.45">
      <c r="N110" t="str">
        <v>Comedy</v>
      </c>
      <c r="O110" t="str">
        <v>Music</v>
      </c>
      <c r="P110" t="str">
        <v>Thriller</v>
      </c>
      <c r="Q110" t="str">
        <v>Sci-Fi</v>
      </c>
    </row>
    <row r="111" spans="1:22" x14ac:dyDescent="0.45">
      <c r="P111" t="str">
        <v>Mystery</v>
      </c>
    </row>
    <row r="112" spans="1:22" x14ac:dyDescent="0.45">
      <c r="P112" t="str">
        <v>Romance</v>
      </c>
    </row>
  </sheetData>
  <sortState xmlns:xlrd2="http://schemas.microsoft.com/office/spreadsheetml/2017/richdata2" ref="Z67:Z83">
    <sortCondition ref="Z67:Z8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C714-2DBB-4F13-8DF0-ED78C491486B}">
  <dimension ref="A3:C43"/>
  <sheetViews>
    <sheetView workbookViewId="0">
      <selection activeCell="N52" sqref="N52"/>
    </sheetView>
  </sheetViews>
  <sheetFormatPr defaultRowHeight="14.25" x14ac:dyDescent="0.45"/>
  <cols>
    <col min="1" max="1" width="20.9296875" bestFit="1" customWidth="1"/>
    <col min="2" max="2" width="17.06640625" bestFit="1" customWidth="1"/>
    <col min="3" max="3" width="9.796875" bestFit="1" customWidth="1"/>
  </cols>
  <sheetData>
    <row r="3" spans="1:2" x14ac:dyDescent="0.45">
      <c r="A3" s="1" t="s">
        <v>20</v>
      </c>
      <c r="B3" t="s">
        <v>164</v>
      </c>
    </row>
    <row r="4" spans="1:2" x14ac:dyDescent="0.45">
      <c r="A4" t="s">
        <v>32</v>
      </c>
      <c r="B4" s="2">
        <v>4</v>
      </c>
    </row>
    <row r="5" spans="1:2" x14ac:dyDescent="0.45">
      <c r="A5" t="s">
        <v>57</v>
      </c>
      <c r="B5" s="2">
        <v>23</v>
      </c>
    </row>
    <row r="6" spans="1:2" x14ac:dyDescent="0.45">
      <c r="A6" t="s">
        <v>42</v>
      </c>
      <c r="B6" s="2">
        <v>49</v>
      </c>
    </row>
    <row r="7" spans="1:2" x14ac:dyDescent="0.45">
      <c r="A7" t="s">
        <v>28</v>
      </c>
      <c r="B7" s="2">
        <v>19</v>
      </c>
    </row>
    <row r="8" spans="1:2" x14ac:dyDescent="0.45">
      <c r="A8" t="s">
        <v>105</v>
      </c>
      <c r="B8" s="2">
        <v>5</v>
      </c>
    </row>
    <row r="10" spans="1:2" x14ac:dyDescent="0.45">
      <c r="A10" s="3" t="s">
        <v>34</v>
      </c>
      <c r="B10">
        <f>COUNTIF('Highest Holywood Grossing Movie'!D$2:D$101, A10)</f>
        <v>1</v>
      </c>
    </row>
    <row r="11" spans="1:2" x14ac:dyDescent="0.45">
      <c r="A11" s="3" t="s">
        <v>43</v>
      </c>
      <c r="B11">
        <f>COUNTIF('Highest Holywood Grossing Movie'!D$2:D$101, A11)</f>
        <v>1</v>
      </c>
    </row>
    <row r="12" spans="1:2" x14ac:dyDescent="0.45">
      <c r="A12" s="3" t="s">
        <v>48</v>
      </c>
      <c r="B12">
        <f>COUNTIF('Highest Holywood Grossing Movie'!D$2:D$101, A12)</f>
        <v>1</v>
      </c>
    </row>
    <row r="13" spans="1:2" x14ac:dyDescent="0.45">
      <c r="A13" s="3" t="s">
        <v>64</v>
      </c>
      <c r="B13">
        <f>COUNTIF('Highest Holywood Grossing Movie'!D$2:D$101, A13)</f>
        <v>1</v>
      </c>
    </row>
    <row r="14" spans="1:2" x14ac:dyDescent="0.45">
      <c r="A14" s="3" t="s">
        <v>68</v>
      </c>
      <c r="B14">
        <f>COUNTIF('Highest Holywood Grossing Movie'!D$2:D$101, A14)</f>
        <v>1</v>
      </c>
    </row>
    <row r="15" spans="1:2" x14ac:dyDescent="0.45">
      <c r="A15" s="3" t="s">
        <v>51</v>
      </c>
      <c r="B15">
        <f>COUNTIF('Highest Holywood Grossing Movie'!D$2:D$101, A15)</f>
        <v>2</v>
      </c>
    </row>
    <row r="16" spans="1:2" x14ac:dyDescent="0.45">
      <c r="A16" s="3" t="s">
        <v>45</v>
      </c>
      <c r="B16">
        <f>COUNTIF('Highest Holywood Grossing Movie'!D$2:D$101, A16)</f>
        <v>3</v>
      </c>
    </row>
    <row r="17" spans="1:3" x14ac:dyDescent="0.45">
      <c r="A17" s="3" t="s">
        <v>58</v>
      </c>
      <c r="B17">
        <f>COUNTIF('Highest Holywood Grossing Movie'!D$2:D$101, A17)</f>
        <v>3</v>
      </c>
    </row>
    <row r="18" spans="1:3" x14ac:dyDescent="0.45">
      <c r="A18" s="3" t="s">
        <v>38</v>
      </c>
      <c r="B18">
        <f>COUNTIF('Highest Holywood Grossing Movie'!D$2:D$101, A18)</f>
        <v>3</v>
      </c>
    </row>
    <row r="19" spans="1:3" x14ac:dyDescent="0.45">
      <c r="A19" s="3" t="s">
        <v>22</v>
      </c>
      <c r="B19">
        <f>COUNTIF('Highest Holywood Grossing Movie'!D$2:D$101, A19)</f>
        <v>7</v>
      </c>
    </row>
    <row r="20" spans="1:3" x14ac:dyDescent="0.45">
      <c r="A20" s="3" t="s">
        <v>47</v>
      </c>
      <c r="B20">
        <f>COUNTIF('Highest Holywood Grossing Movie'!D$2:D$101, A20)</f>
        <v>9</v>
      </c>
    </row>
    <row r="21" spans="1:3" x14ac:dyDescent="0.45">
      <c r="A21" s="3" t="s">
        <v>50</v>
      </c>
      <c r="B21">
        <f>COUNTIF('Highest Holywood Grossing Movie'!D$2:D$101, A21)</f>
        <v>13</v>
      </c>
    </row>
    <row r="22" spans="1:3" x14ac:dyDescent="0.45">
      <c r="A22" s="3" t="s">
        <v>70</v>
      </c>
      <c r="B22">
        <f>COUNTIF('Highest Holywood Grossing Movie'!D$2:D$101, A22)</f>
        <v>19</v>
      </c>
    </row>
    <row r="23" spans="1:3" x14ac:dyDescent="0.45">
      <c r="A23" s="3" t="s">
        <v>30</v>
      </c>
      <c r="B23">
        <f>COUNTIF('Highest Holywood Grossing Movie'!D$2:D$101, A23)</f>
        <v>36</v>
      </c>
    </row>
    <row r="25" spans="1:3" x14ac:dyDescent="0.45">
      <c r="A25" s="6" t="s">
        <v>165</v>
      </c>
      <c r="B25" s="6" t="s">
        <v>36</v>
      </c>
      <c r="C25" s="6" t="s">
        <v>178</v>
      </c>
    </row>
    <row r="26" spans="1:3" x14ac:dyDescent="0.45">
      <c r="A26" s="5" t="s">
        <v>54</v>
      </c>
      <c r="B26" s="5">
        <f xml:space="preserve"> COUNTIF('Highest Holywood Grossing Movie'!$M$2:$S$101,A26)</f>
        <v>87</v>
      </c>
      <c r="C26" s="7">
        <f>(B26/SUM(B$26:B$41))</f>
        <v>0.22307692307692309</v>
      </c>
    </row>
    <row r="27" spans="1:3" x14ac:dyDescent="0.45">
      <c r="A27" s="5" t="s">
        <v>24</v>
      </c>
      <c r="B27" s="5">
        <f xml:space="preserve"> COUNTIF('Highest Holywood Grossing Movie'!$M$2:$S$101,A27)</f>
        <v>63</v>
      </c>
      <c r="C27" s="7">
        <f>(B27/SUM(B$26:B$41))</f>
        <v>0.16153846153846155</v>
      </c>
    </row>
    <row r="28" spans="1:3" x14ac:dyDescent="0.45">
      <c r="A28" s="5" t="s">
        <v>167</v>
      </c>
      <c r="B28" s="5">
        <f xml:space="preserve"> COUNTIF('Highest Holywood Grossing Movie'!$M$2:$S$101,A28)</f>
        <v>46</v>
      </c>
      <c r="C28" s="7">
        <f>(B28/SUM(B$26:B$41))</f>
        <v>0.11794871794871795</v>
      </c>
    </row>
    <row r="29" spans="1:3" x14ac:dyDescent="0.45">
      <c r="A29" s="5" t="s">
        <v>171</v>
      </c>
      <c r="B29" s="5">
        <f xml:space="preserve"> COUNTIF('Highest Holywood Grossing Movie'!$M$2:$S$101,A29)</f>
        <v>44</v>
      </c>
      <c r="C29" s="7">
        <f>(B29/SUM(B$26:B$41))</f>
        <v>0.11282051282051282</v>
      </c>
    </row>
    <row r="30" spans="1:3" x14ac:dyDescent="0.45">
      <c r="A30" s="5" t="s">
        <v>169</v>
      </c>
      <c r="B30" s="5">
        <f xml:space="preserve"> COUNTIF('Highest Holywood Grossing Movie'!$M$2:$S$101,A30)</f>
        <v>33</v>
      </c>
      <c r="C30" s="7">
        <f>(B30/SUM(B$26:B$41))</f>
        <v>8.461538461538462E-2</v>
      </c>
    </row>
    <row r="31" spans="1:3" x14ac:dyDescent="0.45">
      <c r="A31" s="5" t="s">
        <v>170</v>
      </c>
      <c r="B31" s="5">
        <f xml:space="preserve"> COUNTIF('Highest Holywood Grossing Movie'!$M$2:$S$101,A31)</f>
        <v>25</v>
      </c>
      <c r="C31" s="7">
        <f>(B31/SUM(B$26:B$41))</f>
        <v>6.4102564102564097E-2</v>
      </c>
    </row>
    <row r="32" spans="1:3" x14ac:dyDescent="0.45">
      <c r="A32" s="5" t="s">
        <v>39</v>
      </c>
      <c r="B32" s="5">
        <f xml:space="preserve"> COUNTIF('Highest Holywood Grossing Movie'!$M$2:$S$101,A32)</f>
        <v>21</v>
      </c>
      <c r="C32" s="7">
        <f>(B32/SUM(B$26:B$41))</f>
        <v>5.3846153846153849E-2</v>
      </c>
    </row>
    <row r="33" spans="1:3" x14ac:dyDescent="0.45">
      <c r="A33" s="5" t="s">
        <v>168</v>
      </c>
      <c r="B33" s="5">
        <f xml:space="preserve"> COUNTIF('Highest Holywood Grossing Movie'!$M$2:$S$101,A33)</f>
        <v>19</v>
      </c>
      <c r="C33" s="7">
        <f>(B33/SUM(B$26:B$41))</f>
        <v>4.8717948717948718E-2</v>
      </c>
    </row>
    <row r="34" spans="1:3" x14ac:dyDescent="0.45">
      <c r="A34" s="5" t="s">
        <v>172</v>
      </c>
      <c r="B34" s="5">
        <f xml:space="preserve"> COUNTIF('Highest Holywood Grossing Movie'!$M$2:$S$101,A34)</f>
        <v>13</v>
      </c>
      <c r="C34" s="7">
        <f>(B34/SUM(B$26:B$41))</f>
        <v>3.3333333333333333E-2</v>
      </c>
    </row>
    <row r="35" spans="1:3" x14ac:dyDescent="0.45">
      <c r="A35" s="5" t="s">
        <v>96</v>
      </c>
      <c r="B35" s="5">
        <f xml:space="preserve"> COUNTIF('Highest Holywood Grossing Movie'!$M$2:$S$101,A35)</f>
        <v>10</v>
      </c>
      <c r="C35" s="7">
        <f>(B35/SUM(B$26:B$41))</f>
        <v>2.564102564102564E-2</v>
      </c>
    </row>
    <row r="36" spans="1:3" x14ac:dyDescent="0.45">
      <c r="A36" s="5" t="s">
        <v>166</v>
      </c>
      <c r="B36" s="5">
        <f xml:space="preserve"> COUNTIF('Highest Holywood Grossing Movie'!$M$2:$S$101,A36)</f>
        <v>9</v>
      </c>
      <c r="C36" s="7">
        <f>(B36/SUM(B$26:B$41))</f>
        <v>2.3076923076923078E-2</v>
      </c>
    </row>
    <row r="37" spans="1:3" x14ac:dyDescent="0.45">
      <c r="A37" s="5" t="s">
        <v>174</v>
      </c>
      <c r="B37" s="5">
        <f xml:space="preserve"> COUNTIF('Highest Holywood Grossing Movie'!$M$2:$S$101,A37)</f>
        <v>8</v>
      </c>
      <c r="C37" s="7">
        <f>(B37/SUM(B$26:B$41))</f>
        <v>2.0512820512820513E-2</v>
      </c>
    </row>
    <row r="38" spans="1:3" x14ac:dyDescent="0.45">
      <c r="A38" s="5" t="s">
        <v>175</v>
      </c>
      <c r="B38" s="5">
        <f xml:space="preserve"> COUNTIF('Highest Holywood Grossing Movie'!$M$2:$S$101,A38)</f>
        <v>5</v>
      </c>
      <c r="C38" s="7">
        <f>(B38/SUM(B$26:B$41))</f>
        <v>1.282051282051282E-2</v>
      </c>
    </row>
    <row r="39" spans="1:3" x14ac:dyDescent="0.45">
      <c r="A39" s="5" t="s">
        <v>176</v>
      </c>
      <c r="B39" s="5">
        <f xml:space="preserve"> COUNTIF('Highest Holywood Grossing Movie'!$M$2:$S$101,A39)</f>
        <v>3</v>
      </c>
      <c r="C39" s="7">
        <f>(B39/SUM(B$26:B$41))</f>
        <v>7.6923076923076927E-3</v>
      </c>
    </row>
    <row r="40" spans="1:3" x14ac:dyDescent="0.45">
      <c r="A40" s="5" t="s">
        <v>132</v>
      </c>
      <c r="B40" s="5">
        <f xml:space="preserve"> COUNTIF('Highest Holywood Grossing Movie'!$M$2:$S$101,A40)</f>
        <v>2</v>
      </c>
      <c r="C40" s="7">
        <f>(B40/SUM(B$26:B$41))</f>
        <v>5.1282051282051282E-3</v>
      </c>
    </row>
    <row r="41" spans="1:3" x14ac:dyDescent="0.45">
      <c r="A41" s="5" t="s">
        <v>173</v>
      </c>
      <c r="B41" s="5">
        <f xml:space="preserve"> COUNTIF('Highest Holywood Grossing Movie'!$M$2:$S$101,A41)</f>
        <v>2</v>
      </c>
      <c r="C41" s="7">
        <f>(B41/SUM(B$26:B$41))</f>
        <v>5.1282051282051282E-3</v>
      </c>
    </row>
    <row r="43" spans="1:3" x14ac:dyDescent="0.45">
      <c r="C43" s="8"/>
    </row>
  </sheetData>
  <sortState xmlns:xlrd2="http://schemas.microsoft.com/office/spreadsheetml/2017/richdata2" ref="A26:C41">
    <sortCondition descending="1" ref="B26:B41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Highest Holywood Grossing Movie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Matani</dc:creator>
  <cp:lastModifiedBy>Ameer Matani</cp:lastModifiedBy>
  <dcterms:created xsi:type="dcterms:W3CDTF">2025-03-04T00:20:11Z</dcterms:created>
  <dcterms:modified xsi:type="dcterms:W3CDTF">2025-03-10T21:26:18Z</dcterms:modified>
</cp:coreProperties>
</file>