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dh\Desktop\UNI SCHOOL\Spring 2020\ieda2200\"/>
    </mc:Choice>
  </mc:AlternateContent>
  <xr:revisionPtr revIDLastSave="0" documentId="13_ncr:1_{FB650753-E849-4CA1-9763-031986FE283D}" xr6:coauthVersionLast="47" xr6:coauthVersionMax="47" xr10:uidLastSave="{00000000-0000-0000-0000-000000000000}"/>
  <bookViews>
    <workbookView xWindow="0" yWindow="2088" windowWidth="17280" windowHeight="9420" xr2:uid="{F2C98968-036D-4942-AE8B-992B04184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T1" i="1"/>
  <c r="V13" i="1" l="1"/>
  <c r="W13" i="1"/>
  <c r="V12" i="1"/>
  <c r="W12" i="1"/>
  <c r="W5" i="1"/>
  <c r="W6" i="1"/>
  <c r="W7" i="1"/>
  <c r="W8" i="1"/>
  <c r="W9" i="1"/>
  <c r="W10" i="1"/>
  <c r="W11" i="1"/>
  <c r="V5" i="1"/>
  <c r="V6" i="1"/>
  <c r="V7" i="1"/>
  <c r="V8" i="1"/>
  <c r="V9" i="1"/>
  <c r="V10" i="1"/>
  <c r="V11" i="1"/>
  <c r="W4" i="1"/>
  <c r="V4" i="1"/>
  <c r="K6" i="1"/>
  <c r="K7" i="1" s="1"/>
  <c r="K8" i="1" s="1"/>
  <c r="K9" i="1" s="1"/>
  <c r="K10" i="1" s="1"/>
  <c r="K11" i="1" s="1"/>
  <c r="K12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6" i="1"/>
  <c r="O6" i="1" s="1"/>
  <c r="N5" i="1"/>
  <c r="O5" i="1" s="1"/>
  <c r="M5" i="1"/>
  <c r="E5" i="1"/>
  <c r="F5" i="1" s="1"/>
  <c r="M12" i="1" l="1"/>
  <c r="K13" i="1"/>
  <c r="S7" i="1"/>
  <c r="J5" i="1"/>
  <c r="M7" i="1"/>
  <c r="M6" i="1"/>
  <c r="M11" i="1"/>
  <c r="M10" i="1"/>
  <c r="M9" i="1"/>
  <c r="M8" i="1"/>
  <c r="G5" i="1"/>
  <c r="E6" i="1" s="1"/>
  <c r="K14" i="1" l="1"/>
  <c r="M13" i="1"/>
  <c r="F6" i="1"/>
  <c r="G6" i="1" s="1"/>
  <c r="E7" i="1" s="1"/>
  <c r="J6" i="1"/>
  <c r="K15" i="1" l="1"/>
  <c r="M15" i="1" s="1"/>
  <c r="M14" i="1"/>
  <c r="F7" i="1"/>
  <c r="G7" i="1" s="1"/>
  <c r="E8" i="1" s="1"/>
  <c r="J7" i="1"/>
  <c r="F8" i="1" l="1"/>
  <c r="G8" i="1" s="1"/>
  <c r="E9" i="1" s="1"/>
  <c r="J8" i="1"/>
  <c r="F9" i="1" l="1"/>
  <c r="G9" i="1" s="1"/>
  <c r="E10" i="1" s="1"/>
  <c r="J9" i="1"/>
  <c r="F10" i="1" l="1"/>
  <c r="G10" i="1" s="1"/>
  <c r="E11" i="1" s="1"/>
  <c r="J10" i="1"/>
  <c r="F11" i="1" l="1"/>
  <c r="G11" i="1" s="1"/>
  <c r="E12" i="1" s="1"/>
  <c r="J11" i="1"/>
  <c r="F12" i="1" l="1"/>
  <c r="G12" i="1" s="1"/>
  <c r="J12" i="1"/>
</calcChain>
</file>

<file path=xl/sharedStrings.xml><?xml version="1.0" encoding="utf-8"?>
<sst xmlns="http://schemas.openxmlformats.org/spreadsheetml/2006/main" count="24" uniqueCount="22">
  <si>
    <t>Ft</t>
  </si>
  <si>
    <t>St</t>
  </si>
  <si>
    <t>Gt</t>
  </si>
  <si>
    <t>alpha</t>
  </si>
  <si>
    <t>beta</t>
  </si>
  <si>
    <t xml:space="preserve">actual </t>
  </si>
  <si>
    <t>Holtz Method</t>
  </si>
  <si>
    <t xml:space="preserve">Forecast </t>
  </si>
  <si>
    <t xml:space="preserve">Alpha </t>
  </si>
  <si>
    <t>Error</t>
  </si>
  <si>
    <t>Exponential smoothing</t>
  </si>
  <si>
    <t>Forecast</t>
  </si>
  <si>
    <t>Moving Average</t>
  </si>
  <si>
    <t>NA</t>
  </si>
  <si>
    <t>Linear regression Formula</t>
  </si>
  <si>
    <t>X</t>
  </si>
  <si>
    <t>Y</t>
  </si>
  <si>
    <t>X^2</t>
  </si>
  <si>
    <t>XY</t>
  </si>
  <si>
    <t>b=</t>
  </si>
  <si>
    <t>a=</t>
  </si>
  <si>
    <t>y=bx+a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</si>
</sst>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EE00-F489-4C46-B318-FA9A91DD08B4}">
  <dimension ref="C1:W15"/>
  <sheetViews>
    <sheetView tabSelected="1" topLeftCell="C1" zoomScaleNormal="100" workbookViewId="0">
      <selection activeCell="C16" sqref="C16"/>
    </sheetView>
  </sheetViews>
  <sheetFormatPr defaultRowHeight="14.4" x14ac:dyDescent="0.3"/>
  <cols>
    <col min="19" max="19" width="22.77734375" bestFit="1" customWidth="1"/>
  </cols>
  <sheetData>
    <row r="1" spans="3:23" x14ac:dyDescent="0.3">
      <c r="T1">
        <f>COUNT(T4:T100)</f>
        <v>9</v>
      </c>
    </row>
    <row r="2" spans="3:23" x14ac:dyDescent="0.3">
      <c r="C2" s="2"/>
      <c r="D2" s="2"/>
      <c r="E2" s="7" t="s">
        <v>6</v>
      </c>
      <c r="F2" s="7"/>
      <c r="G2" s="7"/>
      <c r="H2" s="7"/>
      <c r="I2" s="7"/>
      <c r="J2" s="7"/>
      <c r="K2" s="7" t="s">
        <v>10</v>
      </c>
      <c r="L2" s="8"/>
      <c r="M2" s="8"/>
      <c r="N2" s="7" t="s">
        <v>12</v>
      </c>
      <c r="O2" s="7"/>
      <c r="S2" s="9" t="s">
        <v>14</v>
      </c>
      <c r="T2" s="10"/>
      <c r="U2" s="10"/>
      <c r="V2" s="10"/>
      <c r="W2" s="11"/>
    </row>
    <row r="3" spans="3:23" x14ac:dyDescent="0.3">
      <c r="C3" s="2"/>
      <c r="D3" s="2" t="s">
        <v>5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9</v>
      </c>
      <c r="K3" s="5" t="s">
        <v>7</v>
      </c>
      <c r="L3" s="5" t="s">
        <v>8</v>
      </c>
      <c r="M3" s="5" t="s">
        <v>9</v>
      </c>
      <c r="N3" s="5" t="s">
        <v>11</v>
      </c>
      <c r="O3" s="5" t="s">
        <v>9</v>
      </c>
      <c r="P3" s="4"/>
      <c r="S3" s="2"/>
      <c r="T3" s="6" t="s">
        <v>15</v>
      </c>
      <c r="U3" s="6" t="s">
        <v>16</v>
      </c>
      <c r="V3" s="6" t="s">
        <v>17</v>
      </c>
      <c r="W3" s="6" t="s">
        <v>18</v>
      </c>
    </row>
    <row r="4" spans="3:23" x14ac:dyDescent="0.3">
      <c r="C4" s="2">
        <v>0</v>
      </c>
      <c r="D4" s="2"/>
      <c r="E4" s="3"/>
      <c r="F4" s="3">
        <v>200</v>
      </c>
      <c r="G4" s="3">
        <v>10</v>
      </c>
      <c r="H4" s="3">
        <v>0.1</v>
      </c>
      <c r="I4" s="3">
        <v>0.1</v>
      </c>
      <c r="J4" s="3"/>
      <c r="K4" s="3"/>
      <c r="L4" s="3">
        <v>0.4</v>
      </c>
      <c r="M4" s="3"/>
      <c r="N4" s="3"/>
      <c r="O4" s="3"/>
      <c r="P4" s="1"/>
      <c r="S4" s="2" t="s">
        <v>19</v>
      </c>
      <c r="T4" s="2">
        <v>1</v>
      </c>
      <c r="U4" s="2">
        <v>15</v>
      </c>
      <c r="V4" s="2">
        <f>T4*T4</f>
        <v>1</v>
      </c>
      <c r="W4" s="2">
        <f>T4*U4</f>
        <v>15</v>
      </c>
    </row>
    <row r="5" spans="3:23" x14ac:dyDescent="0.3">
      <c r="C5" s="2">
        <v>1</v>
      </c>
      <c r="D5" s="2">
        <v>420</v>
      </c>
      <c r="E5" s="3">
        <f>F4+G4</f>
        <v>210</v>
      </c>
      <c r="F5" s="3">
        <f>$H$4*D5+(1-$H$4)*E5</f>
        <v>231</v>
      </c>
      <c r="G5" s="3">
        <f>$I$4*(F5-F4)+(1-$I$4)*G4</f>
        <v>12.1</v>
      </c>
      <c r="H5" s="3"/>
      <c r="I5" s="3"/>
      <c r="J5" s="3">
        <f>E5-D5</f>
        <v>-210</v>
      </c>
      <c r="K5" s="3" t="s">
        <v>13</v>
      </c>
      <c r="L5" s="3"/>
      <c r="M5" s="3" t="e">
        <f>K5-D5</f>
        <v>#VALUE!</v>
      </c>
      <c r="N5" s="3">
        <f>(1/C5)*(SUM($D$4,$D5))</f>
        <v>420</v>
      </c>
      <c r="O5" s="3">
        <f>N5-D5</f>
        <v>0</v>
      </c>
      <c r="P5" s="1"/>
      <c r="S5" s="2">
        <f>(T1*SUM(W4:W100)-SUM(T4:T100)*SUM(U4:U100))/(T1*SUM(V4:V100)-(SUM(T4:T100)*SUM(T4:T100)))</f>
        <v>0.4</v>
      </c>
      <c r="T5" s="2">
        <v>2</v>
      </c>
      <c r="U5" s="2">
        <v>14</v>
      </c>
      <c r="V5" s="2">
        <f t="shared" ref="V5:V13" si="0">T5*T5</f>
        <v>4</v>
      </c>
      <c r="W5" s="2">
        <f t="shared" ref="W5:W13" si="1">T5*U5</f>
        <v>28</v>
      </c>
    </row>
    <row r="6" spans="3:23" x14ac:dyDescent="0.3">
      <c r="C6" s="2">
        <v>2</v>
      </c>
      <c r="D6" s="2">
        <v>400</v>
      </c>
      <c r="E6" s="3">
        <f t="shared" ref="E6:E12" si="2">F5+G5</f>
        <v>243.1</v>
      </c>
      <c r="F6" s="3">
        <f t="shared" ref="F6:F12" si="3">$H$4*D6+(1-$H$4)*E6</f>
        <v>258.78999999999996</v>
      </c>
      <c r="G6" s="3">
        <f t="shared" ref="G6:G12" si="4">$I$4*(F6-F5)+(1-$I$4)*G5</f>
        <v>13.668999999999997</v>
      </c>
      <c r="H6" s="3"/>
      <c r="I6" s="3"/>
      <c r="J6" s="3">
        <f t="shared" ref="J6:J12" si="5">E6-D6</f>
        <v>-156.9</v>
      </c>
      <c r="K6" s="3">
        <f>D5</f>
        <v>420</v>
      </c>
      <c r="L6" s="3"/>
      <c r="M6" s="3">
        <f t="shared" ref="M6:M15" si="6">K6-D6</f>
        <v>20</v>
      </c>
      <c r="N6" s="3">
        <f>(1/C6)*(SUM($D$4:$D6))</f>
        <v>410</v>
      </c>
      <c r="O6" s="3">
        <f t="shared" ref="O6:O12" si="7">N6-D6</f>
        <v>10</v>
      </c>
      <c r="P6" s="1"/>
      <c r="S6" s="2" t="s">
        <v>20</v>
      </c>
      <c r="T6" s="2">
        <v>3</v>
      </c>
      <c r="U6" s="2">
        <v>15</v>
      </c>
      <c r="V6" s="2">
        <f t="shared" si="0"/>
        <v>9</v>
      </c>
      <c r="W6" s="2">
        <f t="shared" si="1"/>
        <v>45</v>
      </c>
    </row>
    <row r="7" spans="3:23" x14ac:dyDescent="0.3">
      <c r="C7" s="2">
        <v>3</v>
      </c>
      <c r="D7" s="2">
        <v>430</v>
      </c>
      <c r="E7" s="3">
        <f t="shared" si="2"/>
        <v>272.45899999999995</v>
      </c>
      <c r="F7" s="3">
        <f t="shared" si="3"/>
        <v>288.21309999999994</v>
      </c>
      <c r="G7" s="3">
        <f t="shared" si="4"/>
        <v>15.244409999999995</v>
      </c>
      <c r="H7" s="3"/>
      <c r="I7" s="3"/>
      <c r="J7" s="3">
        <f t="shared" si="5"/>
        <v>-157.54100000000005</v>
      </c>
      <c r="K7" s="3">
        <f t="shared" ref="K7:K15" si="8">$L$4*D6+(1-$L$4)*K6</f>
        <v>412</v>
      </c>
      <c r="L7" s="3"/>
      <c r="M7" s="3">
        <f t="shared" si="6"/>
        <v>-18</v>
      </c>
      <c r="N7" s="3">
        <f>(1/C7)*(SUM($D$4:$D7))</f>
        <v>416.66666666666663</v>
      </c>
      <c r="O7" s="3">
        <f t="shared" si="7"/>
        <v>-13.333333333333371</v>
      </c>
      <c r="P7" s="1"/>
      <c r="S7" s="2">
        <f>AVERAGE(U4:U100)-S5*AVERAGE(T4:T100)</f>
        <v>13.888888888888889</v>
      </c>
      <c r="T7" s="2">
        <v>4</v>
      </c>
      <c r="U7" s="2">
        <v>16</v>
      </c>
      <c r="V7" s="2">
        <f t="shared" si="0"/>
        <v>16</v>
      </c>
      <c r="W7" s="2">
        <f t="shared" si="1"/>
        <v>64</v>
      </c>
    </row>
    <row r="8" spans="3:23" x14ac:dyDescent="0.3">
      <c r="C8" s="2">
        <v>4</v>
      </c>
      <c r="D8" s="2">
        <v>400</v>
      </c>
      <c r="E8" s="3">
        <f t="shared" si="2"/>
        <v>303.45750999999996</v>
      </c>
      <c r="F8" s="3">
        <f t="shared" si="3"/>
        <v>313.11175899999995</v>
      </c>
      <c r="G8" s="3">
        <f t="shared" si="4"/>
        <v>16.209834899999997</v>
      </c>
      <c r="H8" s="3"/>
      <c r="I8" s="3"/>
      <c r="J8" s="3">
        <f t="shared" si="5"/>
        <v>-96.542490000000043</v>
      </c>
      <c r="K8" s="3">
        <f t="shared" si="8"/>
        <v>419.2</v>
      </c>
      <c r="L8" s="3"/>
      <c r="M8" s="3">
        <f t="shared" si="6"/>
        <v>19.199999999999989</v>
      </c>
      <c r="N8" s="3">
        <f>(1/C8)*(SUM($D$4:$D8))</f>
        <v>412.5</v>
      </c>
      <c r="O8" s="3">
        <f t="shared" si="7"/>
        <v>12.5</v>
      </c>
      <c r="P8" s="1"/>
      <c r="S8" s="2"/>
      <c r="T8" s="2">
        <v>5</v>
      </c>
      <c r="U8" s="2">
        <v>18</v>
      </c>
      <c r="V8" s="2">
        <f t="shared" si="0"/>
        <v>25</v>
      </c>
      <c r="W8" s="2">
        <f t="shared" si="1"/>
        <v>90</v>
      </c>
    </row>
    <row r="9" spans="3:23" x14ac:dyDescent="0.3">
      <c r="C9" s="2">
        <v>5</v>
      </c>
      <c r="D9" s="2">
        <v>410</v>
      </c>
      <c r="E9" s="3">
        <f t="shared" si="2"/>
        <v>329.32159389999993</v>
      </c>
      <c r="F9" s="3">
        <f t="shared" si="3"/>
        <v>337.38943450999994</v>
      </c>
      <c r="G9" s="3">
        <f t="shared" si="4"/>
        <v>17.016618960999999</v>
      </c>
      <c r="H9" s="3"/>
      <c r="I9" s="3"/>
      <c r="J9" s="3">
        <f t="shared" si="5"/>
        <v>-80.678406100000075</v>
      </c>
      <c r="K9" s="3">
        <f t="shared" si="8"/>
        <v>411.52</v>
      </c>
      <c r="L9" s="3"/>
      <c r="M9" s="3">
        <f t="shared" si="6"/>
        <v>1.5199999999999818</v>
      </c>
      <c r="N9" s="3">
        <f>(1/C9)*(SUM($D$4:$D9))</f>
        <v>412</v>
      </c>
      <c r="O9" s="3">
        <f t="shared" si="7"/>
        <v>2</v>
      </c>
      <c r="P9" s="1"/>
      <c r="S9" s="2" t="s">
        <v>21</v>
      </c>
      <c r="T9" s="2">
        <v>6</v>
      </c>
      <c r="U9" s="2">
        <v>13</v>
      </c>
      <c r="V9" s="2">
        <f t="shared" si="0"/>
        <v>36</v>
      </c>
      <c r="W9" s="2">
        <f t="shared" si="1"/>
        <v>78</v>
      </c>
    </row>
    <row r="10" spans="3:23" x14ac:dyDescent="0.3">
      <c r="C10" s="2">
        <v>6</v>
      </c>
      <c r="D10" s="2">
        <v>390</v>
      </c>
      <c r="E10" s="3">
        <f t="shared" si="2"/>
        <v>354.40605347099995</v>
      </c>
      <c r="F10" s="3">
        <f t="shared" si="3"/>
        <v>357.96544812389999</v>
      </c>
      <c r="G10" s="3">
        <f t="shared" si="4"/>
        <v>17.372558426290006</v>
      </c>
      <c r="H10" s="3"/>
      <c r="I10" s="3"/>
      <c r="J10" s="3">
        <f t="shared" si="5"/>
        <v>-35.59394652900005</v>
      </c>
      <c r="K10" s="3">
        <f t="shared" si="8"/>
        <v>410.91199999999998</v>
      </c>
      <c r="L10" s="3"/>
      <c r="M10" s="3">
        <f t="shared" si="6"/>
        <v>20.911999999999978</v>
      </c>
      <c r="N10" s="3">
        <f>(1/C10)*(SUM($D$4:$D10))</f>
        <v>408.33333333333331</v>
      </c>
      <c r="O10" s="3">
        <f t="shared" si="7"/>
        <v>18.333333333333314</v>
      </c>
      <c r="P10" s="1"/>
      <c r="S10" s="2"/>
      <c r="T10" s="2">
        <v>7</v>
      </c>
      <c r="U10" s="2">
        <v>16</v>
      </c>
      <c r="V10" s="2">
        <f t="shared" si="0"/>
        <v>49</v>
      </c>
      <c r="W10" s="2">
        <f t="shared" si="1"/>
        <v>112</v>
      </c>
    </row>
    <row r="11" spans="3:23" x14ac:dyDescent="0.3">
      <c r="C11" s="2">
        <v>7</v>
      </c>
      <c r="D11" s="2">
        <v>460</v>
      </c>
      <c r="E11" s="3">
        <f t="shared" si="2"/>
        <v>375.33800655019002</v>
      </c>
      <c r="F11" s="3">
        <f t="shared" si="3"/>
        <v>383.80420589517104</v>
      </c>
      <c r="G11" s="3">
        <f t="shared" si="4"/>
        <v>18.21917836078811</v>
      </c>
      <c r="H11" s="3"/>
      <c r="I11" s="3"/>
      <c r="J11" s="3">
        <f t="shared" si="5"/>
        <v>-84.661993449809984</v>
      </c>
      <c r="K11" s="3">
        <f t="shared" si="8"/>
        <v>402.54719999999998</v>
      </c>
      <c r="L11" s="3"/>
      <c r="M11" s="3">
        <f t="shared" si="6"/>
        <v>-57.452800000000025</v>
      </c>
      <c r="N11" s="3">
        <f>(1/C11)*(SUM($D$4:$D11))</f>
        <v>415.71428571428567</v>
      </c>
      <c r="O11" s="3">
        <f t="shared" si="7"/>
        <v>-44.285714285714334</v>
      </c>
      <c r="P11" s="1"/>
      <c r="S11" s="2"/>
      <c r="T11" s="2">
        <v>8</v>
      </c>
      <c r="U11" s="2">
        <v>17</v>
      </c>
      <c r="V11" s="2">
        <f t="shared" si="0"/>
        <v>64</v>
      </c>
      <c r="W11" s="2">
        <f t="shared" si="1"/>
        <v>136</v>
      </c>
    </row>
    <row r="12" spans="3:23" x14ac:dyDescent="0.3">
      <c r="C12" s="2">
        <v>8</v>
      </c>
      <c r="D12" s="2">
        <v>440</v>
      </c>
      <c r="E12" s="3">
        <f t="shared" si="2"/>
        <v>402.02338425595917</v>
      </c>
      <c r="F12" s="3">
        <f t="shared" si="3"/>
        <v>405.82104583036329</v>
      </c>
      <c r="G12" s="3">
        <f t="shared" si="4"/>
        <v>18.598944518228524</v>
      </c>
      <c r="H12" s="3"/>
      <c r="I12" s="3"/>
      <c r="J12" s="3">
        <f t="shared" si="5"/>
        <v>-37.976615744040828</v>
      </c>
      <c r="K12" s="3">
        <f t="shared" si="8"/>
        <v>425.52832000000001</v>
      </c>
      <c r="L12" s="3"/>
      <c r="M12" s="3">
        <f t="shared" si="6"/>
        <v>-14.471679999999992</v>
      </c>
      <c r="N12" s="3">
        <f>(1/C12)*(SUM($D$4:$D12))</f>
        <v>418.75</v>
      </c>
      <c r="O12" s="3">
        <f t="shared" si="7"/>
        <v>-21.25</v>
      </c>
      <c r="P12" s="1"/>
      <c r="S12" s="2"/>
      <c r="T12" s="2">
        <v>9</v>
      </c>
      <c r="U12" s="2">
        <v>19</v>
      </c>
      <c r="V12" s="2">
        <f t="shared" si="0"/>
        <v>81</v>
      </c>
      <c r="W12" s="2">
        <f t="shared" si="1"/>
        <v>171</v>
      </c>
    </row>
    <row r="13" spans="3:23" x14ac:dyDescent="0.3">
      <c r="D13" s="4">
        <v>450</v>
      </c>
      <c r="K13" s="3">
        <f t="shared" si="8"/>
        <v>431.31699200000003</v>
      </c>
      <c r="M13" s="3">
        <f t="shared" si="6"/>
        <v>-18.683007999999973</v>
      </c>
      <c r="T13" s="4"/>
      <c r="U13" s="4"/>
      <c r="V13" s="4">
        <f t="shared" si="0"/>
        <v>0</v>
      </c>
      <c r="W13" s="4">
        <f t="shared" si="1"/>
        <v>0</v>
      </c>
    </row>
    <row r="14" spans="3:23" x14ac:dyDescent="0.3">
      <c r="D14" s="4">
        <v>380</v>
      </c>
      <c r="K14" s="3">
        <f t="shared" si="8"/>
        <v>438.79019520000003</v>
      </c>
      <c r="M14" s="3">
        <f t="shared" si="6"/>
        <v>58.790195200000028</v>
      </c>
    </row>
    <row r="15" spans="3:23" x14ac:dyDescent="0.3">
      <c r="D15" s="4">
        <v>400</v>
      </c>
      <c r="K15" s="3">
        <f t="shared" si="8"/>
        <v>415.27411712000003</v>
      </c>
      <c r="M15" s="3">
        <f t="shared" si="6"/>
        <v>15.274117120000028</v>
      </c>
    </row>
  </sheetData>
  <mergeCells count="4">
    <mergeCell ref="E2:J2"/>
    <mergeCell ref="K2:M2"/>
    <mergeCell ref="N2:O2"/>
    <mergeCell ref="S2:W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amodh mathur</dc:creator>
  <cp:lastModifiedBy>amodh mathur</cp:lastModifiedBy>
  <dcterms:created xsi:type="dcterms:W3CDTF">2021-03-10T09:08:45Z</dcterms:created>
  <dcterms:modified xsi:type="dcterms:W3CDTF">2021-05-26T05:27:07Z</dcterms:modified>
</cp:coreProperties>
</file>