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modh\Desktop\UNISCHOOL\Fall2021\IEDA3010\group\"/>
    </mc:Choice>
  </mc:AlternateContent>
  <xr:revisionPtr revIDLastSave="0" documentId="13_ncr:1_{76EEE403-1A6B-4409-B7FE-668E80C7CB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4" r:id="rId1"/>
    <sheet name="SIMPLIFIED" sheetId="3" r:id="rId2"/>
    <sheet name="COMPLETE" sheetId="1" r:id="rId3"/>
  </sheets>
  <definedNames>
    <definedName name="solver_adj" localSheetId="2" hidden="1">COMPLETE!$W$5:$AF$59</definedName>
    <definedName name="solver_adj" localSheetId="1" hidden="1">SIMPLIFIED!$W$5:$AB$26,SIMPLIFIED!$AG$28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COMPLETE!$AJ$22:$AJ$33</definedName>
    <definedName name="solver_lhs1" localSheetId="1" hidden="1">SIMPLIFIED!$AG$5:$AG$26</definedName>
    <definedName name="solver_lhs10" localSheetId="1" hidden="1">SIMPLIFIED!$W$5:$AD$26</definedName>
    <definedName name="solver_lhs2" localSheetId="2" hidden="1">COMPLETE!$AJ$34:$AJ$45</definedName>
    <definedName name="solver_lhs2" localSheetId="1" hidden="1">SIMPLIFIED!$AI$5:$AI$26</definedName>
    <definedName name="solver_lhs3" localSheetId="2" hidden="1">COMPLETE!$AJ$48:$AJ$56</definedName>
    <definedName name="solver_lhs3" localSheetId="1" hidden="1">SIMPLIFIED!$AJ$20</definedName>
    <definedName name="solver_lhs4" localSheetId="2" hidden="1">COMPLETE!$AJ$5:$AJ$21</definedName>
    <definedName name="solver_lhs4" localSheetId="1" hidden="1">SIMPLIFIED!$AJ$25</definedName>
    <definedName name="solver_lhs5" localSheetId="2" hidden="1">COMPLETE!$W$5:$AF$59</definedName>
    <definedName name="solver_lhs5" localSheetId="1" hidden="1">SIMPLIFIED!$AJ$5:$AJ$16</definedName>
    <definedName name="solver_lhs6" localSheetId="2" hidden="1">COMPLETE!$W$5:$AF$59</definedName>
    <definedName name="solver_lhs6" localSheetId="1" hidden="1">SIMPLIFIED!$G$33:$G$47</definedName>
    <definedName name="solver_lhs7" localSheetId="1" hidden="1">SIMPLIFIED!$W$28:$AB$28</definedName>
    <definedName name="solver_lhs8" localSheetId="1" hidden="1">SIMPLIFIED!$W$5:$AB$26</definedName>
    <definedName name="solver_lhs9" localSheetId="1" hidden="1">SIMPLIFIED!$W$5:$AB$26</definedName>
    <definedName name="solver_lin" localSheetId="2" hidden="1">1</definedName>
    <definedName name="solver_lin" localSheetId="1" hidden="1">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6</definedName>
    <definedName name="solver_num" localSheetId="1" hidden="1">9</definedName>
    <definedName name="solver_nwt" localSheetId="1" hidden="1">1</definedName>
    <definedName name="solver_opt" localSheetId="2" hidden="1">COMPLETE!$Q$69</definedName>
    <definedName name="solver_opt" localSheetId="1" hidden="1">SIMPLIFIED!$AJ$32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2</definedName>
    <definedName name="solver_rel1" localSheetId="1" hidden="1">1</definedName>
    <definedName name="solver_rel10" localSheetId="1" hidden="1">5</definedName>
    <definedName name="solver_rel2" localSheetId="2" hidden="1">3</definedName>
    <definedName name="solver_rel2" localSheetId="1" hidden="1">1</definedName>
    <definedName name="solver_rel3" localSheetId="2" hidden="1">3</definedName>
    <definedName name="solver_rel3" localSheetId="1" hidden="1">2</definedName>
    <definedName name="solver_rel4" localSheetId="2" hidden="1">2</definedName>
    <definedName name="solver_rel4" localSheetId="1" hidden="1">2</definedName>
    <definedName name="solver_rel5" localSheetId="2" hidden="1">1</definedName>
    <definedName name="solver_rel5" localSheetId="1" hidden="1">2</definedName>
    <definedName name="solver_rel6" localSheetId="2" hidden="1">5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5</definedName>
    <definedName name="solver_rhs1" localSheetId="2" hidden="1">COMPLETE!$AL$22:$AL$33</definedName>
    <definedName name="solver_rhs1" localSheetId="1" hidden="1">SIMPLIFIED!$AG$28</definedName>
    <definedName name="solver_rhs10" localSheetId="1" hidden="1">"binary"</definedName>
    <definedName name="solver_rhs2" localSheetId="2" hidden="1">COMPLETE!$AL$34:$AL$45</definedName>
    <definedName name="solver_rhs2" localSheetId="1" hidden="1">SIMPLIFIED!$AH$5:$AH$26</definedName>
    <definedName name="solver_rhs3" localSheetId="2" hidden="1">COMPLETE!$AL$48:$AL$56</definedName>
    <definedName name="solver_rhs3" localSheetId="1" hidden="1">SIMPLIFIED!$AL$20</definedName>
    <definedName name="solver_rhs4" localSheetId="2" hidden="1">COMPLETE!$AL$5:$AL$21</definedName>
    <definedName name="solver_rhs4" localSheetId="1" hidden="1">SIMPLIFIED!$AL$25</definedName>
    <definedName name="solver_rhs5" localSheetId="2" hidden="1">COMPLETE!$F$5:$O$59</definedName>
    <definedName name="solver_rhs5" localSheetId="1" hidden="1">SIMPLIFIED!$AL$5:$AL$16</definedName>
    <definedName name="solver_rhs6" localSheetId="2" hidden="1">"binary"</definedName>
    <definedName name="solver_rhs6" localSheetId="1" hidden="1">SIMPLIFIED!$I$33:$I$47</definedName>
    <definedName name="solver_rhs7" localSheetId="1" hidden="1">SIMPLIFIED!$W$29:$AB$29</definedName>
    <definedName name="solver_rhs8" localSheetId="1" hidden="1">SIMPLIFIED!$F$5:$K$26</definedName>
    <definedName name="solver_rhs9" localSheetId="1" hidden="1">"binary"</definedName>
    <definedName name="solver_rlx" localSheetId="2" hidden="1">1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3" l="1"/>
  <c r="K46" i="3" l="1"/>
  <c r="M46" i="3" s="1"/>
  <c r="K45" i="3"/>
  <c r="M45" i="3" s="1"/>
  <c r="K42" i="3"/>
  <c r="M42" i="3" s="1"/>
  <c r="K44" i="3"/>
  <c r="M44" i="3" s="1"/>
  <c r="K47" i="3"/>
  <c r="M47" i="3" s="1"/>
  <c r="K43" i="3"/>
  <c r="M43" i="3" s="1"/>
  <c r="K41" i="3"/>
  <c r="M41" i="3" s="1"/>
  <c r="K39" i="3"/>
  <c r="M39" i="3" s="1"/>
  <c r="K37" i="3"/>
  <c r="M37" i="3" s="1"/>
  <c r="K40" i="3"/>
  <c r="M40" i="3" s="1"/>
  <c r="K38" i="3"/>
  <c r="M38" i="3" s="1"/>
  <c r="K36" i="3"/>
  <c r="M36" i="3" s="1"/>
  <c r="K35" i="3"/>
  <c r="M35" i="3" s="1"/>
  <c r="K34" i="3"/>
  <c r="M34" i="3" s="1"/>
  <c r="K33" i="3"/>
  <c r="M33" i="3" s="1"/>
  <c r="C47" i="3"/>
  <c r="E47" i="3" s="1"/>
  <c r="C46" i="3"/>
  <c r="E46" i="3" s="1"/>
  <c r="C45" i="3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AI6" i="3"/>
  <c r="AJ6" i="3" s="1"/>
  <c r="AG12" i="3"/>
  <c r="AY12" i="3" s="1"/>
  <c r="AI19" i="3"/>
  <c r="AN19" i="3" s="1"/>
  <c r="AG9" i="3"/>
  <c r="L36" i="3" s="1"/>
  <c r="AI18" i="3"/>
  <c r="AG18" i="3"/>
  <c r="AY18" i="3" s="1"/>
  <c r="AX26" i="3"/>
  <c r="AW26" i="3"/>
  <c r="AV26" i="3"/>
  <c r="AV27" i="3" s="1"/>
  <c r="AD28" i="3" s="1"/>
  <c r="AU26" i="3"/>
  <c r="AT26" i="3"/>
  <c r="AS26" i="3"/>
  <c r="AR26" i="3"/>
  <c r="AQ26" i="3"/>
  <c r="AP26" i="3"/>
  <c r="AO26" i="3"/>
  <c r="AI26" i="3"/>
  <c r="AN26" i="3" s="1"/>
  <c r="AG26" i="3"/>
  <c r="AY26" i="3" s="1"/>
  <c r="AX25" i="3"/>
  <c r="AW25" i="3"/>
  <c r="AV25" i="3"/>
  <c r="AU25" i="3"/>
  <c r="AT25" i="3"/>
  <c r="AS25" i="3"/>
  <c r="AR25" i="3"/>
  <c r="AQ25" i="3"/>
  <c r="AP25" i="3"/>
  <c r="AO25" i="3"/>
  <c r="AI25" i="3"/>
  <c r="AN25" i="3" s="1"/>
  <c r="AG25" i="3"/>
  <c r="AY25" i="3" s="1"/>
  <c r="AX24" i="3"/>
  <c r="AW24" i="3"/>
  <c r="AV24" i="3"/>
  <c r="AU24" i="3"/>
  <c r="AT24" i="3"/>
  <c r="AS24" i="3"/>
  <c r="AR24" i="3"/>
  <c r="AQ24" i="3"/>
  <c r="AP24" i="3"/>
  <c r="AO24" i="3"/>
  <c r="AI24" i="3"/>
  <c r="AN24" i="3" s="1"/>
  <c r="AG24" i="3"/>
  <c r="AY24" i="3" s="1"/>
  <c r="AX23" i="3"/>
  <c r="AW23" i="3"/>
  <c r="AV23" i="3"/>
  <c r="AU23" i="3"/>
  <c r="AT23" i="3"/>
  <c r="AS23" i="3"/>
  <c r="AR23" i="3"/>
  <c r="AQ23" i="3"/>
  <c r="AP23" i="3"/>
  <c r="AO23" i="3"/>
  <c r="AI23" i="3"/>
  <c r="AN23" i="3" s="1"/>
  <c r="AG23" i="3"/>
  <c r="D47" i="3" s="1"/>
  <c r="F47" i="3" s="1"/>
  <c r="AX22" i="3"/>
  <c r="AW22" i="3"/>
  <c r="AV22" i="3"/>
  <c r="AU22" i="3"/>
  <c r="AT22" i="3"/>
  <c r="AS22" i="3"/>
  <c r="AR22" i="3"/>
  <c r="AQ22" i="3"/>
  <c r="AP22" i="3"/>
  <c r="AO22" i="3"/>
  <c r="AI22" i="3"/>
  <c r="AN22" i="3" s="1"/>
  <c r="E45" i="3"/>
  <c r="AG22" i="3"/>
  <c r="D44" i="3" s="1"/>
  <c r="F44" i="3" s="1"/>
  <c r="AX21" i="3"/>
  <c r="AW21" i="3"/>
  <c r="AV21" i="3"/>
  <c r="AU21" i="3"/>
  <c r="AT21" i="3"/>
  <c r="AS21" i="3"/>
  <c r="AR21" i="3"/>
  <c r="AQ21" i="3"/>
  <c r="AP21" i="3"/>
  <c r="AO21" i="3"/>
  <c r="AI21" i="3"/>
  <c r="AN21" i="3" s="1"/>
  <c r="AG21" i="3"/>
  <c r="AY21" i="3" s="1"/>
  <c r="AX20" i="3"/>
  <c r="AW20" i="3"/>
  <c r="AV20" i="3"/>
  <c r="AU20" i="3"/>
  <c r="AT20" i="3"/>
  <c r="AS20" i="3"/>
  <c r="AR20" i="3"/>
  <c r="AQ20" i="3"/>
  <c r="AP20" i="3"/>
  <c r="AO20" i="3"/>
  <c r="AI20" i="3"/>
  <c r="AN20" i="3" s="1"/>
  <c r="AG20" i="3"/>
  <c r="D42" i="3" s="1"/>
  <c r="F42" i="3" s="1"/>
  <c r="AX19" i="3"/>
  <c r="AW19" i="3"/>
  <c r="AV19" i="3"/>
  <c r="AU19" i="3"/>
  <c r="AT19" i="3"/>
  <c r="AS19" i="3"/>
  <c r="AR19" i="3"/>
  <c r="AQ19" i="3"/>
  <c r="AP19" i="3"/>
  <c r="AO19" i="3"/>
  <c r="AG19" i="3"/>
  <c r="AY19" i="3" s="1"/>
  <c r="AX18" i="3"/>
  <c r="AW18" i="3"/>
  <c r="AV18" i="3"/>
  <c r="AU18" i="3"/>
  <c r="AT18" i="3"/>
  <c r="AS18" i="3"/>
  <c r="AR18" i="3"/>
  <c r="AQ18" i="3"/>
  <c r="AP18" i="3"/>
  <c r="AO18" i="3"/>
  <c r="AX17" i="3"/>
  <c r="AW17" i="3"/>
  <c r="AV17" i="3"/>
  <c r="AU17" i="3"/>
  <c r="AT17" i="3"/>
  <c r="AS17" i="3"/>
  <c r="AR17" i="3"/>
  <c r="AQ17" i="3"/>
  <c r="AP17" i="3"/>
  <c r="AO17" i="3"/>
  <c r="AI17" i="3"/>
  <c r="AG17" i="3"/>
  <c r="AY17" i="3" s="1"/>
  <c r="AX16" i="3"/>
  <c r="AW16" i="3"/>
  <c r="AV16" i="3"/>
  <c r="AU16" i="3"/>
  <c r="AT16" i="3"/>
  <c r="AS16" i="3"/>
  <c r="AR16" i="3"/>
  <c r="AQ16" i="3"/>
  <c r="AP16" i="3"/>
  <c r="AO16" i="3"/>
  <c r="AI16" i="3"/>
  <c r="AN16" i="3" s="1"/>
  <c r="AG16" i="3"/>
  <c r="AY16" i="3" s="1"/>
  <c r="AX15" i="3"/>
  <c r="AW15" i="3"/>
  <c r="AV15" i="3"/>
  <c r="AU15" i="3"/>
  <c r="AT15" i="3"/>
  <c r="AS15" i="3"/>
  <c r="AR15" i="3"/>
  <c r="AQ15" i="3"/>
  <c r="AP15" i="3"/>
  <c r="AO15" i="3"/>
  <c r="AI15" i="3"/>
  <c r="AJ15" i="3" s="1"/>
  <c r="AG15" i="3"/>
  <c r="AY15" i="3" s="1"/>
  <c r="AX14" i="3"/>
  <c r="AW14" i="3"/>
  <c r="AV14" i="3"/>
  <c r="AU14" i="3"/>
  <c r="AT14" i="3"/>
  <c r="AS14" i="3"/>
  <c r="AR14" i="3"/>
  <c r="AQ14" i="3"/>
  <c r="AP14" i="3"/>
  <c r="AO14" i="3"/>
  <c r="AI14" i="3"/>
  <c r="AJ14" i="3" s="1"/>
  <c r="AG14" i="3"/>
  <c r="AY14" i="3" s="1"/>
  <c r="AX13" i="3"/>
  <c r="AW13" i="3"/>
  <c r="AV13" i="3"/>
  <c r="AU13" i="3"/>
  <c r="AT13" i="3"/>
  <c r="AS13" i="3"/>
  <c r="AR13" i="3"/>
  <c r="AQ13" i="3"/>
  <c r="AP13" i="3"/>
  <c r="AO13" i="3"/>
  <c r="AI13" i="3"/>
  <c r="AJ13" i="3" s="1"/>
  <c r="AG13" i="3"/>
  <c r="AY13" i="3" s="1"/>
  <c r="AX12" i="3"/>
  <c r="AW12" i="3"/>
  <c r="AV12" i="3"/>
  <c r="AU12" i="3"/>
  <c r="AT12" i="3"/>
  <c r="AS12" i="3"/>
  <c r="AR12" i="3"/>
  <c r="AQ12" i="3"/>
  <c r="AP12" i="3"/>
  <c r="AO12" i="3"/>
  <c r="AI12" i="3"/>
  <c r="AJ12" i="3" s="1"/>
  <c r="AX11" i="3"/>
  <c r="AW11" i="3"/>
  <c r="AV11" i="3"/>
  <c r="AU11" i="3"/>
  <c r="AT11" i="3"/>
  <c r="AS11" i="3"/>
  <c r="AR11" i="3"/>
  <c r="AQ11" i="3"/>
  <c r="AP11" i="3"/>
  <c r="AO11" i="3"/>
  <c r="AI11" i="3"/>
  <c r="AJ11" i="3" s="1"/>
  <c r="AG11" i="3"/>
  <c r="AY11" i="3" s="1"/>
  <c r="AX10" i="3"/>
  <c r="AW10" i="3"/>
  <c r="AV10" i="3"/>
  <c r="AU10" i="3"/>
  <c r="AT10" i="3"/>
  <c r="AS10" i="3"/>
  <c r="AR10" i="3"/>
  <c r="AQ10" i="3"/>
  <c r="AP10" i="3"/>
  <c r="AO10" i="3"/>
  <c r="AI10" i="3"/>
  <c r="AJ10" i="3" s="1"/>
  <c r="AG10" i="3"/>
  <c r="AY10" i="3" s="1"/>
  <c r="AX9" i="3"/>
  <c r="AW9" i="3"/>
  <c r="AV9" i="3"/>
  <c r="AU9" i="3"/>
  <c r="AT9" i="3"/>
  <c r="AS9" i="3"/>
  <c r="AR9" i="3"/>
  <c r="AQ9" i="3"/>
  <c r="AP9" i="3"/>
  <c r="AO9" i="3"/>
  <c r="AI9" i="3"/>
  <c r="AJ9" i="3" s="1"/>
  <c r="AX8" i="3"/>
  <c r="AW8" i="3"/>
  <c r="AV8" i="3"/>
  <c r="AU8" i="3"/>
  <c r="AT8" i="3"/>
  <c r="AS8" i="3"/>
  <c r="AR8" i="3"/>
  <c r="AQ8" i="3"/>
  <c r="AP8" i="3"/>
  <c r="AO8" i="3"/>
  <c r="AI8" i="3"/>
  <c r="AJ8" i="3" s="1"/>
  <c r="AG8" i="3"/>
  <c r="AY8" i="3" s="1"/>
  <c r="AX7" i="3"/>
  <c r="AW7" i="3"/>
  <c r="AV7" i="3"/>
  <c r="AU7" i="3"/>
  <c r="AT7" i="3"/>
  <c r="AS7" i="3"/>
  <c r="AR7" i="3"/>
  <c r="AQ7" i="3"/>
  <c r="AP7" i="3"/>
  <c r="AO7" i="3"/>
  <c r="AI7" i="3"/>
  <c r="AJ7" i="3" s="1"/>
  <c r="AG7" i="3"/>
  <c r="L37" i="3" s="1"/>
  <c r="AX6" i="3"/>
  <c r="AW6" i="3"/>
  <c r="AW27" i="3" s="1"/>
  <c r="AE28" i="3" s="1"/>
  <c r="AV6" i="3"/>
  <c r="AU6" i="3"/>
  <c r="AT6" i="3"/>
  <c r="AS6" i="3"/>
  <c r="AR6" i="3"/>
  <c r="AQ6" i="3"/>
  <c r="AP6" i="3"/>
  <c r="AO6" i="3"/>
  <c r="AG6" i="3"/>
  <c r="L39" i="3" s="1"/>
  <c r="AX5" i="3"/>
  <c r="AX27" i="3"/>
  <c r="AF28" i="3" s="1"/>
  <c r="AW5" i="3"/>
  <c r="AV5" i="3"/>
  <c r="AU5" i="3"/>
  <c r="AU27" i="3" s="1"/>
  <c r="AC28" i="3" s="1"/>
  <c r="AT5" i="3"/>
  <c r="AS5" i="3"/>
  <c r="AR5" i="3"/>
  <c r="AQ5" i="3"/>
  <c r="AP5" i="3"/>
  <c r="AO5" i="3"/>
  <c r="AI5" i="3"/>
  <c r="AJ5" i="3" s="1"/>
  <c r="AY5" i="3"/>
  <c r="AG17" i="1"/>
  <c r="AY17" i="1" s="1"/>
  <c r="D67" i="1"/>
  <c r="AG5" i="1"/>
  <c r="AG6" i="1"/>
  <c r="AG7" i="1"/>
  <c r="AG8" i="1"/>
  <c r="AG9" i="1"/>
  <c r="AG10" i="1"/>
  <c r="AY10" i="1" s="1"/>
  <c r="AG11" i="1"/>
  <c r="AY11" i="1" s="1"/>
  <c r="AG12" i="1"/>
  <c r="F90" i="1" s="1"/>
  <c r="AG13" i="1"/>
  <c r="AG14" i="1"/>
  <c r="AG15" i="1"/>
  <c r="AG16" i="1"/>
  <c r="AG18" i="1"/>
  <c r="AY18" i="1" s="1"/>
  <c r="AG19" i="1"/>
  <c r="AY19" i="1" s="1"/>
  <c r="AG20" i="1"/>
  <c r="AY20" i="1" s="1"/>
  <c r="AG21" i="1"/>
  <c r="AY21" i="1" s="1"/>
  <c r="AG22" i="1"/>
  <c r="AG23" i="1"/>
  <c r="AG24" i="1"/>
  <c r="AG25" i="1"/>
  <c r="AG26" i="1"/>
  <c r="AY26" i="1" s="1"/>
  <c r="AG27" i="1"/>
  <c r="D77" i="1" s="1"/>
  <c r="AG28" i="1"/>
  <c r="D78" i="1" s="1"/>
  <c r="AG29" i="1"/>
  <c r="AY29" i="1" s="1"/>
  <c r="AG30" i="1"/>
  <c r="AG31" i="1"/>
  <c r="AG32" i="1"/>
  <c r="AG33" i="1"/>
  <c r="AG34" i="1"/>
  <c r="AY34" i="1" s="1"/>
  <c r="AG35" i="1"/>
  <c r="D82" i="1" s="1"/>
  <c r="AG36" i="1"/>
  <c r="D83" i="1" s="1"/>
  <c r="AG37" i="1"/>
  <c r="AY37" i="1" s="1"/>
  <c r="AG38" i="1"/>
  <c r="AG39" i="1"/>
  <c r="AG40" i="1"/>
  <c r="AG41" i="1"/>
  <c r="AG42" i="1"/>
  <c r="AY42" i="1" s="1"/>
  <c r="AG43" i="1"/>
  <c r="AY43" i="1" s="1"/>
  <c r="AG44" i="1"/>
  <c r="AY44" i="1" s="1"/>
  <c r="AG45" i="1"/>
  <c r="AY45" i="1" s="1"/>
  <c r="AG46" i="1"/>
  <c r="AG47" i="1"/>
  <c r="AG48" i="1"/>
  <c r="AG49" i="1"/>
  <c r="AG50" i="1"/>
  <c r="AY50" i="1" s="1"/>
  <c r="AG51" i="1"/>
  <c r="AY51" i="1" s="1"/>
  <c r="AG52" i="1"/>
  <c r="AY52" i="1" s="1"/>
  <c r="AG53" i="1"/>
  <c r="AY53" i="1" s="1"/>
  <c r="AG54" i="1"/>
  <c r="AG55" i="1"/>
  <c r="AG56" i="1"/>
  <c r="AG57" i="1"/>
  <c r="AG58" i="1"/>
  <c r="AY58" i="1" s="1"/>
  <c r="AG59" i="1"/>
  <c r="AY59" i="1" s="1"/>
  <c r="AG62" i="1"/>
  <c r="AI8" i="1"/>
  <c r="AN8" i="1" s="1"/>
  <c r="AI9" i="1"/>
  <c r="AN9" i="1" s="1"/>
  <c r="AI10" i="1"/>
  <c r="AN10" i="1"/>
  <c r="AI11" i="1"/>
  <c r="AN11" i="1"/>
  <c r="AI12" i="1"/>
  <c r="AN12" i="1" s="1"/>
  <c r="AI13" i="1"/>
  <c r="AN13" i="1" s="1"/>
  <c r="AI14" i="1"/>
  <c r="AN14" i="1"/>
  <c r="AI15" i="1"/>
  <c r="AN15" i="1"/>
  <c r="AI16" i="1"/>
  <c r="AN16" i="1" s="1"/>
  <c r="AI17" i="1"/>
  <c r="AN17" i="1" s="1"/>
  <c r="AI18" i="1"/>
  <c r="AN18" i="1"/>
  <c r="AI19" i="1"/>
  <c r="AJ19" i="1" s="1"/>
  <c r="AN19" i="1"/>
  <c r="AI20" i="1"/>
  <c r="AN20" i="1" s="1"/>
  <c r="AI21" i="1"/>
  <c r="AN21" i="1" s="1"/>
  <c r="AI30" i="1"/>
  <c r="AN30" i="1"/>
  <c r="AI31" i="1"/>
  <c r="AJ30" i="1" s="1"/>
  <c r="AN31" i="1"/>
  <c r="AI32" i="1"/>
  <c r="AN32" i="1" s="1"/>
  <c r="AI33" i="1"/>
  <c r="AN33" i="1" s="1"/>
  <c r="AI34" i="1"/>
  <c r="AN34" i="1"/>
  <c r="AI35" i="1"/>
  <c r="AN35" i="1"/>
  <c r="AI36" i="1"/>
  <c r="AN36" i="1" s="1"/>
  <c r="AI37" i="1"/>
  <c r="AN37" i="1" s="1"/>
  <c r="AI38" i="1"/>
  <c r="AN38" i="1"/>
  <c r="AI39" i="1"/>
  <c r="AN39" i="1"/>
  <c r="AI40" i="1"/>
  <c r="AN40" i="1" s="1"/>
  <c r="AI41" i="1"/>
  <c r="AN41" i="1" s="1"/>
  <c r="AI42" i="1"/>
  <c r="AN42" i="1"/>
  <c r="AI43" i="1"/>
  <c r="AN43" i="1"/>
  <c r="AI44" i="1"/>
  <c r="AN44" i="1" s="1"/>
  <c r="AI45" i="1"/>
  <c r="AN45" i="1" s="1"/>
  <c r="AI48" i="1"/>
  <c r="AN48" i="1"/>
  <c r="AI49" i="1"/>
  <c r="AJ48" i="1" s="1"/>
  <c r="AN49" i="1"/>
  <c r="AI50" i="1"/>
  <c r="AN50" i="1" s="1"/>
  <c r="AI51" i="1"/>
  <c r="AN51" i="1" s="1"/>
  <c r="AI52" i="1"/>
  <c r="AN52" i="1"/>
  <c r="AI53" i="1"/>
  <c r="AJ51" i="1" s="1"/>
  <c r="AN53" i="1"/>
  <c r="AI54" i="1"/>
  <c r="AN54" i="1" s="1"/>
  <c r="AI55" i="1"/>
  <c r="AN55" i="1" s="1"/>
  <c r="AI56" i="1"/>
  <c r="AN56" i="1"/>
  <c r="AI57" i="1"/>
  <c r="AJ57" i="1" s="1"/>
  <c r="AN57" i="1"/>
  <c r="AI58" i="1"/>
  <c r="AN58" i="1" s="1"/>
  <c r="AI59" i="1"/>
  <c r="AN59" i="1" s="1"/>
  <c r="AY5" i="1"/>
  <c r="AY6" i="1"/>
  <c r="AY7" i="1"/>
  <c r="AY8" i="1"/>
  <c r="AY9" i="1"/>
  <c r="AY13" i="1"/>
  <c r="AY14" i="1"/>
  <c r="AY15" i="1"/>
  <c r="AY16" i="1"/>
  <c r="AY22" i="1"/>
  <c r="AY23" i="1"/>
  <c r="AY24" i="1"/>
  <c r="AY25" i="1"/>
  <c r="AY30" i="1"/>
  <c r="AY31" i="1"/>
  <c r="AY32" i="1"/>
  <c r="AY33" i="1"/>
  <c r="AY38" i="1"/>
  <c r="AY39" i="1"/>
  <c r="AY40" i="1"/>
  <c r="AY41" i="1"/>
  <c r="AY46" i="1"/>
  <c r="AY47" i="1"/>
  <c r="AY48" i="1"/>
  <c r="AY49" i="1"/>
  <c r="AY54" i="1"/>
  <c r="AY55" i="1"/>
  <c r="AY56" i="1"/>
  <c r="AY57" i="1"/>
  <c r="D76" i="1"/>
  <c r="F97" i="1" s="1"/>
  <c r="D75" i="1"/>
  <c r="F96" i="1" s="1"/>
  <c r="D74" i="1"/>
  <c r="F92" i="1" s="1"/>
  <c r="F94" i="1"/>
  <c r="F93" i="1"/>
  <c r="F86" i="1"/>
  <c r="D70" i="1"/>
  <c r="F81" i="1"/>
  <c r="F80" i="1"/>
  <c r="D72" i="1"/>
  <c r="F79" i="1"/>
  <c r="F75" i="1"/>
  <c r="D73" i="1"/>
  <c r="F74" i="1"/>
  <c r="F72" i="1"/>
  <c r="F71" i="1"/>
  <c r="F68" i="1"/>
  <c r="F67" i="1"/>
  <c r="D93" i="1"/>
  <c r="D89" i="1"/>
  <c r="D87" i="1"/>
  <c r="D80" i="1"/>
  <c r="D95" i="1"/>
  <c r="D94" i="1"/>
  <c r="D91" i="1"/>
  <c r="D90" i="1"/>
  <c r="D88" i="1"/>
  <c r="D86" i="1"/>
  <c r="AR29" i="1"/>
  <c r="AQ29" i="1"/>
  <c r="AP29" i="1"/>
  <c r="AO29" i="1"/>
  <c r="AI28" i="1"/>
  <c r="AJ28" i="1"/>
  <c r="AI29" i="1"/>
  <c r="AJ29" i="1"/>
  <c r="AS29" i="1"/>
  <c r="AT29" i="1"/>
  <c r="AU29" i="1"/>
  <c r="AV29" i="1"/>
  <c r="AW29" i="1"/>
  <c r="AX29" i="1"/>
  <c r="D71" i="1"/>
  <c r="AR7" i="1"/>
  <c r="AQ7" i="1"/>
  <c r="AP7" i="1"/>
  <c r="AO7" i="1"/>
  <c r="AS7" i="1"/>
  <c r="AT7" i="1"/>
  <c r="AU7" i="1"/>
  <c r="AV7" i="1"/>
  <c r="AW7" i="1"/>
  <c r="AW60" i="1" s="1"/>
  <c r="AE62" i="1" s="1"/>
  <c r="AX7" i="1"/>
  <c r="AI7" i="1"/>
  <c r="AJ7" i="1" s="1"/>
  <c r="AI6" i="1"/>
  <c r="AJ6" i="1" s="1"/>
  <c r="AQ14" i="1"/>
  <c r="AX6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W6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V6" i="1"/>
  <c r="AV60" i="1" s="1"/>
  <c r="AD62" i="1" s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U6" i="1"/>
  <c r="AU8" i="1"/>
  <c r="AU9" i="1"/>
  <c r="AU10" i="1"/>
  <c r="AU11" i="1"/>
  <c r="AU60" i="1" s="1"/>
  <c r="AC62" i="1" s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T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S6" i="1"/>
  <c r="AS8" i="1"/>
  <c r="AS9" i="1"/>
  <c r="AS10" i="1"/>
  <c r="AS11" i="1"/>
  <c r="AS12" i="1"/>
  <c r="AS13" i="1"/>
  <c r="AS60" i="1" s="1"/>
  <c r="AA62" i="1" s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R6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Q6" i="1"/>
  <c r="AQ8" i="1"/>
  <c r="AQ9" i="1"/>
  <c r="AQ10" i="1"/>
  <c r="AQ11" i="1"/>
  <c r="AQ12" i="1"/>
  <c r="AQ1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P6" i="1"/>
  <c r="AP60" i="1" s="1"/>
  <c r="X62" i="1" s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X5" i="1"/>
  <c r="AW5" i="1"/>
  <c r="AV5" i="1"/>
  <c r="AU5" i="1"/>
  <c r="AT5" i="1"/>
  <c r="AT60" i="1" s="1"/>
  <c r="AB62" i="1" s="1"/>
  <c r="AS5" i="1"/>
  <c r="AR5" i="1"/>
  <c r="AR60" i="1" s="1"/>
  <c r="Z62" i="1" s="1"/>
  <c r="AQ5" i="1"/>
  <c r="AQ60" i="1" s="1"/>
  <c r="Y62" i="1" s="1"/>
  <c r="AP5" i="1"/>
  <c r="AO5" i="1"/>
  <c r="AO9" i="1"/>
  <c r="AO8" i="1"/>
  <c r="AO6" i="1"/>
  <c r="AO10" i="1"/>
  <c r="AO11" i="1"/>
  <c r="AO60" i="1" s="1"/>
  <c r="W62" i="1" s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I22" i="1"/>
  <c r="AJ22" i="1"/>
  <c r="AI23" i="1"/>
  <c r="AJ23" i="1" s="1"/>
  <c r="AI24" i="1"/>
  <c r="AJ24" i="1" s="1"/>
  <c r="AI25" i="1"/>
  <c r="AJ25" i="1"/>
  <c r="AI26" i="1"/>
  <c r="AJ26" i="1"/>
  <c r="AI27" i="1"/>
  <c r="AJ27" i="1" s="1"/>
  <c r="AI46" i="1"/>
  <c r="AJ46" i="1" s="1"/>
  <c r="AI47" i="1"/>
  <c r="AJ47" i="1"/>
  <c r="AI5" i="1"/>
  <c r="AJ5" i="1"/>
  <c r="D69" i="1"/>
  <c r="D68" i="1"/>
  <c r="AX60" i="1"/>
  <c r="AF62" i="1" s="1"/>
  <c r="AJ34" i="1"/>
  <c r="AJ17" i="1"/>
  <c r="AN18" i="3"/>
  <c r="L42" i="3"/>
  <c r="F83" i="1" l="1"/>
  <c r="F89" i="1"/>
  <c r="F85" i="1"/>
  <c r="AN60" i="1"/>
  <c r="AI62" i="1" s="1"/>
  <c r="D85" i="1"/>
  <c r="F88" i="1"/>
  <c r="AY36" i="1"/>
  <c r="AY28" i="1"/>
  <c r="AY12" i="1"/>
  <c r="AY60" i="1" s="1"/>
  <c r="AK62" i="1" s="1"/>
  <c r="AJ66" i="1" s="1"/>
  <c r="AJ14" i="1"/>
  <c r="D79" i="1"/>
  <c r="D96" i="1"/>
  <c r="D81" i="1"/>
  <c r="F69" i="1"/>
  <c r="F76" i="1"/>
  <c r="D92" i="1"/>
  <c r="F95" i="1" s="1"/>
  <c r="AY35" i="1"/>
  <c r="AY27" i="1"/>
  <c r="AJ40" i="1"/>
  <c r="D84" i="1"/>
  <c r="F70" i="1"/>
  <c r="F77" i="1"/>
  <c r="F82" i="1"/>
  <c r="I37" i="3"/>
  <c r="D97" i="1"/>
  <c r="F87" i="1"/>
  <c r="AJ32" i="1"/>
  <c r="F73" i="1"/>
  <c r="F91" i="1"/>
  <c r="AJ12" i="1"/>
  <c r="AJ54" i="1"/>
  <c r="AJ8" i="1"/>
  <c r="F78" i="1"/>
  <c r="F84" i="1"/>
  <c r="D41" i="3"/>
  <c r="F41" i="3" s="1"/>
  <c r="G41" i="3" s="1"/>
  <c r="D39" i="3"/>
  <c r="F39" i="3" s="1"/>
  <c r="L35" i="3"/>
  <c r="I35" i="3" s="1"/>
  <c r="AY9" i="3"/>
  <c r="L45" i="3"/>
  <c r="AY20" i="3"/>
  <c r="L44" i="3"/>
  <c r="I44" i="3" s="1"/>
  <c r="D46" i="3"/>
  <c r="F46" i="3" s="1"/>
  <c r="G46" i="3" s="1"/>
  <c r="I36" i="3"/>
  <c r="D34" i="3"/>
  <c r="F34" i="3" s="1"/>
  <c r="G34" i="3" s="1"/>
  <c r="L34" i="3"/>
  <c r="I34" i="3" s="1"/>
  <c r="AY6" i="3"/>
  <c r="AY7" i="3"/>
  <c r="D43" i="3"/>
  <c r="F43" i="3" s="1"/>
  <c r="G43" i="3" s="1"/>
  <c r="AJ20" i="3"/>
  <c r="L40" i="3"/>
  <c r="I40" i="3" s="1"/>
  <c r="AO27" i="3"/>
  <c r="W28" i="3" s="1"/>
  <c r="D38" i="3"/>
  <c r="F38" i="3" s="1"/>
  <c r="G38" i="3" s="1"/>
  <c r="AT27" i="3"/>
  <c r="AB28" i="3" s="1"/>
  <c r="AP27" i="3"/>
  <c r="X28" i="3" s="1"/>
  <c r="AJ25" i="3"/>
  <c r="L38" i="3"/>
  <c r="I38" i="3" s="1"/>
  <c r="D36" i="3"/>
  <c r="F36" i="3" s="1"/>
  <c r="G36" i="3" s="1"/>
  <c r="AY22" i="3"/>
  <c r="AR27" i="3"/>
  <c r="Z28" i="3" s="1"/>
  <c r="AY23" i="3"/>
  <c r="AJ16" i="3"/>
  <c r="G42" i="3"/>
  <c r="D33" i="3"/>
  <c r="F33" i="3" s="1"/>
  <c r="G33" i="3" s="1"/>
  <c r="L33" i="3"/>
  <c r="I33" i="3" s="1"/>
  <c r="AQ27" i="3"/>
  <c r="Y28" i="3" s="1"/>
  <c r="D45" i="3"/>
  <c r="F45" i="3" s="1"/>
  <c r="G45" i="3" s="1"/>
  <c r="G39" i="3"/>
  <c r="AS27" i="3"/>
  <c r="AA28" i="3" s="1"/>
  <c r="I42" i="3"/>
  <c r="I39" i="3"/>
  <c r="G47" i="3"/>
  <c r="I45" i="3"/>
  <c r="G44" i="3"/>
  <c r="D37" i="3"/>
  <c r="F37" i="3" s="1"/>
  <c r="G37" i="3" s="1"/>
  <c r="D35" i="3"/>
  <c r="F35" i="3" s="1"/>
  <c r="G35" i="3" s="1"/>
  <c r="AN17" i="3"/>
  <c r="AN27" i="3" s="1"/>
  <c r="AI28" i="3" s="1"/>
  <c r="L46" i="3"/>
  <c r="I46" i="3" s="1"/>
  <c r="D40" i="3"/>
  <c r="F40" i="3" s="1"/>
  <c r="G40" i="3" s="1"/>
  <c r="L43" i="3"/>
  <c r="I43" i="3" s="1"/>
  <c r="L47" i="3"/>
  <c r="I47" i="3" s="1"/>
  <c r="L41" i="3"/>
  <c r="I41" i="3" s="1"/>
  <c r="AY27" i="3" l="1"/>
  <c r="AK28" i="3" s="1"/>
  <c r="AJ32" i="3" s="1"/>
</calcChain>
</file>

<file path=xl/sharedStrings.xml><?xml version="1.0" encoding="utf-8"?>
<sst xmlns="http://schemas.openxmlformats.org/spreadsheetml/2006/main" count="540" uniqueCount="138">
  <si>
    <t>COURSE INFO.</t>
  </si>
  <si>
    <t>TERM OFFER</t>
  </si>
  <si>
    <t>SELECTION INFO.</t>
  </si>
  <si>
    <t>TERM CHOOSE</t>
  </si>
  <si>
    <t>TAKEN REQR.</t>
  </si>
  <si>
    <t>YR1 F</t>
  </si>
  <si>
    <t>YR1 S</t>
  </si>
  <si>
    <t>YR2 F</t>
  </si>
  <si>
    <t>YR2 S</t>
  </si>
  <si>
    <t>YR3 F</t>
  </si>
  <si>
    <t>YR3 S</t>
  </si>
  <si>
    <t>YR4 F</t>
  </si>
  <si>
    <t xml:space="preserve"> YR4 S</t>
  </si>
  <si>
    <t>YR5 F</t>
  </si>
  <si>
    <t>YR5 S</t>
  </si>
  <si>
    <t>CHOSEN</t>
  </si>
  <si>
    <t>TPYE</t>
  </si>
  <si>
    <t>CODE</t>
  </si>
  <si>
    <t>LEVEL</t>
  </si>
  <si>
    <t>CREDIT</t>
  </si>
  <si>
    <t>PREFER</t>
  </si>
  <si>
    <t>LIM</t>
  </si>
  <si>
    <t>TAKEN</t>
  </si>
  <si>
    <t>CATA.</t>
  </si>
  <si>
    <t>REQUIRE</t>
  </si>
  <si>
    <t>PRE</t>
  </si>
  <si>
    <t>CRE T1</t>
  </si>
  <si>
    <t>CRE T2</t>
  </si>
  <si>
    <t>CRE T3</t>
  </si>
  <si>
    <t>CRE T4</t>
  </si>
  <si>
    <t>CRE T5</t>
  </si>
  <si>
    <t>CRE T6</t>
  </si>
  <si>
    <t>CRE T7</t>
  </si>
  <si>
    <t>CRE T8</t>
  </si>
  <si>
    <t>CRE T9</t>
  </si>
  <si>
    <t>CRE T10</t>
  </si>
  <si>
    <t>LEV</t>
  </si>
  <si>
    <t>Major Required</t>
  </si>
  <si>
    <t>IEDA2520</t>
  </si>
  <si>
    <t>/</t>
  </si>
  <si>
    <t>=</t>
  </si>
  <si>
    <t>IEDA2540</t>
  </si>
  <si>
    <t>IEDA3010</t>
  </si>
  <si>
    <t>IEDA3230</t>
  </si>
  <si>
    <t>IEDA3250</t>
  </si>
  <si>
    <t>IEDA3300</t>
  </si>
  <si>
    <t>IEDA3560</t>
  </si>
  <si>
    <t>LANG4032</t>
  </si>
  <si>
    <t>ECON2103</t>
  </si>
  <si>
    <t>ECON2113</t>
  </si>
  <si>
    <t>IEDA4901</t>
  </si>
  <si>
    <t>IEDA4920</t>
  </si>
  <si>
    <t>Major Elective</t>
  </si>
  <si>
    <t>IEDA3180</t>
  </si>
  <si>
    <t>&gt;=</t>
  </si>
  <si>
    <t>IEDA3330</t>
  </si>
  <si>
    <t>IEDA4331</t>
  </si>
  <si>
    <t>IEDA4500</t>
  </si>
  <si>
    <t>IEDA4510</t>
  </si>
  <si>
    <t>IEDA4520</t>
  </si>
  <si>
    <t>IEDA3302</t>
  </si>
  <si>
    <t>IEDA3460</t>
  </si>
  <si>
    <t>IEDA4100</t>
  </si>
  <si>
    <t>IEDA4180</t>
  </si>
  <si>
    <t>IEDA4410</t>
  </si>
  <si>
    <t>IEDA4420</t>
  </si>
  <si>
    <t>TERM REQR.</t>
  </si>
  <si>
    <t>TERM NO</t>
  </si>
  <si>
    <t>LATEST TERM</t>
  </si>
  <si>
    <t>PREFERENCE</t>
  </si>
  <si>
    <t>SUITABLITY</t>
  </si>
  <si>
    <t>MIN. CRE</t>
  </si>
  <si>
    <t>CRE TAKEN</t>
  </si>
  <si>
    <t>MAX. CRE</t>
  </si>
  <si>
    <t>PRE-REQUISITES</t>
  </si>
  <si>
    <t>TAKEN.AT</t>
  </si>
  <si>
    <t>PRE-REQ</t>
  </si>
  <si>
    <t>Obj.Val :</t>
  </si>
  <si>
    <t>&gt;</t>
  </si>
  <si>
    <t>School Required</t>
  </si>
  <si>
    <t>MATH2011</t>
  </si>
  <si>
    <t>MATH2111</t>
  </si>
  <si>
    <t>LANG2030</t>
  </si>
  <si>
    <t>PHYS1112</t>
  </si>
  <si>
    <t>PHYS1312</t>
  </si>
  <si>
    <t>CHEM1010</t>
  </si>
  <si>
    <t>CHEM1020</t>
  </si>
  <si>
    <t>COMP1021</t>
  </si>
  <si>
    <t>COMP1022</t>
  </si>
  <si>
    <t>MATH1012</t>
  </si>
  <si>
    <t>MATH1013</t>
  </si>
  <si>
    <t>MATH1023</t>
  </si>
  <si>
    <t>MATH1014</t>
  </si>
  <si>
    <t>MATH1024</t>
  </si>
  <si>
    <t>IEDA2010</t>
  </si>
  <si>
    <t>IEDA2200</t>
  </si>
  <si>
    <t>ELEC1100</t>
  </si>
  <si>
    <t>E</t>
  </si>
  <si>
    <t>LANG1002</t>
  </si>
  <si>
    <t>LANG1003</t>
  </si>
  <si>
    <t>SA</t>
  </si>
  <si>
    <t>ISOM1380</t>
  </si>
  <si>
    <t>SOSC1980</t>
  </si>
  <si>
    <t>SUST1000</t>
  </si>
  <si>
    <t>S&amp;T</t>
  </si>
  <si>
    <t>CIVL1160</t>
  </si>
  <si>
    <t>PHYS1001</t>
  </si>
  <si>
    <t>OCES1030</t>
  </si>
  <si>
    <t>H</t>
  </si>
  <si>
    <t>HUMA1000</t>
  </si>
  <si>
    <t>HUMA1120</t>
  </si>
  <si>
    <t>HUMA1440</t>
  </si>
  <si>
    <t>C</t>
  </si>
  <si>
    <t>LANG1113</t>
  </si>
  <si>
    <t>LANG1117</t>
  </si>
  <si>
    <t>LANG1118</t>
  </si>
  <si>
    <t>MATH C1</t>
  </si>
  <si>
    <t>MATH C2</t>
  </si>
  <si>
    <t>COMP</t>
  </si>
  <si>
    <t>FD</t>
  </si>
  <si>
    <t>Elective</t>
  </si>
  <si>
    <t>CCC</t>
  </si>
  <si>
    <t>E/L</t>
  </si>
  <si>
    <t>AT</t>
  </si>
  <si>
    <t>COND</t>
  </si>
  <si>
    <t>DEFAULT</t>
  </si>
  <si>
    <t>LHS</t>
  </si>
  <si>
    <t>FEASIBLITY</t>
  </si>
  <si>
    <t>RHS</t>
  </si>
  <si>
    <t>Required</t>
  </si>
  <si>
    <t>TERM CHOSEN</t>
  </si>
  <si>
    <t>YEAR 1</t>
  </si>
  <si>
    <t xml:space="preserve"> </t>
  </si>
  <si>
    <t>YEAR 2</t>
  </si>
  <si>
    <t>S</t>
  </si>
  <si>
    <t>F</t>
  </si>
  <si>
    <t>R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</si>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</sst>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  <font>
      <b/>
      <sz val="1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6"/>
      <name val="Calibri"/>
      <family val="3"/>
      <charset val="134"/>
      <scheme val="minor"/>
    </font>
    <font>
      <sz val="11"/>
      <color theme="6"/>
      <name val="Calibri"/>
      <family val="3"/>
      <charset val="134"/>
      <scheme val="minor"/>
    </font>
    <font>
      <sz val="14"/>
      <color theme="6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6"/>
      <name val="Calibri"/>
      <family val="2"/>
      <scheme val="minor"/>
    </font>
    <font>
      <sz val="14"/>
      <color theme="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3" borderId="1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6" borderId="1" xfId="0" applyFill="1" applyBorder="1"/>
    <xf numFmtId="0" fontId="0" fillId="7" borderId="4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4" fillId="0" borderId="0" xfId="0" applyFont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13" fillId="10" borderId="12" xfId="0" applyFont="1" applyFill="1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 textRotation="90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90"/>
    </xf>
    <xf numFmtId="0" fontId="2" fillId="6" borderId="4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9" fillId="1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textRotation="90"/>
    </xf>
    <xf numFmtId="0" fontId="2" fillId="5" borderId="13" xfId="0" applyFont="1" applyFill="1" applyBorder="1" applyAlignment="1">
      <alignment horizontal="center" vertical="center" textRotation="90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BFB7-D695-4F83-914A-7A4601C94F54}">
  <dimension ref="B3:I10"/>
  <sheetViews>
    <sheetView workbookViewId="0">
      <selection activeCell="G7" sqref="G7:G8"/>
    </sheetView>
  </sheetViews>
  <sheetFormatPr defaultRowHeight="14.4"/>
  <cols>
    <col min="4" max="9" width="10.6640625" customWidth="1"/>
  </cols>
  <sheetData>
    <row r="3" spans="2:9">
      <c r="B3" s="150" t="s">
        <v>131</v>
      </c>
      <c r="C3" s="151" t="s">
        <v>135</v>
      </c>
      <c r="D3" s="144" t="s">
        <v>80</v>
      </c>
      <c r="E3" s="146" t="s">
        <v>81</v>
      </c>
      <c r="F3" s="146" t="s">
        <v>82</v>
      </c>
      <c r="G3" s="146" t="s">
        <v>38</v>
      </c>
      <c r="H3" s="146" t="s">
        <v>48</v>
      </c>
      <c r="I3" s="148" t="s">
        <v>103</v>
      </c>
    </row>
    <row r="4" spans="2:9">
      <c r="B4" s="150"/>
      <c r="C4" s="151"/>
      <c r="D4" s="145"/>
      <c r="E4" s="147"/>
      <c r="F4" s="147"/>
      <c r="G4" s="147"/>
      <c r="H4" s="147"/>
      <c r="I4" s="149"/>
    </row>
    <row r="5" spans="2:9">
      <c r="B5" s="150"/>
      <c r="C5" s="152" t="s">
        <v>134</v>
      </c>
      <c r="D5" s="157" t="s">
        <v>38</v>
      </c>
      <c r="E5" s="159" t="s">
        <v>43</v>
      </c>
      <c r="F5" s="159" t="s">
        <v>102</v>
      </c>
      <c r="G5" s="159"/>
      <c r="H5" s="159"/>
      <c r="I5" s="160"/>
    </row>
    <row r="6" spans="2:9">
      <c r="B6" s="150"/>
      <c r="C6" s="152"/>
      <c r="D6" s="158"/>
      <c r="E6" s="154"/>
      <c r="F6" s="154"/>
      <c r="G6" s="154"/>
      <c r="H6" s="154"/>
      <c r="I6" s="156"/>
    </row>
    <row r="7" spans="2:9">
      <c r="B7" s="150" t="s">
        <v>133</v>
      </c>
      <c r="C7" s="151" t="s">
        <v>135</v>
      </c>
      <c r="D7" s="144" t="s">
        <v>42</v>
      </c>
      <c r="E7" s="146" t="s">
        <v>44</v>
      </c>
      <c r="F7" s="146" t="s">
        <v>45</v>
      </c>
      <c r="G7" s="146" t="s">
        <v>55</v>
      </c>
      <c r="H7" s="146"/>
      <c r="I7" s="148"/>
    </row>
    <row r="8" spans="2:9">
      <c r="B8" s="150"/>
      <c r="C8" s="151"/>
      <c r="D8" s="145"/>
      <c r="E8" s="147"/>
      <c r="F8" s="147"/>
      <c r="G8" s="147"/>
      <c r="H8" s="147"/>
      <c r="I8" s="149"/>
    </row>
    <row r="9" spans="2:9">
      <c r="B9" s="150"/>
      <c r="C9" s="152" t="s">
        <v>134</v>
      </c>
      <c r="D9" s="153" t="s">
        <v>46</v>
      </c>
      <c r="E9" s="153" t="s">
        <v>53</v>
      </c>
      <c r="F9" s="153" t="s">
        <v>57</v>
      </c>
      <c r="G9" s="153" t="s">
        <v>58</v>
      </c>
      <c r="H9" s="153" t="s">
        <v>59</v>
      </c>
      <c r="I9" s="155" t="s">
        <v>47</v>
      </c>
    </row>
    <row r="10" spans="2:9">
      <c r="B10" s="150"/>
      <c r="C10" s="152"/>
      <c r="D10" s="154"/>
      <c r="E10" s="154"/>
      <c r="F10" s="154"/>
      <c r="G10" s="154"/>
      <c r="H10" s="154"/>
      <c r="I10" s="156"/>
    </row>
  </sheetData>
  <mergeCells count="30">
    <mergeCell ref="H5:H6"/>
    <mergeCell ref="I5:I6"/>
    <mergeCell ref="E7:E8"/>
    <mergeCell ref="E9:E10"/>
    <mergeCell ref="F7:F8"/>
    <mergeCell ref="G7:G8"/>
    <mergeCell ref="F9:F10"/>
    <mergeCell ref="G9:G10"/>
    <mergeCell ref="H7:H8"/>
    <mergeCell ref="I3:I4"/>
    <mergeCell ref="B3:B6"/>
    <mergeCell ref="B7:B10"/>
    <mergeCell ref="C3:C4"/>
    <mergeCell ref="C5:C6"/>
    <mergeCell ref="C7:C8"/>
    <mergeCell ref="C9:C10"/>
    <mergeCell ref="I7:I8"/>
    <mergeCell ref="H9:H10"/>
    <mergeCell ref="I9:I10"/>
    <mergeCell ref="D5:D6"/>
    <mergeCell ref="D7:D8"/>
    <mergeCell ref="D9:D10"/>
    <mergeCell ref="E5:E6"/>
    <mergeCell ref="F5:F6"/>
    <mergeCell ref="G5:G6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7B8D-7B76-4956-BD7D-7C3EDFCDDA59}">
  <dimension ref="A2:AZ47"/>
  <sheetViews>
    <sheetView tabSelected="1" topLeftCell="A20" zoomScale="80" zoomScaleNormal="80" workbookViewId="0">
      <selection activeCell="T36" sqref="T36"/>
    </sheetView>
  </sheetViews>
  <sheetFormatPr defaultColWidth="8.88671875" defaultRowHeight="14.4"/>
  <cols>
    <col min="2" max="2" width="10.88671875" style="1" customWidth="1"/>
    <col min="3" max="3" width="10.6640625" style="1" customWidth="1"/>
    <col min="4" max="9" width="8.88671875" style="67"/>
    <col min="10" max="10" width="10.6640625" style="67" customWidth="1"/>
    <col min="11" max="13" width="8.88671875" style="67"/>
    <col min="14" max="15" width="0" hidden="1" customWidth="1"/>
    <col min="16" max="16" width="8.88671875" style="108"/>
    <col min="19" max="19" width="9.44140625" customWidth="1"/>
    <col min="22" max="24" width="8.88671875" customWidth="1"/>
    <col min="29" max="32" width="0" hidden="1" customWidth="1"/>
    <col min="34" max="36" width="8.88671875" style="1"/>
    <col min="37" max="37" width="8.88671875" style="36" customWidth="1"/>
    <col min="38" max="38" width="8.88671875" style="1" customWidth="1"/>
    <col min="39" max="39" width="8.88671875" style="127"/>
    <col min="40" max="40" width="8.88671875" style="75"/>
    <col min="41" max="52" width="8.88671875" style="76"/>
  </cols>
  <sheetData>
    <row r="2" spans="2:52" s="1" customFormat="1" ht="15" customHeight="1">
      <c r="B2" s="162" t="s">
        <v>0</v>
      </c>
      <c r="C2" s="163"/>
      <c r="D2" s="163"/>
      <c r="E2" s="164"/>
      <c r="F2" s="170" t="s">
        <v>1</v>
      </c>
      <c r="G2" s="171"/>
      <c r="H2" s="171"/>
      <c r="I2" s="171"/>
      <c r="J2" s="171"/>
      <c r="K2" s="171"/>
      <c r="L2" s="171"/>
      <c r="M2" s="171"/>
      <c r="N2" s="171"/>
      <c r="O2" s="172"/>
      <c r="P2" s="126"/>
      <c r="R2" s="162" t="s">
        <v>2</v>
      </c>
      <c r="S2" s="163"/>
      <c r="T2" s="163"/>
      <c r="U2" s="163"/>
      <c r="V2" s="163"/>
      <c r="W2" s="170" t="s">
        <v>130</v>
      </c>
      <c r="X2" s="171"/>
      <c r="Y2" s="171"/>
      <c r="Z2" s="171"/>
      <c r="AA2" s="171"/>
      <c r="AB2" s="171"/>
      <c r="AC2" s="171"/>
      <c r="AD2" s="171"/>
      <c r="AE2" s="171"/>
      <c r="AF2" s="171"/>
      <c r="AG2" s="172"/>
      <c r="AH2" s="162" t="s">
        <v>4</v>
      </c>
      <c r="AI2" s="163"/>
      <c r="AJ2" s="163"/>
      <c r="AK2" s="163"/>
      <c r="AL2" s="164"/>
      <c r="AM2" s="142"/>
      <c r="AN2" s="74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</row>
    <row r="3" spans="2:52" s="1" customFormat="1" ht="15" customHeight="1">
      <c r="B3" s="165"/>
      <c r="C3" s="166"/>
      <c r="D3" s="166"/>
      <c r="E3" s="166"/>
      <c r="F3" s="168" t="s">
        <v>5</v>
      </c>
      <c r="G3" s="168" t="s">
        <v>6</v>
      </c>
      <c r="H3" s="168" t="s">
        <v>7</v>
      </c>
      <c r="I3" s="168" t="s">
        <v>8</v>
      </c>
      <c r="J3" s="168" t="s">
        <v>9</v>
      </c>
      <c r="K3" s="168" t="s">
        <v>10</v>
      </c>
      <c r="L3" s="168" t="s">
        <v>11</v>
      </c>
      <c r="M3" s="168" t="s">
        <v>12</v>
      </c>
      <c r="N3" s="168" t="s">
        <v>13</v>
      </c>
      <c r="O3" s="168" t="s">
        <v>14</v>
      </c>
      <c r="P3" s="127"/>
      <c r="R3" s="165"/>
      <c r="S3" s="166"/>
      <c r="T3" s="166"/>
      <c r="U3" s="166"/>
      <c r="V3" s="166"/>
      <c r="W3" s="168" t="s">
        <v>5</v>
      </c>
      <c r="X3" s="168" t="s">
        <v>6</v>
      </c>
      <c r="Y3" s="168" t="s">
        <v>7</v>
      </c>
      <c r="Z3" s="168" t="s">
        <v>8</v>
      </c>
      <c r="AA3" s="168" t="s">
        <v>9</v>
      </c>
      <c r="AB3" s="168" t="s">
        <v>10</v>
      </c>
      <c r="AC3" s="168" t="s">
        <v>11</v>
      </c>
      <c r="AD3" s="168" t="s">
        <v>12</v>
      </c>
      <c r="AE3" s="175" t="s">
        <v>13</v>
      </c>
      <c r="AF3" s="177" t="s">
        <v>14</v>
      </c>
      <c r="AG3" s="168" t="s">
        <v>15</v>
      </c>
      <c r="AH3" s="165"/>
      <c r="AI3" s="166"/>
      <c r="AJ3" s="166"/>
      <c r="AK3" s="166"/>
      <c r="AL3" s="167"/>
      <c r="AM3" s="142"/>
      <c r="AN3" s="74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</row>
    <row r="4" spans="2:52">
      <c r="B4" s="9" t="s">
        <v>16</v>
      </c>
      <c r="C4" s="9" t="s">
        <v>17</v>
      </c>
      <c r="D4" s="35" t="s">
        <v>122</v>
      </c>
      <c r="E4" s="90" t="s">
        <v>19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R4" s="9" t="s">
        <v>16</v>
      </c>
      <c r="S4" s="9" t="s">
        <v>17</v>
      </c>
      <c r="T4" s="9" t="s">
        <v>20</v>
      </c>
      <c r="U4" s="35" t="s">
        <v>122</v>
      </c>
      <c r="V4" s="40" t="s">
        <v>19</v>
      </c>
      <c r="W4" s="169"/>
      <c r="X4" s="169"/>
      <c r="Y4" s="169"/>
      <c r="Z4" s="169"/>
      <c r="AA4" s="169"/>
      <c r="AB4" s="169"/>
      <c r="AC4" s="169"/>
      <c r="AD4" s="169"/>
      <c r="AE4" s="176"/>
      <c r="AF4" s="169"/>
      <c r="AG4" s="169"/>
      <c r="AH4" s="39" t="s">
        <v>21</v>
      </c>
      <c r="AI4" s="37" t="s">
        <v>22</v>
      </c>
      <c r="AJ4" s="41" t="s">
        <v>23</v>
      </c>
      <c r="AK4" s="44" t="s">
        <v>21</v>
      </c>
      <c r="AL4" s="38" t="s">
        <v>24</v>
      </c>
      <c r="AN4" s="75" t="s">
        <v>25</v>
      </c>
      <c r="AO4" s="75" t="s">
        <v>26</v>
      </c>
      <c r="AP4" s="75" t="s">
        <v>27</v>
      </c>
      <c r="AQ4" s="75" t="s">
        <v>28</v>
      </c>
      <c r="AR4" s="75" t="s">
        <v>29</v>
      </c>
      <c r="AS4" s="75" t="s">
        <v>30</v>
      </c>
      <c r="AT4" s="75" t="s">
        <v>31</v>
      </c>
      <c r="AU4" s="75" t="s">
        <v>32</v>
      </c>
      <c r="AV4" s="75" t="s">
        <v>33</v>
      </c>
      <c r="AW4" s="75" t="s">
        <v>34</v>
      </c>
      <c r="AX4" s="75" t="s">
        <v>35</v>
      </c>
      <c r="AY4" s="75" t="s">
        <v>36</v>
      </c>
    </row>
    <row r="5" spans="2:52">
      <c r="B5" s="178" t="s">
        <v>119</v>
      </c>
      <c r="C5" s="7" t="s">
        <v>80</v>
      </c>
      <c r="D5" s="91">
        <v>2</v>
      </c>
      <c r="E5" s="92">
        <v>3</v>
      </c>
      <c r="F5" s="93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120">
        <v>1</v>
      </c>
      <c r="N5" s="29">
        <v>1</v>
      </c>
      <c r="O5" s="21">
        <v>1</v>
      </c>
      <c r="R5" s="178" t="s">
        <v>119</v>
      </c>
      <c r="S5" s="7" t="s">
        <v>80</v>
      </c>
      <c r="T5" s="80" t="s">
        <v>39</v>
      </c>
      <c r="U5" s="3">
        <v>-1</v>
      </c>
      <c r="V5" s="3">
        <v>3</v>
      </c>
      <c r="W5" s="30">
        <v>1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22">
        <v>0</v>
      </c>
      <c r="AE5" s="31"/>
      <c r="AF5" s="22"/>
      <c r="AG5" s="42">
        <f>W5*W27+X5*X27+Y5*Y27+Z5*Z27+AA5*AA27+AB5*AB27+AC5*AC27+AD5*AD27+AE5*AE27+AF5*AF27</f>
        <v>1</v>
      </c>
      <c r="AH5" s="46">
        <v>1</v>
      </c>
      <c r="AI5" s="47">
        <f>W5+X5+Y5+Z5+AA5+AB5+AC5+AD5+AE5+AF5</f>
        <v>1</v>
      </c>
      <c r="AJ5" s="56">
        <f>AI5</f>
        <v>1</v>
      </c>
      <c r="AK5" s="57" t="s">
        <v>40</v>
      </c>
      <c r="AL5" s="19">
        <v>1</v>
      </c>
      <c r="AM5" s="161" t="s">
        <v>136</v>
      </c>
      <c r="AN5" s="75">
        <v>0</v>
      </c>
      <c r="AO5" s="76">
        <f t="shared" ref="AO5:AO26" si="0">W5*V5</f>
        <v>3</v>
      </c>
      <c r="AP5" s="76">
        <f t="shared" ref="AP5:AP26" si="1">X5*V5</f>
        <v>0</v>
      </c>
      <c r="AQ5" s="76">
        <f t="shared" ref="AQ5:AQ26" si="2">Y5*V5</f>
        <v>0</v>
      </c>
      <c r="AR5" s="76">
        <f t="shared" ref="AR5:AR26" si="3">Z5*V5</f>
        <v>0</v>
      </c>
      <c r="AS5" s="76">
        <f t="shared" ref="AS5:AS26" si="4">AA5*V5</f>
        <v>0</v>
      </c>
      <c r="AT5" s="76">
        <f t="shared" ref="AT5:AT26" si="5">AB5*V5</f>
        <v>0</v>
      </c>
      <c r="AU5" s="76">
        <f t="shared" ref="AU5:AU26" si="6">AC5*V5</f>
        <v>0</v>
      </c>
      <c r="AV5" s="76">
        <f t="shared" ref="AV5:AV26" si="7">AD5*V5</f>
        <v>0</v>
      </c>
      <c r="AW5" s="76">
        <f t="shared" ref="AW5:AW26" si="8">AE5*V5</f>
        <v>0</v>
      </c>
      <c r="AX5" s="76">
        <f t="shared" ref="AX5:AX26" si="9">AF5*V5</f>
        <v>0</v>
      </c>
      <c r="AY5" s="76">
        <f>U5*AG5</f>
        <v>-1</v>
      </c>
    </row>
    <row r="6" spans="2:52">
      <c r="B6" s="178"/>
      <c r="C6" s="6" t="s">
        <v>81</v>
      </c>
      <c r="D6" s="95">
        <v>2</v>
      </c>
      <c r="E6" s="96">
        <v>3</v>
      </c>
      <c r="F6" s="97">
        <v>1</v>
      </c>
      <c r="G6" s="98">
        <v>1</v>
      </c>
      <c r="H6" s="98">
        <v>1</v>
      </c>
      <c r="I6" s="98">
        <v>1</v>
      </c>
      <c r="J6" s="98">
        <v>1</v>
      </c>
      <c r="K6" s="98">
        <v>1</v>
      </c>
      <c r="L6" s="98">
        <v>1</v>
      </c>
      <c r="M6" s="121">
        <v>1</v>
      </c>
      <c r="N6" s="31">
        <v>1</v>
      </c>
      <c r="O6" s="22">
        <v>1</v>
      </c>
      <c r="R6" s="178"/>
      <c r="S6" s="6" t="s">
        <v>81</v>
      </c>
      <c r="T6" s="81" t="s">
        <v>39</v>
      </c>
      <c r="U6" s="4">
        <v>-1</v>
      </c>
      <c r="V6" s="4">
        <v>3</v>
      </c>
      <c r="W6" s="30">
        <v>1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22">
        <v>0</v>
      </c>
      <c r="AE6" s="31"/>
      <c r="AF6" s="22"/>
      <c r="AG6" s="43">
        <f>W6*W27+X6*X27+Y6*Y27+Z6*Z27+AA6*AA27+AB6*AB27+AC6*AC27+AD6*AD27+AE6*AE27+AF6*AF27</f>
        <v>1</v>
      </c>
      <c r="AH6" s="48">
        <v>1</v>
      </c>
      <c r="AI6" s="49">
        <f>W6+X6+Y6+Z6+AA6+AB6+AC6+AD6+AE6+AF6</f>
        <v>1</v>
      </c>
      <c r="AJ6" s="58">
        <f>AI6</f>
        <v>1</v>
      </c>
      <c r="AK6" s="59" t="s">
        <v>40</v>
      </c>
      <c r="AL6" s="16">
        <v>1</v>
      </c>
      <c r="AM6" s="161"/>
      <c r="AN6" s="75">
        <v>0</v>
      </c>
      <c r="AO6" s="76">
        <f t="shared" si="0"/>
        <v>3</v>
      </c>
      <c r="AP6" s="76">
        <f t="shared" si="1"/>
        <v>0</v>
      </c>
      <c r="AQ6" s="76">
        <f t="shared" si="2"/>
        <v>0</v>
      </c>
      <c r="AR6" s="76">
        <f t="shared" si="3"/>
        <v>0</v>
      </c>
      <c r="AS6" s="76">
        <f t="shared" si="4"/>
        <v>0</v>
      </c>
      <c r="AT6" s="76">
        <f t="shared" si="5"/>
        <v>0</v>
      </c>
      <c r="AU6" s="76">
        <f t="shared" si="6"/>
        <v>0</v>
      </c>
      <c r="AV6" s="76">
        <f t="shared" si="7"/>
        <v>0</v>
      </c>
      <c r="AW6" s="76">
        <f t="shared" si="8"/>
        <v>0</v>
      </c>
      <c r="AX6" s="76">
        <f t="shared" si="9"/>
        <v>0</v>
      </c>
      <c r="AY6" s="76">
        <f t="shared" ref="AY6:AY26" si="10">U6*AG6</f>
        <v>-1</v>
      </c>
    </row>
    <row r="7" spans="2:52">
      <c r="B7" s="178"/>
      <c r="C7" s="6" t="s">
        <v>82</v>
      </c>
      <c r="D7" s="95">
        <v>2</v>
      </c>
      <c r="E7" s="96">
        <v>3</v>
      </c>
      <c r="F7" s="97">
        <v>1</v>
      </c>
      <c r="G7" s="98">
        <v>1</v>
      </c>
      <c r="H7" s="98">
        <v>1</v>
      </c>
      <c r="I7" s="98">
        <v>1</v>
      </c>
      <c r="J7" s="98">
        <v>1</v>
      </c>
      <c r="K7" s="98">
        <v>1</v>
      </c>
      <c r="L7" s="98">
        <v>1</v>
      </c>
      <c r="M7" s="121">
        <v>1</v>
      </c>
      <c r="N7" s="31">
        <v>1</v>
      </c>
      <c r="O7" s="22">
        <v>1</v>
      </c>
      <c r="R7" s="178"/>
      <c r="S7" s="6" t="s">
        <v>82</v>
      </c>
      <c r="T7" s="81" t="s">
        <v>39</v>
      </c>
      <c r="U7" s="10">
        <v>-1</v>
      </c>
      <c r="V7" s="4">
        <v>3</v>
      </c>
      <c r="W7" s="30">
        <v>1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22">
        <v>0</v>
      </c>
      <c r="AE7" s="31"/>
      <c r="AF7" s="22"/>
      <c r="AG7" s="89">
        <f>W7*W27+X7*X27+Y7*Y27+Z7*Z27+AA7*AA27+AB7*AB27+AC7*AC27+AD7*AD27+AE7*AE27+AF7*AF27</f>
        <v>1</v>
      </c>
      <c r="AH7" s="48">
        <v>1</v>
      </c>
      <c r="AI7" s="49">
        <f>W7+X7+Y7+Z7+AA7+AB7+AC7+AD7+AE7+AF7</f>
        <v>1</v>
      </c>
      <c r="AJ7" s="58">
        <f>AI7</f>
        <v>1</v>
      </c>
      <c r="AK7" s="59" t="s">
        <v>40</v>
      </c>
      <c r="AL7" s="16">
        <v>1</v>
      </c>
      <c r="AM7" s="161"/>
      <c r="AN7" s="75">
        <v>0</v>
      </c>
      <c r="AO7" s="76">
        <f>W7*V7</f>
        <v>3</v>
      </c>
      <c r="AP7" s="76">
        <f>X7*V7</f>
        <v>0</v>
      </c>
      <c r="AQ7" s="76">
        <f>Y7*V7</f>
        <v>0</v>
      </c>
      <c r="AR7" s="76">
        <f>Z7*V7</f>
        <v>0</v>
      </c>
      <c r="AS7" s="76">
        <f t="shared" si="4"/>
        <v>0</v>
      </c>
      <c r="AT7" s="76">
        <f t="shared" si="5"/>
        <v>0</v>
      </c>
      <c r="AU7" s="76">
        <f t="shared" si="6"/>
        <v>0</v>
      </c>
      <c r="AV7" s="76">
        <f t="shared" si="7"/>
        <v>0</v>
      </c>
      <c r="AW7" s="76">
        <f t="shared" si="8"/>
        <v>0</v>
      </c>
      <c r="AX7" s="76">
        <f t="shared" si="9"/>
        <v>0</v>
      </c>
      <c r="AY7" s="76">
        <f t="shared" si="10"/>
        <v>-1</v>
      </c>
    </row>
    <row r="8" spans="2:52" s="76" customFormat="1" ht="15" customHeight="1">
      <c r="B8" s="173" t="s">
        <v>129</v>
      </c>
      <c r="C8" s="7" t="s">
        <v>38</v>
      </c>
      <c r="D8" s="91">
        <v>2</v>
      </c>
      <c r="E8" s="99">
        <v>3</v>
      </c>
      <c r="F8" s="93">
        <v>1</v>
      </c>
      <c r="G8" s="94">
        <v>0</v>
      </c>
      <c r="H8" s="94">
        <v>1</v>
      </c>
      <c r="I8" s="94">
        <v>0</v>
      </c>
      <c r="J8" s="94">
        <v>1</v>
      </c>
      <c r="K8" s="94">
        <v>0</v>
      </c>
      <c r="L8" s="94">
        <v>1</v>
      </c>
      <c r="M8" s="120">
        <v>0</v>
      </c>
      <c r="N8" s="29">
        <v>1</v>
      </c>
      <c r="O8" s="21">
        <v>0</v>
      </c>
      <c r="P8" s="108"/>
      <c r="Q8"/>
      <c r="R8" s="173" t="s">
        <v>129</v>
      </c>
      <c r="S8" s="7" t="s">
        <v>38</v>
      </c>
      <c r="T8" s="80" t="s">
        <v>39</v>
      </c>
      <c r="U8" s="3">
        <v>0</v>
      </c>
      <c r="V8" s="3">
        <v>3</v>
      </c>
      <c r="W8" s="28">
        <v>1</v>
      </c>
      <c r="X8" s="29">
        <v>0</v>
      </c>
      <c r="Y8" s="29">
        <v>0</v>
      </c>
      <c r="Z8" s="29">
        <v>0</v>
      </c>
      <c r="AA8" s="29">
        <v>0</v>
      </c>
      <c r="AB8" s="21">
        <v>0</v>
      </c>
      <c r="AC8" s="29">
        <v>0</v>
      </c>
      <c r="AD8" s="21">
        <v>0</v>
      </c>
      <c r="AE8" s="29"/>
      <c r="AF8" s="21"/>
      <c r="AG8" s="60">
        <f>W8*W27+X8*X27+Y8*Y27+Z8*Z27+AA8*AA27+AB8*AB27+AC8*AC27+AD8*AD27+AE8*AE27+AF8*AF27</f>
        <v>1</v>
      </c>
      <c r="AH8" s="46">
        <v>1</v>
      </c>
      <c r="AI8" s="47">
        <f t="shared" ref="AI8:AI26" si="11">W8+X8+Y8+Z8+AA8+AB8+AC8+AD8+AE8+AF8</f>
        <v>1</v>
      </c>
      <c r="AJ8" s="58">
        <f>AI8</f>
        <v>1</v>
      </c>
      <c r="AK8" s="59" t="s">
        <v>40</v>
      </c>
      <c r="AL8" s="16">
        <v>1</v>
      </c>
      <c r="AM8" s="161"/>
      <c r="AN8" s="75">
        <v>0</v>
      </c>
      <c r="AO8" s="76">
        <f t="shared" si="0"/>
        <v>3</v>
      </c>
      <c r="AP8" s="76">
        <f t="shared" si="1"/>
        <v>0</v>
      </c>
      <c r="AQ8" s="76">
        <f t="shared" si="2"/>
        <v>0</v>
      </c>
      <c r="AR8" s="76">
        <f t="shared" si="3"/>
        <v>0</v>
      </c>
      <c r="AS8" s="76">
        <f t="shared" si="4"/>
        <v>0</v>
      </c>
      <c r="AT8" s="76">
        <f t="shared" si="5"/>
        <v>0</v>
      </c>
      <c r="AU8" s="76">
        <f t="shared" si="6"/>
        <v>0</v>
      </c>
      <c r="AV8" s="76">
        <f t="shared" si="7"/>
        <v>0</v>
      </c>
      <c r="AW8" s="76">
        <f t="shared" si="8"/>
        <v>0</v>
      </c>
      <c r="AX8" s="76">
        <f t="shared" si="9"/>
        <v>0</v>
      </c>
      <c r="AY8" s="76">
        <f t="shared" si="10"/>
        <v>0</v>
      </c>
    </row>
    <row r="9" spans="2:52" s="76" customFormat="1">
      <c r="B9" s="174"/>
      <c r="C9" s="6" t="s">
        <v>41</v>
      </c>
      <c r="D9" s="95">
        <v>2</v>
      </c>
      <c r="E9" s="100">
        <v>3</v>
      </c>
      <c r="F9" s="97">
        <v>0</v>
      </c>
      <c r="G9" s="98">
        <v>1</v>
      </c>
      <c r="H9" s="98">
        <v>0</v>
      </c>
      <c r="I9" s="98">
        <v>1</v>
      </c>
      <c r="J9" s="98">
        <v>0</v>
      </c>
      <c r="K9" s="98">
        <v>1</v>
      </c>
      <c r="L9" s="98">
        <v>0</v>
      </c>
      <c r="M9" s="121">
        <v>1</v>
      </c>
      <c r="N9" s="31">
        <v>0</v>
      </c>
      <c r="O9" s="22">
        <v>1</v>
      </c>
      <c r="P9" s="108"/>
      <c r="Q9"/>
      <c r="R9" s="174"/>
      <c r="S9" s="6" t="s">
        <v>41</v>
      </c>
      <c r="T9" s="81" t="s">
        <v>39</v>
      </c>
      <c r="U9" s="4">
        <v>0</v>
      </c>
      <c r="V9" s="4">
        <v>3</v>
      </c>
      <c r="W9" s="30">
        <v>0</v>
      </c>
      <c r="X9" s="31">
        <v>1</v>
      </c>
      <c r="Y9" s="31">
        <v>0</v>
      </c>
      <c r="Z9" s="31">
        <v>0</v>
      </c>
      <c r="AA9" s="31">
        <v>0</v>
      </c>
      <c r="AB9" s="22">
        <v>0</v>
      </c>
      <c r="AC9" s="31">
        <v>0</v>
      </c>
      <c r="AD9" s="22">
        <v>0</v>
      </c>
      <c r="AE9" s="31"/>
      <c r="AF9" s="22"/>
      <c r="AG9" s="60">
        <f>W9*W27+X9*X27+Y9*Y27+Z9*Z27+AA9*AA27+AB9*AB27+AC9*AC27+AD9*AD27+AE9*AE27+AF9*AF27</f>
        <v>2</v>
      </c>
      <c r="AH9" s="48">
        <v>1</v>
      </c>
      <c r="AI9" s="49">
        <f t="shared" si="11"/>
        <v>1</v>
      </c>
      <c r="AJ9" s="58">
        <f t="shared" ref="AJ9:AJ13" si="12">AI9</f>
        <v>1</v>
      </c>
      <c r="AK9" s="59" t="s">
        <v>40</v>
      </c>
      <c r="AL9" s="16">
        <v>1</v>
      </c>
      <c r="AM9" s="161"/>
      <c r="AN9" s="75">
        <v>0</v>
      </c>
      <c r="AO9" s="76">
        <f t="shared" si="0"/>
        <v>0</v>
      </c>
      <c r="AP9" s="76">
        <f t="shared" si="1"/>
        <v>3</v>
      </c>
      <c r="AQ9" s="76">
        <f t="shared" si="2"/>
        <v>0</v>
      </c>
      <c r="AR9" s="76">
        <f t="shared" si="3"/>
        <v>0</v>
      </c>
      <c r="AS9" s="76">
        <f t="shared" si="4"/>
        <v>0</v>
      </c>
      <c r="AT9" s="76">
        <f t="shared" si="5"/>
        <v>0</v>
      </c>
      <c r="AU9" s="76">
        <f t="shared" si="6"/>
        <v>0</v>
      </c>
      <c r="AV9" s="76">
        <f t="shared" si="7"/>
        <v>0</v>
      </c>
      <c r="AW9" s="76">
        <f t="shared" si="8"/>
        <v>0</v>
      </c>
      <c r="AX9" s="76">
        <f t="shared" si="9"/>
        <v>0</v>
      </c>
      <c r="AY9" s="76">
        <f t="shared" si="10"/>
        <v>0</v>
      </c>
    </row>
    <row r="10" spans="2:52" s="76" customFormat="1">
      <c r="B10" s="174"/>
      <c r="C10" s="6" t="s">
        <v>42</v>
      </c>
      <c r="D10" s="95">
        <v>3</v>
      </c>
      <c r="E10" s="100">
        <v>3</v>
      </c>
      <c r="F10" s="97">
        <v>1</v>
      </c>
      <c r="G10" s="98">
        <v>0</v>
      </c>
      <c r="H10" s="98">
        <v>1</v>
      </c>
      <c r="I10" s="98">
        <v>0</v>
      </c>
      <c r="J10" s="98">
        <v>1</v>
      </c>
      <c r="K10" s="98">
        <v>0</v>
      </c>
      <c r="L10" s="98">
        <v>1</v>
      </c>
      <c r="M10" s="121">
        <v>0</v>
      </c>
      <c r="N10" s="31">
        <v>1</v>
      </c>
      <c r="O10" s="22">
        <v>0</v>
      </c>
      <c r="P10" s="108"/>
      <c r="Q10"/>
      <c r="R10" s="174"/>
      <c r="S10" s="6" t="s">
        <v>42</v>
      </c>
      <c r="T10" s="81" t="s">
        <v>39</v>
      </c>
      <c r="U10" s="4">
        <v>0</v>
      </c>
      <c r="V10" s="4">
        <v>3</v>
      </c>
      <c r="W10" s="30">
        <v>0</v>
      </c>
      <c r="X10" s="31">
        <v>0</v>
      </c>
      <c r="Y10" s="31">
        <v>1</v>
      </c>
      <c r="Z10" s="31">
        <v>0</v>
      </c>
      <c r="AA10" s="31">
        <v>0</v>
      </c>
      <c r="AB10" s="22">
        <v>0</v>
      </c>
      <c r="AC10" s="31">
        <v>0</v>
      </c>
      <c r="AD10" s="22">
        <v>0</v>
      </c>
      <c r="AE10" s="31"/>
      <c r="AF10" s="22"/>
      <c r="AG10" s="60">
        <f>W10*W27+X10*X27+Y10*Y27+Z10*Z27+AA10*AA27+AB10*AB27+AC10*AC27+AD10*AD27+AE10*AE27+AF10*AF27</f>
        <v>3</v>
      </c>
      <c r="AH10" s="48">
        <v>1</v>
      </c>
      <c r="AI10" s="49">
        <f t="shared" si="11"/>
        <v>1</v>
      </c>
      <c r="AJ10" s="58">
        <f t="shared" si="12"/>
        <v>1</v>
      </c>
      <c r="AK10" s="59" t="s">
        <v>40</v>
      </c>
      <c r="AL10" s="16">
        <v>1</v>
      </c>
      <c r="AM10" s="161"/>
      <c r="AN10" s="75">
        <v>0</v>
      </c>
      <c r="AO10" s="76">
        <f t="shared" si="0"/>
        <v>0</v>
      </c>
      <c r="AP10" s="76">
        <f t="shared" si="1"/>
        <v>0</v>
      </c>
      <c r="AQ10" s="76">
        <f t="shared" si="2"/>
        <v>3</v>
      </c>
      <c r="AR10" s="76">
        <f t="shared" si="3"/>
        <v>0</v>
      </c>
      <c r="AS10" s="76">
        <f t="shared" si="4"/>
        <v>0</v>
      </c>
      <c r="AT10" s="76">
        <f t="shared" si="5"/>
        <v>0</v>
      </c>
      <c r="AU10" s="76">
        <f t="shared" si="6"/>
        <v>0</v>
      </c>
      <c r="AV10" s="76">
        <f t="shared" si="7"/>
        <v>0</v>
      </c>
      <c r="AW10" s="76">
        <f t="shared" si="8"/>
        <v>0</v>
      </c>
      <c r="AX10" s="76">
        <f t="shared" si="9"/>
        <v>0</v>
      </c>
      <c r="AY10" s="76">
        <f t="shared" si="10"/>
        <v>0</v>
      </c>
    </row>
    <row r="11" spans="2:52" s="76" customFormat="1">
      <c r="B11" s="174"/>
      <c r="C11" s="6" t="s">
        <v>43</v>
      </c>
      <c r="D11" s="95">
        <v>3</v>
      </c>
      <c r="E11" s="100">
        <v>3</v>
      </c>
      <c r="F11" s="97">
        <v>0</v>
      </c>
      <c r="G11" s="98">
        <v>1</v>
      </c>
      <c r="H11" s="98">
        <v>0</v>
      </c>
      <c r="I11" s="98">
        <v>1</v>
      </c>
      <c r="J11" s="98">
        <v>0</v>
      </c>
      <c r="K11" s="98">
        <v>1</v>
      </c>
      <c r="L11" s="98">
        <v>0</v>
      </c>
      <c r="M11" s="121">
        <v>1</v>
      </c>
      <c r="N11" s="31">
        <v>0</v>
      </c>
      <c r="O11" s="22">
        <v>1</v>
      </c>
      <c r="P11" s="108"/>
      <c r="Q11"/>
      <c r="R11" s="174"/>
      <c r="S11" s="6" t="s">
        <v>43</v>
      </c>
      <c r="T11" s="81" t="s">
        <v>39</v>
      </c>
      <c r="U11" s="4">
        <v>0</v>
      </c>
      <c r="V11" s="4">
        <v>3</v>
      </c>
      <c r="W11" s="30">
        <v>0</v>
      </c>
      <c r="X11" s="31">
        <v>1</v>
      </c>
      <c r="Y11" s="31">
        <v>0</v>
      </c>
      <c r="Z11" s="31">
        <v>0</v>
      </c>
      <c r="AA11" s="31">
        <v>0</v>
      </c>
      <c r="AB11" s="22">
        <v>0</v>
      </c>
      <c r="AC11" s="31">
        <v>0</v>
      </c>
      <c r="AD11" s="22">
        <v>0</v>
      </c>
      <c r="AE11" s="31"/>
      <c r="AF11" s="22"/>
      <c r="AG11" s="60">
        <f>W11*W27+X11*X27+Y11*Y27+Z11*Z27+AA11*AA27+AB11*AB27+AC11*AC27+AD11*AD27+AE11*AE27+AF11*AF27</f>
        <v>2</v>
      </c>
      <c r="AH11" s="48">
        <v>1</v>
      </c>
      <c r="AI11" s="49">
        <f t="shared" si="11"/>
        <v>1</v>
      </c>
      <c r="AJ11" s="58">
        <f t="shared" si="12"/>
        <v>1</v>
      </c>
      <c r="AK11" s="59" t="s">
        <v>40</v>
      </c>
      <c r="AL11" s="16">
        <v>1</v>
      </c>
      <c r="AM11" s="161"/>
      <c r="AN11" s="75">
        <v>0</v>
      </c>
      <c r="AO11" s="76">
        <f t="shared" si="0"/>
        <v>0</v>
      </c>
      <c r="AP11" s="76">
        <f t="shared" si="1"/>
        <v>3</v>
      </c>
      <c r="AQ11" s="76">
        <f t="shared" si="2"/>
        <v>0</v>
      </c>
      <c r="AR11" s="76">
        <f t="shared" si="3"/>
        <v>0</v>
      </c>
      <c r="AS11" s="76">
        <f t="shared" si="4"/>
        <v>0</v>
      </c>
      <c r="AT11" s="76">
        <f t="shared" si="5"/>
        <v>0</v>
      </c>
      <c r="AU11" s="76">
        <f t="shared" si="6"/>
        <v>0</v>
      </c>
      <c r="AV11" s="76">
        <f t="shared" si="7"/>
        <v>0</v>
      </c>
      <c r="AW11" s="76">
        <f t="shared" si="8"/>
        <v>0</v>
      </c>
      <c r="AX11" s="76">
        <f t="shared" si="9"/>
        <v>0</v>
      </c>
      <c r="AY11" s="76">
        <f t="shared" si="10"/>
        <v>0</v>
      </c>
    </row>
    <row r="12" spans="2:52" s="76" customFormat="1">
      <c r="B12" s="174"/>
      <c r="C12" s="6" t="s">
        <v>44</v>
      </c>
      <c r="D12" s="95">
        <v>3</v>
      </c>
      <c r="E12" s="100">
        <v>3</v>
      </c>
      <c r="F12" s="97">
        <v>1</v>
      </c>
      <c r="G12" s="98">
        <v>0</v>
      </c>
      <c r="H12" s="98">
        <v>1</v>
      </c>
      <c r="I12" s="98">
        <v>0</v>
      </c>
      <c r="J12" s="98">
        <v>1</v>
      </c>
      <c r="K12" s="98">
        <v>0</v>
      </c>
      <c r="L12" s="98">
        <v>1</v>
      </c>
      <c r="M12" s="121">
        <v>0</v>
      </c>
      <c r="N12" s="31">
        <v>1</v>
      </c>
      <c r="O12" s="22">
        <v>0</v>
      </c>
      <c r="P12" s="108"/>
      <c r="Q12"/>
      <c r="R12" s="174"/>
      <c r="S12" s="6" t="s">
        <v>44</v>
      </c>
      <c r="T12" s="81" t="s">
        <v>39</v>
      </c>
      <c r="U12" s="4">
        <v>0</v>
      </c>
      <c r="V12" s="4">
        <v>3</v>
      </c>
      <c r="W12" s="30">
        <v>0</v>
      </c>
      <c r="X12" s="31">
        <v>0</v>
      </c>
      <c r="Y12" s="31">
        <v>1</v>
      </c>
      <c r="Z12" s="31">
        <v>0</v>
      </c>
      <c r="AA12" s="31">
        <v>0</v>
      </c>
      <c r="AB12" s="22">
        <v>0</v>
      </c>
      <c r="AC12" s="31">
        <v>0</v>
      </c>
      <c r="AD12" s="22">
        <v>0</v>
      </c>
      <c r="AE12" s="31"/>
      <c r="AF12" s="22"/>
      <c r="AG12" s="60">
        <f>W12*W27+X12*X27+Y12*Y27+Z12*Z27+AA12*AA27+AB12*AB27+AC12*AC27+AD12*AD27+AE12*AE27+AF12*AF27</f>
        <v>3</v>
      </c>
      <c r="AH12" s="48">
        <v>1</v>
      </c>
      <c r="AI12" s="49">
        <f t="shared" si="11"/>
        <v>1</v>
      </c>
      <c r="AJ12" s="58">
        <f t="shared" si="12"/>
        <v>1</v>
      </c>
      <c r="AK12" s="59" t="s">
        <v>40</v>
      </c>
      <c r="AL12" s="16">
        <v>1</v>
      </c>
      <c r="AM12" s="161"/>
      <c r="AN12" s="75">
        <v>0</v>
      </c>
      <c r="AO12" s="76">
        <f t="shared" si="0"/>
        <v>0</v>
      </c>
      <c r="AP12" s="76">
        <f t="shared" si="1"/>
        <v>0</v>
      </c>
      <c r="AQ12" s="76">
        <f t="shared" si="2"/>
        <v>3</v>
      </c>
      <c r="AR12" s="76">
        <f t="shared" si="3"/>
        <v>0</v>
      </c>
      <c r="AS12" s="76">
        <f t="shared" si="4"/>
        <v>0</v>
      </c>
      <c r="AT12" s="76">
        <f t="shared" si="5"/>
        <v>0</v>
      </c>
      <c r="AU12" s="76">
        <f t="shared" si="6"/>
        <v>0</v>
      </c>
      <c r="AV12" s="76">
        <f t="shared" si="7"/>
        <v>0</v>
      </c>
      <c r="AW12" s="76">
        <f t="shared" si="8"/>
        <v>0</v>
      </c>
      <c r="AX12" s="76">
        <f t="shared" si="9"/>
        <v>0</v>
      </c>
      <c r="AY12" s="76">
        <f t="shared" si="10"/>
        <v>0</v>
      </c>
    </row>
    <row r="13" spans="2:52" s="76" customFormat="1">
      <c r="B13" s="174"/>
      <c r="C13" s="6" t="s">
        <v>45</v>
      </c>
      <c r="D13" s="95">
        <v>3</v>
      </c>
      <c r="E13" s="100">
        <v>3</v>
      </c>
      <c r="F13" s="97">
        <v>1</v>
      </c>
      <c r="G13" s="98">
        <v>0</v>
      </c>
      <c r="H13" s="98">
        <v>1</v>
      </c>
      <c r="I13" s="98">
        <v>0</v>
      </c>
      <c r="J13" s="98">
        <v>1</v>
      </c>
      <c r="K13" s="98">
        <v>0</v>
      </c>
      <c r="L13" s="98">
        <v>1</v>
      </c>
      <c r="M13" s="121">
        <v>0</v>
      </c>
      <c r="N13" s="31">
        <v>1</v>
      </c>
      <c r="O13" s="22">
        <v>0</v>
      </c>
      <c r="P13" s="108"/>
      <c r="Q13"/>
      <c r="R13" s="174"/>
      <c r="S13" s="6" t="s">
        <v>45</v>
      </c>
      <c r="T13" s="81" t="s">
        <v>39</v>
      </c>
      <c r="U13" s="4">
        <v>0</v>
      </c>
      <c r="V13" s="4">
        <v>3</v>
      </c>
      <c r="W13" s="30">
        <v>0</v>
      </c>
      <c r="X13" s="31">
        <v>0</v>
      </c>
      <c r="Y13" s="31">
        <v>1</v>
      </c>
      <c r="Z13" s="31">
        <v>0</v>
      </c>
      <c r="AA13" s="31">
        <v>0</v>
      </c>
      <c r="AB13" s="22">
        <v>0</v>
      </c>
      <c r="AC13" s="31">
        <v>0</v>
      </c>
      <c r="AD13" s="22">
        <v>0</v>
      </c>
      <c r="AE13" s="31"/>
      <c r="AF13" s="22"/>
      <c r="AG13" s="60">
        <f>W13*W27+X13*X27+Y13*Y27+Z13*Z27+AA13*AA27+AB13*AB27+AC13*AC27+AD13*AD27+AE13*AE27+AF13*AF27</f>
        <v>3</v>
      </c>
      <c r="AH13" s="48">
        <v>1</v>
      </c>
      <c r="AI13" s="49">
        <f t="shared" si="11"/>
        <v>1</v>
      </c>
      <c r="AJ13" s="58">
        <f t="shared" si="12"/>
        <v>1</v>
      </c>
      <c r="AK13" s="59" t="s">
        <v>40</v>
      </c>
      <c r="AL13" s="16">
        <v>1</v>
      </c>
      <c r="AM13" s="161"/>
      <c r="AN13" s="75">
        <v>0</v>
      </c>
      <c r="AO13" s="76">
        <f t="shared" si="0"/>
        <v>0</v>
      </c>
      <c r="AP13" s="76">
        <f t="shared" si="1"/>
        <v>0</v>
      </c>
      <c r="AQ13" s="76">
        <f t="shared" si="2"/>
        <v>3</v>
      </c>
      <c r="AR13" s="76">
        <f t="shared" si="3"/>
        <v>0</v>
      </c>
      <c r="AS13" s="76">
        <f t="shared" si="4"/>
        <v>0</v>
      </c>
      <c r="AT13" s="76">
        <f t="shared" si="5"/>
        <v>0</v>
      </c>
      <c r="AU13" s="76">
        <f t="shared" si="6"/>
        <v>0</v>
      </c>
      <c r="AV13" s="76">
        <f t="shared" si="7"/>
        <v>0</v>
      </c>
      <c r="AW13" s="76">
        <f t="shared" si="8"/>
        <v>0</v>
      </c>
      <c r="AX13" s="76">
        <f t="shared" si="9"/>
        <v>0</v>
      </c>
      <c r="AY13" s="76">
        <f t="shared" si="10"/>
        <v>0</v>
      </c>
    </row>
    <row r="14" spans="2:52" s="76" customFormat="1">
      <c r="B14" s="174"/>
      <c r="C14" s="6" t="s">
        <v>46</v>
      </c>
      <c r="D14" s="95">
        <v>3</v>
      </c>
      <c r="E14" s="100">
        <v>3</v>
      </c>
      <c r="F14" s="97">
        <v>0</v>
      </c>
      <c r="G14" s="98">
        <v>1</v>
      </c>
      <c r="H14" s="98">
        <v>0</v>
      </c>
      <c r="I14" s="98">
        <v>1</v>
      </c>
      <c r="J14" s="98">
        <v>0</v>
      </c>
      <c r="K14" s="98">
        <v>1</v>
      </c>
      <c r="L14" s="98">
        <v>0</v>
      </c>
      <c r="M14" s="121">
        <v>1</v>
      </c>
      <c r="N14" s="31">
        <v>0</v>
      </c>
      <c r="O14" s="22">
        <v>1</v>
      </c>
      <c r="P14" s="108"/>
      <c r="Q14"/>
      <c r="R14" s="174"/>
      <c r="S14" s="6" t="s">
        <v>46</v>
      </c>
      <c r="T14" s="81" t="s">
        <v>39</v>
      </c>
      <c r="U14" s="4">
        <v>0</v>
      </c>
      <c r="V14" s="4">
        <v>3</v>
      </c>
      <c r="W14" s="30">
        <v>0</v>
      </c>
      <c r="X14" s="31">
        <v>0</v>
      </c>
      <c r="Y14" s="31">
        <v>0</v>
      </c>
      <c r="Z14" s="31">
        <v>1</v>
      </c>
      <c r="AA14" s="31">
        <v>0</v>
      </c>
      <c r="AB14" s="22">
        <v>0</v>
      </c>
      <c r="AC14" s="31">
        <v>0</v>
      </c>
      <c r="AD14" s="22">
        <v>0</v>
      </c>
      <c r="AE14" s="31"/>
      <c r="AF14" s="22"/>
      <c r="AG14" s="60">
        <f>W14*W27+X14*X27+Y14*Y27+Z14*Z27+AA14*AA27+AB14*AB27+AC14*AC27+AD14*AD27+AE14*AE27+AF14*AF27</f>
        <v>4</v>
      </c>
      <c r="AH14" s="48">
        <v>1</v>
      </c>
      <c r="AI14" s="49">
        <f>W14+X14+Y14+Z14+AA14+AB14+AC14+AD14+AE14+AF14</f>
        <v>1</v>
      </c>
      <c r="AJ14" s="58">
        <f>AI14</f>
        <v>1</v>
      </c>
      <c r="AK14" s="59" t="s">
        <v>40</v>
      </c>
      <c r="AL14" s="16">
        <v>1</v>
      </c>
      <c r="AM14" s="161"/>
      <c r="AN14" s="75">
        <v>0</v>
      </c>
      <c r="AO14" s="76">
        <f t="shared" si="0"/>
        <v>0</v>
      </c>
      <c r="AP14" s="76">
        <f t="shared" si="1"/>
        <v>0</v>
      </c>
      <c r="AQ14" s="76">
        <f t="shared" si="2"/>
        <v>0</v>
      </c>
      <c r="AR14" s="76">
        <f t="shared" si="3"/>
        <v>3</v>
      </c>
      <c r="AS14" s="76">
        <f t="shared" si="4"/>
        <v>0</v>
      </c>
      <c r="AT14" s="76">
        <f t="shared" si="5"/>
        <v>0</v>
      </c>
      <c r="AU14" s="76">
        <f t="shared" si="6"/>
        <v>0</v>
      </c>
      <c r="AV14" s="76">
        <f t="shared" si="7"/>
        <v>0</v>
      </c>
      <c r="AW14" s="76">
        <f t="shared" si="8"/>
        <v>0</v>
      </c>
      <c r="AX14" s="76">
        <f t="shared" si="9"/>
        <v>0</v>
      </c>
      <c r="AY14" s="76">
        <f t="shared" si="10"/>
        <v>0</v>
      </c>
    </row>
    <row r="15" spans="2:52" s="76" customFormat="1">
      <c r="B15" s="174"/>
      <c r="C15" s="6" t="s">
        <v>47</v>
      </c>
      <c r="D15" s="95">
        <v>4</v>
      </c>
      <c r="E15" s="100">
        <v>3</v>
      </c>
      <c r="F15" s="97">
        <v>1</v>
      </c>
      <c r="G15" s="98">
        <v>1</v>
      </c>
      <c r="H15" s="98">
        <v>1</v>
      </c>
      <c r="I15" s="98">
        <v>1</v>
      </c>
      <c r="J15" s="98">
        <v>1</v>
      </c>
      <c r="K15" s="98">
        <v>1</v>
      </c>
      <c r="L15" s="98">
        <v>1</v>
      </c>
      <c r="M15" s="121">
        <v>1</v>
      </c>
      <c r="N15" s="31">
        <v>1</v>
      </c>
      <c r="O15" s="22">
        <v>1</v>
      </c>
      <c r="P15" s="108"/>
      <c r="Q15"/>
      <c r="R15" s="174"/>
      <c r="S15" s="6" t="s">
        <v>47</v>
      </c>
      <c r="T15" s="81" t="s">
        <v>39</v>
      </c>
      <c r="U15" s="4">
        <v>0</v>
      </c>
      <c r="V15" s="4">
        <v>3</v>
      </c>
      <c r="W15" s="30">
        <v>0</v>
      </c>
      <c r="X15" s="31">
        <v>1</v>
      </c>
      <c r="Y15" s="31">
        <v>0</v>
      </c>
      <c r="Z15" s="31">
        <v>0</v>
      </c>
      <c r="AA15" s="31">
        <v>0</v>
      </c>
      <c r="AB15" s="22">
        <v>0</v>
      </c>
      <c r="AC15" s="31">
        <v>0</v>
      </c>
      <c r="AD15" s="22">
        <v>0</v>
      </c>
      <c r="AE15" s="31"/>
      <c r="AF15" s="22"/>
      <c r="AG15" s="60">
        <f>W15*W27+X15*X27+Y15*Y27+Z15*Z27+AA15*AA27+AB15*AB27+AC15*AC27+AD15*AD27+AE15*AE27+AF15*AF27</f>
        <v>2</v>
      </c>
      <c r="AH15" s="48">
        <v>1</v>
      </c>
      <c r="AI15" s="49">
        <f>W15+X15+Y15+Z15+AA15+AB15+AC15+AD15+AE15+AF15</f>
        <v>1</v>
      </c>
      <c r="AJ15" s="58">
        <f>AI15</f>
        <v>1</v>
      </c>
      <c r="AK15" s="59" t="s">
        <v>40</v>
      </c>
      <c r="AL15" s="16">
        <v>1</v>
      </c>
      <c r="AM15" s="161"/>
      <c r="AN15" s="75">
        <v>0</v>
      </c>
      <c r="AO15" s="76">
        <f>W15*V15</f>
        <v>0</v>
      </c>
      <c r="AP15" s="76">
        <f>X15*V15</f>
        <v>3</v>
      </c>
      <c r="AQ15" s="76">
        <f>Y15*V15</f>
        <v>0</v>
      </c>
      <c r="AR15" s="76">
        <f>Z15*V15</f>
        <v>0</v>
      </c>
      <c r="AS15" s="76">
        <f t="shared" si="4"/>
        <v>0</v>
      </c>
      <c r="AT15" s="76">
        <f t="shared" si="5"/>
        <v>0</v>
      </c>
      <c r="AU15" s="76">
        <f t="shared" si="6"/>
        <v>0</v>
      </c>
      <c r="AV15" s="76">
        <f t="shared" si="7"/>
        <v>0</v>
      </c>
      <c r="AW15" s="76">
        <f t="shared" si="8"/>
        <v>0</v>
      </c>
      <c r="AX15" s="76">
        <f t="shared" si="9"/>
        <v>0</v>
      </c>
      <c r="AY15" s="76">
        <f t="shared" si="10"/>
        <v>0</v>
      </c>
    </row>
    <row r="16" spans="2:52" s="76" customFormat="1">
      <c r="B16" s="174"/>
      <c r="C16" s="13" t="s">
        <v>48</v>
      </c>
      <c r="D16" s="95">
        <v>2</v>
      </c>
      <c r="E16" s="100">
        <v>3</v>
      </c>
      <c r="F16" s="97">
        <v>1</v>
      </c>
      <c r="G16" s="98">
        <v>1</v>
      </c>
      <c r="H16" s="98">
        <v>1</v>
      </c>
      <c r="I16" s="98">
        <v>1</v>
      </c>
      <c r="J16" s="98">
        <v>1</v>
      </c>
      <c r="K16" s="98">
        <v>1</v>
      </c>
      <c r="L16" s="98">
        <v>1</v>
      </c>
      <c r="M16" s="121">
        <v>1</v>
      </c>
      <c r="N16" s="31">
        <v>1</v>
      </c>
      <c r="O16" s="22">
        <v>1</v>
      </c>
      <c r="P16" s="108"/>
      <c r="Q16"/>
      <c r="R16" s="174"/>
      <c r="S16" s="13" t="s">
        <v>48</v>
      </c>
      <c r="T16" s="82">
        <v>2</v>
      </c>
      <c r="U16" s="4">
        <v>-1</v>
      </c>
      <c r="V16" s="4">
        <v>3</v>
      </c>
      <c r="W16" s="30">
        <v>1</v>
      </c>
      <c r="X16" s="31">
        <v>0</v>
      </c>
      <c r="Y16" s="31">
        <v>0</v>
      </c>
      <c r="Z16" s="31">
        <v>0</v>
      </c>
      <c r="AA16" s="31">
        <v>0</v>
      </c>
      <c r="AB16" s="22">
        <v>0</v>
      </c>
      <c r="AC16" s="31">
        <v>0</v>
      </c>
      <c r="AD16" s="22">
        <v>0</v>
      </c>
      <c r="AE16" s="31"/>
      <c r="AF16" s="22"/>
      <c r="AG16" s="60">
        <f>W16*W27+X16*X27+Y16*Y27+Z16*Z27+AA16*AA27+AB16*AB27+AC16*AC27+AD16*AD27+AE16*AE27+AF16*AF27</f>
        <v>1</v>
      </c>
      <c r="AH16" s="48">
        <v>1</v>
      </c>
      <c r="AI16" s="49">
        <f t="shared" si="11"/>
        <v>1</v>
      </c>
      <c r="AJ16" s="128">
        <f>AI16+AI17</f>
        <v>1</v>
      </c>
      <c r="AK16" s="133" t="s">
        <v>40</v>
      </c>
      <c r="AL16" s="138">
        <v>1</v>
      </c>
      <c r="AM16" s="161" t="s">
        <v>137</v>
      </c>
      <c r="AN16" s="75">
        <f>AI16*T16</f>
        <v>2</v>
      </c>
      <c r="AO16" s="76">
        <f t="shared" si="0"/>
        <v>3</v>
      </c>
      <c r="AP16" s="76">
        <f t="shared" si="1"/>
        <v>0</v>
      </c>
      <c r="AQ16" s="76">
        <f t="shared" si="2"/>
        <v>0</v>
      </c>
      <c r="AR16" s="76">
        <f t="shared" si="3"/>
        <v>0</v>
      </c>
      <c r="AS16" s="76">
        <f t="shared" si="4"/>
        <v>0</v>
      </c>
      <c r="AT16" s="76">
        <f t="shared" si="5"/>
        <v>0</v>
      </c>
      <c r="AU16" s="76">
        <f t="shared" si="6"/>
        <v>0</v>
      </c>
      <c r="AV16" s="76">
        <f t="shared" si="7"/>
        <v>0</v>
      </c>
      <c r="AW16" s="76">
        <f t="shared" si="8"/>
        <v>0</v>
      </c>
      <c r="AX16" s="76">
        <f t="shared" si="9"/>
        <v>0</v>
      </c>
      <c r="AY16" s="76">
        <f t="shared" si="10"/>
        <v>-1</v>
      </c>
    </row>
    <row r="17" spans="1:51" s="76" customFormat="1">
      <c r="B17" s="174"/>
      <c r="C17" s="13" t="s">
        <v>49</v>
      </c>
      <c r="D17" s="95">
        <v>2</v>
      </c>
      <c r="E17" s="100">
        <v>3</v>
      </c>
      <c r="F17" s="97">
        <v>1</v>
      </c>
      <c r="G17" s="98">
        <v>0</v>
      </c>
      <c r="H17" s="98">
        <v>1</v>
      </c>
      <c r="I17" s="98">
        <v>0</v>
      </c>
      <c r="J17" s="98">
        <v>1</v>
      </c>
      <c r="K17" s="98">
        <v>0</v>
      </c>
      <c r="L17" s="98">
        <v>1</v>
      </c>
      <c r="M17" s="121">
        <v>0</v>
      </c>
      <c r="N17" s="31">
        <v>1</v>
      </c>
      <c r="O17" s="22">
        <v>0</v>
      </c>
      <c r="P17" s="108"/>
      <c r="Q17"/>
      <c r="R17" s="174"/>
      <c r="S17" s="13" t="s">
        <v>49</v>
      </c>
      <c r="T17" s="82">
        <v>1</v>
      </c>
      <c r="U17" s="4">
        <v>-1</v>
      </c>
      <c r="V17" s="4">
        <v>3</v>
      </c>
      <c r="W17" s="30">
        <v>0</v>
      </c>
      <c r="X17" s="31">
        <v>0</v>
      </c>
      <c r="Y17" s="31">
        <v>0</v>
      </c>
      <c r="Z17" s="31">
        <v>0</v>
      </c>
      <c r="AA17" s="31">
        <v>0</v>
      </c>
      <c r="AB17" s="22">
        <v>0</v>
      </c>
      <c r="AC17" s="31">
        <v>0</v>
      </c>
      <c r="AD17" s="22">
        <v>0</v>
      </c>
      <c r="AE17" s="31"/>
      <c r="AF17" s="22"/>
      <c r="AG17" s="60">
        <f>W17*W27+X17*X27+Y17*Y27+Z17*Z27+AA17*AA27+AB17*AB27+AC17*AC27+AD17*AD27+AE17*AE27+AF17*AF27</f>
        <v>0</v>
      </c>
      <c r="AH17" s="48">
        <v>1</v>
      </c>
      <c r="AI17" s="49">
        <f t="shared" si="11"/>
        <v>0</v>
      </c>
      <c r="AJ17" s="129"/>
      <c r="AK17" s="133"/>
      <c r="AL17" s="139"/>
      <c r="AM17" s="161"/>
      <c r="AN17" s="75">
        <f t="shared" ref="AN17:AN26" si="13">AI17*T17</f>
        <v>0</v>
      </c>
      <c r="AO17" s="76">
        <f t="shared" si="0"/>
        <v>0</v>
      </c>
      <c r="AP17" s="76">
        <f t="shared" si="1"/>
        <v>0</v>
      </c>
      <c r="AQ17" s="76">
        <f t="shared" si="2"/>
        <v>0</v>
      </c>
      <c r="AR17" s="76">
        <f t="shared" si="3"/>
        <v>0</v>
      </c>
      <c r="AS17" s="76">
        <f t="shared" si="4"/>
        <v>0</v>
      </c>
      <c r="AT17" s="76">
        <f t="shared" si="5"/>
        <v>0</v>
      </c>
      <c r="AU17" s="76">
        <f t="shared" si="6"/>
        <v>0</v>
      </c>
      <c r="AV17" s="76">
        <f t="shared" si="7"/>
        <v>0</v>
      </c>
      <c r="AW17" s="76">
        <f t="shared" si="8"/>
        <v>0</v>
      </c>
      <c r="AX17" s="76">
        <f t="shared" si="9"/>
        <v>0</v>
      </c>
      <c r="AY17" s="76">
        <f t="shared" si="10"/>
        <v>0</v>
      </c>
    </row>
    <row r="18" spans="1:51" s="76" customFormat="1" ht="15" customHeight="1">
      <c r="B18" s="180" t="s">
        <v>120</v>
      </c>
      <c r="C18" s="8" t="s">
        <v>53</v>
      </c>
      <c r="D18" s="91">
        <v>3</v>
      </c>
      <c r="E18" s="99">
        <v>3</v>
      </c>
      <c r="F18" s="93">
        <v>0</v>
      </c>
      <c r="G18" s="94">
        <v>1</v>
      </c>
      <c r="H18" s="94">
        <v>0</v>
      </c>
      <c r="I18" s="94">
        <v>1</v>
      </c>
      <c r="J18" s="94">
        <v>0</v>
      </c>
      <c r="K18" s="94">
        <v>1</v>
      </c>
      <c r="L18" s="94">
        <v>0</v>
      </c>
      <c r="M18" s="120">
        <v>1</v>
      </c>
      <c r="N18" s="29">
        <v>0</v>
      </c>
      <c r="O18" s="21">
        <v>1</v>
      </c>
      <c r="P18" s="108"/>
      <c r="Q18"/>
      <c r="R18" s="180" t="s">
        <v>120</v>
      </c>
      <c r="S18" s="8" t="s">
        <v>53</v>
      </c>
      <c r="T18" s="83">
        <v>4</v>
      </c>
      <c r="U18" s="3">
        <v>1</v>
      </c>
      <c r="V18" s="3">
        <v>3</v>
      </c>
      <c r="W18" s="28">
        <v>0</v>
      </c>
      <c r="X18" s="29">
        <v>0</v>
      </c>
      <c r="Y18" s="29">
        <v>0</v>
      </c>
      <c r="Z18" s="29">
        <v>1</v>
      </c>
      <c r="AA18" s="29">
        <v>0</v>
      </c>
      <c r="AB18" s="21">
        <v>0</v>
      </c>
      <c r="AC18" s="29">
        <v>0</v>
      </c>
      <c r="AD18" s="21">
        <v>0</v>
      </c>
      <c r="AE18" s="29"/>
      <c r="AF18" s="21"/>
      <c r="AG18" s="63">
        <f>W18*W27+X18*X27+Y18*Y27+Z18*Z27+AA18*AA27+AB18*AB27+AC18*AC27+AD18*AD27+AE18*AE27+AF18*AF27</f>
        <v>4</v>
      </c>
      <c r="AH18" s="46">
        <v>1</v>
      </c>
      <c r="AI18" s="47">
        <f t="shared" si="11"/>
        <v>1</v>
      </c>
      <c r="AJ18" s="116"/>
      <c r="AK18" s="117"/>
      <c r="AL18" s="118"/>
      <c r="AM18" s="161" t="s">
        <v>97</v>
      </c>
      <c r="AN18" s="75">
        <f t="shared" si="13"/>
        <v>4</v>
      </c>
      <c r="AO18" s="76">
        <f t="shared" si="0"/>
        <v>0</v>
      </c>
      <c r="AP18" s="76">
        <f t="shared" si="1"/>
        <v>0</v>
      </c>
      <c r="AQ18" s="76">
        <f t="shared" si="2"/>
        <v>0</v>
      </c>
      <c r="AR18" s="76">
        <f t="shared" si="3"/>
        <v>3</v>
      </c>
      <c r="AS18" s="76">
        <f t="shared" si="4"/>
        <v>0</v>
      </c>
      <c r="AT18" s="76">
        <f t="shared" si="5"/>
        <v>0</v>
      </c>
      <c r="AU18" s="76">
        <f t="shared" si="6"/>
        <v>0</v>
      </c>
      <c r="AV18" s="76">
        <f t="shared" si="7"/>
        <v>0</v>
      </c>
      <c r="AW18" s="76">
        <f t="shared" si="8"/>
        <v>0</v>
      </c>
      <c r="AX18" s="76">
        <f t="shared" si="9"/>
        <v>0</v>
      </c>
      <c r="AY18" s="76">
        <f t="shared" si="10"/>
        <v>4</v>
      </c>
    </row>
    <row r="19" spans="1:51" s="76" customFormat="1">
      <c r="B19" s="181"/>
      <c r="C19" s="5" t="s">
        <v>55</v>
      </c>
      <c r="D19" s="95">
        <v>3</v>
      </c>
      <c r="E19" s="100">
        <v>3</v>
      </c>
      <c r="F19" s="97">
        <v>1</v>
      </c>
      <c r="G19" s="98">
        <v>0</v>
      </c>
      <c r="H19" s="98">
        <v>1</v>
      </c>
      <c r="I19" s="98">
        <v>0</v>
      </c>
      <c r="J19" s="98">
        <v>1</v>
      </c>
      <c r="K19" s="98">
        <v>0</v>
      </c>
      <c r="L19" s="98">
        <v>1</v>
      </c>
      <c r="M19" s="121">
        <v>0</v>
      </c>
      <c r="N19" s="31">
        <v>1</v>
      </c>
      <c r="O19" s="22">
        <v>0</v>
      </c>
      <c r="P19" s="108"/>
      <c r="Q19"/>
      <c r="R19" s="181"/>
      <c r="S19" s="5" t="s">
        <v>55</v>
      </c>
      <c r="T19" s="84">
        <v>1</v>
      </c>
      <c r="U19" s="4">
        <v>1</v>
      </c>
      <c r="V19" s="4">
        <v>3</v>
      </c>
      <c r="W19" s="30">
        <v>0</v>
      </c>
      <c r="X19" s="31">
        <v>0</v>
      </c>
      <c r="Y19" s="31">
        <v>1</v>
      </c>
      <c r="Z19" s="31">
        <v>0</v>
      </c>
      <c r="AA19" s="31">
        <v>0</v>
      </c>
      <c r="AB19" s="22">
        <v>0</v>
      </c>
      <c r="AC19" s="31">
        <v>0</v>
      </c>
      <c r="AD19" s="22">
        <v>0</v>
      </c>
      <c r="AE19" s="31"/>
      <c r="AF19" s="22"/>
      <c r="AG19" s="61">
        <f>W19*W27+X19*X27+Y19*Y27+Z19*Z27+AA19*AA27+AB19*AB27+AC19*AC27+AD19*AD27+AE19*AE27+AF19*AF27</f>
        <v>3</v>
      </c>
      <c r="AH19" s="48">
        <v>1</v>
      </c>
      <c r="AI19" s="49">
        <f t="shared" si="11"/>
        <v>1</v>
      </c>
      <c r="AJ19" s="88"/>
      <c r="AK19" s="119"/>
      <c r="AL19" s="140"/>
      <c r="AM19" s="161"/>
      <c r="AN19" s="75">
        <f>AI19*T19</f>
        <v>1</v>
      </c>
      <c r="AO19" s="76">
        <f t="shared" si="0"/>
        <v>0</v>
      </c>
      <c r="AP19" s="76">
        <f t="shared" si="1"/>
        <v>0</v>
      </c>
      <c r="AQ19" s="76">
        <f t="shared" si="2"/>
        <v>3</v>
      </c>
      <c r="AR19" s="76">
        <f t="shared" si="3"/>
        <v>0</v>
      </c>
      <c r="AS19" s="76">
        <f t="shared" si="4"/>
        <v>0</v>
      </c>
      <c r="AT19" s="76">
        <f t="shared" si="5"/>
        <v>0</v>
      </c>
      <c r="AU19" s="76">
        <f t="shared" si="6"/>
        <v>0</v>
      </c>
      <c r="AV19" s="76">
        <f t="shared" si="7"/>
        <v>0</v>
      </c>
      <c r="AW19" s="76">
        <f t="shared" si="8"/>
        <v>0</v>
      </c>
      <c r="AX19" s="76">
        <f t="shared" si="9"/>
        <v>0</v>
      </c>
      <c r="AY19" s="76">
        <f t="shared" si="10"/>
        <v>3</v>
      </c>
    </row>
    <row r="20" spans="1:51" s="76" customFormat="1">
      <c r="B20" s="181"/>
      <c r="C20" s="5" t="s">
        <v>56</v>
      </c>
      <c r="D20" s="95">
        <v>4</v>
      </c>
      <c r="E20" s="100">
        <v>3</v>
      </c>
      <c r="F20" s="97">
        <v>1</v>
      </c>
      <c r="G20" s="98">
        <v>0</v>
      </c>
      <c r="H20" s="98">
        <v>1</v>
      </c>
      <c r="I20" s="98">
        <v>0</v>
      </c>
      <c r="J20" s="98">
        <v>1</v>
      </c>
      <c r="K20" s="98">
        <v>0</v>
      </c>
      <c r="L20" s="98">
        <v>1</v>
      </c>
      <c r="M20" s="121">
        <v>0</v>
      </c>
      <c r="N20" s="31">
        <v>1</v>
      </c>
      <c r="O20" s="22">
        <v>0</v>
      </c>
      <c r="P20" s="108"/>
      <c r="Q20"/>
      <c r="R20" s="181"/>
      <c r="S20" s="5" t="s">
        <v>56</v>
      </c>
      <c r="T20" s="84">
        <v>3</v>
      </c>
      <c r="U20" s="4">
        <v>1</v>
      </c>
      <c r="V20" s="4">
        <v>3</v>
      </c>
      <c r="W20" s="30">
        <v>0</v>
      </c>
      <c r="X20" s="31">
        <v>0</v>
      </c>
      <c r="Y20" s="31">
        <v>0</v>
      </c>
      <c r="Z20" s="31">
        <v>0</v>
      </c>
      <c r="AA20" s="31">
        <v>0</v>
      </c>
      <c r="AB20" s="22">
        <v>0</v>
      </c>
      <c r="AC20" s="31">
        <v>0</v>
      </c>
      <c r="AD20" s="22">
        <v>0</v>
      </c>
      <c r="AE20" s="31"/>
      <c r="AF20" s="22"/>
      <c r="AG20" s="61">
        <f>W20*W27+X20*X27+Y20*Y27+Z20*Z27+AA20*AA27+AB20*AB27+AC20*AC27+AD20*AD27+AE20*AE27+AF20*AF27</f>
        <v>0</v>
      </c>
      <c r="AH20" s="48">
        <v>1</v>
      </c>
      <c r="AI20" s="49">
        <f t="shared" si="11"/>
        <v>0</v>
      </c>
      <c r="AJ20" s="88">
        <f>AI18+AI19+AI20+AI21+AI22+AI23</f>
        <v>5</v>
      </c>
      <c r="AK20" s="119" t="s">
        <v>40</v>
      </c>
      <c r="AL20" s="140">
        <v>5</v>
      </c>
      <c r="AM20" s="161"/>
      <c r="AN20" s="75">
        <f t="shared" si="13"/>
        <v>0</v>
      </c>
      <c r="AO20" s="76">
        <f t="shared" si="0"/>
        <v>0</v>
      </c>
      <c r="AP20" s="76">
        <f t="shared" si="1"/>
        <v>0</v>
      </c>
      <c r="AQ20" s="76">
        <f t="shared" si="2"/>
        <v>0</v>
      </c>
      <c r="AR20" s="76">
        <f t="shared" si="3"/>
        <v>0</v>
      </c>
      <c r="AS20" s="76">
        <f t="shared" si="4"/>
        <v>0</v>
      </c>
      <c r="AT20" s="76">
        <f t="shared" si="5"/>
        <v>0</v>
      </c>
      <c r="AU20" s="76">
        <f t="shared" si="6"/>
        <v>0</v>
      </c>
      <c r="AV20" s="76">
        <f t="shared" si="7"/>
        <v>0</v>
      </c>
      <c r="AW20" s="76">
        <f t="shared" si="8"/>
        <v>0</v>
      </c>
      <c r="AX20" s="76">
        <f t="shared" si="9"/>
        <v>0</v>
      </c>
      <c r="AY20" s="76">
        <f t="shared" si="10"/>
        <v>0</v>
      </c>
    </row>
    <row r="21" spans="1:51" s="76" customFormat="1">
      <c r="B21" s="181"/>
      <c r="C21" s="5" t="s">
        <v>57</v>
      </c>
      <c r="D21" s="95">
        <v>4</v>
      </c>
      <c r="E21" s="100">
        <v>3</v>
      </c>
      <c r="F21" s="97">
        <v>0</v>
      </c>
      <c r="G21" s="98">
        <v>1</v>
      </c>
      <c r="H21" s="98">
        <v>0</v>
      </c>
      <c r="I21" s="98">
        <v>1</v>
      </c>
      <c r="J21" s="98">
        <v>0</v>
      </c>
      <c r="K21" s="98">
        <v>1</v>
      </c>
      <c r="L21" s="98">
        <v>0</v>
      </c>
      <c r="M21" s="121">
        <v>1</v>
      </c>
      <c r="N21" s="31">
        <v>0</v>
      </c>
      <c r="O21" s="22">
        <v>1</v>
      </c>
      <c r="P21" s="108"/>
      <c r="Q21"/>
      <c r="R21" s="181"/>
      <c r="S21" s="5" t="s">
        <v>57</v>
      </c>
      <c r="T21" s="84">
        <v>1</v>
      </c>
      <c r="U21" s="4">
        <v>1</v>
      </c>
      <c r="V21" s="4">
        <v>3</v>
      </c>
      <c r="W21" s="30">
        <v>0</v>
      </c>
      <c r="X21" s="31">
        <v>0</v>
      </c>
      <c r="Y21" s="31">
        <v>0</v>
      </c>
      <c r="Z21" s="31">
        <v>1</v>
      </c>
      <c r="AA21" s="31">
        <v>0</v>
      </c>
      <c r="AB21" s="22">
        <v>0</v>
      </c>
      <c r="AC21" s="31">
        <v>0</v>
      </c>
      <c r="AD21" s="22">
        <v>0</v>
      </c>
      <c r="AE21" s="31"/>
      <c r="AF21" s="22"/>
      <c r="AG21" s="61">
        <f>W21*W27+X21*X27+Y21*Y27+Z21*Z27+AA21*AA27+AB21*AB27+AC21*AC27+AD21*AD27+AE21*AE27+AF21*AF27</f>
        <v>4</v>
      </c>
      <c r="AH21" s="48">
        <v>1</v>
      </c>
      <c r="AI21" s="49">
        <f t="shared" si="11"/>
        <v>1</v>
      </c>
      <c r="AJ21" s="88"/>
      <c r="AK21" s="119"/>
      <c r="AL21" s="140"/>
      <c r="AM21" s="161"/>
      <c r="AN21" s="75">
        <f t="shared" si="13"/>
        <v>1</v>
      </c>
      <c r="AO21" s="76">
        <f t="shared" si="0"/>
        <v>0</v>
      </c>
      <c r="AP21" s="76">
        <f t="shared" si="1"/>
        <v>0</v>
      </c>
      <c r="AQ21" s="76">
        <f t="shared" si="2"/>
        <v>0</v>
      </c>
      <c r="AR21" s="76">
        <f t="shared" si="3"/>
        <v>3</v>
      </c>
      <c r="AS21" s="76">
        <f t="shared" si="4"/>
        <v>0</v>
      </c>
      <c r="AT21" s="76">
        <f t="shared" si="5"/>
        <v>0</v>
      </c>
      <c r="AU21" s="76">
        <f t="shared" si="6"/>
        <v>0</v>
      </c>
      <c r="AV21" s="76">
        <f t="shared" si="7"/>
        <v>0</v>
      </c>
      <c r="AW21" s="76">
        <f t="shared" si="8"/>
        <v>0</v>
      </c>
      <c r="AX21" s="76">
        <f t="shared" si="9"/>
        <v>0</v>
      </c>
      <c r="AY21" s="76">
        <f t="shared" si="10"/>
        <v>4</v>
      </c>
    </row>
    <row r="22" spans="1:51" s="76" customFormat="1">
      <c r="B22" s="181"/>
      <c r="C22" s="5" t="s">
        <v>58</v>
      </c>
      <c r="D22" s="95">
        <v>4</v>
      </c>
      <c r="E22" s="100">
        <v>3</v>
      </c>
      <c r="F22" s="97">
        <v>0</v>
      </c>
      <c r="G22" s="98">
        <v>1</v>
      </c>
      <c r="H22" s="98">
        <v>0</v>
      </c>
      <c r="I22" s="98">
        <v>1</v>
      </c>
      <c r="J22" s="98">
        <v>0</v>
      </c>
      <c r="K22" s="98">
        <v>1</v>
      </c>
      <c r="L22" s="98">
        <v>0</v>
      </c>
      <c r="M22" s="121">
        <v>1</v>
      </c>
      <c r="N22" s="31">
        <v>0</v>
      </c>
      <c r="O22" s="22">
        <v>1</v>
      </c>
      <c r="P22" s="108"/>
      <c r="Q22"/>
      <c r="R22" s="181"/>
      <c r="S22" s="5" t="s">
        <v>58</v>
      </c>
      <c r="T22" s="84">
        <v>5</v>
      </c>
      <c r="U22" s="4">
        <v>1</v>
      </c>
      <c r="V22" s="4">
        <v>3</v>
      </c>
      <c r="W22" s="30">
        <v>0</v>
      </c>
      <c r="X22" s="31">
        <v>0</v>
      </c>
      <c r="Y22" s="31">
        <v>0</v>
      </c>
      <c r="Z22" s="31">
        <v>1</v>
      </c>
      <c r="AA22" s="31">
        <v>0</v>
      </c>
      <c r="AB22" s="22">
        <v>0</v>
      </c>
      <c r="AC22" s="31">
        <v>0</v>
      </c>
      <c r="AD22" s="22">
        <v>0</v>
      </c>
      <c r="AE22" s="31"/>
      <c r="AF22" s="22"/>
      <c r="AG22" s="61">
        <f>W22*W27+X22*X27+Y22*Y27+Z22*Z27+AA22*AA27+AB22*AB27+AC22*AC27+AD22*AD27+AE22*AE27+AF22*AF27</f>
        <v>4</v>
      </c>
      <c r="AH22" s="48">
        <v>1</v>
      </c>
      <c r="AI22" s="49">
        <f t="shared" si="11"/>
        <v>1</v>
      </c>
      <c r="AJ22" s="88"/>
      <c r="AK22" s="119"/>
      <c r="AL22" s="140"/>
      <c r="AM22" s="161"/>
      <c r="AN22" s="75">
        <f t="shared" si="13"/>
        <v>5</v>
      </c>
      <c r="AO22" s="76">
        <f t="shared" si="0"/>
        <v>0</v>
      </c>
      <c r="AP22" s="76">
        <f t="shared" si="1"/>
        <v>0</v>
      </c>
      <c r="AQ22" s="76">
        <f t="shared" si="2"/>
        <v>0</v>
      </c>
      <c r="AR22" s="76">
        <f t="shared" si="3"/>
        <v>3</v>
      </c>
      <c r="AS22" s="76">
        <f t="shared" si="4"/>
        <v>0</v>
      </c>
      <c r="AT22" s="76">
        <f t="shared" si="5"/>
        <v>0</v>
      </c>
      <c r="AU22" s="76">
        <f t="shared" si="6"/>
        <v>0</v>
      </c>
      <c r="AV22" s="76">
        <f t="shared" si="7"/>
        <v>0</v>
      </c>
      <c r="AW22" s="76">
        <f t="shared" si="8"/>
        <v>0</v>
      </c>
      <c r="AX22" s="76">
        <f t="shared" si="9"/>
        <v>0</v>
      </c>
      <c r="AY22" s="76">
        <f t="shared" si="10"/>
        <v>4</v>
      </c>
    </row>
    <row r="23" spans="1:51" s="76" customFormat="1">
      <c r="B23" s="182"/>
      <c r="C23" s="86" t="s">
        <v>59</v>
      </c>
      <c r="D23" s="101">
        <v>4</v>
      </c>
      <c r="E23" s="106">
        <v>3</v>
      </c>
      <c r="F23" s="102">
        <v>0</v>
      </c>
      <c r="G23" s="103">
        <v>1</v>
      </c>
      <c r="H23" s="103">
        <v>0</v>
      </c>
      <c r="I23" s="103">
        <v>1</v>
      </c>
      <c r="J23" s="103">
        <v>0</v>
      </c>
      <c r="K23" s="103">
        <v>1</v>
      </c>
      <c r="L23" s="103">
        <v>0</v>
      </c>
      <c r="M23" s="122">
        <v>1</v>
      </c>
      <c r="N23" s="31">
        <v>0</v>
      </c>
      <c r="O23" s="22">
        <v>1</v>
      </c>
      <c r="P23" s="108"/>
      <c r="Q23"/>
      <c r="R23" s="181"/>
      <c r="S23" s="86" t="s">
        <v>59</v>
      </c>
      <c r="T23" s="87">
        <v>6</v>
      </c>
      <c r="U23" s="10">
        <v>1</v>
      </c>
      <c r="V23" s="10">
        <v>3</v>
      </c>
      <c r="W23" s="32">
        <v>0</v>
      </c>
      <c r="X23" s="33">
        <v>0</v>
      </c>
      <c r="Y23" s="33">
        <v>0</v>
      </c>
      <c r="Z23" s="33">
        <v>1</v>
      </c>
      <c r="AA23" s="33">
        <v>0</v>
      </c>
      <c r="AB23" s="34">
        <v>0</v>
      </c>
      <c r="AC23" s="33">
        <v>0</v>
      </c>
      <c r="AD23" s="34">
        <v>0</v>
      </c>
      <c r="AE23" s="31"/>
      <c r="AF23" s="22"/>
      <c r="AG23" s="62">
        <f>W23*W27+X23*X27+Y23*Y27+Z23*Z27+AA23*AA27+AB23*AB27+AC23*AC27+AD23*AD27+AE23*AE27+AF23*AF27</f>
        <v>4</v>
      </c>
      <c r="AH23" s="51">
        <v>1</v>
      </c>
      <c r="AI23" s="51">
        <f t="shared" si="11"/>
        <v>1</v>
      </c>
      <c r="AJ23" s="88"/>
      <c r="AK23" s="119"/>
      <c r="AL23" s="140"/>
      <c r="AM23" s="161"/>
      <c r="AN23" s="75">
        <f t="shared" si="13"/>
        <v>6</v>
      </c>
      <c r="AO23" s="76">
        <f t="shared" si="0"/>
        <v>0</v>
      </c>
      <c r="AP23" s="76">
        <f t="shared" si="1"/>
        <v>0</v>
      </c>
      <c r="AQ23" s="76">
        <f t="shared" si="2"/>
        <v>0</v>
      </c>
      <c r="AR23" s="76">
        <f t="shared" si="3"/>
        <v>3</v>
      </c>
      <c r="AS23" s="76">
        <f t="shared" si="4"/>
        <v>0</v>
      </c>
      <c r="AT23" s="76">
        <f t="shared" si="5"/>
        <v>0</v>
      </c>
      <c r="AU23" s="76">
        <f t="shared" si="6"/>
        <v>0</v>
      </c>
      <c r="AV23" s="76">
        <f t="shared" si="7"/>
        <v>0</v>
      </c>
      <c r="AW23" s="76">
        <f t="shared" si="8"/>
        <v>0</v>
      </c>
      <c r="AX23" s="76">
        <f t="shared" si="9"/>
        <v>0</v>
      </c>
      <c r="AY23" s="76">
        <f t="shared" si="10"/>
        <v>4</v>
      </c>
    </row>
    <row r="24" spans="1:51" s="76" customFormat="1" ht="15" customHeight="1">
      <c r="B24" s="174" t="s">
        <v>121</v>
      </c>
      <c r="C24" s="17" t="s">
        <v>101</v>
      </c>
      <c r="D24" s="95">
        <v>1</v>
      </c>
      <c r="E24" s="96">
        <v>3</v>
      </c>
      <c r="F24" s="97">
        <v>1</v>
      </c>
      <c r="G24" s="98">
        <v>1</v>
      </c>
      <c r="H24" s="98">
        <v>1</v>
      </c>
      <c r="I24" s="98">
        <v>1</v>
      </c>
      <c r="J24" s="98">
        <v>1</v>
      </c>
      <c r="K24" s="98">
        <v>1</v>
      </c>
      <c r="L24" s="98">
        <v>1</v>
      </c>
      <c r="M24" s="121">
        <v>1</v>
      </c>
      <c r="N24" s="31">
        <v>1</v>
      </c>
      <c r="O24" s="22">
        <v>1</v>
      </c>
      <c r="P24" s="108"/>
      <c r="Q24"/>
      <c r="R24" s="174" t="s">
        <v>121</v>
      </c>
      <c r="S24" s="17" t="s">
        <v>101</v>
      </c>
      <c r="T24" s="85">
        <v>1</v>
      </c>
      <c r="U24" s="4">
        <v>-1</v>
      </c>
      <c r="V24" s="4">
        <v>3</v>
      </c>
      <c r="W24" s="28">
        <v>0</v>
      </c>
      <c r="X24" s="29">
        <v>0</v>
      </c>
      <c r="Y24" s="29">
        <v>0</v>
      </c>
      <c r="Z24" s="29">
        <v>0</v>
      </c>
      <c r="AA24" s="29">
        <v>0</v>
      </c>
      <c r="AB24" s="21">
        <v>0</v>
      </c>
      <c r="AC24" s="31">
        <v>0</v>
      </c>
      <c r="AD24" s="22">
        <v>0</v>
      </c>
      <c r="AE24" s="31"/>
      <c r="AF24" s="22"/>
      <c r="AG24" s="60">
        <f>W24*W27+X24*X27+Y24*Y27+Z24*Z27+AA24*AA27+AB24*AB27+AC24*AC27+AD24*AD27+AE24*AE27+AF24*AF27</f>
        <v>0</v>
      </c>
      <c r="AH24" s="48">
        <v>1</v>
      </c>
      <c r="AI24" s="48">
        <f t="shared" si="11"/>
        <v>0</v>
      </c>
      <c r="AJ24" s="130"/>
      <c r="AK24" s="131"/>
      <c r="AL24" s="132"/>
      <c r="AM24" s="161" t="s">
        <v>121</v>
      </c>
      <c r="AN24" s="75">
        <f t="shared" si="13"/>
        <v>0</v>
      </c>
      <c r="AO24" s="76">
        <f t="shared" si="0"/>
        <v>0</v>
      </c>
      <c r="AP24" s="76">
        <f t="shared" si="1"/>
        <v>0</v>
      </c>
      <c r="AQ24" s="76">
        <f t="shared" si="2"/>
        <v>0</v>
      </c>
      <c r="AR24" s="76">
        <f t="shared" si="3"/>
        <v>0</v>
      </c>
      <c r="AS24" s="76">
        <f t="shared" si="4"/>
        <v>0</v>
      </c>
      <c r="AT24" s="76">
        <f t="shared" si="5"/>
        <v>0</v>
      </c>
      <c r="AU24" s="76">
        <f t="shared" si="6"/>
        <v>0</v>
      </c>
      <c r="AV24" s="76">
        <f t="shared" si="7"/>
        <v>0</v>
      </c>
      <c r="AW24" s="76">
        <f t="shared" si="8"/>
        <v>0</v>
      </c>
      <c r="AX24" s="76">
        <f t="shared" si="9"/>
        <v>0</v>
      </c>
      <c r="AY24" s="76">
        <f t="shared" si="10"/>
        <v>0</v>
      </c>
    </row>
    <row r="25" spans="1:51" s="76" customFormat="1" ht="15" customHeight="1">
      <c r="B25" s="174"/>
      <c r="C25" s="17" t="s">
        <v>102</v>
      </c>
      <c r="D25" s="95">
        <v>1</v>
      </c>
      <c r="E25" s="96">
        <v>3</v>
      </c>
      <c r="F25" s="97">
        <v>1</v>
      </c>
      <c r="G25" s="98">
        <v>1</v>
      </c>
      <c r="H25" s="98">
        <v>1</v>
      </c>
      <c r="I25" s="98">
        <v>1</v>
      </c>
      <c r="J25" s="98">
        <v>1</v>
      </c>
      <c r="K25" s="98">
        <v>1</v>
      </c>
      <c r="L25" s="98">
        <v>1</v>
      </c>
      <c r="M25" s="121">
        <v>1</v>
      </c>
      <c r="N25" s="31">
        <v>1</v>
      </c>
      <c r="O25" s="22">
        <v>1</v>
      </c>
      <c r="P25" s="108"/>
      <c r="Q25"/>
      <c r="R25" s="174"/>
      <c r="S25" s="17" t="s">
        <v>102</v>
      </c>
      <c r="T25" s="85">
        <v>2</v>
      </c>
      <c r="U25" s="4">
        <v>-1</v>
      </c>
      <c r="V25" s="4">
        <v>3</v>
      </c>
      <c r="W25" s="30">
        <v>1</v>
      </c>
      <c r="X25" s="31">
        <v>0</v>
      </c>
      <c r="Y25" s="31">
        <v>0</v>
      </c>
      <c r="Z25" s="31">
        <v>0</v>
      </c>
      <c r="AA25" s="31">
        <v>0</v>
      </c>
      <c r="AB25" s="22">
        <v>0</v>
      </c>
      <c r="AC25" s="31">
        <v>0</v>
      </c>
      <c r="AD25" s="22">
        <v>0</v>
      </c>
      <c r="AE25" s="31"/>
      <c r="AF25" s="22"/>
      <c r="AG25" s="60">
        <f>W25*W27+X25*X27+Y25*Y27+Z25*Z27+AA25*AA27+AB25*AB27+AC25*AC27+AD25*AD27+AE25*AE27+AF25*AF27</f>
        <v>1</v>
      </c>
      <c r="AH25" s="48">
        <v>1</v>
      </c>
      <c r="AI25" s="48">
        <f t="shared" si="11"/>
        <v>1</v>
      </c>
      <c r="AJ25" s="128">
        <f>AI24+AI25+AI26</f>
        <v>2</v>
      </c>
      <c r="AK25" s="133" t="s">
        <v>40</v>
      </c>
      <c r="AL25" s="138">
        <v>2</v>
      </c>
      <c r="AM25" s="161"/>
      <c r="AN25" s="75">
        <f t="shared" si="13"/>
        <v>2</v>
      </c>
      <c r="AO25" s="76">
        <f t="shared" si="0"/>
        <v>3</v>
      </c>
      <c r="AP25" s="76">
        <f t="shared" si="1"/>
        <v>0</v>
      </c>
      <c r="AQ25" s="76">
        <f t="shared" si="2"/>
        <v>0</v>
      </c>
      <c r="AR25" s="76">
        <f t="shared" si="3"/>
        <v>0</v>
      </c>
      <c r="AS25" s="76">
        <f t="shared" si="4"/>
        <v>0</v>
      </c>
      <c r="AT25" s="76">
        <f t="shared" si="5"/>
        <v>0</v>
      </c>
      <c r="AU25" s="76">
        <f t="shared" si="6"/>
        <v>0</v>
      </c>
      <c r="AV25" s="76">
        <f t="shared" si="7"/>
        <v>0</v>
      </c>
      <c r="AW25" s="76">
        <f t="shared" si="8"/>
        <v>0</v>
      </c>
      <c r="AX25" s="76">
        <f t="shared" si="9"/>
        <v>0</v>
      </c>
      <c r="AY25" s="76">
        <f t="shared" si="10"/>
        <v>-1</v>
      </c>
    </row>
    <row r="26" spans="1:51" s="76" customFormat="1" ht="15" customHeight="1">
      <c r="B26" s="179"/>
      <c r="C26" s="79" t="s">
        <v>103</v>
      </c>
      <c r="D26" s="101">
        <v>1</v>
      </c>
      <c r="E26" s="104">
        <v>3</v>
      </c>
      <c r="F26" s="102">
        <v>1</v>
      </c>
      <c r="G26" s="103">
        <v>1</v>
      </c>
      <c r="H26" s="103">
        <v>1</v>
      </c>
      <c r="I26" s="103">
        <v>1</v>
      </c>
      <c r="J26" s="103">
        <v>1</v>
      </c>
      <c r="K26" s="103">
        <v>1</v>
      </c>
      <c r="L26" s="103">
        <v>1</v>
      </c>
      <c r="M26" s="122">
        <v>1</v>
      </c>
      <c r="N26" s="33">
        <v>1</v>
      </c>
      <c r="O26" s="34">
        <v>1</v>
      </c>
      <c r="P26" s="108"/>
      <c r="Q26"/>
      <c r="R26" s="174"/>
      <c r="S26" s="17" t="s">
        <v>103</v>
      </c>
      <c r="T26" s="85">
        <v>3</v>
      </c>
      <c r="U26" s="10">
        <v>-1</v>
      </c>
      <c r="V26" s="10">
        <v>3</v>
      </c>
      <c r="W26" s="32">
        <v>0</v>
      </c>
      <c r="X26" s="33">
        <v>1</v>
      </c>
      <c r="Y26" s="33">
        <v>0</v>
      </c>
      <c r="Z26" s="33">
        <v>0</v>
      </c>
      <c r="AA26" s="33">
        <v>0</v>
      </c>
      <c r="AB26" s="34">
        <v>0</v>
      </c>
      <c r="AC26" s="33">
        <v>0</v>
      </c>
      <c r="AD26" s="34">
        <v>0</v>
      </c>
      <c r="AE26" s="31"/>
      <c r="AF26" s="22"/>
      <c r="AG26" s="60">
        <f>W26*W27+X26*X27+Y26*Y27+Z26*Z27+AA26*AA27+AB26*AB27+AC26*AC27+AD26*AD27+AE26*AE27+AF26*AF27</f>
        <v>2</v>
      </c>
      <c r="AH26" s="48">
        <v>1</v>
      </c>
      <c r="AI26" s="48">
        <f t="shared" si="11"/>
        <v>1</v>
      </c>
      <c r="AJ26" s="129"/>
      <c r="AK26" s="141"/>
      <c r="AL26" s="139"/>
      <c r="AM26" s="161"/>
      <c r="AN26" s="75">
        <f t="shared" si="13"/>
        <v>3</v>
      </c>
      <c r="AO26" s="76">
        <f t="shared" si="0"/>
        <v>0</v>
      </c>
      <c r="AP26" s="76">
        <f t="shared" si="1"/>
        <v>3</v>
      </c>
      <c r="AQ26" s="76">
        <f t="shared" si="2"/>
        <v>0</v>
      </c>
      <c r="AR26" s="76">
        <f t="shared" si="3"/>
        <v>0</v>
      </c>
      <c r="AS26" s="76">
        <f t="shared" si="4"/>
        <v>0</v>
      </c>
      <c r="AT26" s="76">
        <f t="shared" si="5"/>
        <v>0</v>
      </c>
      <c r="AU26" s="76">
        <f t="shared" si="6"/>
        <v>0</v>
      </c>
      <c r="AV26" s="76">
        <f t="shared" si="7"/>
        <v>0</v>
      </c>
      <c r="AW26" s="76">
        <f t="shared" si="8"/>
        <v>0</v>
      </c>
      <c r="AX26" s="76">
        <f t="shared" si="9"/>
        <v>0</v>
      </c>
      <c r="AY26" s="76">
        <f t="shared" si="10"/>
        <v>-2</v>
      </c>
    </row>
    <row r="27" spans="1:51" s="76" customFormat="1" ht="15" customHeight="1">
      <c r="B27" s="45"/>
      <c r="C27" s="1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1"/>
      <c r="O27" s="1"/>
      <c r="P27" s="108"/>
      <c r="Q27"/>
      <c r="R27" s="162" t="s">
        <v>66</v>
      </c>
      <c r="S27" s="163"/>
      <c r="T27" s="164"/>
      <c r="U27" s="190" t="s">
        <v>67</v>
      </c>
      <c r="V27" s="191"/>
      <c r="W27" s="54">
        <v>1</v>
      </c>
      <c r="X27" s="54">
        <v>2</v>
      </c>
      <c r="Y27" s="54">
        <v>3</v>
      </c>
      <c r="Z27" s="54">
        <v>4</v>
      </c>
      <c r="AA27" s="54">
        <v>5</v>
      </c>
      <c r="AB27" s="54">
        <v>6</v>
      </c>
      <c r="AC27" s="54">
        <v>7</v>
      </c>
      <c r="AD27" s="54">
        <v>8</v>
      </c>
      <c r="AE27" s="54">
        <v>9</v>
      </c>
      <c r="AF27" s="55">
        <v>10</v>
      </c>
      <c r="AG27" s="192" t="s">
        <v>68</v>
      </c>
      <c r="AH27" s="193"/>
      <c r="AI27" s="192" t="s">
        <v>69</v>
      </c>
      <c r="AJ27" s="194"/>
      <c r="AK27" s="195" t="s">
        <v>127</v>
      </c>
      <c r="AL27" s="194"/>
      <c r="AM27" s="143"/>
      <c r="AN27" s="77">
        <f t="shared" ref="AN27:AY27" si="14">SUM(AN5:AN26)</f>
        <v>24</v>
      </c>
      <c r="AO27" s="76">
        <f t="shared" si="14"/>
        <v>18</v>
      </c>
      <c r="AP27" s="76">
        <f t="shared" si="14"/>
        <v>12</v>
      </c>
      <c r="AQ27" s="76">
        <f t="shared" si="14"/>
        <v>12</v>
      </c>
      <c r="AR27" s="76">
        <f t="shared" si="14"/>
        <v>15</v>
      </c>
      <c r="AS27" s="76">
        <f t="shared" si="14"/>
        <v>0</v>
      </c>
      <c r="AT27" s="76">
        <f t="shared" si="14"/>
        <v>0</v>
      </c>
      <c r="AU27" s="76">
        <f t="shared" si="14"/>
        <v>0</v>
      </c>
      <c r="AV27" s="76">
        <f t="shared" si="14"/>
        <v>0</v>
      </c>
      <c r="AW27" s="76">
        <f t="shared" si="14"/>
        <v>0</v>
      </c>
      <c r="AX27" s="76">
        <f t="shared" si="14"/>
        <v>0</v>
      </c>
      <c r="AY27" s="76">
        <f t="shared" si="14"/>
        <v>12</v>
      </c>
    </row>
    <row r="28" spans="1:51" s="76" customFormat="1" ht="15" customHeight="1">
      <c r="B28" s="1"/>
      <c r="C28" s="1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/>
      <c r="O28"/>
      <c r="P28" s="108"/>
      <c r="Q28"/>
      <c r="R28" s="187"/>
      <c r="S28" s="188"/>
      <c r="T28" s="189"/>
      <c r="U28" s="196" t="s">
        <v>72</v>
      </c>
      <c r="V28" s="191"/>
      <c r="W28" s="52">
        <f t="shared" ref="W28:AF28" si="15">AO27</f>
        <v>18</v>
      </c>
      <c r="X28" s="52">
        <f t="shared" si="15"/>
        <v>12</v>
      </c>
      <c r="Y28" s="52">
        <f>AQ27</f>
        <v>12</v>
      </c>
      <c r="Z28" s="52">
        <f>AR27</f>
        <v>15</v>
      </c>
      <c r="AA28" s="52">
        <f t="shared" si="15"/>
        <v>0</v>
      </c>
      <c r="AB28" s="52">
        <f t="shared" si="15"/>
        <v>0</v>
      </c>
      <c r="AC28" s="52">
        <f t="shared" si="15"/>
        <v>0</v>
      </c>
      <c r="AD28" s="52">
        <f t="shared" si="15"/>
        <v>0</v>
      </c>
      <c r="AE28" s="52">
        <f t="shared" si="15"/>
        <v>0</v>
      </c>
      <c r="AF28" s="53">
        <f t="shared" si="15"/>
        <v>0</v>
      </c>
      <c r="AG28" s="112">
        <v>4.0000000000001341</v>
      </c>
      <c r="AH28" s="113"/>
      <c r="AI28" s="134">
        <f>0.001*AN27</f>
        <v>2.4E-2</v>
      </c>
      <c r="AJ28" s="135"/>
      <c r="AK28" s="134">
        <f>0.001*AY27</f>
        <v>1.2E-2</v>
      </c>
      <c r="AL28" s="135"/>
      <c r="AM28" s="143"/>
      <c r="AN28" s="75"/>
    </row>
    <row r="29" spans="1:51" s="76" customFormat="1" ht="15" customHeight="1">
      <c r="B29" s="1"/>
      <c r="C29" s="1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/>
      <c r="O29"/>
      <c r="P29" s="108"/>
      <c r="Q29"/>
      <c r="R29" s="165"/>
      <c r="S29" s="166"/>
      <c r="T29" s="167"/>
      <c r="U29" s="196" t="s">
        <v>73</v>
      </c>
      <c r="V29" s="191"/>
      <c r="W29" s="54">
        <v>18</v>
      </c>
      <c r="X29" s="54">
        <v>18</v>
      </c>
      <c r="Y29" s="54">
        <v>18</v>
      </c>
      <c r="Z29" s="54">
        <v>18</v>
      </c>
      <c r="AA29" s="54">
        <v>18</v>
      </c>
      <c r="AB29" s="54">
        <v>18</v>
      </c>
      <c r="AC29" s="54">
        <v>18</v>
      </c>
      <c r="AD29" s="54">
        <v>18</v>
      </c>
      <c r="AE29" s="54">
        <v>18</v>
      </c>
      <c r="AF29" s="55">
        <v>18</v>
      </c>
      <c r="AG29" s="114"/>
      <c r="AH29" s="115"/>
      <c r="AI29" s="114"/>
      <c r="AJ29" s="137"/>
      <c r="AK29" s="136"/>
      <c r="AL29" s="137"/>
      <c r="AM29" s="143"/>
      <c r="AN29" s="75"/>
    </row>
    <row r="30" spans="1:51" s="76" customFormat="1" ht="15" customHeight="1">
      <c r="A30"/>
      <c r="B30" s="162" t="s">
        <v>74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4"/>
      <c r="N30"/>
      <c r="O30"/>
      <c r="P30" s="10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 s="1"/>
      <c r="AI30" s="1"/>
      <c r="AJ30" s="1"/>
      <c r="AK30" s="36"/>
      <c r="AL30" s="1"/>
      <c r="AM30" s="127"/>
      <c r="AN30" s="75"/>
    </row>
    <row r="31" spans="1:51" s="76" customFormat="1" ht="15" customHeight="1">
      <c r="A3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9"/>
      <c r="N31"/>
      <c r="O31"/>
      <c r="P31" s="10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1"/>
      <c r="AI31" s="1"/>
      <c r="AJ31" s="1"/>
      <c r="AK31" s="36"/>
      <c r="AL31" s="1"/>
      <c r="AM31" s="127"/>
      <c r="AN31" s="75"/>
    </row>
    <row r="32" spans="1:51" s="76" customFormat="1" ht="18.899999999999999" customHeight="1">
      <c r="A32"/>
      <c r="B32" s="9" t="s">
        <v>17</v>
      </c>
      <c r="C32" s="38" t="s">
        <v>22</v>
      </c>
      <c r="D32" s="38" t="s">
        <v>123</v>
      </c>
      <c r="E32" s="41" t="s">
        <v>124</v>
      </c>
      <c r="F32" s="38" t="s">
        <v>125</v>
      </c>
      <c r="G32" s="38" t="s">
        <v>126</v>
      </c>
      <c r="H32" s="68" t="s">
        <v>21</v>
      </c>
      <c r="I32" s="38" t="s">
        <v>128</v>
      </c>
      <c r="J32" s="123" t="s">
        <v>76</v>
      </c>
      <c r="K32" s="38" t="s">
        <v>22</v>
      </c>
      <c r="L32" s="38" t="s">
        <v>123</v>
      </c>
      <c r="M32" s="38" t="s">
        <v>124</v>
      </c>
      <c r="N32"/>
      <c r="O32"/>
      <c r="P32" s="10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197" t="s">
        <v>77</v>
      </c>
      <c r="AH32" s="185"/>
      <c r="AI32" s="185"/>
      <c r="AJ32" s="185">
        <f>AG28-AI28-AK28</f>
        <v>3.9640000000001341</v>
      </c>
      <c r="AK32" s="185"/>
      <c r="AL32" s="186"/>
      <c r="AM32" s="127"/>
      <c r="AN32" s="78"/>
    </row>
    <row r="33" spans="1:40" s="76" customFormat="1">
      <c r="A33" s="108">
        <v>100</v>
      </c>
      <c r="B33" s="2" t="s">
        <v>41</v>
      </c>
      <c r="C33" s="99">
        <f>W9+X9+Y9+Z9+AA9+AB9+AC9+AD9</f>
        <v>1</v>
      </c>
      <c r="D33" s="99">
        <f>AG9</f>
        <v>2</v>
      </c>
      <c r="E33" s="91">
        <f>A33*(1-C33)</f>
        <v>0</v>
      </c>
      <c r="F33" s="109">
        <f>D33-1</f>
        <v>1</v>
      </c>
      <c r="G33" s="98">
        <f>E33+F33</f>
        <v>1</v>
      </c>
      <c r="H33" s="31" t="s">
        <v>54</v>
      </c>
      <c r="I33" s="120">
        <f>L33+M33</f>
        <v>1</v>
      </c>
      <c r="J33" s="20" t="s">
        <v>38</v>
      </c>
      <c r="K33" s="91">
        <f>W8+X8+Y8+Z8+AA8+AB8</f>
        <v>1</v>
      </c>
      <c r="L33" s="109">
        <f>AG8</f>
        <v>1</v>
      </c>
      <c r="M33" s="109">
        <f>P33*(1-K33)</f>
        <v>0</v>
      </c>
      <c r="N33"/>
      <c r="O33"/>
      <c r="P33" s="108">
        <v>99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 s="1"/>
      <c r="AI33" s="1"/>
      <c r="AJ33" s="1"/>
      <c r="AK33" s="36"/>
      <c r="AL33" s="1"/>
      <c r="AM33" s="127"/>
      <c r="AN33" s="75"/>
    </row>
    <row r="34" spans="1:40" s="76" customFormat="1">
      <c r="A34" s="108">
        <v>100</v>
      </c>
      <c r="B34" s="2" t="s">
        <v>42</v>
      </c>
      <c r="C34" s="100">
        <f>W10+X10+Y10+Z10+AA10+AB10+AC10+AD10</f>
        <v>1</v>
      </c>
      <c r="D34" s="100">
        <f>AG10</f>
        <v>3</v>
      </c>
      <c r="E34" s="95">
        <f>A34*(1-C34)</f>
        <v>0</v>
      </c>
      <c r="F34" s="110">
        <f>D34-1</f>
        <v>2</v>
      </c>
      <c r="G34" s="98">
        <f t="shared" ref="G34:G47" si="16">E34+F34</f>
        <v>2</v>
      </c>
      <c r="H34" s="31" t="s">
        <v>54</v>
      </c>
      <c r="I34" s="121">
        <f t="shared" ref="I34:I47" si="17">L34+M34</f>
        <v>1</v>
      </c>
      <c r="J34" s="20" t="s">
        <v>81</v>
      </c>
      <c r="K34" s="95">
        <f>W6+X6+Y6+Z6+AA6+AB6</f>
        <v>1</v>
      </c>
      <c r="L34" s="110">
        <f>AG6</f>
        <v>1</v>
      </c>
      <c r="M34" s="110">
        <f t="shared" ref="M34:M47" si="18">P34*(1-K34)</f>
        <v>0</v>
      </c>
      <c r="N34"/>
      <c r="O34"/>
      <c r="P34" s="108">
        <v>99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 s="1"/>
      <c r="AI34" s="1"/>
      <c r="AJ34" s="1"/>
      <c r="AK34" s="36"/>
      <c r="AL34" s="1"/>
      <c r="AM34" s="127"/>
      <c r="AN34" s="75"/>
    </row>
    <row r="35" spans="1:40" s="76" customFormat="1">
      <c r="A35" s="108">
        <v>100</v>
      </c>
      <c r="B35" s="2" t="s">
        <v>44</v>
      </c>
      <c r="C35" s="100">
        <f>W12+X12+Y12+Z12+AA12+AB12+AC12+AD12</f>
        <v>1</v>
      </c>
      <c r="D35" s="100">
        <f>AG12</f>
        <v>3</v>
      </c>
      <c r="E35" s="95">
        <f>A35*(1-C35)</f>
        <v>0</v>
      </c>
      <c r="F35" s="110">
        <f t="shared" ref="F35:F46" si="19">D35-1</f>
        <v>2</v>
      </c>
      <c r="G35" s="98">
        <f t="shared" si="16"/>
        <v>2</v>
      </c>
      <c r="H35" s="31" t="s">
        <v>54</v>
      </c>
      <c r="I35" s="121">
        <f t="shared" si="17"/>
        <v>2</v>
      </c>
      <c r="J35" s="20" t="s">
        <v>41</v>
      </c>
      <c r="K35" s="95">
        <f>W9+X9+Y9+Z9+AA9+AB9</f>
        <v>1</v>
      </c>
      <c r="L35" s="110">
        <f>AG9</f>
        <v>2</v>
      </c>
      <c r="M35" s="110">
        <f t="shared" si="18"/>
        <v>0</v>
      </c>
      <c r="N35"/>
      <c r="O35"/>
      <c r="P35" s="108">
        <v>99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s="1"/>
      <c r="AI35" s="1"/>
      <c r="AJ35" s="1"/>
      <c r="AK35" s="36"/>
      <c r="AL35" s="1"/>
      <c r="AM35" s="127"/>
      <c r="AN35" s="75"/>
    </row>
    <row r="36" spans="1:40" s="76" customFormat="1">
      <c r="A36" s="108">
        <v>100</v>
      </c>
      <c r="B36" s="2" t="s">
        <v>46</v>
      </c>
      <c r="C36" s="100">
        <f>W14+X14+Y14+Z14+AA14+AB14+AC14+AD14</f>
        <v>1</v>
      </c>
      <c r="D36" s="100">
        <f>AG14</f>
        <v>4</v>
      </c>
      <c r="E36" s="95">
        <f>A36*(1-C36)</f>
        <v>0</v>
      </c>
      <c r="F36" s="110">
        <f t="shared" si="19"/>
        <v>3</v>
      </c>
      <c r="G36" s="98">
        <f t="shared" si="16"/>
        <v>3</v>
      </c>
      <c r="H36" s="31" t="s">
        <v>54</v>
      </c>
      <c r="I36" s="121">
        <f t="shared" si="17"/>
        <v>2</v>
      </c>
      <c r="J36" s="20" t="s">
        <v>41</v>
      </c>
      <c r="K36" s="95">
        <f>W9+X9+Y9+Z9+AA9+AB9</f>
        <v>1</v>
      </c>
      <c r="L36" s="110">
        <f>AG9</f>
        <v>2</v>
      </c>
      <c r="M36" s="110">
        <f t="shared" si="18"/>
        <v>0</v>
      </c>
      <c r="N36"/>
      <c r="O36"/>
      <c r="P36" s="108">
        <v>99</v>
      </c>
      <c r="Q36"/>
      <c r="R36"/>
      <c r="AA36"/>
      <c r="AB36"/>
      <c r="AC36"/>
      <c r="AD36"/>
      <c r="AE36"/>
      <c r="AF36"/>
      <c r="AG36"/>
      <c r="AH36" s="1"/>
      <c r="AI36" s="1"/>
      <c r="AJ36" s="1"/>
      <c r="AK36" s="36"/>
      <c r="AL36" s="1"/>
      <c r="AM36" s="127"/>
      <c r="AN36" s="75"/>
    </row>
    <row r="37" spans="1:40" s="76" customFormat="1">
      <c r="A37" s="108">
        <v>100</v>
      </c>
      <c r="B37" s="2" t="s">
        <v>47</v>
      </c>
      <c r="C37" s="100">
        <f>W15+X15+Y15+Z15+AA15+AB15+AC15+AD15</f>
        <v>1</v>
      </c>
      <c r="D37" s="100">
        <f>AG15</f>
        <v>2</v>
      </c>
      <c r="E37" s="95">
        <f t="shared" ref="E37:E47" si="20">A37*(1-C37)</f>
        <v>0</v>
      </c>
      <c r="F37" s="110">
        <f t="shared" si="19"/>
        <v>1</v>
      </c>
      <c r="G37" s="98">
        <f t="shared" si="16"/>
        <v>1</v>
      </c>
      <c r="H37" s="31" t="s">
        <v>54</v>
      </c>
      <c r="I37" s="121">
        <f t="shared" si="17"/>
        <v>1</v>
      </c>
      <c r="J37" s="20" t="s">
        <v>82</v>
      </c>
      <c r="K37" s="95">
        <f>W7+X7+Y7+Z7+AA7+AB7</f>
        <v>1</v>
      </c>
      <c r="L37" s="110">
        <f>AG7</f>
        <v>1</v>
      </c>
      <c r="M37" s="110">
        <f t="shared" si="18"/>
        <v>0</v>
      </c>
      <c r="N37"/>
      <c r="O37"/>
      <c r="P37" s="108">
        <v>99</v>
      </c>
      <c r="Q37"/>
      <c r="R37"/>
      <c r="AA37"/>
      <c r="AB37"/>
      <c r="AC37"/>
      <c r="AD37"/>
      <c r="AE37"/>
      <c r="AF37"/>
      <c r="AG37"/>
      <c r="AH37" s="1"/>
      <c r="AI37" s="1"/>
      <c r="AJ37" s="1"/>
      <c r="AK37" s="36"/>
      <c r="AL37" s="1"/>
      <c r="AM37" s="127"/>
      <c r="AN37" s="75"/>
    </row>
    <row r="38" spans="1:40" s="76" customFormat="1">
      <c r="A38" s="108">
        <v>100</v>
      </c>
      <c r="B38" s="183" t="s">
        <v>53</v>
      </c>
      <c r="C38" s="100">
        <f>W18+X18+Y18+Z18+AA18+AB18+AC18+AD18</f>
        <v>1</v>
      </c>
      <c r="D38" s="105">
        <f>AG18</f>
        <v>4</v>
      </c>
      <c r="E38" s="95">
        <f>A38*(1-C38)</f>
        <v>0</v>
      </c>
      <c r="F38" s="110">
        <f>D38-1</f>
        <v>3</v>
      </c>
      <c r="G38" s="98">
        <f>E38+F38</f>
        <v>3</v>
      </c>
      <c r="H38" s="31" t="s">
        <v>54</v>
      </c>
      <c r="I38" s="121">
        <f t="shared" si="17"/>
        <v>2</v>
      </c>
      <c r="J38" s="124" t="s">
        <v>41</v>
      </c>
      <c r="K38" s="95">
        <f>W9+X9+Y9+Z9+AA9+AB9</f>
        <v>1</v>
      </c>
      <c r="L38" s="110">
        <f>AG9</f>
        <v>2</v>
      </c>
      <c r="M38" s="110">
        <f t="shared" si="18"/>
        <v>0</v>
      </c>
      <c r="N38"/>
      <c r="O38"/>
      <c r="P38" s="108">
        <v>99</v>
      </c>
      <c r="Q38"/>
      <c r="R38"/>
      <c r="AA38"/>
      <c r="AB38"/>
      <c r="AC38"/>
      <c r="AD38"/>
      <c r="AE38"/>
      <c r="AF38"/>
      <c r="AG38"/>
      <c r="AH38" s="1"/>
      <c r="AI38" s="1"/>
      <c r="AJ38" s="1"/>
      <c r="AK38" s="36"/>
      <c r="AL38" s="1"/>
      <c r="AM38" s="127"/>
      <c r="AN38" s="75"/>
    </row>
    <row r="39" spans="1:40">
      <c r="A39" s="108">
        <v>100</v>
      </c>
      <c r="B39" s="183"/>
      <c r="C39" s="100">
        <f>W18+X18+Y18+Z18+AA18+AB18+AC18+AD18</f>
        <v>1</v>
      </c>
      <c r="D39" s="105">
        <f>AG18</f>
        <v>4</v>
      </c>
      <c r="E39" s="95">
        <f>A39*(1-C39)</f>
        <v>0</v>
      </c>
      <c r="F39" s="110">
        <f t="shared" si="19"/>
        <v>3</v>
      </c>
      <c r="G39" s="98">
        <f t="shared" si="16"/>
        <v>3</v>
      </c>
      <c r="H39" s="31" t="s">
        <v>54</v>
      </c>
      <c r="I39" s="121">
        <f t="shared" si="17"/>
        <v>1</v>
      </c>
      <c r="J39" s="124" t="s">
        <v>81</v>
      </c>
      <c r="K39" s="95">
        <f>W6+X6+Y6+Z6+AA6+AB6</f>
        <v>1</v>
      </c>
      <c r="L39" s="110">
        <f>AG6</f>
        <v>1</v>
      </c>
      <c r="M39" s="110">
        <f t="shared" si="18"/>
        <v>0</v>
      </c>
      <c r="P39" s="108">
        <v>99</v>
      </c>
    </row>
    <row r="40" spans="1:40">
      <c r="A40" s="108">
        <v>100</v>
      </c>
      <c r="B40" s="5" t="s">
        <v>55</v>
      </c>
      <c r="C40" s="100">
        <f>W19+X19+Y19+Z19+AA19+AB19+AC19+AD19</f>
        <v>1</v>
      </c>
      <c r="D40" s="100">
        <f>AG19</f>
        <v>3</v>
      </c>
      <c r="E40" s="95">
        <f t="shared" si="20"/>
        <v>0</v>
      </c>
      <c r="F40" s="110">
        <f t="shared" si="19"/>
        <v>2</v>
      </c>
      <c r="G40" s="98">
        <f t="shared" si="16"/>
        <v>2</v>
      </c>
      <c r="H40" s="31" t="s">
        <v>54</v>
      </c>
      <c r="I40" s="121">
        <f t="shared" si="17"/>
        <v>2</v>
      </c>
      <c r="J40" s="124" t="s">
        <v>41</v>
      </c>
      <c r="K40" s="95">
        <f>W9+X9+Y9+Z9+AA9+AB9</f>
        <v>1</v>
      </c>
      <c r="L40" s="110">
        <f>AG9</f>
        <v>2</v>
      </c>
      <c r="M40" s="110">
        <f t="shared" si="18"/>
        <v>0</v>
      </c>
      <c r="P40" s="108">
        <v>99</v>
      </c>
      <c r="R40" t="s">
        <v>132</v>
      </c>
    </row>
    <row r="41" spans="1:40">
      <c r="A41" s="108">
        <v>100</v>
      </c>
      <c r="B41" s="183" t="s">
        <v>56</v>
      </c>
      <c r="C41" s="100">
        <f>W20+X20+Y20+Z20+AA20+AB20+AC20+AD20</f>
        <v>0</v>
      </c>
      <c r="D41" s="105">
        <f>AG20</f>
        <v>0</v>
      </c>
      <c r="E41" s="95">
        <f t="shared" si="20"/>
        <v>100</v>
      </c>
      <c r="F41" s="110">
        <f t="shared" si="19"/>
        <v>-1</v>
      </c>
      <c r="G41" s="98">
        <f t="shared" si="16"/>
        <v>99</v>
      </c>
      <c r="H41" s="31" t="s">
        <v>54</v>
      </c>
      <c r="I41" s="121">
        <f t="shared" si="17"/>
        <v>3</v>
      </c>
      <c r="J41" s="124" t="s">
        <v>55</v>
      </c>
      <c r="K41" s="95">
        <f>W19+X19+Y19+Z19+AA19+AB19</f>
        <v>1</v>
      </c>
      <c r="L41" s="110">
        <f>AG19</f>
        <v>3</v>
      </c>
      <c r="M41" s="110">
        <f t="shared" si="18"/>
        <v>0</v>
      </c>
      <c r="P41" s="108">
        <v>99</v>
      </c>
    </row>
    <row r="42" spans="1:40">
      <c r="A42" s="108">
        <v>100</v>
      </c>
      <c r="B42" s="183"/>
      <c r="C42" s="100">
        <f>W20+X20+Y20+Z20+AA20+AB20+AC20+AD20</f>
        <v>0</v>
      </c>
      <c r="D42" s="105">
        <f>AG20</f>
        <v>0</v>
      </c>
      <c r="E42" s="95">
        <f t="shared" si="20"/>
        <v>100</v>
      </c>
      <c r="F42" s="110">
        <f t="shared" si="19"/>
        <v>-1</v>
      </c>
      <c r="G42" s="98">
        <f t="shared" si="16"/>
        <v>99</v>
      </c>
      <c r="H42" s="31" t="s">
        <v>54</v>
      </c>
      <c r="I42" s="121">
        <f t="shared" si="17"/>
        <v>3</v>
      </c>
      <c r="J42" s="124" t="s">
        <v>44</v>
      </c>
      <c r="K42" s="95">
        <f>W12+X12+Y12+Z12+AA12+AB12</f>
        <v>1</v>
      </c>
      <c r="L42" s="110">
        <f>AG12</f>
        <v>3</v>
      </c>
      <c r="M42" s="110">
        <f t="shared" si="18"/>
        <v>0</v>
      </c>
      <c r="P42" s="108">
        <v>99</v>
      </c>
    </row>
    <row r="43" spans="1:40">
      <c r="A43" s="108">
        <v>100</v>
      </c>
      <c r="B43" s="5" t="s">
        <v>57</v>
      </c>
      <c r="C43" s="100">
        <f>W21+X21+Y21+Z21+AA21+AB21+AC21+AD21</f>
        <v>1</v>
      </c>
      <c r="D43" s="100">
        <f>AG21</f>
        <v>4</v>
      </c>
      <c r="E43" s="95">
        <f t="shared" si="20"/>
        <v>0</v>
      </c>
      <c r="F43" s="110">
        <f t="shared" si="19"/>
        <v>3</v>
      </c>
      <c r="G43" s="98">
        <f t="shared" si="16"/>
        <v>3</v>
      </c>
      <c r="H43" s="31" t="s">
        <v>54</v>
      </c>
      <c r="I43" s="121">
        <f t="shared" si="17"/>
        <v>3</v>
      </c>
      <c r="J43" s="124" t="s">
        <v>55</v>
      </c>
      <c r="K43" s="95">
        <f>W19+X19+Y19+Z19+AA19+AB19</f>
        <v>1</v>
      </c>
      <c r="L43" s="110">
        <f>AG19</f>
        <v>3</v>
      </c>
      <c r="M43" s="110">
        <f t="shared" si="18"/>
        <v>0</v>
      </c>
      <c r="P43" s="108">
        <v>99</v>
      </c>
    </row>
    <row r="44" spans="1:40">
      <c r="A44" s="108">
        <v>100</v>
      </c>
      <c r="B44" s="183" t="s">
        <v>58</v>
      </c>
      <c r="C44" s="100">
        <f>W22+X22+Y22+Z22+AA22+AB22+AC22+AD22</f>
        <v>1</v>
      </c>
      <c r="D44" s="105">
        <f>AG22</f>
        <v>4</v>
      </c>
      <c r="E44" s="95">
        <f t="shared" si="20"/>
        <v>0</v>
      </c>
      <c r="F44" s="110">
        <f t="shared" si="19"/>
        <v>3</v>
      </c>
      <c r="G44" s="98">
        <f t="shared" si="16"/>
        <v>3</v>
      </c>
      <c r="H44" s="31" t="s">
        <v>54</v>
      </c>
      <c r="I44" s="121">
        <f t="shared" si="17"/>
        <v>3</v>
      </c>
      <c r="J44" s="124" t="s">
        <v>42</v>
      </c>
      <c r="K44" s="95">
        <f>W10+X10+Y10+Z10+AA10+AB10</f>
        <v>1</v>
      </c>
      <c r="L44" s="110">
        <f>AG10</f>
        <v>3</v>
      </c>
      <c r="M44" s="110">
        <f t="shared" si="18"/>
        <v>0</v>
      </c>
      <c r="P44" s="108">
        <v>99</v>
      </c>
    </row>
    <row r="45" spans="1:40">
      <c r="A45" s="108">
        <v>100</v>
      </c>
      <c r="B45" s="183"/>
      <c r="C45" s="100">
        <f>W22+X22+Y22+Z22+AA22+AB22+AC22+AD22</f>
        <v>1</v>
      </c>
      <c r="D45" s="105">
        <f>AG22</f>
        <v>4</v>
      </c>
      <c r="E45" s="95">
        <f t="shared" si="20"/>
        <v>0</v>
      </c>
      <c r="F45" s="110">
        <f t="shared" si="19"/>
        <v>3</v>
      </c>
      <c r="G45" s="98">
        <f t="shared" si="16"/>
        <v>3</v>
      </c>
      <c r="H45" s="31" t="s">
        <v>54</v>
      </c>
      <c r="I45" s="121">
        <f t="shared" si="17"/>
        <v>3</v>
      </c>
      <c r="J45" s="124" t="s">
        <v>44</v>
      </c>
      <c r="K45" s="95">
        <f>W12+X12+Y12+Z12+AA12+AB12</f>
        <v>1</v>
      </c>
      <c r="L45" s="110">
        <f>AG12</f>
        <v>3</v>
      </c>
      <c r="M45" s="110">
        <f t="shared" si="18"/>
        <v>0</v>
      </c>
      <c r="P45" s="108">
        <v>99</v>
      </c>
    </row>
    <row r="46" spans="1:40">
      <c r="A46" s="108">
        <v>100</v>
      </c>
      <c r="B46" s="183" t="s">
        <v>59</v>
      </c>
      <c r="C46" s="100">
        <f>W23+X23+Y23+Z23+AA23+AB23+AC23+AD23</f>
        <v>1</v>
      </c>
      <c r="D46" s="105">
        <f>AG23</f>
        <v>4</v>
      </c>
      <c r="E46" s="95">
        <f t="shared" si="20"/>
        <v>0</v>
      </c>
      <c r="F46" s="110">
        <f t="shared" si="19"/>
        <v>3</v>
      </c>
      <c r="G46" s="98">
        <f t="shared" si="16"/>
        <v>3</v>
      </c>
      <c r="H46" s="31" t="s">
        <v>54</v>
      </c>
      <c r="I46" s="121">
        <f t="shared" si="17"/>
        <v>3</v>
      </c>
      <c r="J46" s="124" t="s">
        <v>44</v>
      </c>
      <c r="K46" s="95">
        <f>W12+X12+Y12+Z12+AA12+AB12</f>
        <v>1</v>
      </c>
      <c r="L46" s="110">
        <f>AG12</f>
        <v>3</v>
      </c>
      <c r="M46" s="110">
        <f t="shared" si="18"/>
        <v>0</v>
      </c>
      <c r="P46" s="108">
        <v>99</v>
      </c>
    </row>
    <row r="47" spans="1:40">
      <c r="A47" s="108">
        <v>100</v>
      </c>
      <c r="B47" s="184"/>
      <c r="C47" s="106">
        <f>W23+X23+Y23+Z23+AA23+AB23+AC23+AD23</f>
        <v>1</v>
      </c>
      <c r="D47" s="107">
        <f>AG23</f>
        <v>4</v>
      </c>
      <c r="E47" s="101">
        <f t="shared" si="20"/>
        <v>0</v>
      </c>
      <c r="F47" s="111">
        <f>D47-1</f>
        <v>3</v>
      </c>
      <c r="G47" s="102">
        <f t="shared" si="16"/>
        <v>3</v>
      </c>
      <c r="H47" s="33" t="s">
        <v>54</v>
      </c>
      <c r="I47" s="122">
        <f t="shared" si="17"/>
        <v>3</v>
      </c>
      <c r="J47" s="125" t="s">
        <v>55</v>
      </c>
      <c r="K47" s="101">
        <f>W19+X19+Y19+Z19+AA19+AB19</f>
        <v>1</v>
      </c>
      <c r="L47" s="111">
        <f>AG19</f>
        <v>3</v>
      </c>
      <c r="M47" s="111">
        <f t="shared" si="18"/>
        <v>0</v>
      </c>
      <c r="P47" s="108">
        <v>99</v>
      </c>
    </row>
  </sheetData>
  <mergeCells count="52">
    <mergeCell ref="B46:B47"/>
    <mergeCell ref="AJ32:AL32"/>
    <mergeCell ref="R27:T29"/>
    <mergeCell ref="U27:V27"/>
    <mergeCell ref="AG27:AH27"/>
    <mergeCell ref="AI27:AJ27"/>
    <mergeCell ref="AK27:AL27"/>
    <mergeCell ref="U28:V28"/>
    <mergeCell ref="U29:V29"/>
    <mergeCell ref="AG32:AI32"/>
    <mergeCell ref="B30:M31"/>
    <mergeCell ref="B41:B42"/>
    <mergeCell ref="B38:B39"/>
    <mergeCell ref="B24:B26"/>
    <mergeCell ref="R24:R26"/>
    <mergeCell ref="B18:B23"/>
    <mergeCell ref="R18:R23"/>
    <mergeCell ref="B44:B45"/>
    <mergeCell ref="B8:B17"/>
    <mergeCell ref="R8:R17"/>
    <mergeCell ref="AD3:AD4"/>
    <mergeCell ref="AE3:AE4"/>
    <mergeCell ref="AF3:AF4"/>
    <mergeCell ref="B5:B7"/>
    <mergeCell ref="R5:R7"/>
    <mergeCell ref="X3:X4"/>
    <mergeCell ref="Y3:Y4"/>
    <mergeCell ref="Z3:Z4"/>
    <mergeCell ref="AA3:AA4"/>
    <mergeCell ref="AB3:AB4"/>
    <mergeCell ref="AC3:AC4"/>
    <mergeCell ref="B2:E3"/>
    <mergeCell ref="W3:W4"/>
    <mergeCell ref="F2:O2"/>
    <mergeCell ref="R2:V3"/>
    <mergeCell ref="W2:AG2"/>
    <mergeCell ref="K3:K4"/>
    <mergeCell ref="L3:L4"/>
    <mergeCell ref="M3:M4"/>
    <mergeCell ref="N3:N4"/>
    <mergeCell ref="O3:O4"/>
    <mergeCell ref="AG3:AG4"/>
    <mergeCell ref="F3:F4"/>
    <mergeCell ref="G3:G4"/>
    <mergeCell ref="H3:H4"/>
    <mergeCell ref="I3:I4"/>
    <mergeCell ref="J3:J4"/>
    <mergeCell ref="AM5:AM15"/>
    <mergeCell ref="AM16:AM17"/>
    <mergeCell ref="AM18:AM23"/>
    <mergeCell ref="AM24:AM26"/>
    <mergeCell ref="AH2:A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97"/>
  <sheetViews>
    <sheetView topLeftCell="A25" zoomScale="80" zoomScaleNormal="80" workbookViewId="0">
      <selection activeCell="A39" sqref="A39"/>
    </sheetView>
  </sheetViews>
  <sheetFormatPr defaultColWidth="8.88671875" defaultRowHeight="14.4"/>
  <cols>
    <col min="2" max="2" width="6.44140625" customWidth="1"/>
    <col min="3" max="3" width="10.6640625" style="1" customWidth="1"/>
    <col min="4" max="5" width="9.109375" style="1"/>
    <col min="7" max="7" width="8.88671875" style="1"/>
    <col min="19" max="19" width="9.44140625" customWidth="1"/>
    <col min="34" max="36" width="8.88671875" style="1"/>
    <col min="37" max="37" width="8.88671875" style="36" customWidth="1"/>
    <col min="38" max="38" width="8.88671875" style="1" customWidth="1"/>
    <col min="39" max="39" width="8.88671875" style="1"/>
    <col min="40" max="40" width="8.88671875" style="75"/>
    <col min="41" max="52" width="8.88671875" style="76"/>
  </cols>
  <sheetData>
    <row r="2" spans="2:52" s="1" customFormat="1" ht="15" customHeight="1">
      <c r="B2" s="162" t="s">
        <v>0</v>
      </c>
      <c r="C2" s="163"/>
      <c r="D2" s="163"/>
      <c r="E2" s="164"/>
      <c r="F2" s="219" t="s">
        <v>1</v>
      </c>
      <c r="G2" s="220"/>
      <c r="H2" s="220"/>
      <c r="I2" s="220"/>
      <c r="J2" s="220"/>
      <c r="K2" s="220"/>
      <c r="L2" s="220"/>
      <c r="M2" s="220"/>
      <c r="N2" s="220"/>
      <c r="O2" s="221"/>
      <c r="R2" s="162" t="s">
        <v>2</v>
      </c>
      <c r="S2" s="163"/>
      <c r="T2" s="163"/>
      <c r="U2" s="163"/>
      <c r="V2" s="163"/>
      <c r="W2" s="170" t="s">
        <v>3</v>
      </c>
      <c r="X2" s="171"/>
      <c r="Y2" s="171"/>
      <c r="Z2" s="171"/>
      <c r="AA2" s="171"/>
      <c r="AB2" s="171"/>
      <c r="AC2" s="171"/>
      <c r="AD2" s="171"/>
      <c r="AE2" s="171"/>
      <c r="AF2" s="171"/>
      <c r="AG2" s="172"/>
      <c r="AH2" s="162" t="s">
        <v>4</v>
      </c>
      <c r="AI2" s="163"/>
      <c r="AJ2" s="163"/>
      <c r="AK2" s="163"/>
      <c r="AL2" s="164"/>
      <c r="AM2" s="64"/>
      <c r="AN2" s="74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</row>
    <row r="3" spans="2:52" s="1" customFormat="1" ht="15" customHeight="1">
      <c r="B3" s="165"/>
      <c r="C3" s="166"/>
      <c r="D3" s="166"/>
      <c r="E3" s="166"/>
      <c r="F3" s="168" t="s">
        <v>5</v>
      </c>
      <c r="G3" s="168" t="s">
        <v>6</v>
      </c>
      <c r="H3" s="168" t="s">
        <v>7</v>
      </c>
      <c r="I3" s="168" t="s">
        <v>8</v>
      </c>
      <c r="J3" s="168" t="s">
        <v>9</v>
      </c>
      <c r="K3" s="168" t="s">
        <v>10</v>
      </c>
      <c r="L3" s="168" t="s">
        <v>11</v>
      </c>
      <c r="M3" s="168" t="s">
        <v>12</v>
      </c>
      <c r="N3" s="168" t="s">
        <v>13</v>
      </c>
      <c r="O3" s="168" t="s">
        <v>14</v>
      </c>
      <c r="R3" s="165"/>
      <c r="S3" s="166"/>
      <c r="T3" s="166"/>
      <c r="U3" s="166"/>
      <c r="V3" s="166"/>
      <c r="W3" s="177" t="s">
        <v>5</v>
      </c>
      <c r="X3" s="177" t="s">
        <v>6</v>
      </c>
      <c r="Y3" s="177" t="s">
        <v>7</v>
      </c>
      <c r="Z3" s="177" t="s">
        <v>8</v>
      </c>
      <c r="AA3" s="177" t="s">
        <v>9</v>
      </c>
      <c r="AB3" s="177" t="s">
        <v>10</v>
      </c>
      <c r="AC3" s="177" t="s">
        <v>11</v>
      </c>
      <c r="AD3" s="177" t="s">
        <v>12</v>
      </c>
      <c r="AE3" s="177" t="s">
        <v>13</v>
      </c>
      <c r="AF3" s="177" t="s">
        <v>14</v>
      </c>
      <c r="AG3" s="168" t="s">
        <v>15</v>
      </c>
      <c r="AH3" s="165"/>
      <c r="AI3" s="166"/>
      <c r="AJ3" s="166"/>
      <c r="AK3" s="166"/>
      <c r="AL3" s="167"/>
      <c r="AM3" s="64"/>
      <c r="AN3" s="74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</row>
    <row r="4" spans="2:52">
      <c r="B4" s="9" t="s">
        <v>16</v>
      </c>
      <c r="C4" s="9" t="s">
        <v>17</v>
      </c>
      <c r="D4" s="35" t="s">
        <v>18</v>
      </c>
      <c r="E4" s="40" t="s">
        <v>19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R4" s="9" t="s">
        <v>16</v>
      </c>
      <c r="S4" s="9" t="s">
        <v>17</v>
      </c>
      <c r="T4" s="9" t="s">
        <v>20</v>
      </c>
      <c r="U4" s="35" t="s">
        <v>18</v>
      </c>
      <c r="V4" s="40" t="s">
        <v>19</v>
      </c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39" t="s">
        <v>21</v>
      </c>
      <c r="AI4" s="37" t="s">
        <v>22</v>
      </c>
      <c r="AJ4" s="41" t="s">
        <v>23</v>
      </c>
      <c r="AK4" s="44" t="s">
        <v>21</v>
      </c>
      <c r="AL4" s="38" t="s">
        <v>24</v>
      </c>
      <c r="AN4" s="75" t="s">
        <v>25</v>
      </c>
      <c r="AO4" s="75" t="s">
        <v>26</v>
      </c>
      <c r="AP4" s="75" t="s">
        <v>27</v>
      </c>
      <c r="AQ4" s="75" t="s">
        <v>28</v>
      </c>
      <c r="AR4" s="75" t="s">
        <v>29</v>
      </c>
      <c r="AS4" s="75" t="s">
        <v>30</v>
      </c>
      <c r="AT4" s="75" t="s">
        <v>31</v>
      </c>
      <c r="AU4" s="75" t="s">
        <v>32</v>
      </c>
      <c r="AV4" s="75" t="s">
        <v>33</v>
      </c>
      <c r="AW4" s="75" t="s">
        <v>34</v>
      </c>
      <c r="AX4" s="75" t="s">
        <v>35</v>
      </c>
      <c r="AY4" s="75" t="s">
        <v>36</v>
      </c>
    </row>
    <row r="5" spans="2:52">
      <c r="B5" s="178" t="s">
        <v>79</v>
      </c>
      <c r="C5" s="7" t="s">
        <v>80</v>
      </c>
      <c r="D5" s="3">
        <v>2</v>
      </c>
      <c r="E5" s="23">
        <v>3</v>
      </c>
      <c r="F5" s="28">
        <v>1</v>
      </c>
      <c r="G5" s="29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1">
        <v>1</v>
      </c>
      <c r="R5" s="178" t="s">
        <v>79</v>
      </c>
      <c r="S5" s="7" t="s">
        <v>80</v>
      </c>
      <c r="T5" s="7" t="s">
        <v>39</v>
      </c>
      <c r="U5" s="3">
        <v>2</v>
      </c>
      <c r="V5" s="23">
        <v>3</v>
      </c>
      <c r="W5" s="30"/>
      <c r="X5" s="31"/>
      <c r="Y5" s="31"/>
      <c r="Z5" s="31"/>
      <c r="AA5" s="31"/>
      <c r="AB5" s="31"/>
      <c r="AC5" s="31"/>
      <c r="AD5" s="31"/>
      <c r="AE5" s="31"/>
      <c r="AF5" s="22"/>
      <c r="AG5" s="42">
        <f>W5*W60+X5*X60+Y5*Y60+Z5*Z60+AA5*AA60+AB5*AB60+AC5*AC60+AD5*AD60+AE5*AE60+AF5*AF60</f>
        <v>0</v>
      </c>
      <c r="AH5" s="46">
        <v>1</v>
      </c>
      <c r="AI5" s="47">
        <f>W5+X5+Y5+Z5+AA5+AB5+AC5+AD5+AE5+AF5</f>
        <v>0</v>
      </c>
      <c r="AJ5" s="56">
        <f>AI5</f>
        <v>0</v>
      </c>
      <c r="AK5" s="57" t="s">
        <v>40</v>
      </c>
      <c r="AL5" s="19">
        <v>1</v>
      </c>
      <c r="AN5" s="75">
        <v>0</v>
      </c>
      <c r="AO5" s="76">
        <f t="shared" ref="AO5:AO38" si="0">W5*V5</f>
        <v>0</v>
      </c>
      <c r="AP5" s="76">
        <f t="shared" ref="AP5:AP38" si="1">X5*V5</f>
        <v>0</v>
      </c>
      <c r="AQ5" s="76">
        <f t="shared" ref="AQ5:AQ38" si="2">Y5*V5</f>
        <v>0</v>
      </c>
      <c r="AR5" s="76">
        <f t="shared" ref="AR5:AR38" si="3">Z5*V5</f>
        <v>0</v>
      </c>
      <c r="AS5" s="76">
        <f t="shared" ref="AS5:AS38" si="4">AA5*V5</f>
        <v>0</v>
      </c>
      <c r="AT5" s="76">
        <f t="shared" ref="AT5:AT38" si="5">AB5*V5</f>
        <v>0</v>
      </c>
      <c r="AU5" s="76">
        <f t="shared" ref="AU5:AU38" si="6">AC5*V5</f>
        <v>0</v>
      </c>
      <c r="AV5" s="76">
        <f t="shared" ref="AV5:AV38" si="7">AD5*V5</f>
        <v>0</v>
      </c>
      <c r="AW5" s="76">
        <f t="shared" ref="AW5:AW38" si="8">AE5*V5</f>
        <v>0</v>
      </c>
      <c r="AX5" s="76">
        <f t="shared" ref="AX5:AX38" si="9">AF5*V5</f>
        <v>0</v>
      </c>
      <c r="AY5" s="76">
        <f>AG5*U5</f>
        <v>0</v>
      </c>
    </row>
    <row r="6" spans="2:52">
      <c r="B6" s="178"/>
      <c r="C6" s="6" t="s">
        <v>81</v>
      </c>
      <c r="D6" s="4">
        <v>2</v>
      </c>
      <c r="E6" s="11">
        <v>3</v>
      </c>
      <c r="F6" s="30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22">
        <v>1</v>
      </c>
      <c r="R6" s="178"/>
      <c r="S6" s="6" t="s">
        <v>81</v>
      </c>
      <c r="T6" s="6" t="s">
        <v>39</v>
      </c>
      <c r="U6" s="4">
        <v>2</v>
      </c>
      <c r="V6" s="11">
        <v>3</v>
      </c>
      <c r="W6" s="30"/>
      <c r="X6" s="31"/>
      <c r="Y6" s="31"/>
      <c r="Z6" s="31"/>
      <c r="AA6" s="31"/>
      <c r="AB6" s="31"/>
      <c r="AC6" s="31"/>
      <c r="AD6" s="31"/>
      <c r="AE6" s="31"/>
      <c r="AF6" s="22"/>
      <c r="AG6" s="43">
        <f>W6*W60+X6*X60+Y6*Y60+Z6*Z60+AA6*AA60+AB6*AB60+AC6*AC60+AD6*AD60+AE6*AE60+AF6*AF60</f>
        <v>0</v>
      </c>
      <c r="AH6" s="48">
        <v>1</v>
      </c>
      <c r="AI6" s="49">
        <f>W6+X6+Y6+Z6+AA6+AB6+AC6+AD6+AE6+AF6</f>
        <v>0</v>
      </c>
      <c r="AJ6" s="58">
        <f>AI6</f>
        <v>0</v>
      </c>
      <c r="AK6" s="59" t="s">
        <v>40</v>
      </c>
      <c r="AL6" s="16">
        <v>1</v>
      </c>
      <c r="AN6" s="75">
        <v>0</v>
      </c>
      <c r="AO6" s="76">
        <f t="shared" si="0"/>
        <v>0</v>
      </c>
      <c r="AP6" s="76">
        <f t="shared" si="1"/>
        <v>0</v>
      </c>
      <c r="AQ6" s="76">
        <f t="shared" si="2"/>
        <v>0</v>
      </c>
      <c r="AR6" s="76">
        <f t="shared" si="3"/>
        <v>0</v>
      </c>
      <c r="AS6" s="76">
        <f t="shared" si="4"/>
        <v>0</v>
      </c>
      <c r="AT6" s="76">
        <f t="shared" si="5"/>
        <v>0</v>
      </c>
      <c r="AU6" s="76">
        <f t="shared" si="6"/>
        <v>0</v>
      </c>
      <c r="AV6" s="76">
        <f t="shared" si="7"/>
        <v>0</v>
      </c>
      <c r="AW6" s="76">
        <f t="shared" si="8"/>
        <v>0</v>
      </c>
      <c r="AX6" s="76">
        <f t="shared" si="9"/>
        <v>0</v>
      </c>
      <c r="AY6" s="76">
        <f t="shared" ref="AY6:AY59" si="10">AG6*U6</f>
        <v>0</v>
      </c>
    </row>
    <row r="7" spans="2:52">
      <c r="B7" s="178"/>
      <c r="C7" s="6" t="s">
        <v>82</v>
      </c>
      <c r="D7" s="4">
        <v>2</v>
      </c>
      <c r="E7" s="11">
        <v>3</v>
      </c>
      <c r="F7" s="30">
        <v>1</v>
      </c>
      <c r="G7" s="31">
        <v>1</v>
      </c>
      <c r="H7" s="31">
        <v>1</v>
      </c>
      <c r="I7" s="31">
        <v>1</v>
      </c>
      <c r="J7" s="31">
        <v>1</v>
      </c>
      <c r="K7" s="31">
        <v>1</v>
      </c>
      <c r="L7" s="31">
        <v>1</v>
      </c>
      <c r="M7" s="31">
        <v>1</v>
      </c>
      <c r="N7" s="31">
        <v>1</v>
      </c>
      <c r="O7" s="22">
        <v>1</v>
      </c>
      <c r="R7" s="178"/>
      <c r="S7" s="6" t="s">
        <v>82</v>
      </c>
      <c r="T7" s="6" t="s">
        <v>39</v>
      </c>
      <c r="U7" s="4">
        <v>2</v>
      </c>
      <c r="V7" s="11">
        <v>3</v>
      </c>
      <c r="W7" s="30"/>
      <c r="X7" s="31"/>
      <c r="Y7" s="31"/>
      <c r="Z7" s="31"/>
      <c r="AA7" s="31"/>
      <c r="AB7" s="31"/>
      <c r="AC7" s="31"/>
      <c r="AD7" s="31"/>
      <c r="AE7" s="31"/>
      <c r="AF7" s="22"/>
      <c r="AG7" s="43">
        <f>W7*W60+X7*X60+Y7*Y60+Z7*Z60+AA7*AA60+AB7*AB60+AC7*AC60+AD7*AD60+AE7*AE60+AF7*AF60</f>
        <v>0</v>
      </c>
      <c r="AH7" s="48">
        <v>1</v>
      </c>
      <c r="AI7" s="49">
        <f>W7+X7+Y7+Z7+AA7+AB7+AC7+AD7+AE7+AF7</f>
        <v>0</v>
      </c>
      <c r="AJ7" s="58">
        <f>AI7</f>
        <v>0</v>
      </c>
      <c r="AK7" s="59" t="s">
        <v>40</v>
      </c>
      <c r="AL7" s="16">
        <v>1</v>
      </c>
      <c r="AN7" s="75">
        <v>0</v>
      </c>
      <c r="AO7" s="76">
        <f>W7*V7</f>
        <v>0</v>
      </c>
      <c r="AP7" s="76">
        <f>X7*V7</f>
        <v>0</v>
      </c>
      <c r="AQ7" s="76">
        <f>Y7*V7</f>
        <v>0</v>
      </c>
      <c r="AR7" s="76">
        <f>Z7*V7</f>
        <v>0</v>
      </c>
      <c r="AS7" s="76">
        <f t="shared" ref="AS7" si="11">AA7*V7</f>
        <v>0</v>
      </c>
      <c r="AT7" s="76">
        <f t="shared" ref="AT7" si="12">AB7*V7</f>
        <v>0</v>
      </c>
      <c r="AU7" s="76">
        <f t="shared" ref="AU7" si="13">AC7*V7</f>
        <v>0</v>
      </c>
      <c r="AV7" s="76">
        <f t="shared" ref="AV7" si="14">AD7*V7</f>
        <v>0</v>
      </c>
      <c r="AW7" s="76">
        <f t="shared" ref="AW7" si="15">AE7*V7</f>
        <v>0</v>
      </c>
      <c r="AX7" s="76">
        <f t="shared" ref="AX7" si="16">AF7*V7</f>
        <v>0</v>
      </c>
      <c r="AY7" s="76">
        <f>AG7*U7</f>
        <v>0</v>
      </c>
    </row>
    <row r="8" spans="2:52">
      <c r="B8" s="178"/>
      <c r="C8" s="13" t="s">
        <v>83</v>
      </c>
      <c r="D8" s="4">
        <v>1</v>
      </c>
      <c r="E8" s="11">
        <v>3</v>
      </c>
      <c r="F8" s="30">
        <v>1</v>
      </c>
      <c r="G8" s="31">
        <v>1</v>
      </c>
      <c r="H8" s="31">
        <v>1</v>
      </c>
      <c r="I8" s="31">
        <v>1</v>
      </c>
      <c r="J8" s="31">
        <v>1</v>
      </c>
      <c r="K8" s="31">
        <v>1</v>
      </c>
      <c r="L8" s="31">
        <v>1</v>
      </c>
      <c r="M8" s="31">
        <v>1</v>
      </c>
      <c r="N8" s="31">
        <v>1</v>
      </c>
      <c r="O8" s="22">
        <v>1</v>
      </c>
      <c r="R8" s="178"/>
      <c r="S8" s="13" t="s">
        <v>83</v>
      </c>
      <c r="T8" s="13">
        <v>1</v>
      </c>
      <c r="U8" s="4">
        <v>1</v>
      </c>
      <c r="V8" s="11">
        <v>3</v>
      </c>
      <c r="W8" s="30"/>
      <c r="X8" s="31"/>
      <c r="Y8" s="31"/>
      <c r="Z8" s="31"/>
      <c r="AA8" s="31"/>
      <c r="AB8" s="31"/>
      <c r="AC8" s="31"/>
      <c r="AD8" s="31"/>
      <c r="AE8" s="31"/>
      <c r="AF8" s="22"/>
      <c r="AG8" s="43">
        <f>W8*W60+X8*X60+Y8*Y60+Z8*Z60+AA8*AA60+AB8*AB60+AC8*AC60+AD8*AD60+AE8*AE60+AF8*AF60</f>
        <v>0</v>
      </c>
      <c r="AH8" s="48">
        <v>1</v>
      </c>
      <c r="AI8" s="49">
        <f>W8+X8+Y8+Z8+AA8+AB8+AC8+AD8+AE8+AF8</f>
        <v>0</v>
      </c>
      <c r="AJ8" s="204">
        <f>AI8+AI9+AI10+AI11</f>
        <v>0</v>
      </c>
      <c r="AK8" s="204" t="s">
        <v>40</v>
      </c>
      <c r="AL8" s="225">
        <v>1</v>
      </c>
      <c r="AM8" s="36"/>
      <c r="AN8" s="77">
        <f t="shared" ref="AN8:AN18" si="17">AI8*T8</f>
        <v>0</v>
      </c>
      <c r="AO8" s="76">
        <f t="shared" si="0"/>
        <v>0</v>
      </c>
      <c r="AP8" s="76">
        <f t="shared" si="1"/>
        <v>0</v>
      </c>
      <c r="AQ8" s="76">
        <f t="shared" si="2"/>
        <v>0</v>
      </c>
      <c r="AR8" s="76">
        <f t="shared" si="3"/>
        <v>0</v>
      </c>
      <c r="AS8" s="76">
        <f t="shared" si="4"/>
        <v>0</v>
      </c>
      <c r="AT8" s="76">
        <f t="shared" si="5"/>
        <v>0</v>
      </c>
      <c r="AU8" s="76">
        <f t="shared" si="6"/>
        <v>0</v>
      </c>
      <c r="AV8" s="76">
        <f t="shared" si="7"/>
        <v>0</v>
      </c>
      <c r="AW8" s="76">
        <f t="shared" si="8"/>
        <v>0</v>
      </c>
      <c r="AX8" s="76">
        <f t="shared" si="9"/>
        <v>0</v>
      </c>
      <c r="AY8" s="76">
        <f t="shared" si="10"/>
        <v>0</v>
      </c>
    </row>
    <row r="9" spans="2:52">
      <c r="B9" s="178"/>
      <c r="C9" s="13" t="s">
        <v>84</v>
      </c>
      <c r="D9" s="4">
        <v>1</v>
      </c>
      <c r="E9" s="11">
        <v>3</v>
      </c>
      <c r="F9" s="30">
        <v>1</v>
      </c>
      <c r="G9" s="31">
        <v>1</v>
      </c>
      <c r="H9" s="31">
        <v>1</v>
      </c>
      <c r="I9" s="31">
        <v>1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22">
        <v>1</v>
      </c>
      <c r="R9" s="178"/>
      <c r="S9" s="13" t="s">
        <v>84</v>
      </c>
      <c r="T9" s="13">
        <v>2</v>
      </c>
      <c r="U9" s="4">
        <v>1</v>
      </c>
      <c r="V9" s="11">
        <v>3</v>
      </c>
      <c r="W9" s="30"/>
      <c r="X9" s="31"/>
      <c r="Y9" s="31"/>
      <c r="Z9" s="31"/>
      <c r="AA9" s="31"/>
      <c r="AB9" s="31"/>
      <c r="AC9" s="31"/>
      <c r="AD9" s="31"/>
      <c r="AE9" s="31"/>
      <c r="AF9" s="22"/>
      <c r="AG9" s="43">
        <f>W9*W60+X9*X60+Y9*Y60+Z9*Z60+AA9*AA60+AB9*AB60+AC9*AC60+AD9*AD60+AE9*AE60+AF9*AF60</f>
        <v>0</v>
      </c>
      <c r="AH9" s="48">
        <v>1</v>
      </c>
      <c r="AI9" s="49">
        <f t="shared" ref="AI9:AI58" si="18">W9+X9+Y9+Z9+AA9+AB9+AC9+AD9+AE9+AF9</f>
        <v>0</v>
      </c>
      <c r="AJ9" s="204"/>
      <c r="AK9" s="204"/>
      <c r="AL9" s="225"/>
      <c r="AM9" s="36"/>
      <c r="AN9" s="77">
        <f t="shared" si="17"/>
        <v>0</v>
      </c>
      <c r="AO9" s="76">
        <f t="shared" si="0"/>
        <v>0</v>
      </c>
      <c r="AP9" s="76">
        <f t="shared" si="1"/>
        <v>0</v>
      </c>
      <c r="AQ9" s="76">
        <f t="shared" si="2"/>
        <v>0</v>
      </c>
      <c r="AR9" s="76">
        <f t="shared" si="3"/>
        <v>0</v>
      </c>
      <c r="AS9" s="76">
        <f t="shared" si="4"/>
        <v>0</v>
      </c>
      <c r="AT9" s="76">
        <f t="shared" si="5"/>
        <v>0</v>
      </c>
      <c r="AU9" s="76">
        <f t="shared" si="6"/>
        <v>0</v>
      </c>
      <c r="AV9" s="76">
        <f t="shared" si="7"/>
        <v>0</v>
      </c>
      <c r="AW9" s="76">
        <f t="shared" si="8"/>
        <v>0</v>
      </c>
      <c r="AX9" s="76">
        <f t="shared" si="9"/>
        <v>0</v>
      </c>
      <c r="AY9" s="76">
        <f t="shared" si="10"/>
        <v>0</v>
      </c>
    </row>
    <row r="10" spans="2:52">
      <c r="B10" s="178"/>
      <c r="C10" s="13" t="s">
        <v>85</v>
      </c>
      <c r="D10" s="4">
        <v>1</v>
      </c>
      <c r="E10" s="11">
        <v>3</v>
      </c>
      <c r="F10" s="30">
        <v>1</v>
      </c>
      <c r="G10" s="31">
        <v>1</v>
      </c>
      <c r="H10" s="31">
        <v>1</v>
      </c>
      <c r="I10" s="31">
        <v>1</v>
      </c>
      <c r="J10" s="31">
        <v>1</v>
      </c>
      <c r="K10" s="31">
        <v>1</v>
      </c>
      <c r="L10" s="31">
        <v>1</v>
      </c>
      <c r="M10" s="31">
        <v>1</v>
      </c>
      <c r="N10" s="31">
        <v>1</v>
      </c>
      <c r="O10" s="22">
        <v>1</v>
      </c>
      <c r="R10" s="178"/>
      <c r="S10" s="13" t="s">
        <v>85</v>
      </c>
      <c r="T10" s="13">
        <v>3</v>
      </c>
      <c r="U10" s="4">
        <v>1</v>
      </c>
      <c r="V10" s="11">
        <v>3</v>
      </c>
      <c r="W10" s="30"/>
      <c r="X10" s="31"/>
      <c r="Y10" s="31"/>
      <c r="Z10" s="31"/>
      <c r="AA10" s="31"/>
      <c r="AB10" s="31"/>
      <c r="AC10" s="31"/>
      <c r="AD10" s="31"/>
      <c r="AE10" s="31"/>
      <c r="AF10" s="22"/>
      <c r="AG10" s="43">
        <f>W10*W60+X10*X60+Y10*Y60+Z10*Z60+AA10*AA60+AB10*AB60+AC10*AC60+AD10*AD60+AE10*AE60+AF10*AF60</f>
        <v>0</v>
      </c>
      <c r="AH10" s="48">
        <v>1</v>
      </c>
      <c r="AI10" s="49">
        <f t="shared" si="18"/>
        <v>0</v>
      </c>
      <c r="AJ10" s="204"/>
      <c r="AK10" s="204"/>
      <c r="AL10" s="225"/>
      <c r="AM10" s="36"/>
      <c r="AN10" s="77">
        <f t="shared" si="17"/>
        <v>0</v>
      </c>
      <c r="AO10" s="76">
        <f t="shared" si="0"/>
        <v>0</v>
      </c>
      <c r="AP10" s="76">
        <f t="shared" si="1"/>
        <v>0</v>
      </c>
      <c r="AQ10" s="76">
        <f t="shared" si="2"/>
        <v>0</v>
      </c>
      <c r="AR10" s="76">
        <f t="shared" si="3"/>
        <v>0</v>
      </c>
      <c r="AS10" s="76">
        <f t="shared" si="4"/>
        <v>0</v>
      </c>
      <c r="AT10" s="76">
        <f t="shared" si="5"/>
        <v>0</v>
      </c>
      <c r="AU10" s="76">
        <f t="shared" si="6"/>
        <v>0</v>
      </c>
      <c r="AV10" s="76">
        <f t="shared" si="7"/>
        <v>0</v>
      </c>
      <c r="AW10" s="76">
        <f t="shared" si="8"/>
        <v>0</v>
      </c>
      <c r="AX10" s="76">
        <f t="shared" si="9"/>
        <v>0</v>
      </c>
      <c r="AY10" s="76">
        <f t="shared" si="10"/>
        <v>0</v>
      </c>
    </row>
    <row r="11" spans="2:52">
      <c r="B11" s="178"/>
      <c r="C11" s="13" t="s">
        <v>86</v>
      </c>
      <c r="D11" s="4">
        <v>1</v>
      </c>
      <c r="E11" s="11">
        <v>3</v>
      </c>
      <c r="F11" s="30"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22">
        <v>1</v>
      </c>
      <c r="R11" s="178"/>
      <c r="S11" s="13" t="s">
        <v>86</v>
      </c>
      <c r="T11" s="13">
        <v>4</v>
      </c>
      <c r="U11" s="4">
        <v>1</v>
      </c>
      <c r="V11" s="11">
        <v>3</v>
      </c>
      <c r="W11" s="30"/>
      <c r="X11" s="31"/>
      <c r="Y11" s="31"/>
      <c r="Z11" s="31"/>
      <c r="AA11" s="31"/>
      <c r="AB11" s="31"/>
      <c r="AC11" s="31"/>
      <c r="AD11" s="31"/>
      <c r="AE11" s="31"/>
      <c r="AF11" s="22"/>
      <c r="AG11" s="43">
        <f>W11*W60+X11*X60+Y11*Y60+Z11*Z60+AA11*AA60+AB11*AB60+AC11*AC60+AD11*AD60+AE11*AE60+AF11*AF60</f>
        <v>0</v>
      </c>
      <c r="AH11" s="48">
        <v>1</v>
      </c>
      <c r="AI11" s="49">
        <f t="shared" si="18"/>
        <v>0</v>
      </c>
      <c r="AJ11" s="204"/>
      <c r="AK11" s="204"/>
      <c r="AL11" s="225"/>
      <c r="AM11" s="36"/>
      <c r="AN11" s="77">
        <f t="shared" si="17"/>
        <v>0</v>
      </c>
      <c r="AO11" s="76">
        <f t="shared" si="0"/>
        <v>0</v>
      </c>
      <c r="AP11" s="76">
        <f t="shared" si="1"/>
        <v>0</v>
      </c>
      <c r="AQ11" s="76">
        <f t="shared" si="2"/>
        <v>0</v>
      </c>
      <c r="AR11" s="76">
        <f t="shared" si="3"/>
        <v>0</v>
      </c>
      <c r="AS11" s="76">
        <f t="shared" si="4"/>
        <v>0</v>
      </c>
      <c r="AT11" s="76">
        <f t="shared" si="5"/>
        <v>0</v>
      </c>
      <c r="AU11" s="76">
        <f t="shared" si="6"/>
        <v>0</v>
      </c>
      <c r="AV11" s="76">
        <f t="shared" si="7"/>
        <v>0</v>
      </c>
      <c r="AW11" s="76">
        <f t="shared" si="8"/>
        <v>0</v>
      </c>
      <c r="AX11" s="76">
        <f t="shared" si="9"/>
        <v>0</v>
      </c>
      <c r="AY11" s="76">
        <f t="shared" si="10"/>
        <v>0</v>
      </c>
    </row>
    <row r="12" spans="2:52">
      <c r="B12" s="178"/>
      <c r="C12" s="2" t="s">
        <v>87</v>
      </c>
      <c r="D12" s="4">
        <v>1</v>
      </c>
      <c r="E12" s="11">
        <v>3</v>
      </c>
      <c r="F12" s="30">
        <v>1</v>
      </c>
      <c r="G12" s="31">
        <v>1</v>
      </c>
      <c r="H12" s="31">
        <v>1</v>
      </c>
      <c r="I12" s="31">
        <v>1</v>
      </c>
      <c r="J12" s="31">
        <v>1</v>
      </c>
      <c r="K12" s="31">
        <v>1</v>
      </c>
      <c r="L12" s="31">
        <v>1</v>
      </c>
      <c r="M12" s="31">
        <v>1</v>
      </c>
      <c r="N12" s="31">
        <v>1</v>
      </c>
      <c r="O12" s="22">
        <v>1</v>
      </c>
      <c r="R12" s="178"/>
      <c r="S12" s="2" t="s">
        <v>87</v>
      </c>
      <c r="T12" s="2">
        <v>1</v>
      </c>
      <c r="U12" s="4">
        <v>1</v>
      </c>
      <c r="V12" s="11">
        <v>3</v>
      </c>
      <c r="W12" s="30"/>
      <c r="X12" s="31"/>
      <c r="Y12" s="31"/>
      <c r="Z12" s="31"/>
      <c r="AA12" s="31"/>
      <c r="AB12" s="31"/>
      <c r="AC12" s="31"/>
      <c r="AD12" s="31"/>
      <c r="AE12" s="31"/>
      <c r="AF12" s="22"/>
      <c r="AG12" s="61">
        <f>W12*W60+X12*X60+Y12*Y60+Z12*Z60+AA12*AA60+AB12*AB60+AC12*AC60+AD12*AD60+AE12*AE60+AF12*AF60</f>
        <v>0</v>
      </c>
      <c r="AH12" s="48">
        <v>1</v>
      </c>
      <c r="AI12" s="49">
        <f t="shared" si="18"/>
        <v>0</v>
      </c>
      <c r="AJ12" s="202">
        <f>AI12+AI13</f>
        <v>0</v>
      </c>
      <c r="AK12" s="202" t="s">
        <v>40</v>
      </c>
      <c r="AL12" s="205">
        <v>1</v>
      </c>
      <c r="AM12" s="36"/>
      <c r="AN12" s="77">
        <f t="shared" si="17"/>
        <v>0</v>
      </c>
      <c r="AO12" s="76">
        <f t="shared" si="0"/>
        <v>0</v>
      </c>
      <c r="AP12" s="76">
        <f t="shared" si="1"/>
        <v>0</v>
      </c>
      <c r="AQ12" s="76">
        <f t="shared" si="2"/>
        <v>0</v>
      </c>
      <c r="AR12" s="76">
        <f t="shared" si="3"/>
        <v>0</v>
      </c>
      <c r="AS12" s="76">
        <f t="shared" si="4"/>
        <v>0</v>
      </c>
      <c r="AT12" s="76">
        <f t="shared" si="5"/>
        <v>0</v>
      </c>
      <c r="AU12" s="76">
        <f t="shared" si="6"/>
        <v>0</v>
      </c>
      <c r="AV12" s="76">
        <f t="shared" si="7"/>
        <v>0</v>
      </c>
      <c r="AW12" s="76">
        <f t="shared" si="8"/>
        <v>0</v>
      </c>
      <c r="AX12" s="76">
        <f t="shared" si="9"/>
        <v>0</v>
      </c>
      <c r="AY12" s="76">
        <f t="shared" si="10"/>
        <v>0</v>
      </c>
    </row>
    <row r="13" spans="2:52">
      <c r="B13" s="178"/>
      <c r="C13" s="2" t="s">
        <v>88</v>
      </c>
      <c r="D13" s="4">
        <v>2</v>
      </c>
      <c r="E13" s="11">
        <v>3</v>
      </c>
      <c r="F13" s="30">
        <v>1</v>
      </c>
      <c r="G13" s="31">
        <v>1</v>
      </c>
      <c r="H13" s="31">
        <v>1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22">
        <v>1</v>
      </c>
      <c r="R13" s="178"/>
      <c r="S13" s="2" t="s">
        <v>88</v>
      </c>
      <c r="T13" s="2">
        <v>2</v>
      </c>
      <c r="U13" s="4">
        <v>2</v>
      </c>
      <c r="V13" s="11">
        <v>3</v>
      </c>
      <c r="W13" s="30"/>
      <c r="X13" s="31"/>
      <c r="Y13" s="31"/>
      <c r="Z13" s="31"/>
      <c r="AA13" s="31"/>
      <c r="AB13" s="31"/>
      <c r="AC13" s="31"/>
      <c r="AD13" s="31"/>
      <c r="AE13" s="31"/>
      <c r="AF13" s="22"/>
      <c r="AG13" s="61">
        <f>W13*W60+X13*X60+Y13*Y60+Z13*Z60+AA13*AA60+AB13*AB60+AC13*AC60+AD13*AD60+AE13*AE60+AF13*AF60</f>
        <v>0</v>
      </c>
      <c r="AH13" s="48">
        <v>1</v>
      </c>
      <c r="AI13" s="49">
        <f t="shared" si="18"/>
        <v>0</v>
      </c>
      <c r="AJ13" s="202"/>
      <c r="AK13" s="202"/>
      <c r="AL13" s="205"/>
      <c r="AM13" s="36"/>
      <c r="AN13" s="77">
        <f t="shared" si="17"/>
        <v>0</v>
      </c>
      <c r="AO13" s="76">
        <f t="shared" si="0"/>
        <v>0</v>
      </c>
      <c r="AP13" s="76">
        <f t="shared" si="1"/>
        <v>0</v>
      </c>
      <c r="AQ13" s="76">
        <f t="shared" si="2"/>
        <v>0</v>
      </c>
      <c r="AR13" s="76">
        <f t="shared" si="3"/>
        <v>0</v>
      </c>
      <c r="AS13" s="76">
        <f t="shared" si="4"/>
        <v>0</v>
      </c>
      <c r="AT13" s="76">
        <f t="shared" si="5"/>
        <v>0</v>
      </c>
      <c r="AU13" s="76">
        <f t="shared" si="6"/>
        <v>0</v>
      </c>
      <c r="AV13" s="76">
        <f t="shared" si="7"/>
        <v>0</v>
      </c>
      <c r="AW13" s="76">
        <f t="shared" si="8"/>
        <v>0</v>
      </c>
      <c r="AX13" s="76">
        <f t="shared" si="9"/>
        <v>0</v>
      </c>
      <c r="AY13" s="76">
        <f>AG13*U13</f>
        <v>0</v>
      </c>
    </row>
    <row r="14" spans="2:52">
      <c r="B14" s="178"/>
      <c r="C14" s="13" t="s">
        <v>89</v>
      </c>
      <c r="D14" s="4">
        <v>1</v>
      </c>
      <c r="E14" s="11">
        <v>4</v>
      </c>
      <c r="F14" s="30">
        <v>1</v>
      </c>
      <c r="G14" s="31">
        <v>1</v>
      </c>
      <c r="H14" s="31">
        <v>1</v>
      </c>
      <c r="I14" s="31">
        <v>1</v>
      </c>
      <c r="J14" s="31">
        <v>1</v>
      </c>
      <c r="K14" s="31">
        <v>1</v>
      </c>
      <c r="L14" s="31">
        <v>1</v>
      </c>
      <c r="M14" s="31">
        <v>1</v>
      </c>
      <c r="N14" s="31">
        <v>1</v>
      </c>
      <c r="O14" s="22">
        <v>1</v>
      </c>
      <c r="R14" s="178"/>
      <c r="S14" s="13" t="s">
        <v>89</v>
      </c>
      <c r="T14" s="13">
        <v>1</v>
      </c>
      <c r="U14" s="4">
        <v>1</v>
      </c>
      <c r="V14" s="11">
        <v>4</v>
      </c>
      <c r="W14" s="30"/>
      <c r="X14" s="31"/>
      <c r="Y14" s="31"/>
      <c r="Z14" s="31"/>
      <c r="AA14" s="31"/>
      <c r="AB14" s="31"/>
      <c r="AC14" s="31"/>
      <c r="AD14" s="31"/>
      <c r="AE14" s="31"/>
      <c r="AF14" s="22"/>
      <c r="AG14" s="61">
        <f>W14*W60+X14*X60+Y14*Y60+Z14*Z60+AA14*AA60+AB14*AB60+AC14*AC60+AD14*AD60+AE14*AE60+AF14*AF60</f>
        <v>0</v>
      </c>
      <c r="AH14" s="48">
        <v>1</v>
      </c>
      <c r="AI14" s="49">
        <f t="shared" si="18"/>
        <v>0</v>
      </c>
      <c r="AJ14" s="204">
        <f>AI14+AI15+AI16</f>
        <v>0</v>
      </c>
      <c r="AK14" s="204" t="s">
        <v>40</v>
      </c>
      <c r="AL14" s="225">
        <v>1</v>
      </c>
      <c r="AM14" s="36"/>
      <c r="AN14" s="77">
        <f t="shared" si="17"/>
        <v>0</v>
      </c>
      <c r="AO14" s="76">
        <f t="shared" si="0"/>
        <v>0</v>
      </c>
      <c r="AP14" s="76">
        <f t="shared" si="1"/>
        <v>0</v>
      </c>
      <c r="AQ14" s="76">
        <f t="shared" si="2"/>
        <v>0</v>
      </c>
      <c r="AR14" s="76">
        <f t="shared" si="3"/>
        <v>0</v>
      </c>
      <c r="AS14" s="76">
        <f t="shared" si="4"/>
        <v>0</v>
      </c>
      <c r="AT14" s="76">
        <f t="shared" si="5"/>
        <v>0</v>
      </c>
      <c r="AU14" s="76">
        <f t="shared" si="6"/>
        <v>0</v>
      </c>
      <c r="AV14" s="76">
        <f t="shared" si="7"/>
        <v>0</v>
      </c>
      <c r="AW14" s="76">
        <f t="shared" si="8"/>
        <v>0</v>
      </c>
      <c r="AX14" s="76">
        <f t="shared" si="9"/>
        <v>0</v>
      </c>
      <c r="AY14" s="76">
        <f t="shared" si="10"/>
        <v>0</v>
      </c>
    </row>
    <row r="15" spans="2:52">
      <c r="B15" s="178"/>
      <c r="C15" s="13" t="s">
        <v>90</v>
      </c>
      <c r="D15" s="4">
        <v>1</v>
      </c>
      <c r="E15" s="11">
        <v>3</v>
      </c>
      <c r="F15" s="30">
        <v>1</v>
      </c>
      <c r="G15" s="31">
        <v>1</v>
      </c>
      <c r="H15" s="31">
        <v>1</v>
      </c>
      <c r="I15" s="31">
        <v>1</v>
      </c>
      <c r="J15" s="31">
        <v>1</v>
      </c>
      <c r="K15" s="31">
        <v>1</v>
      </c>
      <c r="L15" s="31">
        <v>1</v>
      </c>
      <c r="M15" s="31">
        <v>1</v>
      </c>
      <c r="N15" s="31">
        <v>1</v>
      </c>
      <c r="O15" s="22">
        <v>1</v>
      </c>
      <c r="R15" s="178"/>
      <c r="S15" s="13" t="s">
        <v>90</v>
      </c>
      <c r="T15" s="13">
        <v>2</v>
      </c>
      <c r="U15" s="4">
        <v>1</v>
      </c>
      <c r="V15" s="11">
        <v>3</v>
      </c>
      <c r="W15" s="30"/>
      <c r="X15" s="31"/>
      <c r="Y15" s="31"/>
      <c r="Z15" s="31"/>
      <c r="AA15" s="31"/>
      <c r="AB15" s="31"/>
      <c r="AC15" s="31"/>
      <c r="AD15" s="31"/>
      <c r="AE15" s="31"/>
      <c r="AF15" s="22"/>
      <c r="AG15" s="61">
        <f>W15*W60+X15*X60+Y15*Y60+Z15*Z60+AA15*AA60+AB15*AB60+AC15*AC60+AD15*AD60+AE15*AE60+AF15*AF60</f>
        <v>0</v>
      </c>
      <c r="AH15" s="48">
        <v>1</v>
      </c>
      <c r="AI15" s="49">
        <f t="shared" si="18"/>
        <v>0</v>
      </c>
      <c r="AJ15" s="204"/>
      <c r="AK15" s="204"/>
      <c r="AL15" s="225"/>
      <c r="AM15" s="36"/>
      <c r="AN15" s="77">
        <f t="shared" si="17"/>
        <v>0</v>
      </c>
      <c r="AO15" s="76">
        <f t="shared" si="0"/>
        <v>0</v>
      </c>
      <c r="AP15" s="76">
        <f t="shared" si="1"/>
        <v>0</v>
      </c>
      <c r="AQ15" s="76">
        <f t="shared" si="2"/>
        <v>0</v>
      </c>
      <c r="AR15" s="76">
        <f t="shared" si="3"/>
        <v>0</v>
      </c>
      <c r="AS15" s="76">
        <f t="shared" si="4"/>
        <v>0</v>
      </c>
      <c r="AT15" s="76">
        <f t="shared" si="5"/>
        <v>0</v>
      </c>
      <c r="AU15" s="76">
        <f t="shared" si="6"/>
        <v>0</v>
      </c>
      <c r="AV15" s="76">
        <f t="shared" si="7"/>
        <v>0</v>
      </c>
      <c r="AW15" s="76">
        <f t="shared" si="8"/>
        <v>0</v>
      </c>
      <c r="AX15" s="76">
        <f t="shared" si="9"/>
        <v>0</v>
      </c>
      <c r="AY15" s="76">
        <f t="shared" si="10"/>
        <v>0</v>
      </c>
    </row>
    <row r="16" spans="2:52">
      <c r="B16" s="178"/>
      <c r="C16" s="13" t="s">
        <v>91</v>
      </c>
      <c r="D16" s="4">
        <v>1</v>
      </c>
      <c r="E16" s="11">
        <v>3</v>
      </c>
      <c r="F16" s="30">
        <v>1</v>
      </c>
      <c r="G16" s="31">
        <v>1</v>
      </c>
      <c r="H16" s="31">
        <v>1</v>
      </c>
      <c r="I16" s="31">
        <v>1</v>
      </c>
      <c r="J16" s="31">
        <v>1</v>
      </c>
      <c r="K16" s="31">
        <v>1</v>
      </c>
      <c r="L16" s="31">
        <v>1</v>
      </c>
      <c r="M16" s="31">
        <v>1</v>
      </c>
      <c r="N16" s="31">
        <v>1</v>
      </c>
      <c r="O16" s="22">
        <v>1</v>
      </c>
      <c r="R16" s="178"/>
      <c r="S16" s="13" t="s">
        <v>91</v>
      </c>
      <c r="T16" s="13">
        <v>3</v>
      </c>
      <c r="U16" s="4">
        <v>1</v>
      </c>
      <c r="V16" s="11">
        <v>3</v>
      </c>
      <c r="W16" s="30"/>
      <c r="X16" s="31"/>
      <c r="Y16" s="31"/>
      <c r="Z16" s="31"/>
      <c r="AA16" s="31"/>
      <c r="AB16" s="31"/>
      <c r="AC16" s="31"/>
      <c r="AD16" s="31"/>
      <c r="AE16" s="31"/>
      <c r="AF16" s="22"/>
      <c r="AG16" s="61">
        <f>W16*W60+X16*X60+Y16*Y60+Z16*Z60+AA16*AA60+AB16*AB60+AC16*AC60+AD16*AD60+AE16*AE60+AF16*AF60</f>
        <v>0</v>
      </c>
      <c r="AH16" s="48">
        <v>1</v>
      </c>
      <c r="AI16" s="49">
        <f t="shared" si="18"/>
        <v>0</v>
      </c>
      <c r="AJ16" s="204"/>
      <c r="AK16" s="204"/>
      <c r="AL16" s="225"/>
      <c r="AM16" s="36"/>
      <c r="AN16" s="77">
        <f t="shared" si="17"/>
        <v>0</v>
      </c>
      <c r="AO16" s="76">
        <f t="shared" si="0"/>
        <v>0</v>
      </c>
      <c r="AP16" s="76">
        <f t="shared" si="1"/>
        <v>0</v>
      </c>
      <c r="AQ16" s="76">
        <f t="shared" si="2"/>
        <v>0</v>
      </c>
      <c r="AR16" s="76">
        <f t="shared" si="3"/>
        <v>0</v>
      </c>
      <c r="AS16" s="76">
        <f t="shared" si="4"/>
        <v>0</v>
      </c>
      <c r="AT16" s="76">
        <f t="shared" si="5"/>
        <v>0</v>
      </c>
      <c r="AU16" s="76">
        <f t="shared" si="6"/>
        <v>0</v>
      </c>
      <c r="AV16" s="76">
        <f t="shared" si="7"/>
        <v>0</v>
      </c>
      <c r="AW16" s="76">
        <f t="shared" si="8"/>
        <v>0</v>
      </c>
      <c r="AX16" s="76">
        <f t="shared" si="9"/>
        <v>0</v>
      </c>
      <c r="AY16" s="76">
        <f t="shared" si="10"/>
        <v>0</v>
      </c>
    </row>
    <row r="17" spans="2:51">
      <c r="B17" s="178"/>
      <c r="C17" s="2" t="s">
        <v>92</v>
      </c>
      <c r="D17" s="4">
        <v>1</v>
      </c>
      <c r="E17" s="11">
        <v>3</v>
      </c>
      <c r="F17" s="30">
        <v>1</v>
      </c>
      <c r="G17" s="31">
        <v>1</v>
      </c>
      <c r="H17" s="31">
        <v>1</v>
      </c>
      <c r="I17" s="31">
        <v>1</v>
      </c>
      <c r="J17" s="31">
        <v>1</v>
      </c>
      <c r="K17" s="31">
        <v>1</v>
      </c>
      <c r="L17" s="31">
        <v>1</v>
      </c>
      <c r="M17" s="31">
        <v>1</v>
      </c>
      <c r="N17" s="31">
        <v>1</v>
      </c>
      <c r="O17" s="22">
        <v>1</v>
      </c>
      <c r="R17" s="178"/>
      <c r="S17" s="2" t="s">
        <v>92</v>
      </c>
      <c r="T17" s="2">
        <v>1</v>
      </c>
      <c r="U17" s="4">
        <v>1</v>
      </c>
      <c r="V17" s="11">
        <v>3</v>
      </c>
      <c r="W17" s="30"/>
      <c r="X17" s="31"/>
      <c r="Y17" s="31"/>
      <c r="Z17" s="31"/>
      <c r="AA17" s="31"/>
      <c r="AB17" s="31"/>
      <c r="AC17" s="31"/>
      <c r="AD17" s="31"/>
      <c r="AE17" s="31"/>
      <c r="AF17" s="22"/>
      <c r="AG17" s="61">
        <f>W17*W60+X17*X60+Y17*Y60+Z17*Z60+AA17*AA60+AB17*AB60+AC17*AC60+AD17*AD60+AE17*AE60+AF17*AF60</f>
        <v>0</v>
      </c>
      <c r="AH17" s="48">
        <v>1</v>
      </c>
      <c r="AI17" s="49">
        <f t="shared" si="18"/>
        <v>0</v>
      </c>
      <c r="AJ17" s="202">
        <f>AI17+AI18</f>
        <v>0</v>
      </c>
      <c r="AK17" s="202" t="s">
        <v>40</v>
      </c>
      <c r="AL17" s="205">
        <v>1</v>
      </c>
      <c r="AM17" s="36"/>
      <c r="AN17" s="77">
        <f t="shared" si="17"/>
        <v>0</v>
      </c>
      <c r="AO17" s="76">
        <f t="shared" si="0"/>
        <v>0</v>
      </c>
      <c r="AP17" s="76">
        <f t="shared" si="1"/>
        <v>0</v>
      </c>
      <c r="AQ17" s="76">
        <f t="shared" si="2"/>
        <v>0</v>
      </c>
      <c r="AR17" s="76">
        <f t="shared" si="3"/>
        <v>0</v>
      </c>
      <c r="AS17" s="76">
        <f t="shared" si="4"/>
        <v>0</v>
      </c>
      <c r="AT17" s="76">
        <f t="shared" si="5"/>
        <v>0</v>
      </c>
      <c r="AU17" s="76">
        <f t="shared" si="6"/>
        <v>0</v>
      </c>
      <c r="AV17" s="76">
        <f t="shared" si="7"/>
        <v>0</v>
      </c>
      <c r="AW17" s="76">
        <f t="shared" si="8"/>
        <v>0</v>
      </c>
      <c r="AX17" s="76">
        <f t="shared" si="9"/>
        <v>0</v>
      </c>
      <c r="AY17" s="76">
        <f t="shared" si="10"/>
        <v>0</v>
      </c>
    </row>
    <row r="18" spans="2:51">
      <c r="B18" s="178"/>
      <c r="C18" s="2" t="s">
        <v>93</v>
      </c>
      <c r="D18" s="4">
        <v>1</v>
      </c>
      <c r="E18" s="11">
        <v>3</v>
      </c>
      <c r="F18" s="30">
        <v>1</v>
      </c>
      <c r="G18" s="31">
        <v>1</v>
      </c>
      <c r="H18" s="31">
        <v>1</v>
      </c>
      <c r="I18" s="31">
        <v>1</v>
      </c>
      <c r="J18" s="31">
        <v>1</v>
      </c>
      <c r="K18" s="31">
        <v>1</v>
      </c>
      <c r="L18" s="31">
        <v>1</v>
      </c>
      <c r="M18" s="31">
        <v>1</v>
      </c>
      <c r="N18" s="31">
        <v>1</v>
      </c>
      <c r="O18" s="22">
        <v>1</v>
      </c>
      <c r="R18" s="178"/>
      <c r="S18" s="2" t="s">
        <v>93</v>
      </c>
      <c r="T18" s="2">
        <v>2</v>
      </c>
      <c r="U18" s="4">
        <v>1</v>
      </c>
      <c r="V18" s="11">
        <v>3</v>
      </c>
      <c r="W18" s="30"/>
      <c r="X18" s="31"/>
      <c r="Y18" s="31"/>
      <c r="Z18" s="31"/>
      <c r="AA18" s="31"/>
      <c r="AB18" s="31"/>
      <c r="AC18" s="31"/>
      <c r="AD18" s="31"/>
      <c r="AE18" s="31"/>
      <c r="AF18" s="22"/>
      <c r="AG18" s="61">
        <f>W18*W60+X18*X60+Y18*Y60+Z18*Z60+AA18*AA60+AB18*AB60+AC18*AC60+AD18*AD60+AE18*AE60+AF18*AF60</f>
        <v>0</v>
      </c>
      <c r="AH18" s="48">
        <v>1</v>
      </c>
      <c r="AI18" s="49">
        <f t="shared" si="18"/>
        <v>0</v>
      </c>
      <c r="AJ18" s="202"/>
      <c r="AK18" s="202"/>
      <c r="AL18" s="205"/>
      <c r="AM18" s="36"/>
      <c r="AN18" s="77">
        <f t="shared" si="17"/>
        <v>0</v>
      </c>
      <c r="AO18" s="76">
        <f t="shared" si="0"/>
        <v>0</v>
      </c>
      <c r="AP18" s="76">
        <f t="shared" si="1"/>
        <v>0</v>
      </c>
      <c r="AQ18" s="76">
        <f t="shared" si="2"/>
        <v>0</v>
      </c>
      <c r="AR18" s="76">
        <f t="shared" si="3"/>
        <v>0</v>
      </c>
      <c r="AS18" s="76">
        <f t="shared" si="4"/>
        <v>0</v>
      </c>
      <c r="AT18" s="76">
        <f t="shared" si="5"/>
        <v>0</v>
      </c>
      <c r="AU18" s="76">
        <f t="shared" si="6"/>
        <v>0</v>
      </c>
      <c r="AV18" s="76">
        <f t="shared" si="7"/>
        <v>0</v>
      </c>
      <c r="AW18" s="76">
        <f t="shared" si="8"/>
        <v>0</v>
      </c>
      <c r="AX18" s="76">
        <f t="shared" si="9"/>
        <v>0</v>
      </c>
      <c r="AY18" s="76">
        <f t="shared" si="10"/>
        <v>0</v>
      </c>
    </row>
    <row r="19" spans="2:51">
      <c r="B19" s="178"/>
      <c r="C19" s="13" t="s">
        <v>94</v>
      </c>
      <c r="D19" s="4">
        <v>1</v>
      </c>
      <c r="E19" s="11">
        <v>3</v>
      </c>
      <c r="F19" s="30">
        <v>1</v>
      </c>
      <c r="G19" s="31">
        <v>1</v>
      </c>
      <c r="H19" s="31">
        <v>1</v>
      </c>
      <c r="I19" s="31">
        <v>1</v>
      </c>
      <c r="J19" s="31">
        <v>1</v>
      </c>
      <c r="K19" s="31">
        <v>1</v>
      </c>
      <c r="L19" s="31">
        <v>1</v>
      </c>
      <c r="M19" s="31">
        <v>1</v>
      </c>
      <c r="N19" s="31">
        <v>1</v>
      </c>
      <c r="O19" s="22">
        <v>1</v>
      </c>
      <c r="R19" s="178"/>
      <c r="S19" s="13" t="s">
        <v>94</v>
      </c>
      <c r="T19" s="13">
        <v>1</v>
      </c>
      <c r="U19" s="4">
        <v>1</v>
      </c>
      <c r="V19" s="11">
        <v>3</v>
      </c>
      <c r="W19" s="30"/>
      <c r="X19" s="31"/>
      <c r="Y19" s="31"/>
      <c r="Z19" s="31"/>
      <c r="AA19" s="31"/>
      <c r="AB19" s="31"/>
      <c r="AC19" s="31"/>
      <c r="AD19" s="31"/>
      <c r="AE19" s="31"/>
      <c r="AF19" s="22"/>
      <c r="AG19" s="61">
        <f>W19*W60+X19*X60+Y19*Y60+Z19*Z60+AA19*AA60+AB19*AB60+AC19*AC60+AD19*AD60+AE19*AE60+AF19*AF60</f>
        <v>0</v>
      </c>
      <c r="AH19" s="48">
        <v>1</v>
      </c>
      <c r="AI19" s="49">
        <f t="shared" si="18"/>
        <v>0</v>
      </c>
      <c r="AJ19" s="204">
        <f>AI19+AI20+AI21</f>
        <v>0</v>
      </c>
      <c r="AK19" s="204" t="s">
        <v>40</v>
      </c>
      <c r="AL19" s="225">
        <v>1</v>
      </c>
      <c r="AM19" s="36"/>
      <c r="AN19" s="77">
        <f>AI19*T19</f>
        <v>0</v>
      </c>
      <c r="AO19" s="76">
        <f t="shared" si="0"/>
        <v>0</v>
      </c>
      <c r="AP19" s="76">
        <f t="shared" si="1"/>
        <v>0</v>
      </c>
      <c r="AQ19" s="76">
        <f t="shared" si="2"/>
        <v>0</v>
      </c>
      <c r="AR19" s="76">
        <f t="shared" si="3"/>
        <v>0</v>
      </c>
      <c r="AS19" s="76">
        <f t="shared" si="4"/>
        <v>0</v>
      </c>
      <c r="AT19" s="76">
        <f t="shared" si="5"/>
        <v>0</v>
      </c>
      <c r="AU19" s="76">
        <f t="shared" si="6"/>
        <v>0</v>
      </c>
      <c r="AV19" s="76">
        <f t="shared" si="7"/>
        <v>0</v>
      </c>
      <c r="AW19" s="76">
        <f t="shared" si="8"/>
        <v>0</v>
      </c>
      <c r="AX19" s="76">
        <f t="shared" si="9"/>
        <v>0</v>
      </c>
      <c r="AY19" s="76">
        <f t="shared" si="10"/>
        <v>0</v>
      </c>
    </row>
    <row r="20" spans="2:51">
      <c r="B20" s="178"/>
      <c r="C20" s="13" t="s">
        <v>95</v>
      </c>
      <c r="D20" s="4">
        <v>1</v>
      </c>
      <c r="E20" s="11">
        <v>3</v>
      </c>
      <c r="F20" s="30">
        <v>1</v>
      </c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1">
        <v>1</v>
      </c>
      <c r="M20" s="31">
        <v>1</v>
      </c>
      <c r="N20" s="31">
        <v>1</v>
      </c>
      <c r="O20" s="22">
        <v>1</v>
      </c>
      <c r="R20" s="178"/>
      <c r="S20" s="13" t="s">
        <v>95</v>
      </c>
      <c r="T20" s="13">
        <v>2</v>
      </c>
      <c r="U20" s="4">
        <v>1</v>
      </c>
      <c r="V20" s="11">
        <v>3</v>
      </c>
      <c r="W20" s="30"/>
      <c r="X20" s="31"/>
      <c r="Y20" s="31"/>
      <c r="Z20" s="31"/>
      <c r="AA20" s="31"/>
      <c r="AB20" s="31"/>
      <c r="AC20" s="31"/>
      <c r="AD20" s="31"/>
      <c r="AE20" s="31"/>
      <c r="AF20" s="22"/>
      <c r="AG20" s="61">
        <f>W20*W60+X20*X60+Y20*Y60+Z20*Z60+AA20*AA60+AB20*AB60+AC20*AC60+AD20*AD60+AE20*AE60+AF20*AF60</f>
        <v>0</v>
      </c>
      <c r="AH20" s="48">
        <v>1</v>
      </c>
      <c r="AI20" s="49">
        <f t="shared" si="18"/>
        <v>0</v>
      </c>
      <c r="AJ20" s="204"/>
      <c r="AK20" s="204"/>
      <c r="AL20" s="225"/>
      <c r="AM20" s="36"/>
      <c r="AN20" s="77">
        <f>AI20*T20</f>
        <v>0</v>
      </c>
      <c r="AO20" s="76">
        <f t="shared" si="0"/>
        <v>0</v>
      </c>
      <c r="AP20" s="76">
        <f t="shared" si="1"/>
        <v>0</v>
      </c>
      <c r="AQ20" s="76">
        <f t="shared" si="2"/>
        <v>0</v>
      </c>
      <c r="AR20" s="76">
        <f t="shared" si="3"/>
        <v>0</v>
      </c>
      <c r="AS20" s="76">
        <f t="shared" si="4"/>
        <v>0</v>
      </c>
      <c r="AT20" s="76">
        <f t="shared" si="5"/>
        <v>0</v>
      </c>
      <c r="AU20" s="76">
        <f t="shared" si="6"/>
        <v>0</v>
      </c>
      <c r="AV20" s="76">
        <f t="shared" si="7"/>
        <v>0</v>
      </c>
      <c r="AW20" s="76">
        <f t="shared" si="8"/>
        <v>0</v>
      </c>
      <c r="AX20" s="76">
        <f t="shared" si="9"/>
        <v>0</v>
      </c>
      <c r="AY20" s="76">
        <f t="shared" si="10"/>
        <v>0</v>
      </c>
    </row>
    <row r="21" spans="2:51">
      <c r="B21" s="178"/>
      <c r="C21" s="14" t="s">
        <v>96</v>
      </c>
      <c r="D21" s="10">
        <v>1</v>
      </c>
      <c r="E21" s="24">
        <v>4</v>
      </c>
      <c r="F21" s="32">
        <v>1</v>
      </c>
      <c r="G21" s="33">
        <v>1</v>
      </c>
      <c r="H21" s="33">
        <v>1</v>
      </c>
      <c r="I21" s="33">
        <v>1</v>
      </c>
      <c r="J21" s="33">
        <v>1</v>
      </c>
      <c r="K21" s="33">
        <v>1</v>
      </c>
      <c r="L21" s="33">
        <v>1</v>
      </c>
      <c r="M21" s="33">
        <v>1</v>
      </c>
      <c r="N21" s="33">
        <v>1</v>
      </c>
      <c r="O21" s="34">
        <v>1</v>
      </c>
      <c r="R21" s="178"/>
      <c r="S21" s="14" t="s">
        <v>96</v>
      </c>
      <c r="T21" s="14">
        <v>3</v>
      </c>
      <c r="U21" s="10">
        <v>1</v>
      </c>
      <c r="V21" s="24">
        <v>4</v>
      </c>
      <c r="W21" s="30"/>
      <c r="X21" s="31"/>
      <c r="Y21" s="31"/>
      <c r="Z21" s="31"/>
      <c r="AA21" s="31"/>
      <c r="AB21" s="31"/>
      <c r="AC21" s="31"/>
      <c r="AD21" s="31"/>
      <c r="AE21" s="31"/>
      <c r="AF21" s="22"/>
      <c r="AG21" s="62">
        <f>W21*W60+X21*X60+Y21*Y60+Z21*Z60+AA21*AA60+AB21*AB60+AC21*AC60+AD21*AD60+AE21*AE60+AF21*AF60</f>
        <v>0</v>
      </c>
      <c r="AH21" s="50">
        <v>1</v>
      </c>
      <c r="AI21" s="49">
        <f t="shared" si="18"/>
        <v>0</v>
      </c>
      <c r="AJ21" s="234"/>
      <c r="AK21" s="234"/>
      <c r="AL21" s="226"/>
      <c r="AM21" s="36"/>
      <c r="AN21" s="77">
        <f>AI21*T21</f>
        <v>0</v>
      </c>
      <c r="AO21" s="76">
        <f t="shared" si="0"/>
        <v>0</v>
      </c>
      <c r="AP21" s="76">
        <f t="shared" si="1"/>
        <v>0</v>
      </c>
      <c r="AQ21" s="76">
        <f t="shared" si="2"/>
        <v>0</v>
      </c>
      <c r="AR21" s="76">
        <f t="shared" si="3"/>
        <v>0</v>
      </c>
      <c r="AS21" s="76">
        <f t="shared" si="4"/>
        <v>0</v>
      </c>
      <c r="AT21" s="76">
        <f t="shared" si="5"/>
        <v>0</v>
      </c>
      <c r="AU21" s="76">
        <f t="shared" si="6"/>
        <v>0</v>
      </c>
      <c r="AV21" s="76">
        <f t="shared" si="7"/>
        <v>0</v>
      </c>
      <c r="AW21" s="76">
        <f t="shared" si="8"/>
        <v>0</v>
      </c>
      <c r="AX21" s="76">
        <f t="shared" si="9"/>
        <v>0</v>
      </c>
      <c r="AY21" s="76">
        <f t="shared" si="10"/>
        <v>0</v>
      </c>
    </row>
    <row r="22" spans="2:51" ht="15" customHeight="1">
      <c r="B22" s="173" t="s">
        <v>37</v>
      </c>
      <c r="C22" s="7" t="s">
        <v>38</v>
      </c>
      <c r="D22" s="3">
        <v>2</v>
      </c>
      <c r="E22" s="25">
        <v>3</v>
      </c>
      <c r="F22" s="28">
        <v>1</v>
      </c>
      <c r="G22" s="29">
        <v>0</v>
      </c>
      <c r="H22" s="29">
        <v>1</v>
      </c>
      <c r="I22" s="29">
        <v>0</v>
      </c>
      <c r="J22" s="29">
        <v>1</v>
      </c>
      <c r="K22" s="29">
        <v>0</v>
      </c>
      <c r="L22" s="29">
        <v>1</v>
      </c>
      <c r="M22" s="29">
        <v>0</v>
      </c>
      <c r="N22" s="29">
        <v>1</v>
      </c>
      <c r="O22" s="21">
        <v>0</v>
      </c>
      <c r="R22" s="173" t="s">
        <v>37</v>
      </c>
      <c r="S22" s="7" t="s">
        <v>38</v>
      </c>
      <c r="T22" s="7" t="s">
        <v>39</v>
      </c>
      <c r="U22" s="3">
        <v>2</v>
      </c>
      <c r="V22" s="25">
        <v>3</v>
      </c>
      <c r="W22" s="28"/>
      <c r="X22" s="29"/>
      <c r="Y22" s="29"/>
      <c r="Z22" s="29"/>
      <c r="AA22" s="29"/>
      <c r="AB22" s="29"/>
      <c r="AC22" s="29"/>
      <c r="AD22" s="29"/>
      <c r="AE22" s="29"/>
      <c r="AF22" s="21"/>
      <c r="AG22" s="60">
        <f>W22*W60+X22*X60+Y22*Y60+Z22*Z60+AA22*AA60+AB22*AB60+AC22*AC60+AD22*AD60+AE22*AE60+AF22*AF60</f>
        <v>0</v>
      </c>
      <c r="AH22" s="46">
        <v>1</v>
      </c>
      <c r="AI22" s="47">
        <f t="shared" si="18"/>
        <v>0</v>
      </c>
      <c r="AJ22" s="58">
        <f>AI22</f>
        <v>0</v>
      </c>
      <c r="AK22" s="59" t="s">
        <v>40</v>
      </c>
      <c r="AL22" s="16">
        <v>1</v>
      </c>
      <c r="AN22" s="77">
        <v>0</v>
      </c>
      <c r="AO22" s="76">
        <f t="shared" si="0"/>
        <v>0</v>
      </c>
      <c r="AP22" s="76">
        <f t="shared" si="1"/>
        <v>0</v>
      </c>
      <c r="AQ22" s="76">
        <f t="shared" si="2"/>
        <v>0</v>
      </c>
      <c r="AR22" s="76">
        <f t="shared" si="3"/>
        <v>0</v>
      </c>
      <c r="AS22" s="76">
        <f t="shared" si="4"/>
        <v>0</v>
      </c>
      <c r="AT22" s="76">
        <f t="shared" si="5"/>
        <v>0</v>
      </c>
      <c r="AU22" s="76">
        <f t="shared" si="6"/>
        <v>0</v>
      </c>
      <c r="AV22" s="76">
        <f t="shared" si="7"/>
        <v>0</v>
      </c>
      <c r="AW22" s="76">
        <f t="shared" si="8"/>
        <v>0</v>
      </c>
      <c r="AX22" s="76">
        <f t="shared" si="9"/>
        <v>0</v>
      </c>
      <c r="AY22" s="76">
        <f t="shared" si="10"/>
        <v>0</v>
      </c>
    </row>
    <row r="23" spans="2:51">
      <c r="B23" s="174"/>
      <c r="C23" s="6" t="s">
        <v>41</v>
      </c>
      <c r="D23" s="4">
        <v>2</v>
      </c>
      <c r="E23" s="26">
        <v>3</v>
      </c>
      <c r="F23" s="30">
        <v>0</v>
      </c>
      <c r="G23" s="31">
        <v>1</v>
      </c>
      <c r="H23" s="31">
        <v>0</v>
      </c>
      <c r="I23" s="31">
        <v>1</v>
      </c>
      <c r="J23" s="31">
        <v>0</v>
      </c>
      <c r="K23" s="31">
        <v>1</v>
      </c>
      <c r="L23" s="31">
        <v>0</v>
      </c>
      <c r="M23" s="31">
        <v>1</v>
      </c>
      <c r="N23" s="31">
        <v>0</v>
      </c>
      <c r="O23" s="22">
        <v>1</v>
      </c>
      <c r="R23" s="174"/>
      <c r="S23" s="6" t="s">
        <v>41</v>
      </c>
      <c r="T23" s="6" t="s">
        <v>39</v>
      </c>
      <c r="U23" s="4">
        <v>2</v>
      </c>
      <c r="V23" s="26">
        <v>3</v>
      </c>
      <c r="W23" s="30"/>
      <c r="X23" s="31"/>
      <c r="Y23" s="31"/>
      <c r="Z23" s="31"/>
      <c r="AA23" s="31"/>
      <c r="AB23" s="31"/>
      <c r="AC23" s="31"/>
      <c r="AD23" s="31"/>
      <c r="AE23" s="31"/>
      <c r="AF23" s="22"/>
      <c r="AG23" s="60">
        <f>W23*W60+X23*X60+Y23*Y60+Z23*Z60+AA23*AA60+AB23*AB60+AC23*AC60+AD23*AD60+AE23*AE60+AF23*AF60</f>
        <v>0</v>
      </c>
      <c r="AH23" s="48">
        <v>1</v>
      </c>
      <c r="AI23" s="49">
        <f t="shared" si="18"/>
        <v>0</v>
      </c>
      <c r="AJ23" s="58">
        <f t="shared" ref="AJ23:AJ27" si="19">AI23</f>
        <v>0</v>
      </c>
      <c r="AK23" s="59" t="s">
        <v>40</v>
      </c>
      <c r="AL23" s="16">
        <v>1</v>
      </c>
      <c r="AN23" s="77">
        <v>0</v>
      </c>
      <c r="AO23" s="76">
        <f t="shared" si="0"/>
        <v>0</v>
      </c>
      <c r="AP23" s="76">
        <f t="shared" si="1"/>
        <v>0</v>
      </c>
      <c r="AQ23" s="76">
        <f t="shared" si="2"/>
        <v>0</v>
      </c>
      <c r="AR23" s="76">
        <f t="shared" si="3"/>
        <v>0</v>
      </c>
      <c r="AS23" s="76">
        <f t="shared" si="4"/>
        <v>0</v>
      </c>
      <c r="AT23" s="76">
        <f t="shared" si="5"/>
        <v>0</v>
      </c>
      <c r="AU23" s="76">
        <f t="shared" si="6"/>
        <v>0</v>
      </c>
      <c r="AV23" s="76">
        <f t="shared" si="7"/>
        <v>0</v>
      </c>
      <c r="AW23" s="76">
        <f t="shared" si="8"/>
        <v>0</v>
      </c>
      <c r="AX23" s="76">
        <f t="shared" si="9"/>
        <v>0</v>
      </c>
      <c r="AY23" s="76">
        <f t="shared" si="10"/>
        <v>0</v>
      </c>
    </row>
    <row r="24" spans="2:51">
      <c r="B24" s="174"/>
      <c r="C24" s="6" t="s">
        <v>42</v>
      </c>
      <c r="D24" s="4">
        <v>3</v>
      </c>
      <c r="E24" s="26">
        <v>3</v>
      </c>
      <c r="F24" s="30">
        <v>1</v>
      </c>
      <c r="G24" s="31">
        <v>0</v>
      </c>
      <c r="H24" s="31">
        <v>1</v>
      </c>
      <c r="I24" s="31">
        <v>0</v>
      </c>
      <c r="J24" s="31">
        <v>1</v>
      </c>
      <c r="K24" s="31">
        <v>0</v>
      </c>
      <c r="L24" s="31">
        <v>1</v>
      </c>
      <c r="M24" s="31">
        <v>0</v>
      </c>
      <c r="N24" s="31">
        <v>1</v>
      </c>
      <c r="O24" s="22">
        <v>0</v>
      </c>
      <c r="R24" s="174"/>
      <c r="S24" s="6" t="s">
        <v>42</v>
      </c>
      <c r="T24" s="6" t="s">
        <v>39</v>
      </c>
      <c r="U24" s="4">
        <v>3</v>
      </c>
      <c r="V24" s="26">
        <v>3</v>
      </c>
      <c r="W24" s="30"/>
      <c r="X24" s="31"/>
      <c r="Y24" s="31"/>
      <c r="Z24" s="31"/>
      <c r="AA24" s="31"/>
      <c r="AB24" s="31"/>
      <c r="AC24" s="31"/>
      <c r="AD24" s="31"/>
      <c r="AE24" s="31"/>
      <c r="AF24" s="22"/>
      <c r="AG24" s="60">
        <f>W24*W60+X24*X60+Y24*Y60+Z24*Z60+AA24*AA60+AB24*AB60+AC24*AC60+AD24*AD60+AE24*AE60+AF24*AF60</f>
        <v>0</v>
      </c>
      <c r="AH24" s="48">
        <v>1</v>
      </c>
      <c r="AI24" s="49">
        <f t="shared" si="18"/>
        <v>0</v>
      </c>
      <c r="AJ24" s="58">
        <f t="shared" si="19"/>
        <v>0</v>
      </c>
      <c r="AK24" s="59" t="s">
        <v>40</v>
      </c>
      <c r="AL24" s="16">
        <v>1</v>
      </c>
      <c r="AN24" s="77">
        <v>0</v>
      </c>
      <c r="AO24" s="76">
        <f t="shared" si="0"/>
        <v>0</v>
      </c>
      <c r="AP24" s="76">
        <f t="shared" si="1"/>
        <v>0</v>
      </c>
      <c r="AQ24" s="76">
        <f t="shared" si="2"/>
        <v>0</v>
      </c>
      <c r="AR24" s="76">
        <f t="shared" si="3"/>
        <v>0</v>
      </c>
      <c r="AS24" s="76">
        <f t="shared" si="4"/>
        <v>0</v>
      </c>
      <c r="AT24" s="76">
        <f t="shared" si="5"/>
        <v>0</v>
      </c>
      <c r="AU24" s="76">
        <f t="shared" si="6"/>
        <v>0</v>
      </c>
      <c r="AV24" s="76">
        <f t="shared" si="7"/>
        <v>0</v>
      </c>
      <c r="AW24" s="76">
        <f t="shared" si="8"/>
        <v>0</v>
      </c>
      <c r="AX24" s="76">
        <f t="shared" si="9"/>
        <v>0</v>
      </c>
      <c r="AY24" s="76">
        <f t="shared" si="10"/>
        <v>0</v>
      </c>
    </row>
    <row r="25" spans="2:51">
      <c r="B25" s="174"/>
      <c r="C25" s="6" t="s">
        <v>43</v>
      </c>
      <c r="D25" s="4">
        <v>3</v>
      </c>
      <c r="E25" s="26">
        <v>3</v>
      </c>
      <c r="F25" s="30">
        <v>0</v>
      </c>
      <c r="G25" s="31">
        <v>1</v>
      </c>
      <c r="H25" s="31">
        <v>0</v>
      </c>
      <c r="I25" s="31">
        <v>1</v>
      </c>
      <c r="J25" s="31">
        <v>0</v>
      </c>
      <c r="K25" s="31">
        <v>1</v>
      </c>
      <c r="L25" s="31">
        <v>0</v>
      </c>
      <c r="M25" s="31">
        <v>1</v>
      </c>
      <c r="N25" s="31">
        <v>0</v>
      </c>
      <c r="O25" s="22">
        <v>1</v>
      </c>
      <c r="R25" s="174"/>
      <c r="S25" s="6" t="s">
        <v>43</v>
      </c>
      <c r="T25" s="6" t="s">
        <v>39</v>
      </c>
      <c r="U25" s="4">
        <v>3</v>
      </c>
      <c r="V25" s="26">
        <v>3</v>
      </c>
      <c r="W25" s="30"/>
      <c r="X25" s="31"/>
      <c r="Y25" s="31"/>
      <c r="Z25" s="31"/>
      <c r="AA25" s="31"/>
      <c r="AB25" s="31"/>
      <c r="AC25" s="31"/>
      <c r="AD25" s="31"/>
      <c r="AE25" s="31"/>
      <c r="AF25" s="22"/>
      <c r="AG25" s="60">
        <f>W25*W60+X25*X60+Y25*Y60+Z25*Z60+AA25*AA60+AB25*AB60+AC25*AC60+AD25*AD60+AE25*AE60+AF25*AF60</f>
        <v>0</v>
      </c>
      <c r="AH25" s="48">
        <v>1</v>
      </c>
      <c r="AI25" s="49">
        <f t="shared" si="18"/>
        <v>0</v>
      </c>
      <c r="AJ25" s="58">
        <f t="shared" si="19"/>
        <v>0</v>
      </c>
      <c r="AK25" s="59" t="s">
        <v>40</v>
      </c>
      <c r="AL25" s="16">
        <v>1</v>
      </c>
      <c r="AN25" s="77">
        <v>0</v>
      </c>
      <c r="AO25" s="76">
        <f t="shared" si="0"/>
        <v>0</v>
      </c>
      <c r="AP25" s="76">
        <f t="shared" si="1"/>
        <v>0</v>
      </c>
      <c r="AQ25" s="76">
        <f t="shared" si="2"/>
        <v>0</v>
      </c>
      <c r="AR25" s="76">
        <f t="shared" si="3"/>
        <v>0</v>
      </c>
      <c r="AS25" s="76">
        <f t="shared" si="4"/>
        <v>0</v>
      </c>
      <c r="AT25" s="76">
        <f t="shared" si="5"/>
        <v>0</v>
      </c>
      <c r="AU25" s="76">
        <f t="shared" si="6"/>
        <v>0</v>
      </c>
      <c r="AV25" s="76">
        <f t="shared" si="7"/>
        <v>0</v>
      </c>
      <c r="AW25" s="76">
        <f t="shared" si="8"/>
        <v>0</v>
      </c>
      <c r="AX25" s="76">
        <f t="shared" si="9"/>
        <v>0</v>
      </c>
      <c r="AY25" s="76">
        <f t="shared" si="10"/>
        <v>0</v>
      </c>
    </row>
    <row r="26" spans="2:51">
      <c r="B26" s="174"/>
      <c r="C26" s="6" t="s">
        <v>44</v>
      </c>
      <c r="D26" s="4">
        <v>3</v>
      </c>
      <c r="E26" s="26">
        <v>3</v>
      </c>
      <c r="F26" s="30">
        <v>1</v>
      </c>
      <c r="G26" s="31">
        <v>0</v>
      </c>
      <c r="H26" s="31">
        <v>1</v>
      </c>
      <c r="I26" s="31">
        <v>0</v>
      </c>
      <c r="J26" s="31">
        <v>1</v>
      </c>
      <c r="K26" s="31">
        <v>0</v>
      </c>
      <c r="L26" s="31">
        <v>1</v>
      </c>
      <c r="M26" s="31">
        <v>0</v>
      </c>
      <c r="N26" s="31">
        <v>1</v>
      </c>
      <c r="O26" s="22">
        <v>0</v>
      </c>
      <c r="R26" s="174"/>
      <c r="S26" s="6" t="s">
        <v>44</v>
      </c>
      <c r="T26" s="6" t="s">
        <v>39</v>
      </c>
      <c r="U26" s="4">
        <v>3</v>
      </c>
      <c r="V26" s="26">
        <v>3</v>
      </c>
      <c r="W26" s="30"/>
      <c r="X26" s="31"/>
      <c r="Y26" s="31"/>
      <c r="Z26" s="31"/>
      <c r="AA26" s="31"/>
      <c r="AB26" s="31"/>
      <c r="AC26" s="31"/>
      <c r="AD26" s="31"/>
      <c r="AE26" s="31"/>
      <c r="AF26" s="22"/>
      <c r="AG26" s="60">
        <f>W26*W60+X26*X60+Y26*Y60+Z26*Z60+AA26*AA60+AB26*AB60+AC26*AC60+AD26*AD60+AE26*AE60+AF26*AF60</f>
        <v>0</v>
      </c>
      <c r="AH26" s="48">
        <v>1</v>
      </c>
      <c r="AI26" s="49">
        <f t="shared" si="18"/>
        <v>0</v>
      </c>
      <c r="AJ26" s="58">
        <f t="shared" si="19"/>
        <v>0</v>
      </c>
      <c r="AK26" s="59" t="s">
        <v>40</v>
      </c>
      <c r="AL26" s="16">
        <v>1</v>
      </c>
      <c r="AN26" s="77">
        <v>0</v>
      </c>
      <c r="AO26" s="76">
        <f t="shared" si="0"/>
        <v>0</v>
      </c>
      <c r="AP26" s="76">
        <f t="shared" si="1"/>
        <v>0</v>
      </c>
      <c r="AQ26" s="76">
        <f t="shared" si="2"/>
        <v>0</v>
      </c>
      <c r="AR26" s="76">
        <f t="shared" si="3"/>
        <v>0</v>
      </c>
      <c r="AS26" s="76">
        <f t="shared" si="4"/>
        <v>0</v>
      </c>
      <c r="AT26" s="76">
        <f t="shared" si="5"/>
        <v>0</v>
      </c>
      <c r="AU26" s="76">
        <f t="shared" si="6"/>
        <v>0</v>
      </c>
      <c r="AV26" s="76">
        <f t="shared" si="7"/>
        <v>0</v>
      </c>
      <c r="AW26" s="76">
        <f t="shared" si="8"/>
        <v>0</v>
      </c>
      <c r="AX26" s="76">
        <f t="shared" si="9"/>
        <v>0</v>
      </c>
      <c r="AY26" s="76">
        <f t="shared" si="10"/>
        <v>0</v>
      </c>
    </row>
    <row r="27" spans="2:51">
      <c r="B27" s="174"/>
      <c r="C27" s="6" t="s">
        <v>45</v>
      </c>
      <c r="D27" s="4">
        <v>3</v>
      </c>
      <c r="E27" s="26">
        <v>3</v>
      </c>
      <c r="F27" s="30">
        <v>1</v>
      </c>
      <c r="G27" s="31">
        <v>0</v>
      </c>
      <c r="H27" s="31">
        <v>1</v>
      </c>
      <c r="I27" s="31">
        <v>0</v>
      </c>
      <c r="J27" s="31">
        <v>1</v>
      </c>
      <c r="K27" s="31">
        <v>0</v>
      </c>
      <c r="L27" s="31">
        <v>1</v>
      </c>
      <c r="M27" s="31">
        <v>0</v>
      </c>
      <c r="N27" s="31">
        <v>1</v>
      </c>
      <c r="O27" s="22">
        <v>0</v>
      </c>
      <c r="R27" s="174"/>
      <c r="S27" s="6" t="s">
        <v>45</v>
      </c>
      <c r="T27" s="6" t="s">
        <v>39</v>
      </c>
      <c r="U27" s="4">
        <v>3</v>
      </c>
      <c r="V27" s="26">
        <v>3</v>
      </c>
      <c r="W27" s="30"/>
      <c r="X27" s="31"/>
      <c r="Y27" s="31"/>
      <c r="Z27" s="31"/>
      <c r="AA27" s="31"/>
      <c r="AB27" s="31"/>
      <c r="AC27" s="31"/>
      <c r="AD27" s="31"/>
      <c r="AE27" s="31"/>
      <c r="AF27" s="22"/>
      <c r="AG27" s="60">
        <f>W27*W60+X27*X60+Y27*Y60+Z27*Z60+AA27*AA60+AB27*AB60+AC27*AC60+AD27*AD60+AE27*AE60+AF27*AF60</f>
        <v>0</v>
      </c>
      <c r="AH27" s="48">
        <v>1</v>
      </c>
      <c r="AI27" s="49">
        <f t="shared" si="18"/>
        <v>0</v>
      </c>
      <c r="AJ27" s="58">
        <f t="shared" si="19"/>
        <v>0</v>
      </c>
      <c r="AK27" s="59" t="s">
        <v>40</v>
      </c>
      <c r="AL27" s="16">
        <v>1</v>
      </c>
      <c r="AN27" s="77">
        <v>0</v>
      </c>
      <c r="AO27" s="76">
        <f t="shared" si="0"/>
        <v>0</v>
      </c>
      <c r="AP27" s="76">
        <f t="shared" si="1"/>
        <v>0</v>
      </c>
      <c r="AQ27" s="76">
        <f t="shared" si="2"/>
        <v>0</v>
      </c>
      <c r="AR27" s="76">
        <f t="shared" si="3"/>
        <v>0</v>
      </c>
      <c r="AS27" s="76">
        <f t="shared" si="4"/>
        <v>0</v>
      </c>
      <c r="AT27" s="76">
        <f t="shared" si="5"/>
        <v>0</v>
      </c>
      <c r="AU27" s="76">
        <f t="shared" si="6"/>
        <v>0</v>
      </c>
      <c r="AV27" s="76">
        <f t="shared" si="7"/>
        <v>0</v>
      </c>
      <c r="AW27" s="76">
        <f t="shared" si="8"/>
        <v>0</v>
      </c>
      <c r="AX27" s="76">
        <f t="shared" si="9"/>
        <v>0</v>
      </c>
      <c r="AY27" s="76">
        <f t="shared" si="10"/>
        <v>0</v>
      </c>
    </row>
    <row r="28" spans="2:51">
      <c r="B28" s="174"/>
      <c r="C28" s="6" t="s">
        <v>46</v>
      </c>
      <c r="D28" s="4">
        <v>3</v>
      </c>
      <c r="E28" s="26">
        <v>3</v>
      </c>
      <c r="F28" s="30">
        <v>0</v>
      </c>
      <c r="G28" s="31">
        <v>1</v>
      </c>
      <c r="H28" s="31">
        <v>0</v>
      </c>
      <c r="I28" s="31">
        <v>1</v>
      </c>
      <c r="J28" s="31">
        <v>0</v>
      </c>
      <c r="K28" s="31">
        <v>1</v>
      </c>
      <c r="L28" s="31">
        <v>0</v>
      </c>
      <c r="M28" s="31">
        <v>1</v>
      </c>
      <c r="N28" s="31">
        <v>0</v>
      </c>
      <c r="O28" s="22">
        <v>1</v>
      </c>
      <c r="R28" s="174"/>
      <c r="S28" s="6" t="s">
        <v>46</v>
      </c>
      <c r="T28" s="6" t="s">
        <v>39</v>
      </c>
      <c r="U28" s="4">
        <v>3</v>
      </c>
      <c r="V28" s="26">
        <v>3</v>
      </c>
      <c r="W28" s="30"/>
      <c r="X28" s="31"/>
      <c r="Y28" s="31"/>
      <c r="Z28" s="31"/>
      <c r="AA28" s="31"/>
      <c r="AB28" s="31"/>
      <c r="AC28" s="31"/>
      <c r="AD28" s="31"/>
      <c r="AE28" s="31"/>
      <c r="AF28" s="22"/>
      <c r="AG28" s="60">
        <f>W28*W60+X28*X60+Y28*Y60+Z28*Z60+AA28*AA60+AB28*AB60+AC28*AC60+AD28*AD60+AE28*AE60+AF28*AF60</f>
        <v>0</v>
      </c>
      <c r="AH28" s="48">
        <v>1</v>
      </c>
      <c r="AI28" s="49">
        <f>W28+X28+Y28+Z28+AA28+AB28+AC28+AD28+AE28+AF28</f>
        <v>0</v>
      </c>
      <c r="AJ28" s="58">
        <f>AI28</f>
        <v>0</v>
      </c>
      <c r="AK28" s="59" t="s">
        <v>40</v>
      </c>
      <c r="AL28" s="16">
        <v>1</v>
      </c>
      <c r="AN28" s="77">
        <v>0</v>
      </c>
      <c r="AO28" s="76">
        <f t="shared" si="0"/>
        <v>0</v>
      </c>
      <c r="AP28" s="76">
        <f t="shared" si="1"/>
        <v>0</v>
      </c>
      <c r="AQ28" s="76">
        <f t="shared" si="2"/>
        <v>0</v>
      </c>
      <c r="AR28" s="76">
        <f t="shared" si="3"/>
        <v>0</v>
      </c>
      <c r="AS28" s="76">
        <f t="shared" si="4"/>
        <v>0</v>
      </c>
      <c r="AT28" s="76">
        <f t="shared" si="5"/>
        <v>0</v>
      </c>
      <c r="AU28" s="76">
        <f t="shared" si="6"/>
        <v>0</v>
      </c>
      <c r="AV28" s="76">
        <f t="shared" si="7"/>
        <v>0</v>
      </c>
      <c r="AW28" s="76">
        <f t="shared" si="8"/>
        <v>0</v>
      </c>
      <c r="AX28" s="76">
        <f t="shared" si="9"/>
        <v>0</v>
      </c>
      <c r="AY28" s="76">
        <f>AG28*U28</f>
        <v>0</v>
      </c>
    </row>
    <row r="29" spans="2:51">
      <c r="B29" s="174"/>
      <c r="C29" s="6" t="s">
        <v>47</v>
      </c>
      <c r="D29" s="4">
        <v>4</v>
      </c>
      <c r="E29" s="26">
        <v>3</v>
      </c>
      <c r="F29" s="30">
        <v>1</v>
      </c>
      <c r="G29" s="31">
        <v>1</v>
      </c>
      <c r="H29" s="31">
        <v>1</v>
      </c>
      <c r="I29" s="31">
        <v>1</v>
      </c>
      <c r="J29" s="31">
        <v>1</v>
      </c>
      <c r="K29" s="31">
        <v>1</v>
      </c>
      <c r="L29" s="31">
        <v>1</v>
      </c>
      <c r="M29" s="31">
        <v>1</v>
      </c>
      <c r="N29" s="31">
        <v>1</v>
      </c>
      <c r="O29" s="22">
        <v>1</v>
      </c>
      <c r="R29" s="174"/>
      <c r="S29" s="6" t="s">
        <v>47</v>
      </c>
      <c r="T29" s="6" t="s">
        <v>39</v>
      </c>
      <c r="U29" s="4">
        <v>4</v>
      </c>
      <c r="V29" s="26">
        <v>3</v>
      </c>
      <c r="W29" s="30"/>
      <c r="X29" s="31"/>
      <c r="Y29" s="31"/>
      <c r="Z29" s="31"/>
      <c r="AA29" s="31"/>
      <c r="AB29" s="31"/>
      <c r="AC29" s="31"/>
      <c r="AD29" s="31"/>
      <c r="AE29" s="31"/>
      <c r="AF29" s="22"/>
      <c r="AG29" s="60">
        <f>W29*W60+X29*X60+Y29*Y60+Z29*Z60+AA29*AA60+AB29*AB60+AC29*AC60+AD29*AD60+AE29*AE60+AF29*AF60</f>
        <v>0</v>
      </c>
      <c r="AH29" s="48">
        <v>1</v>
      </c>
      <c r="AI29" s="49">
        <f>W29+X29+Y29+Z29+AA29+AB29+AC29+AD29+AE29+AF29</f>
        <v>0</v>
      </c>
      <c r="AJ29" s="58">
        <f>AI29</f>
        <v>0</v>
      </c>
      <c r="AK29" s="59" t="s">
        <v>40</v>
      </c>
      <c r="AL29" s="16">
        <v>1</v>
      </c>
      <c r="AN29" s="77">
        <v>0</v>
      </c>
      <c r="AO29" s="76">
        <f>W29*V29</f>
        <v>0</v>
      </c>
      <c r="AP29" s="76">
        <f>X29*V29</f>
        <v>0</v>
      </c>
      <c r="AQ29" s="76">
        <f>Y29*V29</f>
        <v>0</v>
      </c>
      <c r="AR29" s="76">
        <f>Z29*V29</f>
        <v>0</v>
      </c>
      <c r="AS29" s="76">
        <f t="shared" si="4"/>
        <v>0</v>
      </c>
      <c r="AT29" s="76">
        <f t="shared" si="5"/>
        <v>0</v>
      </c>
      <c r="AU29" s="76">
        <f t="shared" si="6"/>
        <v>0</v>
      </c>
      <c r="AV29" s="76">
        <f t="shared" si="7"/>
        <v>0</v>
      </c>
      <c r="AW29" s="76">
        <f t="shared" si="8"/>
        <v>0</v>
      </c>
      <c r="AX29" s="76">
        <f t="shared" si="9"/>
        <v>0</v>
      </c>
      <c r="AY29" s="76">
        <f>AG29*U29</f>
        <v>0</v>
      </c>
    </row>
    <row r="30" spans="2:51">
      <c r="B30" s="174"/>
      <c r="C30" s="13" t="s">
        <v>48</v>
      </c>
      <c r="D30" s="4">
        <v>2</v>
      </c>
      <c r="E30" s="26">
        <v>3</v>
      </c>
      <c r="F30" s="30">
        <v>1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31">
        <v>1</v>
      </c>
      <c r="O30" s="22">
        <v>1</v>
      </c>
      <c r="R30" s="174"/>
      <c r="S30" s="13" t="s">
        <v>48</v>
      </c>
      <c r="T30" s="13">
        <v>1</v>
      </c>
      <c r="U30" s="4">
        <v>2</v>
      </c>
      <c r="V30" s="26">
        <v>3</v>
      </c>
      <c r="W30" s="30"/>
      <c r="X30" s="31"/>
      <c r="Y30" s="31"/>
      <c r="Z30" s="31"/>
      <c r="AA30" s="31"/>
      <c r="AB30" s="31"/>
      <c r="AC30" s="31"/>
      <c r="AD30" s="31"/>
      <c r="AE30" s="31"/>
      <c r="AF30" s="22"/>
      <c r="AG30" s="60">
        <f>W30*W60+X30*X60+Y30*Y60+Z30*Z60+AA30*AA60+AB30*AB60+AC30*AC60+AD30*AD60+AE30*AE60+AF30*AF60</f>
        <v>0</v>
      </c>
      <c r="AH30" s="48">
        <v>1</v>
      </c>
      <c r="AI30" s="49">
        <f t="shared" si="18"/>
        <v>0</v>
      </c>
      <c r="AJ30" s="204">
        <f>AI30+AI31</f>
        <v>0</v>
      </c>
      <c r="AK30" s="204" t="s">
        <v>40</v>
      </c>
      <c r="AL30" s="225">
        <v>1</v>
      </c>
      <c r="AM30" s="36"/>
      <c r="AN30" s="77">
        <f t="shared" ref="AN30:AN45" si="20">AI30*T30</f>
        <v>0</v>
      </c>
      <c r="AO30" s="76">
        <f t="shared" si="0"/>
        <v>0</v>
      </c>
      <c r="AP30" s="76">
        <f t="shared" si="1"/>
        <v>0</v>
      </c>
      <c r="AQ30" s="76">
        <f t="shared" si="2"/>
        <v>0</v>
      </c>
      <c r="AR30" s="76">
        <f t="shared" si="3"/>
        <v>0</v>
      </c>
      <c r="AS30" s="76">
        <f t="shared" si="4"/>
        <v>0</v>
      </c>
      <c r="AT30" s="76">
        <f t="shared" si="5"/>
        <v>0</v>
      </c>
      <c r="AU30" s="76">
        <f t="shared" si="6"/>
        <v>0</v>
      </c>
      <c r="AV30" s="76">
        <f t="shared" si="7"/>
        <v>0</v>
      </c>
      <c r="AW30" s="76">
        <f t="shared" si="8"/>
        <v>0</v>
      </c>
      <c r="AX30" s="76">
        <f t="shared" si="9"/>
        <v>0</v>
      </c>
      <c r="AY30" s="76">
        <f t="shared" si="10"/>
        <v>0</v>
      </c>
    </row>
    <row r="31" spans="2:51">
      <c r="B31" s="174"/>
      <c r="C31" s="13" t="s">
        <v>49</v>
      </c>
      <c r="D31" s="4">
        <v>2</v>
      </c>
      <c r="E31" s="26">
        <v>3</v>
      </c>
      <c r="F31" s="30">
        <v>1</v>
      </c>
      <c r="G31" s="31">
        <v>0</v>
      </c>
      <c r="H31" s="31">
        <v>1</v>
      </c>
      <c r="I31" s="31">
        <v>0</v>
      </c>
      <c r="J31" s="31">
        <v>1</v>
      </c>
      <c r="K31" s="31">
        <v>0</v>
      </c>
      <c r="L31" s="31">
        <v>1</v>
      </c>
      <c r="M31" s="31">
        <v>0</v>
      </c>
      <c r="N31" s="31">
        <v>1</v>
      </c>
      <c r="O31" s="22">
        <v>0</v>
      </c>
      <c r="R31" s="174"/>
      <c r="S31" s="13" t="s">
        <v>49</v>
      </c>
      <c r="T31" s="13">
        <v>2</v>
      </c>
      <c r="U31" s="4">
        <v>2</v>
      </c>
      <c r="V31" s="26">
        <v>3</v>
      </c>
      <c r="W31" s="30"/>
      <c r="X31" s="31"/>
      <c r="Y31" s="31"/>
      <c r="Z31" s="31"/>
      <c r="AA31" s="31"/>
      <c r="AB31" s="31"/>
      <c r="AC31" s="31"/>
      <c r="AD31" s="31"/>
      <c r="AE31" s="31"/>
      <c r="AF31" s="22"/>
      <c r="AG31" s="60">
        <f>W31*W60+X31*X60+Y31*Y60+Z31*Z60+AA31*AA60+AB31*AB60+AC31*AC60+AD31*AD60+AE31*AE60+AF31*AF60</f>
        <v>0</v>
      </c>
      <c r="AH31" s="48">
        <v>1</v>
      </c>
      <c r="AI31" s="49">
        <f t="shared" si="18"/>
        <v>0</v>
      </c>
      <c r="AJ31" s="204"/>
      <c r="AK31" s="204"/>
      <c r="AL31" s="225"/>
      <c r="AM31" s="36"/>
      <c r="AN31" s="77">
        <f t="shared" si="20"/>
        <v>0</v>
      </c>
      <c r="AO31" s="76">
        <f t="shared" si="0"/>
        <v>0</v>
      </c>
      <c r="AP31" s="76">
        <f t="shared" si="1"/>
        <v>0</v>
      </c>
      <c r="AQ31" s="76">
        <f t="shared" si="2"/>
        <v>0</v>
      </c>
      <c r="AR31" s="76">
        <f t="shared" si="3"/>
        <v>0</v>
      </c>
      <c r="AS31" s="76">
        <f t="shared" si="4"/>
        <v>0</v>
      </c>
      <c r="AT31" s="76">
        <f t="shared" si="5"/>
        <v>0</v>
      </c>
      <c r="AU31" s="76">
        <f t="shared" si="6"/>
        <v>0</v>
      </c>
      <c r="AV31" s="76">
        <f t="shared" si="7"/>
        <v>0</v>
      </c>
      <c r="AW31" s="76">
        <f t="shared" si="8"/>
        <v>0</v>
      </c>
      <c r="AX31" s="76">
        <f t="shared" si="9"/>
        <v>0</v>
      </c>
      <c r="AY31" s="76">
        <f t="shared" si="10"/>
        <v>0</v>
      </c>
    </row>
    <row r="32" spans="2:51">
      <c r="B32" s="174"/>
      <c r="C32" s="20" t="s">
        <v>50</v>
      </c>
      <c r="D32" s="4">
        <v>4</v>
      </c>
      <c r="E32" s="26">
        <v>6</v>
      </c>
      <c r="F32" s="30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22">
        <v>1</v>
      </c>
      <c r="R32" s="174"/>
      <c r="S32" s="20" t="s">
        <v>50</v>
      </c>
      <c r="T32" s="20">
        <v>1</v>
      </c>
      <c r="U32" s="4">
        <v>4</v>
      </c>
      <c r="V32" s="26">
        <v>6</v>
      </c>
      <c r="W32" s="30"/>
      <c r="X32" s="31"/>
      <c r="Y32" s="31"/>
      <c r="Z32" s="31"/>
      <c r="AA32" s="31"/>
      <c r="AB32" s="31"/>
      <c r="AC32" s="31"/>
      <c r="AD32" s="31"/>
      <c r="AE32" s="31"/>
      <c r="AF32" s="22"/>
      <c r="AG32" s="60">
        <f>W32*W60+X32*X60+Y32*Y60+Z32*Z60+AA32*AA60+AB32*AB60+AC32*AC60+AD32*AD60+AE32*AE60+AF32*AF60</f>
        <v>0</v>
      </c>
      <c r="AH32" s="48">
        <v>1</v>
      </c>
      <c r="AI32" s="49">
        <f t="shared" si="18"/>
        <v>0</v>
      </c>
      <c r="AJ32" s="202">
        <f>AI32+AI33</f>
        <v>0</v>
      </c>
      <c r="AK32" s="202" t="s">
        <v>40</v>
      </c>
      <c r="AL32" s="205">
        <v>1</v>
      </c>
      <c r="AM32" s="36"/>
      <c r="AN32" s="77">
        <f t="shared" si="20"/>
        <v>0</v>
      </c>
      <c r="AO32" s="76">
        <f t="shared" si="0"/>
        <v>0</v>
      </c>
      <c r="AP32" s="76">
        <f t="shared" si="1"/>
        <v>0</v>
      </c>
      <c r="AQ32" s="76">
        <f t="shared" si="2"/>
        <v>0</v>
      </c>
      <c r="AR32" s="76">
        <f t="shared" si="3"/>
        <v>0</v>
      </c>
      <c r="AS32" s="76">
        <f t="shared" si="4"/>
        <v>0</v>
      </c>
      <c r="AT32" s="76">
        <f t="shared" si="5"/>
        <v>0</v>
      </c>
      <c r="AU32" s="76">
        <f t="shared" si="6"/>
        <v>0</v>
      </c>
      <c r="AV32" s="76">
        <f t="shared" si="7"/>
        <v>0</v>
      </c>
      <c r="AW32" s="76">
        <f t="shared" si="8"/>
        <v>0</v>
      </c>
      <c r="AX32" s="76">
        <f t="shared" si="9"/>
        <v>0</v>
      </c>
      <c r="AY32" s="76">
        <f t="shared" si="10"/>
        <v>0</v>
      </c>
    </row>
    <row r="33" spans="2:51">
      <c r="B33" s="179"/>
      <c r="C33" s="20" t="s">
        <v>51</v>
      </c>
      <c r="D33" s="10">
        <v>4</v>
      </c>
      <c r="E33" s="26">
        <v>6</v>
      </c>
      <c r="F33" s="32">
        <v>1</v>
      </c>
      <c r="G33" s="33">
        <v>1</v>
      </c>
      <c r="H33" s="33">
        <v>1</v>
      </c>
      <c r="I33" s="33">
        <v>1</v>
      </c>
      <c r="J33" s="33">
        <v>1</v>
      </c>
      <c r="K33" s="33">
        <v>1</v>
      </c>
      <c r="L33" s="33">
        <v>1</v>
      </c>
      <c r="M33" s="33">
        <v>1</v>
      </c>
      <c r="N33" s="33">
        <v>1</v>
      </c>
      <c r="O33" s="34">
        <v>1</v>
      </c>
      <c r="R33" s="179"/>
      <c r="S33" s="20" t="s">
        <v>51</v>
      </c>
      <c r="T33" s="20">
        <v>2</v>
      </c>
      <c r="U33" s="10">
        <v>4</v>
      </c>
      <c r="V33" s="26">
        <v>6</v>
      </c>
      <c r="W33" s="32"/>
      <c r="X33" s="33"/>
      <c r="Y33" s="33"/>
      <c r="Z33" s="33"/>
      <c r="AA33" s="33"/>
      <c r="AB33" s="33"/>
      <c r="AC33" s="33"/>
      <c r="AD33" s="33"/>
      <c r="AE33" s="33"/>
      <c r="AF33" s="34"/>
      <c r="AG33" s="60">
        <f>W33*W60+X33*X60+Y33*Y60+Z33*Z60+AA33*AA60+AB33*AB60+AC33*AC60+AD33*AD60+AE33*AE60+AF33*AF60</f>
        <v>0</v>
      </c>
      <c r="AH33" s="50">
        <v>1</v>
      </c>
      <c r="AI33" s="49">
        <f t="shared" si="18"/>
        <v>0</v>
      </c>
      <c r="AJ33" s="203"/>
      <c r="AK33" s="203"/>
      <c r="AL33" s="206"/>
      <c r="AM33" s="36"/>
      <c r="AN33" s="77">
        <f t="shared" si="20"/>
        <v>0</v>
      </c>
      <c r="AO33" s="76">
        <f t="shared" si="0"/>
        <v>0</v>
      </c>
      <c r="AP33" s="76">
        <f t="shared" si="1"/>
        <v>0</v>
      </c>
      <c r="AQ33" s="76">
        <f t="shared" si="2"/>
        <v>0</v>
      </c>
      <c r="AR33" s="76">
        <f t="shared" si="3"/>
        <v>0</v>
      </c>
      <c r="AS33" s="76">
        <f t="shared" si="4"/>
        <v>0</v>
      </c>
      <c r="AT33" s="76">
        <f t="shared" si="5"/>
        <v>0</v>
      </c>
      <c r="AU33" s="76">
        <f t="shared" si="6"/>
        <v>0</v>
      </c>
      <c r="AV33" s="76">
        <f t="shared" si="7"/>
        <v>0</v>
      </c>
      <c r="AW33" s="76">
        <f t="shared" si="8"/>
        <v>0</v>
      </c>
      <c r="AX33" s="76">
        <f t="shared" si="9"/>
        <v>0</v>
      </c>
      <c r="AY33" s="76">
        <f t="shared" si="10"/>
        <v>0</v>
      </c>
    </row>
    <row r="34" spans="2:51" ht="15" customHeight="1">
      <c r="B34" s="235" t="s">
        <v>52</v>
      </c>
      <c r="C34" s="8" t="s">
        <v>53</v>
      </c>
      <c r="D34" s="3">
        <v>3</v>
      </c>
      <c r="E34" s="25">
        <v>3</v>
      </c>
      <c r="F34" s="28">
        <v>0</v>
      </c>
      <c r="G34" s="29">
        <v>1</v>
      </c>
      <c r="H34" s="29">
        <v>0</v>
      </c>
      <c r="I34" s="29">
        <v>1</v>
      </c>
      <c r="J34" s="29">
        <v>0</v>
      </c>
      <c r="K34" s="29">
        <v>1</v>
      </c>
      <c r="L34" s="29">
        <v>0</v>
      </c>
      <c r="M34" s="29">
        <v>1</v>
      </c>
      <c r="N34" s="29">
        <v>0</v>
      </c>
      <c r="O34" s="21">
        <v>1</v>
      </c>
      <c r="R34" s="235" t="s">
        <v>52</v>
      </c>
      <c r="S34" s="8" t="s">
        <v>53</v>
      </c>
      <c r="T34" s="8">
        <v>1</v>
      </c>
      <c r="U34" s="3">
        <v>3</v>
      </c>
      <c r="V34" s="25">
        <v>3</v>
      </c>
      <c r="W34" s="28"/>
      <c r="X34" s="29"/>
      <c r="Y34" s="29"/>
      <c r="Z34" s="29"/>
      <c r="AA34" s="29"/>
      <c r="AB34" s="29"/>
      <c r="AC34" s="29"/>
      <c r="AD34" s="29"/>
      <c r="AE34" s="29"/>
      <c r="AF34" s="21"/>
      <c r="AG34" s="63">
        <f>W34*W60+X34*X60+Y34*Y60+Z34*Z60+AA34*AA60+AB34*AB60+AC34*AC60+AD34*AD60+AE34*AE60+AF34*AF60</f>
        <v>0</v>
      </c>
      <c r="AH34" s="46">
        <v>1</v>
      </c>
      <c r="AI34" s="47">
        <f t="shared" si="18"/>
        <v>0</v>
      </c>
      <c r="AJ34" s="227">
        <f>AI34+AI35+AI36+AI37+AI38+AI39</f>
        <v>0</v>
      </c>
      <c r="AK34" s="227" t="s">
        <v>54</v>
      </c>
      <c r="AL34" s="228">
        <v>5</v>
      </c>
      <c r="AM34" s="36"/>
      <c r="AN34" s="77">
        <f t="shared" si="20"/>
        <v>0</v>
      </c>
      <c r="AO34" s="76">
        <f t="shared" si="0"/>
        <v>0</v>
      </c>
      <c r="AP34" s="76">
        <f t="shared" si="1"/>
        <v>0</v>
      </c>
      <c r="AQ34" s="76">
        <f t="shared" si="2"/>
        <v>0</v>
      </c>
      <c r="AR34" s="76">
        <f t="shared" si="3"/>
        <v>0</v>
      </c>
      <c r="AS34" s="76">
        <f t="shared" si="4"/>
        <v>0</v>
      </c>
      <c r="AT34" s="76">
        <f t="shared" si="5"/>
        <v>0</v>
      </c>
      <c r="AU34" s="76">
        <f t="shared" si="6"/>
        <v>0</v>
      </c>
      <c r="AV34" s="76">
        <f t="shared" si="7"/>
        <v>0</v>
      </c>
      <c r="AW34" s="76">
        <f t="shared" si="8"/>
        <v>0</v>
      </c>
      <c r="AX34" s="76">
        <f t="shared" si="9"/>
        <v>0</v>
      </c>
      <c r="AY34" s="76">
        <f t="shared" si="10"/>
        <v>0</v>
      </c>
    </row>
    <row r="35" spans="2:51">
      <c r="B35" s="236"/>
      <c r="C35" s="5" t="s">
        <v>55</v>
      </c>
      <c r="D35" s="4">
        <v>3</v>
      </c>
      <c r="E35" s="26">
        <v>3</v>
      </c>
      <c r="F35" s="30">
        <v>1</v>
      </c>
      <c r="G35" s="31">
        <v>0</v>
      </c>
      <c r="H35" s="31">
        <v>1</v>
      </c>
      <c r="I35" s="31">
        <v>0</v>
      </c>
      <c r="J35" s="31">
        <v>1</v>
      </c>
      <c r="K35" s="31">
        <v>0</v>
      </c>
      <c r="L35" s="31">
        <v>1</v>
      </c>
      <c r="M35" s="31">
        <v>0</v>
      </c>
      <c r="N35" s="31">
        <v>1</v>
      </c>
      <c r="O35" s="22">
        <v>0</v>
      </c>
      <c r="R35" s="236"/>
      <c r="S35" s="5" t="s">
        <v>55</v>
      </c>
      <c r="T35" s="5">
        <v>2</v>
      </c>
      <c r="U35" s="4">
        <v>3</v>
      </c>
      <c r="V35" s="26">
        <v>3</v>
      </c>
      <c r="W35" s="30"/>
      <c r="X35" s="31"/>
      <c r="Y35" s="31"/>
      <c r="Z35" s="31"/>
      <c r="AA35" s="31"/>
      <c r="AB35" s="31"/>
      <c r="AC35" s="31"/>
      <c r="AD35" s="31"/>
      <c r="AE35" s="31"/>
      <c r="AF35" s="22"/>
      <c r="AG35" s="61">
        <f>W35*W60+X35*X60+Y35*Y60+Z35*Z60+AA35*AA60+AB35*AB60+AC35*AC60+AD35*AD60+AE35*AE60+AF35*AF60</f>
        <v>0</v>
      </c>
      <c r="AH35" s="48">
        <v>1</v>
      </c>
      <c r="AI35" s="49">
        <f t="shared" si="18"/>
        <v>0</v>
      </c>
      <c r="AJ35" s="227"/>
      <c r="AK35" s="227"/>
      <c r="AL35" s="228"/>
      <c r="AM35" s="36"/>
      <c r="AN35" s="77">
        <f t="shared" si="20"/>
        <v>0</v>
      </c>
      <c r="AO35" s="76">
        <f t="shared" si="0"/>
        <v>0</v>
      </c>
      <c r="AP35" s="76">
        <f t="shared" si="1"/>
        <v>0</v>
      </c>
      <c r="AQ35" s="76">
        <f t="shared" si="2"/>
        <v>0</v>
      </c>
      <c r="AR35" s="76">
        <f t="shared" si="3"/>
        <v>0</v>
      </c>
      <c r="AS35" s="76">
        <f t="shared" si="4"/>
        <v>0</v>
      </c>
      <c r="AT35" s="76">
        <f t="shared" si="5"/>
        <v>0</v>
      </c>
      <c r="AU35" s="76">
        <f t="shared" si="6"/>
        <v>0</v>
      </c>
      <c r="AV35" s="76">
        <f t="shared" si="7"/>
        <v>0</v>
      </c>
      <c r="AW35" s="76">
        <f t="shared" si="8"/>
        <v>0</v>
      </c>
      <c r="AX35" s="76">
        <f t="shared" si="9"/>
        <v>0</v>
      </c>
      <c r="AY35" s="76">
        <f t="shared" si="10"/>
        <v>0</v>
      </c>
    </row>
    <row r="36" spans="2:51">
      <c r="B36" s="236"/>
      <c r="C36" s="5" t="s">
        <v>56</v>
      </c>
      <c r="D36" s="4">
        <v>4</v>
      </c>
      <c r="E36" s="26">
        <v>3</v>
      </c>
      <c r="F36" s="30">
        <v>1</v>
      </c>
      <c r="G36" s="31">
        <v>0</v>
      </c>
      <c r="H36" s="31">
        <v>1</v>
      </c>
      <c r="I36" s="31">
        <v>0</v>
      </c>
      <c r="J36" s="31">
        <v>1</v>
      </c>
      <c r="K36" s="31">
        <v>0</v>
      </c>
      <c r="L36" s="31">
        <v>1</v>
      </c>
      <c r="M36" s="31">
        <v>0</v>
      </c>
      <c r="N36" s="31">
        <v>1</v>
      </c>
      <c r="O36" s="22">
        <v>0</v>
      </c>
      <c r="R36" s="236"/>
      <c r="S36" s="5" t="s">
        <v>56</v>
      </c>
      <c r="T36" s="5">
        <v>3</v>
      </c>
      <c r="U36" s="4">
        <v>4</v>
      </c>
      <c r="V36" s="26">
        <v>3</v>
      </c>
      <c r="W36" s="30"/>
      <c r="X36" s="31"/>
      <c r="Y36" s="31"/>
      <c r="Z36" s="31"/>
      <c r="AA36" s="31"/>
      <c r="AB36" s="31"/>
      <c r="AC36" s="31"/>
      <c r="AD36" s="31"/>
      <c r="AE36" s="31"/>
      <c r="AF36" s="22"/>
      <c r="AG36" s="61">
        <f>W36*W60+X36*X60+Y36*Y60+Z36*Z60+AA36*AA60+AB36*AB60+AC36*AC60+AD36*AD60+AE36*AE60+AF36*AF60</f>
        <v>0</v>
      </c>
      <c r="AH36" s="48">
        <v>1</v>
      </c>
      <c r="AI36" s="49">
        <f t="shared" si="18"/>
        <v>0</v>
      </c>
      <c r="AJ36" s="227"/>
      <c r="AK36" s="227"/>
      <c r="AL36" s="228"/>
      <c r="AM36" s="36"/>
      <c r="AN36" s="77">
        <f t="shared" si="20"/>
        <v>0</v>
      </c>
      <c r="AO36" s="76">
        <f t="shared" si="0"/>
        <v>0</v>
      </c>
      <c r="AP36" s="76">
        <f t="shared" si="1"/>
        <v>0</v>
      </c>
      <c r="AQ36" s="76">
        <f t="shared" si="2"/>
        <v>0</v>
      </c>
      <c r="AR36" s="76">
        <f t="shared" si="3"/>
        <v>0</v>
      </c>
      <c r="AS36" s="76">
        <f t="shared" si="4"/>
        <v>0</v>
      </c>
      <c r="AT36" s="76">
        <f t="shared" si="5"/>
        <v>0</v>
      </c>
      <c r="AU36" s="76">
        <f t="shared" si="6"/>
        <v>0</v>
      </c>
      <c r="AV36" s="76">
        <f t="shared" si="7"/>
        <v>0</v>
      </c>
      <c r="AW36" s="76">
        <f t="shared" si="8"/>
        <v>0</v>
      </c>
      <c r="AX36" s="76">
        <f t="shared" si="9"/>
        <v>0</v>
      </c>
      <c r="AY36" s="76">
        <f t="shared" si="10"/>
        <v>0</v>
      </c>
    </row>
    <row r="37" spans="2:51">
      <c r="B37" s="236"/>
      <c r="C37" s="5" t="s">
        <v>57</v>
      </c>
      <c r="D37" s="4">
        <v>4</v>
      </c>
      <c r="E37" s="26">
        <v>3</v>
      </c>
      <c r="F37" s="30">
        <v>0</v>
      </c>
      <c r="G37" s="31">
        <v>1</v>
      </c>
      <c r="H37" s="31">
        <v>0</v>
      </c>
      <c r="I37" s="31">
        <v>1</v>
      </c>
      <c r="J37" s="31">
        <v>0</v>
      </c>
      <c r="K37" s="31">
        <v>1</v>
      </c>
      <c r="L37" s="31">
        <v>0</v>
      </c>
      <c r="M37" s="31">
        <v>1</v>
      </c>
      <c r="N37" s="31">
        <v>0</v>
      </c>
      <c r="O37" s="22">
        <v>1</v>
      </c>
      <c r="R37" s="236"/>
      <c r="S37" s="5" t="s">
        <v>57</v>
      </c>
      <c r="T37" s="5">
        <v>4</v>
      </c>
      <c r="U37" s="4">
        <v>4</v>
      </c>
      <c r="V37" s="26">
        <v>3</v>
      </c>
      <c r="W37" s="30"/>
      <c r="X37" s="31"/>
      <c r="Y37" s="31"/>
      <c r="Z37" s="31"/>
      <c r="AA37" s="31"/>
      <c r="AB37" s="31"/>
      <c r="AC37" s="31"/>
      <c r="AD37" s="31"/>
      <c r="AE37" s="31"/>
      <c r="AF37" s="22"/>
      <c r="AG37" s="61">
        <f>W37*W60+X37*X60+Y37*Y60+Z37*Z60+AA37*AA60+AB37*AB60+AC37*AC60+AD37*AD60+AE37*AE60+AF37*AF60</f>
        <v>0</v>
      </c>
      <c r="AH37" s="48">
        <v>1</v>
      </c>
      <c r="AI37" s="49">
        <f t="shared" si="18"/>
        <v>0</v>
      </c>
      <c r="AJ37" s="227"/>
      <c r="AK37" s="227"/>
      <c r="AL37" s="228"/>
      <c r="AM37" s="36"/>
      <c r="AN37" s="77">
        <f t="shared" si="20"/>
        <v>0</v>
      </c>
      <c r="AO37" s="76">
        <f t="shared" si="0"/>
        <v>0</v>
      </c>
      <c r="AP37" s="76">
        <f t="shared" si="1"/>
        <v>0</v>
      </c>
      <c r="AQ37" s="76">
        <f t="shared" si="2"/>
        <v>0</v>
      </c>
      <c r="AR37" s="76">
        <f t="shared" si="3"/>
        <v>0</v>
      </c>
      <c r="AS37" s="76">
        <f t="shared" si="4"/>
        <v>0</v>
      </c>
      <c r="AT37" s="76">
        <f t="shared" si="5"/>
        <v>0</v>
      </c>
      <c r="AU37" s="76">
        <f t="shared" si="6"/>
        <v>0</v>
      </c>
      <c r="AV37" s="76">
        <f t="shared" si="7"/>
        <v>0</v>
      </c>
      <c r="AW37" s="76">
        <f t="shared" si="8"/>
        <v>0</v>
      </c>
      <c r="AX37" s="76">
        <f t="shared" si="9"/>
        <v>0</v>
      </c>
      <c r="AY37" s="76">
        <f t="shared" si="10"/>
        <v>0</v>
      </c>
    </row>
    <row r="38" spans="2:51">
      <c r="B38" s="236"/>
      <c r="C38" s="5" t="s">
        <v>58</v>
      </c>
      <c r="D38" s="4">
        <v>4</v>
      </c>
      <c r="E38" s="26">
        <v>3</v>
      </c>
      <c r="F38" s="30">
        <v>0</v>
      </c>
      <c r="G38" s="31">
        <v>1</v>
      </c>
      <c r="H38" s="31">
        <v>0</v>
      </c>
      <c r="I38" s="31">
        <v>1</v>
      </c>
      <c r="J38" s="31">
        <v>0</v>
      </c>
      <c r="K38" s="31">
        <v>1</v>
      </c>
      <c r="L38" s="31">
        <v>0</v>
      </c>
      <c r="M38" s="31">
        <v>1</v>
      </c>
      <c r="N38" s="31">
        <v>0</v>
      </c>
      <c r="O38" s="22">
        <v>1</v>
      </c>
      <c r="R38" s="236"/>
      <c r="S38" s="5" t="s">
        <v>58</v>
      </c>
      <c r="T38" s="5">
        <v>5</v>
      </c>
      <c r="U38" s="4">
        <v>4</v>
      </c>
      <c r="V38" s="26">
        <v>3</v>
      </c>
      <c r="W38" s="30"/>
      <c r="X38" s="31"/>
      <c r="Y38" s="31"/>
      <c r="Z38" s="31"/>
      <c r="AA38" s="31"/>
      <c r="AB38" s="31"/>
      <c r="AC38" s="31"/>
      <c r="AD38" s="31"/>
      <c r="AE38" s="31"/>
      <c r="AF38" s="22"/>
      <c r="AG38" s="61">
        <f>W38*W60+X38*X60+Y38*Y60+Z38*Z60+AA38*AA60+AB38*AB60+AC38*AC60+AD38*AD60+AE38*AE60+AF38*AF60</f>
        <v>0</v>
      </c>
      <c r="AH38" s="48">
        <v>1</v>
      </c>
      <c r="AI38" s="49">
        <f t="shared" si="18"/>
        <v>0</v>
      </c>
      <c r="AJ38" s="227"/>
      <c r="AK38" s="227"/>
      <c r="AL38" s="228"/>
      <c r="AM38" s="36"/>
      <c r="AN38" s="77">
        <f t="shared" si="20"/>
        <v>0</v>
      </c>
      <c r="AO38" s="76">
        <f t="shared" si="0"/>
        <v>0</v>
      </c>
      <c r="AP38" s="76">
        <f t="shared" si="1"/>
        <v>0</v>
      </c>
      <c r="AQ38" s="76">
        <f t="shared" si="2"/>
        <v>0</v>
      </c>
      <c r="AR38" s="76">
        <f t="shared" si="3"/>
        <v>0</v>
      </c>
      <c r="AS38" s="76">
        <f t="shared" si="4"/>
        <v>0</v>
      </c>
      <c r="AT38" s="76">
        <f t="shared" si="5"/>
        <v>0</v>
      </c>
      <c r="AU38" s="76">
        <f t="shared" si="6"/>
        <v>0</v>
      </c>
      <c r="AV38" s="76">
        <f t="shared" si="7"/>
        <v>0</v>
      </c>
      <c r="AW38" s="76">
        <f t="shared" si="8"/>
        <v>0</v>
      </c>
      <c r="AX38" s="76">
        <f t="shared" si="9"/>
        <v>0</v>
      </c>
      <c r="AY38" s="76">
        <f t="shared" si="10"/>
        <v>0</v>
      </c>
    </row>
    <row r="39" spans="2:51">
      <c r="B39" s="236"/>
      <c r="C39" s="5" t="s">
        <v>59</v>
      </c>
      <c r="D39" s="4">
        <v>4</v>
      </c>
      <c r="E39" s="26">
        <v>3</v>
      </c>
      <c r="F39" s="30">
        <v>0</v>
      </c>
      <c r="G39" s="31">
        <v>1</v>
      </c>
      <c r="H39" s="31">
        <v>0</v>
      </c>
      <c r="I39" s="31">
        <v>1</v>
      </c>
      <c r="J39" s="31">
        <v>0</v>
      </c>
      <c r="K39" s="31">
        <v>1</v>
      </c>
      <c r="L39" s="31">
        <v>0</v>
      </c>
      <c r="M39" s="31">
        <v>1</v>
      </c>
      <c r="N39" s="31">
        <v>0</v>
      </c>
      <c r="O39" s="22">
        <v>1</v>
      </c>
      <c r="R39" s="236"/>
      <c r="S39" s="5" t="s">
        <v>59</v>
      </c>
      <c r="T39" s="5">
        <v>6</v>
      </c>
      <c r="U39" s="4">
        <v>4</v>
      </c>
      <c r="V39" s="26">
        <v>3</v>
      </c>
      <c r="W39" s="30"/>
      <c r="X39" s="31"/>
      <c r="Y39" s="31"/>
      <c r="Z39" s="31"/>
      <c r="AA39" s="31"/>
      <c r="AB39" s="31"/>
      <c r="AC39" s="31"/>
      <c r="AD39" s="31"/>
      <c r="AE39" s="31"/>
      <c r="AF39" s="22"/>
      <c r="AG39" s="61">
        <f>W39*W60+X39*X60+Y39*Y60+Z39*Z60+AA39*AA60+AB39*AB60+AC39*AC60+AD39*AD60+AE39*AE60+AF39*AF60</f>
        <v>0</v>
      </c>
      <c r="AH39" s="48">
        <v>1</v>
      </c>
      <c r="AI39" s="49">
        <f t="shared" si="18"/>
        <v>0</v>
      </c>
      <c r="AJ39" s="227"/>
      <c r="AK39" s="227"/>
      <c r="AL39" s="228"/>
      <c r="AM39" s="36"/>
      <c r="AN39" s="77">
        <f t="shared" si="20"/>
        <v>0</v>
      </c>
      <c r="AO39" s="76">
        <f t="shared" ref="AO39:AO59" si="21">W39*V39</f>
        <v>0</v>
      </c>
      <c r="AP39" s="76">
        <f t="shared" ref="AP39:AP59" si="22">X39*V39</f>
        <v>0</v>
      </c>
      <c r="AQ39" s="76">
        <f t="shared" ref="AQ39:AQ59" si="23">Y39*V39</f>
        <v>0</v>
      </c>
      <c r="AR39" s="76">
        <f t="shared" ref="AR39:AR59" si="24">Z39*V39</f>
        <v>0</v>
      </c>
      <c r="AS39" s="76">
        <f t="shared" ref="AS39:AS59" si="25">AA39*V39</f>
        <v>0</v>
      </c>
      <c r="AT39" s="76">
        <f t="shared" ref="AT39:AT59" si="26">AB39*V39</f>
        <v>0</v>
      </c>
      <c r="AU39" s="76">
        <f t="shared" ref="AU39:AU59" si="27">AC39*V39</f>
        <v>0</v>
      </c>
      <c r="AV39" s="76">
        <f t="shared" ref="AV39:AV59" si="28">AD39*V39</f>
        <v>0</v>
      </c>
      <c r="AW39" s="76">
        <f t="shared" ref="AW39:AW59" si="29">AE39*V39</f>
        <v>0</v>
      </c>
      <c r="AX39" s="76">
        <f t="shared" ref="AX39:AX59" si="30">AF39*V39</f>
        <v>0</v>
      </c>
      <c r="AY39" s="76">
        <f t="shared" si="10"/>
        <v>0</v>
      </c>
    </row>
    <row r="40" spans="2:51">
      <c r="B40" s="236"/>
      <c r="C40" s="12" t="s">
        <v>60</v>
      </c>
      <c r="D40" s="4">
        <v>3</v>
      </c>
      <c r="E40" s="26">
        <v>3</v>
      </c>
      <c r="F40" s="30">
        <v>1</v>
      </c>
      <c r="G40" s="31">
        <v>0</v>
      </c>
      <c r="H40" s="31">
        <v>1</v>
      </c>
      <c r="I40" s="31">
        <v>0</v>
      </c>
      <c r="J40" s="31">
        <v>1</v>
      </c>
      <c r="K40" s="31">
        <v>0</v>
      </c>
      <c r="L40" s="31">
        <v>1</v>
      </c>
      <c r="M40" s="31">
        <v>0</v>
      </c>
      <c r="N40" s="31">
        <v>1</v>
      </c>
      <c r="O40" s="22">
        <v>0</v>
      </c>
      <c r="R40" s="236"/>
      <c r="S40" s="12" t="s">
        <v>60</v>
      </c>
      <c r="T40" s="12">
        <v>1</v>
      </c>
      <c r="U40" s="4">
        <v>3</v>
      </c>
      <c r="V40" s="26">
        <v>3</v>
      </c>
      <c r="W40" s="30"/>
      <c r="X40" s="31"/>
      <c r="Y40" s="31"/>
      <c r="Z40" s="31"/>
      <c r="AA40" s="31"/>
      <c r="AB40" s="31"/>
      <c r="AC40" s="31"/>
      <c r="AD40" s="31"/>
      <c r="AE40" s="31"/>
      <c r="AF40" s="22"/>
      <c r="AG40" s="61">
        <f>W40*W60+X40*X60+Y40*Y60+Z40*Z60+AA40*AA60+AB40*AB60+AC40*AC60+AD40*AD60+AE40*AE60+AF40*AF60</f>
        <v>0</v>
      </c>
      <c r="AH40" s="48">
        <v>1</v>
      </c>
      <c r="AI40" s="49">
        <f t="shared" si="18"/>
        <v>0</v>
      </c>
      <c r="AJ40" s="229">
        <f>AI40+AI41+AI42+AI43+AI44+AI45</f>
        <v>0</v>
      </c>
      <c r="AK40" s="229" t="s">
        <v>54</v>
      </c>
      <c r="AL40" s="231">
        <v>5</v>
      </c>
      <c r="AM40" s="36"/>
      <c r="AN40" s="77">
        <f t="shared" si="20"/>
        <v>0</v>
      </c>
      <c r="AO40" s="76">
        <f t="shared" si="21"/>
        <v>0</v>
      </c>
      <c r="AP40" s="76">
        <f t="shared" si="22"/>
        <v>0</v>
      </c>
      <c r="AQ40" s="76">
        <f t="shared" si="23"/>
        <v>0</v>
      </c>
      <c r="AR40" s="76">
        <f t="shared" si="24"/>
        <v>0</v>
      </c>
      <c r="AS40" s="76">
        <f t="shared" si="25"/>
        <v>0</v>
      </c>
      <c r="AT40" s="76">
        <f t="shared" si="26"/>
        <v>0</v>
      </c>
      <c r="AU40" s="76">
        <f t="shared" si="27"/>
        <v>0</v>
      </c>
      <c r="AV40" s="76">
        <f t="shared" si="28"/>
        <v>0</v>
      </c>
      <c r="AW40" s="76">
        <f t="shared" si="29"/>
        <v>0</v>
      </c>
      <c r="AX40" s="76">
        <f t="shared" si="30"/>
        <v>0</v>
      </c>
      <c r="AY40" s="76">
        <f t="shared" si="10"/>
        <v>0</v>
      </c>
    </row>
    <row r="41" spans="2:51">
      <c r="B41" s="236"/>
      <c r="C41" s="12" t="s">
        <v>61</v>
      </c>
      <c r="D41" s="4">
        <v>3</v>
      </c>
      <c r="E41" s="26">
        <v>3</v>
      </c>
      <c r="F41" s="30">
        <v>1</v>
      </c>
      <c r="G41" s="31">
        <v>0</v>
      </c>
      <c r="H41" s="31">
        <v>1</v>
      </c>
      <c r="I41" s="31">
        <v>0</v>
      </c>
      <c r="J41" s="31">
        <v>1</v>
      </c>
      <c r="K41" s="31">
        <v>0</v>
      </c>
      <c r="L41" s="31">
        <v>1</v>
      </c>
      <c r="M41" s="31">
        <v>0</v>
      </c>
      <c r="N41" s="31">
        <v>1</v>
      </c>
      <c r="O41" s="22">
        <v>0</v>
      </c>
      <c r="R41" s="236"/>
      <c r="S41" s="12" t="s">
        <v>61</v>
      </c>
      <c r="T41" s="12">
        <v>2</v>
      </c>
      <c r="U41" s="4">
        <v>3</v>
      </c>
      <c r="V41" s="26">
        <v>3</v>
      </c>
      <c r="W41" s="30"/>
      <c r="X41" s="31"/>
      <c r="Y41" s="31"/>
      <c r="Z41" s="31"/>
      <c r="AA41" s="31"/>
      <c r="AB41" s="31"/>
      <c r="AC41" s="31"/>
      <c r="AD41" s="31"/>
      <c r="AE41" s="31"/>
      <c r="AF41" s="22"/>
      <c r="AG41" s="61">
        <f>W41*W60+X41*X60+Y41*Y60+Z41*Z60+AA41*AA60+AB41*AB60+AC41*AC60+AD41*AD60+AE41*AE60+AF41*AF60</f>
        <v>0</v>
      </c>
      <c r="AH41" s="48">
        <v>1</v>
      </c>
      <c r="AI41" s="49">
        <f t="shared" si="18"/>
        <v>0</v>
      </c>
      <c r="AJ41" s="229"/>
      <c r="AK41" s="229"/>
      <c r="AL41" s="231"/>
      <c r="AM41" s="36"/>
      <c r="AN41" s="77">
        <f t="shared" si="20"/>
        <v>0</v>
      </c>
      <c r="AO41" s="76">
        <f t="shared" si="21"/>
        <v>0</v>
      </c>
      <c r="AP41" s="76">
        <f t="shared" si="22"/>
        <v>0</v>
      </c>
      <c r="AQ41" s="76">
        <f t="shared" si="23"/>
        <v>0</v>
      </c>
      <c r="AR41" s="76">
        <f t="shared" si="24"/>
        <v>0</v>
      </c>
      <c r="AS41" s="76">
        <f t="shared" si="25"/>
        <v>0</v>
      </c>
      <c r="AT41" s="76">
        <f t="shared" si="26"/>
        <v>0</v>
      </c>
      <c r="AU41" s="76">
        <f t="shared" si="27"/>
        <v>0</v>
      </c>
      <c r="AV41" s="76">
        <f t="shared" si="28"/>
        <v>0</v>
      </c>
      <c r="AW41" s="76">
        <f t="shared" si="29"/>
        <v>0</v>
      </c>
      <c r="AX41" s="76">
        <f t="shared" si="30"/>
        <v>0</v>
      </c>
      <c r="AY41" s="76">
        <f t="shared" si="10"/>
        <v>0</v>
      </c>
    </row>
    <row r="42" spans="2:51">
      <c r="B42" s="236"/>
      <c r="C42" s="12" t="s">
        <v>62</v>
      </c>
      <c r="D42" s="4">
        <v>4</v>
      </c>
      <c r="E42" s="26">
        <v>3</v>
      </c>
      <c r="F42" s="30">
        <v>0</v>
      </c>
      <c r="G42" s="31">
        <v>1</v>
      </c>
      <c r="H42" s="31">
        <v>0</v>
      </c>
      <c r="I42" s="31">
        <v>1</v>
      </c>
      <c r="J42" s="31">
        <v>0</v>
      </c>
      <c r="K42" s="31">
        <v>1</v>
      </c>
      <c r="L42" s="31">
        <v>0</v>
      </c>
      <c r="M42" s="31">
        <v>1</v>
      </c>
      <c r="N42" s="31">
        <v>0</v>
      </c>
      <c r="O42" s="22">
        <v>1</v>
      </c>
      <c r="R42" s="236"/>
      <c r="S42" s="12" t="s">
        <v>62</v>
      </c>
      <c r="T42" s="12">
        <v>3</v>
      </c>
      <c r="U42" s="4">
        <v>4</v>
      </c>
      <c r="V42" s="26">
        <v>3</v>
      </c>
      <c r="W42" s="30"/>
      <c r="X42" s="31"/>
      <c r="Y42" s="31"/>
      <c r="Z42" s="31"/>
      <c r="AA42" s="31"/>
      <c r="AB42" s="31"/>
      <c r="AC42" s="31"/>
      <c r="AD42" s="31"/>
      <c r="AE42" s="31"/>
      <c r="AF42" s="22"/>
      <c r="AG42" s="61">
        <f>W42*W60+X42*X60+Y42*Y60+Z42*Z60+AA42*AA60+AB42*AB60+AC42*AC60+AD42*AD60+AE42*AE60+AF42*AF60</f>
        <v>0</v>
      </c>
      <c r="AH42" s="48">
        <v>1</v>
      </c>
      <c r="AI42" s="49">
        <f t="shared" si="18"/>
        <v>0</v>
      </c>
      <c r="AJ42" s="229"/>
      <c r="AK42" s="229"/>
      <c r="AL42" s="231"/>
      <c r="AM42" s="36"/>
      <c r="AN42" s="77">
        <f t="shared" si="20"/>
        <v>0</v>
      </c>
      <c r="AO42" s="76">
        <f t="shared" si="21"/>
        <v>0</v>
      </c>
      <c r="AP42" s="76">
        <f t="shared" si="22"/>
        <v>0</v>
      </c>
      <c r="AQ42" s="76">
        <f t="shared" si="23"/>
        <v>0</v>
      </c>
      <c r="AR42" s="76">
        <f t="shared" si="24"/>
        <v>0</v>
      </c>
      <c r="AS42" s="76">
        <f t="shared" si="25"/>
        <v>0</v>
      </c>
      <c r="AT42" s="76">
        <f t="shared" si="26"/>
        <v>0</v>
      </c>
      <c r="AU42" s="76">
        <f t="shared" si="27"/>
        <v>0</v>
      </c>
      <c r="AV42" s="76">
        <f t="shared" si="28"/>
        <v>0</v>
      </c>
      <c r="AW42" s="76">
        <f t="shared" si="29"/>
        <v>0</v>
      </c>
      <c r="AX42" s="76">
        <f t="shared" si="30"/>
        <v>0</v>
      </c>
      <c r="AY42" s="76">
        <f t="shared" si="10"/>
        <v>0</v>
      </c>
    </row>
    <row r="43" spans="2:51">
      <c r="B43" s="236"/>
      <c r="C43" s="12" t="s">
        <v>63</v>
      </c>
      <c r="D43" s="4">
        <v>4</v>
      </c>
      <c r="E43" s="26">
        <v>3</v>
      </c>
      <c r="F43" s="30">
        <v>0</v>
      </c>
      <c r="G43" s="31">
        <v>1</v>
      </c>
      <c r="H43" s="31">
        <v>0</v>
      </c>
      <c r="I43" s="31">
        <v>1</v>
      </c>
      <c r="J43" s="31">
        <v>0</v>
      </c>
      <c r="K43" s="31">
        <v>1</v>
      </c>
      <c r="L43" s="31">
        <v>0</v>
      </c>
      <c r="M43" s="31">
        <v>1</v>
      </c>
      <c r="N43" s="31">
        <v>0</v>
      </c>
      <c r="O43" s="22">
        <v>1</v>
      </c>
      <c r="R43" s="236"/>
      <c r="S43" s="12" t="s">
        <v>63</v>
      </c>
      <c r="T43" s="12">
        <v>4</v>
      </c>
      <c r="U43" s="4">
        <v>4</v>
      </c>
      <c r="V43" s="26">
        <v>3</v>
      </c>
      <c r="W43" s="30"/>
      <c r="X43" s="31"/>
      <c r="Y43" s="31"/>
      <c r="Z43" s="31"/>
      <c r="AA43" s="31"/>
      <c r="AB43" s="31"/>
      <c r="AC43" s="31"/>
      <c r="AD43" s="31"/>
      <c r="AE43" s="31"/>
      <c r="AF43" s="22"/>
      <c r="AG43" s="61">
        <f>W43*W60+X43*X60+Y43*Y60+Z43*Z60+AA43*AA60+AB43*AB60+AC43*AC60+AD43*AD60+AE43*AE60+AF43*AF60</f>
        <v>0</v>
      </c>
      <c r="AH43" s="48">
        <v>1</v>
      </c>
      <c r="AI43" s="49">
        <f t="shared" si="18"/>
        <v>0</v>
      </c>
      <c r="AJ43" s="229"/>
      <c r="AK43" s="229"/>
      <c r="AL43" s="231"/>
      <c r="AM43" s="36"/>
      <c r="AN43" s="77">
        <f t="shared" si="20"/>
        <v>0</v>
      </c>
      <c r="AO43" s="76">
        <f t="shared" si="21"/>
        <v>0</v>
      </c>
      <c r="AP43" s="76">
        <f t="shared" si="22"/>
        <v>0</v>
      </c>
      <c r="AQ43" s="76">
        <f t="shared" si="23"/>
        <v>0</v>
      </c>
      <c r="AR43" s="76">
        <f t="shared" si="24"/>
        <v>0</v>
      </c>
      <c r="AS43" s="76">
        <f t="shared" si="25"/>
        <v>0</v>
      </c>
      <c r="AT43" s="76">
        <f t="shared" si="26"/>
        <v>0</v>
      </c>
      <c r="AU43" s="76">
        <f t="shared" si="27"/>
        <v>0</v>
      </c>
      <c r="AV43" s="76">
        <f t="shared" si="28"/>
        <v>0</v>
      </c>
      <c r="AW43" s="76">
        <f t="shared" si="29"/>
        <v>0</v>
      </c>
      <c r="AX43" s="76">
        <f t="shared" si="30"/>
        <v>0</v>
      </c>
      <c r="AY43" s="76">
        <f t="shared" si="10"/>
        <v>0</v>
      </c>
    </row>
    <row r="44" spans="2:51">
      <c r="B44" s="236"/>
      <c r="C44" s="12" t="s">
        <v>64</v>
      </c>
      <c r="D44" s="4">
        <v>4</v>
      </c>
      <c r="E44" s="26">
        <v>3</v>
      </c>
      <c r="F44" s="30">
        <v>1</v>
      </c>
      <c r="G44" s="31">
        <v>0</v>
      </c>
      <c r="H44" s="31">
        <v>1</v>
      </c>
      <c r="I44" s="31">
        <v>0</v>
      </c>
      <c r="J44" s="31">
        <v>1</v>
      </c>
      <c r="K44" s="31">
        <v>0</v>
      </c>
      <c r="L44" s="31">
        <v>1</v>
      </c>
      <c r="M44" s="31">
        <v>0</v>
      </c>
      <c r="N44" s="31">
        <v>1</v>
      </c>
      <c r="O44" s="22">
        <v>0</v>
      </c>
      <c r="R44" s="236"/>
      <c r="S44" s="12" t="s">
        <v>64</v>
      </c>
      <c r="T44" s="12">
        <v>5</v>
      </c>
      <c r="U44" s="4">
        <v>4</v>
      </c>
      <c r="V44" s="26">
        <v>3</v>
      </c>
      <c r="W44" s="30"/>
      <c r="X44" s="31"/>
      <c r="Y44" s="31"/>
      <c r="Z44" s="31"/>
      <c r="AA44" s="31"/>
      <c r="AB44" s="31"/>
      <c r="AC44" s="31"/>
      <c r="AD44" s="31"/>
      <c r="AE44" s="31"/>
      <c r="AF44" s="22"/>
      <c r="AG44" s="61">
        <f>W44*W60+X44*X60+Y44*Y60+Z44*Z60+AA44*AA60+AB44*AB60+AC44*AC60+AD44*AD60+AE44*AE60+AF44*AF60</f>
        <v>0</v>
      </c>
      <c r="AH44" s="48">
        <v>1</v>
      </c>
      <c r="AI44" s="49">
        <f t="shared" si="18"/>
        <v>0</v>
      </c>
      <c r="AJ44" s="229"/>
      <c r="AK44" s="229"/>
      <c r="AL44" s="231"/>
      <c r="AM44" s="36"/>
      <c r="AN44" s="77">
        <f t="shared" si="20"/>
        <v>0</v>
      </c>
      <c r="AO44" s="76">
        <f t="shared" si="21"/>
        <v>0</v>
      </c>
      <c r="AP44" s="76">
        <f t="shared" si="22"/>
        <v>0</v>
      </c>
      <c r="AQ44" s="76">
        <f t="shared" si="23"/>
        <v>0</v>
      </c>
      <c r="AR44" s="76">
        <f t="shared" si="24"/>
        <v>0</v>
      </c>
      <c r="AS44" s="76">
        <f t="shared" si="25"/>
        <v>0</v>
      </c>
      <c r="AT44" s="76">
        <f t="shared" si="26"/>
        <v>0</v>
      </c>
      <c r="AU44" s="76">
        <f t="shared" si="27"/>
        <v>0</v>
      </c>
      <c r="AV44" s="76">
        <f t="shared" si="28"/>
        <v>0</v>
      </c>
      <c r="AW44" s="76">
        <f t="shared" si="29"/>
        <v>0</v>
      </c>
      <c r="AX44" s="76">
        <f t="shared" si="30"/>
        <v>0</v>
      </c>
      <c r="AY44" s="76">
        <f t="shared" si="10"/>
        <v>0</v>
      </c>
    </row>
    <row r="45" spans="2:51">
      <c r="B45" s="236"/>
      <c r="C45" s="12" t="s">
        <v>65</v>
      </c>
      <c r="D45" s="10">
        <v>4</v>
      </c>
      <c r="E45" s="27">
        <v>3</v>
      </c>
      <c r="F45" s="32">
        <v>1</v>
      </c>
      <c r="G45" s="33">
        <v>0</v>
      </c>
      <c r="H45" s="33">
        <v>1</v>
      </c>
      <c r="I45" s="33">
        <v>0</v>
      </c>
      <c r="J45" s="33">
        <v>1</v>
      </c>
      <c r="K45" s="33">
        <v>0</v>
      </c>
      <c r="L45" s="33">
        <v>1</v>
      </c>
      <c r="M45" s="33">
        <v>0</v>
      </c>
      <c r="N45" s="33">
        <v>1</v>
      </c>
      <c r="O45" s="34">
        <v>0</v>
      </c>
      <c r="R45" s="236"/>
      <c r="S45" s="12" t="s">
        <v>65</v>
      </c>
      <c r="T45" s="12">
        <v>6</v>
      </c>
      <c r="U45" s="10">
        <v>4</v>
      </c>
      <c r="V45" s="27">
        <v>3</v>
      </c>
      <c r="W45" s="32"/>
      <c r="X45" s="33"/>
      <c r="Y45" s="33"/>
      <c r="Z45" s="33"/>
      <c r="AA45" s="33"/>
      <c r="AB45" s="33"/>
      <c r="AC45" s="33"/>
      <c r="AD45" s="33"/>
      <c r="AE45" s="33"/>
      <c r="AF45" s="34"/>
      <c r="AG45" s="62">
        <f>W45*W60+X45*X60+Y45*Y60+Z45*Z60+AA45*AA60+AB45*AB60+AC45*AC60+AD45*AD60+AE45*AE60+AF45*AF60</f>
        <v>0</v>
      </c>
      <c r="AH45" s="50">
        <v>1</v>
      </c>
      <c r="AI45" s="49">
        <f t="shared" si="18"/>
        <v>0</v>
      </c>
      <c r="AJ45" s="230"/>
      <c r="AK45" s="230"/>
      <c r="AL45" s="232"/>
      <c r="AM45" s="36"/>
      <c r="AN45" s="77">
        <f t="shared" si="20"/>
        <v>0</v>
      </c>
      <c r="AO45" s="76">
        <f t="shared" si="21"/>
        <v>0</v>
      </c>
      <c r="AP45" s="76">
        <f t="shared" si="22"/>
        <v>0</v>
      </c>
      <c r="AQ45" s="76">
        <f t="shared" si="23"/>
        <v>0</v>
      </c>
      <c r="AR45" s="76">
        <f t="shared" si="24"/>
        <v>0</v>
      </c>
      <c r="AS45" s="76">
        <f t="shared" si="25"/>
        <v>0</v>
      </c>
      <c r="AT45" s="76">
        <f t="shared" si="26"/>
        <v>0</v>
      </c>
      <c r="AU45" s="76">
        <f t="shared" si="27"/>
        <v>0</v>
      </c>
      <c r="AV45" s="76">
        <f t="shared" si="28"/>
        <v>0</v>
      </c>
      <c r="AW45" s="76">
        <f t="shared" si="29"/>
        <v>0</v>
      </c>
      <c r="AX45" s="76">
        <f t="shared" si="30"/>
        <v>0</v>
      </c>
      <c r="AY45" s="76">
        <f t="shared" si="10"/>
        <v>0</v>
      </c>
    </row>
    <row r="46" spans="2:51" ht="15" customHeight="1">
      <c r="B46" s="233" t="s">
        <v>97</v>
      </c>
      <c r="C46" s="19" t="s">
        <v>98</v>
      </c>
      <c r="D46" s="3">
        <v>1</v>
      </c>
      <c r="E46" s="23">
        <v>3</v>
      </c>
      <c r="F46" s="30">
        <v>1</v>
      </c>
      <c r="G46" s="31">
        <v>0</v>
      </c>
      <c r="H46" s="31">
        <v>1</v>
      </c>
      <c r="I46" s="31">
        <v>0</v>
      </c>
      <c r="J46" s="31">
        <v>1</v>
      </c>
      <c r="K46" s="31">
        <v>0</v>
      </c>
      <c r="L46" s="31">
        <v>1</v>
      </c>
      <c r="M46" s="31">
        <v>0</v>
      </c>
      <c r="N46" s="31">
        <v>1</v>
      </c>
      <c r="O46" s="22">
        <v>0</v>
      </c>
      <c r="R46" s="233" t="s">
        <v>97</v>
      </c>
      <c r="S46" s="19" t="s">
        <v>98</v>
      </c>
      <c r="T46" s="19" t="s">
        <v>39</v>
      </c>
      <c r="U46" s="3">
        <v>1</v>
      </c>
      <c r="V46" s="23">
        <v>3</v>
      </c>
      <c r="W46" s="28"/>
      <c r="X46" s="29"/>
      <c r="Y46" s="29"/>
      <c r="Z46" s="29"/>
      <c r="AA46" s="29"/>
      <c r="AB46" s="29"/>
      <c r="AC46" s="29"/>
      <c r="AD46" s="29"/>
      <c r="AE46" s="29"/>
      <c r="AF46" s="21"/>
      <c r="AG46" s="60">
        <f>W46*W60+X46*X60+Y46*Y60+Z46*Z60+AA46*AA60+AB46*AB60+AC46*AC60+AD46*AD60+AE46*AE60+AF46*AF60</f>
        <v>0</v>
      </c>
      <c r="AH46" s="48">
        <v>1</v>
      </c>
      <c r="AI46" s="47">
        <f t="shared" si="18"/>
        <v>0</v>
      </c>
      <c r="AJ46" s="56">
        <f>AI46</f>
        <v>0</v>
      </c>
      <c r="AK46" s="57" t="s">
        <v>40</v>
      </c>
      <c r="AL46" s="19">
        <v>1</v>
      </c>
      <c r="AN46" s="77">
        <v>0</v>
      </c>
      <c r="AO46" s="76">
        <f t="shared" si="21"/>
        <v>0</v>
      </c>
      <c r="AP46" s="76">
        <f t="shared" si="22"/>
        <v>0</v>
      </c>
      <c r="AQ46" s="76">
        <f t="shared" si="23"/>
        <v>0</v>
      </c>
      <c r="AR46" s="76">
        <f t="shared" si="24"/>
        <v>0</v>
      </c>
      <c r="AS46" s="76">
        <f t="shared" si="25"/>
        <v>0</v>
      </c>
      <c r="AT46" s="76">
        <f t="shared" si="26"/>
        <v>0</v>
      </c>
      <c r="AU46" s="76">
        <f t="shared" si="27"/>
        <v>0</v>
      </c>
      <c r="AV46" s="76">
        <f t="shared" si="28"/>
        <v>0</v>
      </c>
      <c r="AW46" s="76">
        <f t="shared" si="29"/>
        <v>0</v>
      </c>
      <c r="AX46" s="76">
        <f t="shared" si="30"/>
        <v>0</v>
      </c>
      <c r="AY46" s="76">
        <f t="shared" si="10"/>
        <v>0</v>
      </c>
    </row>
    <row r="47" spans="2:51" ht="15" customHeight="1">
      <c r="B47" s="217"/>
      <c r="C47" s="16" t="s">
        <v>99</v>
      </c>
      <c r="D47" s="4">
        <v>1</v>
      </c>
      <c r="E47" s="11">
        <v>3</v>
      </c>
      <c r="F47" s="30">
        <v>0</v>
      </c>
      <c r="G47" s="31">
        <v>1</v>
      </c>
      <c r="H47" s="31">
        <v>0</v>
      </c>
      <c r="I47" s="31">
        <v>1</v>
      </c>
      <c r="J47" s="31">
        <v>0</v>
      </c>
      <c r="K47" s="31">
        <v>1</v>
      </c>
      <c r="L47" s="31">
        <v>0</v>
      </c>
      <c r="M47" s="31">
        <v>1</v>
      </c>
      <c r="N47" s="31">
        <v>0</v>
      </c>
      <c r="O47" s="22">
        <v>1</v>
      </c>
      <c r="R47" s="217"/>
      <c r="S47" s="16" t="s">
        <v>99</v>
      </c>
      <c r="T47" s="16" t="s">
        <v>39</v>
      </c>
      <c r="U47" s="4">
        <v>1</v>
      </c>
      <c r="V47" s="11">
        <v>3</v>
      </c>
      <c r="W47" s="30"/>
      <c r="X47" s="31"/>
      <c r="Y47" s="31"/>
      <c r="Z47" s="31"/>
      <c r="AA47" s="31"/>
      <c r="AB47" s="31"/>
      <c r="AC47" s="31"/>
      <c r="AD47" s="31"/>
      <c r="AE47" s="31"/>
      <c r="AF47" s="22"/>
      <c r="AG47" s="60">
        <f>W47*W60+X47*X60+Y47*Y60+Z47*Z60+AA47*AA60+AB47*AB60+AC47*AC60+AD47*AD60+AE47*AE60+AF47*AF60</f>
        <v>0</v>
      </c>
      <c r="AH47" s="48">
        <v>1</v>
      </c>
      <c r="AI47" s="49">
        <f t="shared" si="18"/>
        <v>0</v>
      </c>
      <c r="AJ47" s="58">
        <f>AI47</f>
        <v>0</v>
      </c>
      <c r="AK47" s="59" t="s">
        <v>40</v>
      </c>
      <c r="AL47" s="16">
        <v>1</v>
      </c>
      <c r="AN47" s="77">
        <v>0</v>
      </c>
      <c r="AO47" s="76">
        <f t="shared" si="21"/>
        <v>0</v>
      </c>
      <c r="AP47" s="76">
        <f t="shared" si="22"/>
        <v>0</v>
      </c>
      <c r="AQ47" s="76">
        <f t="shared" si="23"/>
        <v>0</v>
      </c>
      <c r="AR47" s="76">
        <f t="shared" si="24"/>
        <v>0</v>
      </c>
      <c r="AS47" s="76">
        <f t="shared" si="25"/>
        <v>0</v>
      </c>
      <c r="AT47" s="76">
        <f t="shared" si="26"/>
        <v>0</v>
      </c>
      <c r="AU47" s="76">
        <f t="shared" si="27"/>
        <v>0</v>
      </c>
      <c r="AV47" s="76">
        <f t="shared" si="28"/>
        <v>0</v>
      </c>
      <c r="AW47" s="76">
        <f t="shared" si="29"/>
        <v>0</v>
      </c>
      <c r="AX47" s="76">
        <f t="shared" si="30"/>
        <v>0</v>
      </c>
      <c r="AY47" s="76">
        <f t="shared" si="10"/>
        <v>0</v>
      </c>
    </row>
    <row r="48" spans="2:51" ht="15" customHeight="1">
      <c r="B48" s="217" t="s">
        <v>100</v>
      </c>
      <c r="C48" s="17" t="s">
        <v>101</v>
      </c>
      <c r="D48" s="4">
        <v>1</v>
      </c>
      <c r="E48" s="11">
        <v>3</v>
      </c>
      <c r="F48" s="30">
        <v>1</v>
      </c>
      <c r="G48" s="31">
        <v>1</v>
      </c>
      <c r="H48" s="31">
        <v>1</v>
      </c>
      <c r="I48" s="31">
        <v>1</v>
      </c>
      <c r="J48" s="31">
        <v>1</v>
      </c>
      <c r="K48" s="31">
        <v>1</v>
      </c>
      <c r="L48" s="31">
        <v>1</v>
      </c>
      <c r="M48" s="31">
        <v>1</v>
      </c>
      <c r="N48" s="31">
        <v>1</v>
      </c>
      <c r="O48" s="22">
        <v>1</v>
      </c>
      <c r="R48" s="217" t="s">
        <v>100</v>
      </c>
      <c r="S48" s="17" t="s">
        <v>101</v>
      </c>
      <c r="T48" s="17">
        <v>1</v>
      </c>
      <c r="U48" s="4">
        <v>1</v>
      </c>
      <c r="V48" s="11">
        <v>3</v>
      </c>
      <c r="W48" s="30"/>
      <c r="X48" s="31"/>
      <c r="Y48" s="31"/>
      <c r="Z48" s="31"/>
      <c r="AA48" s="31"/>
      <c r="AB48" s="31"/>
      <c r="AC48" s="31"/>
      <c r="AD48" s="31"/>
      <c r="AE48" s="31"/>
      <c r="AF48" s="22"/>
      <c r="AG48" s="60">
        <f>W48*W60+X48*X60+Y48*Y60+Z48*Z60+AA48*AA60+AB48*AB60+AC48*AC60+AD48*AD60+AE48*AE60+AF48*AF60</f>
        <v>0</v>
      </c>
      <c r="AH48" s="48">
        <v>1</v>
      </c>
      <c r="AI48" s="49">
        <f t="shared" si="18"/>
        <v>0</v>
      </c>
      <c r="AJ48" s="204">
        <f>AI48+AI49+AI50</f>
        <v>0</v>
      </c>
      <c r="AK48" s="204" t="s">
        <v>54</v>
      </c>
      <c r="AL48" s="225">
        <v>2</v>
      </c>
      <c r="AM48" s="36"/>
      <c r="AN48" s="77">
        <f t="shared" ref="AN48:AN59" si="31">AI48*T48</f>
        <v>0</v>
      </c>
      <c r="AO48" s="76">
        <f t="shared" si="21"/>
        <v>0</v>
      </c>
      <c r="AP48" s="76">
        <f t="shared" si="22"/>
        <v>0</v>
      </c>
      <c r="AQ48" s="76">
        <f t="shared" si="23"/>
        <v>0</v>
      </c>
      <c r="AR48" s="76">
        <f t="shared" si="24"/>
        <v>0</v>
      </c>
      <c r="AS48" s="76">
        <f t="shared" si="25"/>
        <v>0</v>
      </c>
      <c r="AT48" s="76">
        <f t="shared" si="26"/>
        <v>0</v>
      </c>
      <c r="AU48" s="76">
        <f t="shared" si="27"/>
        <v>0</v>
      </c>
      <c r="AV48" s="76">
        <f t="shared" si="28"/>
        <v>0</v>
      </c>
      <c r="AW48" s="76">
        <f t="shared" si="29"/>
        <v>0</v>
      </c>
      <c r="AX48" s="76">
        <f t="shared" si="30"/>
        <v>0</v>
      </c>
      <c r="AY48" s="76">
        <f t="shared" si="10"/>
        <v>0</v>
      </c>
    </row>
    <row r="49" spans="2:51" ht="15" customHeight="1">
      <c r="B49" s="217"/>
      <c r="C49" s="17" t="s">
        <v>102</v>
      </c>
      <c r="D49" s="4">
        <v>1</v>
      </c>
      <c r="E49" s="11">
        <v>3</v>
      </c>
      <c r="F49" s="30">
        <v>1</v>
      </c>
      <c r="G49" s="31">
        <v>1</v>
      </c>
      <c r="H49" s="31">
        <v>1</v>
      </c>
      <c r="I49" s="31">
        <v>1</v>
      </c>
      <c r="J49" s="31">
        <v>1</v>
      </c>
      <c r="K49" s="31">
        <v>1</v>
      </c>
      <c r="L49" s="31">
        <v>1</v>
      </c>
      <c r="M49" s="31">
        <v>1</v>
      </c>
      <c r="N49" s="31">
        <v>1</v>
      </c>
      <c r="O49" s="22">
        <v>1</v>
      </c>
      <c r="R49" s="217"/>
      <c r="S49" s="17" t="s">
        <v>102</v>
      </c>
      <c r="T49" s="17">
        <v>2</v>
      </c>
      <c r="U49" s="4">
        <v>1</v>
      </c>
      <c r="V49" s="11">
        <v>3</v>
      </c>
      <c r="W49" s="30"/>
      <c r="X49" s="31"/>
      <c r="Y49" s="31"/>
      <c r="Z49" s="31"/>
      <c r="AA49" s="31"/>
      <c r="AB49" s="31"/>
      <c r="AC49" s="31"/>
      <c r="AD49" s="31"/>
      <c r="AE49" s="31"/>
      <c r="AF49" s="22"/>
      <c r="AG49" s="60">
        <f>W49*W60+X49*X60+Y49*Y60+Z49*Z60+AA49*AA60+AB49*AB60+AC49*AC60+AD49*AD60+AE49*AE60+AF49*AF60</f>
        <v>0</v>
      </c>
      <c r="AH49" s="48">
        <v>1</v>
      </c>
      <c r="AI49" s="49">
        <f t="shared" si="18"/>
        <v>0</v>
      </c>
      <c r="AJ49" s="204"/>
      <c r="AK49" s="204"/>
      <c r="AL49" s="225"/>
      <c r="AM49" s="36"/>
      <c r="AN49" s="77">
        <f t="shared" si="31"/>
        <v>0</v>
      </c>
      <c r="AO49" s="76">
        <f t="shared" si="21"/>
        <v>0</v>
      </c>
      <c r="AP49" s="76">
        <f t="shared" si="22"/>
        <v>0</v>
      </c>
      <c r="AQ49" s="76">
        <f t="shared" si="23"/>
        <v>0</v>
      </c>
      <c r="AR49" s="76">
        <f t="shared" si="24"/>
        <v>0</v>
      </c>
      <c r="AS49" s="76">
        <f t="shared" si="25"/>
        <v>0</v>
      </c>
      <c r="AT49" s="76">
        <f t="shared" si="26"/>
        <v>0</v>
      </c>
      <c r="AU49" s="76">
        <f t="shared" si="27"/>
        <v>0</v>
      </c>
      <c r="AV49" s="76">
        <f t="shared" si="28"/>
        <v>0</v>
      </c>
      <c r="AW49" s="76">
        <f t="shared" si="29"/>
        <v>0</v>
      </c>
      <c r="AX49" s="76">
        <f t="shared" si="30"/>
        <v>0</v>
      </c>
      <c r="AY49" s="76">
        <f t="shared" si="10"/>
        <v>0</v>
      </c>
    </row>
    <row r="50" spans="2:51" ht="15" customHeight="1">
      <c r="B50" s="217"/>
      <c r="C50" s="17" t="s">
        <v>103</v>
      </c>
      <c r="D50" s="4">
        <v>1</v>
      </c>
      <c r="E50" s="11">
        <v>3</v>
      </c>
      <c r="F50" s="30">
        <v>1</v>
      </c>
      <c r="G50" s="31">
        <v>1</v>
      </c>
      <c r="H50" s="31">
        <v>1</v>
      </c>
      <c r="I50" s="31">
        <v>1</v>
      </c>
      <c r="J50" s="31">
        <v>1</v>
      </c>
      <c r="K50" s="31">
        <v>1</v>
      </c>
      <c r="L50" s="31">
        <v>1</v>
      </c>
      <c r="M50" s="31">
        <v>1</v>
      </c>
      <c r="N50" s="31">
        <v>1</v>
      </c>
      <c r="O50" s="22">
        <v>1</v>
      </c>
      <c r="R50" s="217"/>
      <c r="S50" s="17" t="s">
        <v>103</v>
      </c>
      <c r="T50" s="17">
        <v>3</v>
      </c>
      <c r="U50" s="4">
        <v>1</v>
      </c>
      <c r="V50" s="11">
        <v>3</v>
      </c>
      <c r="W50" s="30"/>
      <c r="X50" s="31"/>
      <c r="Y50" s="31"/>
      <c r="Z50" s="31"/>
      <c r="AA50" s="31"/>
      <c r="AB50" s="31"/>
      <c r="AC50" s="31"/>
      <c r="AD50" s="31"/>
      <c r="AE50" s="31"/>
      <c r="AF50" s="22"/>
      <c r="AG50" s="60">
        <f>W50*W60+X50*X60+Y50*Y60+Z50*Z60+AA50*AA60+AB50*AB60+AC50*AC60+AD50*AD60+AE50*AE60+AF50*AF60</f>
        <v>0</v>
      </c>
      <c r="AH50" s="48">
        <v>1</v>
      </c>
      <c r="AI50" s="49">
        <f t="shared" si="18"/>
        <v>0</v>
      </c>
      <c r="AJ50" s="204"/>
      <c r="AK50" s="204"/>
      <c r="AL50" s="225"/>
      <c r="AM50" s="36"/>
      <c r="AN50" s="77">
        <f t="shared" si="31"/>
        <v>0</v>
      </c>
      <c r="AO50" s="76">
        <f t="shared" si="21"/>
        <v>0</v>
      </c>
      <c r="AP50" s="76">
        <f t="shared" si="22"/>
        <v>0</v>
      </c>
      <c r="AQ50" s="76">
        <f t="shared" si="23"/>
        <v>0</v>
      </c>
      <c r="AR50" s="76">
        <f t="shared" si="24"/>
        <v>0</v>
      </c>
      <c r="AS50" s="76">
        <f t="shared" si="25"/>
        <v>0</v>
      </c>
      <c r="AT50" s="76">
        <f t="shared" si="26"/>
        <v>0</v>
      </c>
      <c r="AU50" s="76">
        <f t="shared" si="27"/>
        <v>0</v>
      </c>
      <c r="AV50" s="76">
        <f t="shared" si="28"/>
        <v>0</v>
      </c>
      <c r="AW50" s="76">
        <f t="shared" si="29"/>
        <v>0</v>
      </c>
      <c r="AX50" s="76">
        <f t="shared" si="30"/>
        <v>0</v>
      </c>
      <c r="AY50" s="76">
        <f t="shared" si="10"/>
        <v>0</v>
      </c>
    </row>
    <row r="51" spans="2:51" ht="15" customHeight="1">
      <c r="B51" s="217" t="s">
        <v>104</v>
      </c>
      <c r="C51" s="15" t="s">
        <v>105</v>
      </c>
      <c r="D51" s="4">
        <v>1</v>
      </c>
      <c r="E51" s="11">
        <v>3</v>
      </c>
      <c r="F51" s="30">
        <v>1</v>
      </c>
      <c r="G51" s="31">
        <v>1</v>
      </c>
      <c r="H51" s="31">
        <v>1</v>
      </c>
      <c r="I51" s="31">
        <v>1</v>
      </c>
      <c r="J51" s="31">
        <v>1</v>
      </c>
      <c r="K51" s="31">
        <v>1</v>
      </c>
      <c r="L51" s="31">
        <v>1</v>
      </c>
      <c r="M51" s="31">
        <v>1</v>
      </c>
      <c r="N51" s="31">
        <v>1</v>
      </c>
      <c r="O51" s="22">
        <v>1</v>
      </c>
      <c r="R51" s="217" t="s">
        <v>104</v>
      </c>
      <c r="S51" s="15" t="s">
        <v>105</v>
      </c>
      <c r="T51" s="15">
        <v>1</v>
      </c>
      <c r="U51" s="4">
        <v>1</v>
      </c>
      <c r="V51" s="11">
        <v>3</v>
      </c>
      <c r="W51" s="30"/>
      <c r="X51" s="31"/>
      <c r="Y51" s="31"/>
      <c r="Z51" s="31"/>
      <c r="AA51" s="31"/>
      <c r="AB51" s="31"/>
      <c r="AC51" s="31"/>
      <c r="AD51" s="31"/>
      <c r="AE51" s="31"/>
      <c r="AF51" s="22"/>
      <c r="AG51" s="60">
        <f>W51*W60+X51*X60+Y51*Y60+Z51*Z60+AA51*AA60+AB51*AB60+AC51*AC60+AD51*AD60+AE51*AE60+AF51*AF60</f>
        <v>0</v>
      </c>
      <c r="AH51" s="48">
        <v>1</v>
      </c>
      <c r="AI51" s="49">
        <f t="shared" si="18"/>
        <v>0</v>
      </c>
      <c r="AJ51" s="202">
        <f>AI51+AI52+AI53</f>
        <v>0</v>
      </c>
      <c r="AK51" s="202" t="s">
        <v>54</v>
      </c>
      <c r="AL51" s="205">
        <v>2</v>
      </c>
      <c r="AM51" s="36"/>
      <c r="AN51" s="77">
        <f t="shared" si="31"/>
        <v>0</v>
      </c>
      <c r="AO51" s="76">
        <f t="shared" si="21"/>
        <v>0</v>
      </c>
      <c r="AP51" s="76">
        <f t="shared" si="22"/>
        <v>0</v>
      </c>
      <c r="AQ51" s="76">
        <f t="shared" si="23"/>
        <v>0</v>
      </c>
      <c r="AR51" s="76">
        <f t="shared" si="24"/>
        <v>0</v>
      </c>
      <c r="AS51" s="76">
        <f t="shared" si="25"/>
        <v>0</v>
      </c>
      <c r="AT51" s="76">
        <f t="shared" si="26"/>
        <v>0</v>
      </c>
      <c r="AU51" s="76">
        <f t="shared" si="27"/>
        <v>0</v>
      </c>
      <c r="AV51" s="76">
        <f t="shared" si="28"/>
        <v>0</v>
      </c>
      <c r="AW51" s="76">
        <f t="shared" si="29"/>
        <v>0</v>
      </c>
      <c r="AX51" s="76">
        <f t="shared" si="30"/>
        <v>0</v>
      </c>
      <c r="AY51" s="76">
        <f t="shared" si="10"/>
        <v>0</v>
      </c>
    </row>
    <row r="52" spans="2:51" ht="15" customHeight="1">
      <c r="B52" s="217"/>
      <c r="C52" s="15" t="s">
        <v>106</v>
      </c>
      <c r="D52" s="4">
        <v>1</v>
      </c>
      <c r="E52" s="11">
        <v>3</v>
      </c>
      <c r="F52" s="30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22">
        <v>1</v>
      </c>
      <c r="R52" s="217"/>
      <c r="S52" s="15" t="s">
        <v>106</v>
      </c>
      <c r="T52" s="15">
        <v>2</v>
      </c>
      <c r="U52" s="4">
        <v>1</v>
      </c>
      <c r="V52" s="11">
        <v>3</v>
      </c>
      <c r="W52" s="30"/>
      <c r="X52" s="31"/>
      <c r="Y52" s="31"/>
      <c r="Z52" s="31"/>
      <c r="AA52" s="31"/>
      <c r="AB52" s="31"/>
      <c r="AC52" s="31"/>
      <c r="AD52" s="31"/>
      <c r="AE52" s="31"/>
      <c r="AF52" s="22"/>
      <c r="AG52" s="60">
        <f>W52*W60+X52*X60+Y52*Y60+Z52*Z60+AA52*AA60+AB52*AB60+AC52*AC60+AD52*AD60+AE52*AE60+AF52*AF60</f>
        <v>0</v>
      </c>
      <c r="AH52" s="48">
        <v>1</v>
      </c>
      <c r="AI52" s="49">
        <f t="shared" si="18"/>
        <v>0</v>
      </c>
      <c r="AJ52" s="202"/>
      <c r="AK52" s="202"/>
      <c r="AL52" s="205"/>
      <c r="AM52" s="36"/>
      <c r="AN52" s="77">
        <f t="shared" si="31"/>
        <v>0</v>
      </c>
      <c r="AO52" s="76">
        <f t="shared" si="21"/>
        <v>0</v>
      </c>
      <c r="AP52" s="76">
        <f t="shared" si="22"/>
        <v>0</v>
      </c>
      <c r="AQ52" s="76">
        <f t="shared" si="23"/>
        <v>0</v>
      </c>
      <c r="AR52" s="76">
        <f t="shared" si="24"/>
        <v>0</v>
      </c>
      <c r="AS52" s="76">
        <f t="shared" si="25"/>
        <v>0</v>
      </c>
      <c r="AT52" s="76">
        <f t="shared" si="26"/>
        <v>0</v>
      </c>
      <c r="AU52" s="76">
        <f t="shared" si="27"/>
        <v>0</v>
      </c>
      <c r="AV52" s="76">
        <f t="shared" si="28"/>
        <v>0</v>
      </c>
      <c r="AW52" s="76">
        <f t="shared" si="29"/>
        <v>0</v>
      </c>
      <c r="AX52" s="76">
        <f t="shared" si="30"/>
        <v>0</v>
      </c>
      <c r="AY52" s="76">
        <f t="shared" si="10"/>
        <v>0</v>
      </c>
    </row>
    <row r="53" spans="2:51" ht="15" customHeight="1">
      <c r="B53" s="217"/>
      <c r="C53" s="15" t="s">
        <v>107</v>
      </c>
      <c r="D53" s="4">
        <v>1</v>
      </c>
      <c r="E53" s="11">
        <v>3</v>
      </c>
      <c r="F53" s="30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22">
        <v>1</v>
      </c>
      <c r="R53" s="217"/>
      <c r="S53" s="15" t="s">
        <v>107</v>
      </c>
      <c r="T53" s="15">
        <v>3</v>
      </c>
      <c r="U53" s="4">
        <v>1</v>
      </c>
      <c r="V53" s="11">
        <v>3</v>
      </c>
      <c r="W53" s="30"/>
      <c r="X53" s="31"/>
      <c r="Y53" s="31"/>
      <c r="Z53" s="31"/>
      <c r="AA53" s="31"/>
      <c r="AB53" s="31"/>
      <c r="AC53" s="31"/>
      <c r="AD53" s="31"/>
      <c r="AE53" s="31"/>
      <c r="AF53" s="22"/>
      <c r="AG53" s="60">
        <f>W53*W60+X53*X60+Y53*Y60+Z53*Z60+AA53*AA60+AB53*AB60+AC53*AC60+AD53*AD60+AE53*AE60+AF53*AF60</f>
        <v>0</v>
      </c>
      <c r="AH53" s="48">
        <v>1</v>
      </c>
      <c r="AI53" s="49">
        <f t="shared" si="18"/>
        <v>0</v>
      </c>
      <c r="AJ53" s="202"/>
      <c r="AK53" s="202"/>
      <c r="AL53" s="205"/>
      <c r="AM53" s="36"/>
      <c r="AN53" s="77">
        <f t="shared" si="31"/>
        <v>0</v>
      </c>
      <c r="AO53" s="76">
        <f t="shared" si="21"/>
        <v>0</v>
      </c>
      <c r="AP53" s="76">
        <f t="shared" si="22"/>
        <v>0</v>
      </c>
      <c r="AQ53" s="76">
        <f t="shared" si="23"/>
        <v>0</v>
      </c>
      <c r="AR53" s="76">
        <f t="shared" si="24"/>
        <v>0</v>
      </c>
      <c r="AS53" s="76">
        <f t="shared" si="25"/>
        <v>0</v>
      </c>
      <c r="AT53" s="76">
        <f t="shared" si="26"/>
        <v>0</v>
      </c>
      <c r="AU53" s="76">
        <f t="shared" si="27"/>
        <v>0</v>
      </c>
      <c r="AV53" s="76">
        <f t="shared" si="28"/>
        <v>0</v>
      </c>
      <c r="AW53" s="76">
        <f t="shared" si="29"/>
        <v>0</v>
      </c>
      <c r="AX53" s="76">
        <f t="shared" si="30"/>
        <v>0</v>
      </c>
      <c r="AY53" s="76">
        <f t="shared" si="10"/>
        <v>0</v>
      </c>
    </row>
    <row r="54" spans="2:51" ht="15" customHeight="1">
      <c r="B54" s="217" t="s">
        <v>108</v>
      </c>
      <c r="C54" s="17" t="s">
        <v>109</v>
      </c>
      <c r="D54" s="4">
        <v>1</v>
      </c>
      <c r="E54" s="11">
        <v>3</v>
      </c>
      <c r="F54" s="30">
        <v>1</v>
      </c>
      <c r="G54" s="31">
        <v>1</v>
      </c>
      <c r="H54" s="31">
        <v>1</v>
      </c>
      <c r="I54" s="31">
        <v>1</v>
      </c>
      <c r="J54" s="31">
        <v>1</v>
      </c>
      <c r="K54" s="31">
        <v>1</v>
      </c>
      <c r="L54" s="31">
        <v>1</v>
      </c>
      <c r="M54" s="31">
        <v>1</v>
      </c>
      <c r="N54" s="31">
        <v>1</v>
      </c>
      <c r="O54" s="22">
        <v>1</v>
      </c>
      <c r="R54" s="217" t="s">
        <v>108</v>
      </c>
      <c r="S54" s="13" t="s">
        <v>109</v>
      </c>
      <c r="T54" s="17">
        <v>1</v>
      </c>
      <c r="U54" s="4">
        <v>1</v>
      </c>
      <c r="V54" s="11">
        <v>3</v>
      </c>
      <c r="W54" s="30"/>
      <c r="X54" s="31"/>
      <c r="Y54" s="31"/>
      <c r="Z54" s="31"/>
      <c r="AA54" s="31"/>
      <c r="AB54" s="31"/>
      <c r="AC54" s="31"/>
      <c r="AD54" s="31"/>
      <c r="AE54" s="31"/>
      <c r="AF54" s="22"/>
      <c r="AG54" s="60">
        <f>W54*W60+X54*X60+Y54*Y60+Z54*Z60+AA54*AA60+AB54*AB60+AC54*AC60+AD54*AD60+AE54*AE60+AF54*AF60</f>
        <v>0</v>
      </c>
      <c r="AH54" s="48">
        <v>1</v>
      </c>
      <c r="AI54" s="49">
        <f t="shared" si="18"/>
        <v>0</v>
      </c>
      <c r="AJ54" s="204">
        <f>AI54+AI55+AI56</f>
        <v>0</v>
      </c>
      <c r="AK54" s="204" t="s">
        <v>54</v>
      </c>
      <c r="AL54" s="225">
        <v>2</v>
      </c>
      <c r="AM54" s="36"/>
      <c r="AN54" s="77">
        <f t="shared" si="31"/>
        <v>0</v>
      </c>
      <c r="AO54" s="76">
        <f t="shared" si="21"/>
        <v>0</v>
      </c>
      <c r="AP54" s="76">
        <f t="shared" si="22"/>
        <v>0</v>
      </c>
      <c r="AQ54" s="76">
        <f t="shared" si="23"/>
        <v>0</v>
      </c>
      <c r="AR54" s="76">
        <f t="shared" si="24"/>
        <v>0</v>
      </c>
      <c r="AS54" s="76">
        <f t="shared" si="25"/>
        <v>0</v>
      </c>
      <c r="AT54" s="76">
        <f t="shared" si="26"/>
        <v>0</v>
      </c>
      <c r="AU54" s="76">
        <f t="shared" si="27"/>
        <v>0</v>
      </c>
      <c r="AV54" s="76">
        <f t="shared" si="28"/>
        <v>0</v>
      </c>
      <c r="AW54" s="76">
        <f t="shared" si="29"/>
        <v>0</v>
      </c>
      <c r="AX54" s="76">
        <f t="shared" si="30"/>
        <v>0</v>
      </c>
      <c r="AY54" s="76">
        <f t="shared" si="10"/>
        <v>0</v>
      </c>
    </row>
    <row r="55" spans="2:51" ht="15" customHeight="1">
      <c r="B55" s="217"/>
      <c r="C55" s="17" t="s">
        <v>110</v>
      </c>
      <c r="D55" s="4">
        <v>1</v>
      </c>
      <c r="E55" s="11">
        <v>3</v>
      </c>
      <c r="F55" s="30">
        <v>1</v>
      </c>
      <c r="G55" s="31">
        <v>1</v>
      </c>
      <c r="H55" s="31">
        <v>1</v>
      </c>
      <c r="I55" s="31">
        <v>1</v>
      </c>
      <c r="J55" s="31">
        <v>1</v>
      </c>
      <c r="K55" s="31">
        <v>1</v>
      </c>
      <c r="L55" s="31">
        <v>1</v>
      </c>
      <c r="M55" s="31">
        <v>1</v>
      </c>
      <c r="N55" s="31">
        <v>1</v>
      </c>
      <c r="O55" s="22">
        <v>1</v>
      </c>
      <c r="R55" s="217"/>
      <c r="S55" s="13" t="s">
        <v>110</v>
      </c>
      <c r="T55" s="17">
        <v>2</v>
      </c>
      <c r="U55" s="4">
        <v>1</v>
      </c>
      <c r="V55" s="11">
        <v>3</v>
      </c>
      <c r="W55" s="30"/>
      <c r="X55" s="31"/>
      <c r="Y55" s="31"/>
      <c r="Z55" s="31"/>
      <c r="AA55" s="31"/>
      <c r="AB55" s="31"/>
      <c r="AC55" s="31"/>
      <c r="AD55" s="31"/>
      <c r="AE55" s="31"/>
      <c r="AF55" s="22"/>
      <c r="AG55" s="60">
        <f>W55*W60+X55*X60+Y55*Y60+Z55*Z60+AA55*AA60+AB55*AB60+AC55*AC60+AD55*AD60+AE55*AE60+AF55*AF60</f>
        <v>0</v>
      </c>
      <c r="AH55" s="48">
        <v>1</v>
      </c>
      <c r="AI55" s="49">
        <f t="shared" si="18"/>
        <v>0</v>
      </c>
      <c r="AJ55" s="204"/>
      <c r="AK55" s="204"/>
      <c r="AL55" s="225"/>
      <c r="AM55" s="36"/>
      <c r="AN55" s="77">
        <f t="shared" si="31"/>
        <v>0</v>
      </c>
      <c r="AO55" s="76">
        <f t="shared" si="21"/>
        <v>0</v>
      </c>
      <c r="AP55" s="76">
        <f t="shared" si="22"/>
        <v>0</v>
      </c>
      <c r="AQ55" s="76">
        <f t="shared" si="23"/>
        <v>0</v>
      </c>
      <c r="AR55" s="76">
        <f t="shared" si="24"/>
        <v>0</v>
      </c>
      <c r="AS55" s="76">
        <f t="shared" si="25"/>
        <v>0</v>
      </c>
      <c r="AT55" s="76">
        <f t="shared" si="26"/>
        <v>0</v>
      </c>
      <c r="AU55" s="76">
        <f t="shared" si="27"/>
        <v>0</v>
      </c>
      <c r="AV55" s="76">
        <f t="shared" si="28"/>
        <v>0</v>
      </c>
      <c r="AW55" s="76">
        <f t="shared" si="29"/>
        <v>0</v>
      </c>
      <c r="AX55" s="76">
        <f t="shared" si="30"/>
        <v>0</v>
      </c>
      <c r="AY55" s="76">
        <f t="shared" si="10"/>
        <v>0</v>
      </c>
    </row>
    <row r="56" spans="2:51" ht="15" customHeight="1">
      <c r="B56" s="217"/>
      <c r="C56" s="17" t="s">
        <v>111</v>
      </c>
      <c r="D56" s="4">
        <v>1</v>
      </c>
      <c r="E56" s="11">
        <v>3</v>
      </c>
      <c r="F56" s="30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22">
        <v>1</v>
      </c>
      <c r="R56" s="217"/>
      <c r="S56" s="13" t="s">
        <v>111</v>
      </c>
      <c r="T56" s="17">
        <v>3</v>
      </c>
      <c r="U56" s="4">
        <v>1</v>
      </c>
      <c r="V56" s="11">
        <v>3</v>
      </c>
      <c r="W56" s="30"/>
      <c r="X56" s="31"/>
      <c r="Y56" s="31"/>
      <c r="Z56" s="31"/>
      <c r="AA56" s="31"/>
      <c r="AB56" s="31"/>
      <c r="AC56" s="31"/>
      <c r="AD56" s="31"/>
      <c r="AE56" s="31"/>
      <c r="AF56" s="22"/>
      <c r="AG56" s="60">
        <f>W56*W60+X56*X60+Y56*Y60+Z56*Z60+AA56*AA60+AB56*AB60+AC56*AC60+AD56*AD60+AE56*AE60+AF56*AF60</f>
        <v>0</v>
      </c>
      <c r="AH56" s="48">
        <v>1</v>
      </c>
      <c r="AI56" s="49">
        <f t="shared" si="18"/>
        <v>0</v>
      </c>
      <c r="AJ56" s="204"/>
      <c r="AK56" s="204"/>
      <c r="AL56" s="225"/>
      <c r="AM56" s="36"/>
      <c r="AN56" s="77">
        <f t="shared" si="31"/>
        <v>0</v>
      </c>
      <c r="AO56" s="76">
        <f t="shared" si="21"/>
        <v>0</v>
      </c>
      <c r="AP56" s="76">
        <f t="shared" si="22"/>
        <v>0</v>
      </c>
      <c r="AQ56" s="76">
        <f t="shared" si="23"/>
        <v>0</v>
      </c>
      <c r="AR56" s="76">
        <f t="shared" si="24"/>
        <v>0</v>
      </c>
      <c r="AS56" s="76">
        <f t="shared" si="25"/>
        <v>0</v>
      </c>
      <c r="AT56" s="76">
        <f t="shared" si="26"/>
        <v>0</v>
      </c>
      <c r="AU56" s="76">
        <f t="shared" si="27"/>
        <v>0</v>
      </c>
      <c r="AV56" s="76">
        <f t="shared" si="28"/>
        <v>0</v>
      </c>
      <c r="AW56" s="76">
        <f t="shared" si="29"/>
        <v>0</v>
      </c>
      <c r="AX56" s="76">
        <f t="shared" si="30"/>
        <v>0</v>
      </c>
      <c r="AY56" s="76">
        <f t="shared" si="10"/>
        <v>0</v>
      </c>
    </row>
    <row r="57" spans="2:51" ht="15" customHeight="1">
      <c r="B57" s="217" t="s">
        <v>112</v>
      </c>
      <c r="C57" s="15" t="s">
        <v>113</v>
      </c>
      <c r="D57" s="4">
        <v>1</v>
      </c>
      <c r="E57" s="11">
        <v>3</v>
      </c>
      <c r="F57" s="30">
        <v>1</v>
      </c>
      <c r="G57" s="31">
        <v>1</v>
      </c>
      <c r="H57" s="31">
        <v>1</v>
      </c>
      <c r="I57" s="31">
        <v>1</v>
      </c>
      <c r="J57" s="31">
        <v>1</v>
      </c>
      <c r="K57" s="31">
        <v>1</v>
      </c>
      <c r="L57" s="31">
        <v>1</v>
      </c>
      <c r="M57" s="31">
        <v>1</v>
      </c>
      <c r="N57" s="31">
        <v>1</v>
      </c>
      <c r="O57" s="22">
        <v>1</v>
      </c>
      <c r="R57" s="217" t="s">
        <v>112</v>
      </c>
      <c r="S57" s="15" t="s">
        <v>113</v>
      </c>
      <c r="T57" s="15">
        <v>1</v>
      </c>
      <c r="U57" s="4">
        <v>1</v>
      </c>
      <c r="V57" s="11">
        <v>3</v>
      </c>
      <c r="W57" s="30"/>
      <c r="X57" s="31"/>
      <c r="Y57" s="31"/>
      <c r="Z57" s="31"/>
      <c r="AA57" s="31"/>
      <c r="AB57" s="31"/>
      <c r="AC57" s="31"/>
      <c r="AD57" s="31"/>
      <c r="AE57" s="31"/>
      <c r="AF57" s="22"/>
      <c r="AG57" s="60">
        <f>W57*W60+X57*X60+Y57*Y60+Z57*Z60+AA57*AA60+AB57*AB60+AC57*AC60+AD57*AD60+AE57*AE60+AF57*AF60</f>
        <v>0</v>
      </c>
      <c r="AH57" s="48">
        <v>1</v>
      </c>
      <c r="AI57" s="49">
        <f t="shared" si="18"/>
        <v>0</v>
      </c>
      <c r="AJ57" s="202">
        <f>AI57+AI58+AI59</f>
        <v>0</v>
      </c>
      <c r="AK57" s="202" t="s">
        <v>40</v>
      </c>
      <c r="AL57" s="205">
        <v>1</v>
      </c>
      <c r="AM57" s="36"/>
      <c r="AN57" s="77">
        <f t="shared" si="31"/>
        <v>0</v>
      </c>
      <c r="AO57" s="76">
        <f t="shared" si="21"/>
        <v>0</v>
      </c>
      <c r="AP57" s="76">
        <f t="shared" si="22"/>
        <v>0</v>
      </c>
      <c r="AQ57" s="76">
        <f t="shared" si="23"/>
        <v>0</v>
      </c>
      <c r="AR57" s="76">
        <f t="shared" si="24"/>
        <v>0</v>
      </c>
      <c r="AS57" s="76">
        <f t="shared" si="25"/>
        <v>0</v>
      </c>
      <c r="AT57" s="76">
        <f t="shared" si="26"/>
        <v>0</v>
      </c>
      <c r="AU57" s="76">
        <f t="shared" si="27"/>
        <v>0</v>
      </c>
      <c r="AV57" s="76">
        <f t="shared" si="28"/>
        <v>0</v>
      </c>
      <c r="AW57" s="76">
        <f t="shared" si="29"/>
        <v>0</v>
      </c>
      <c r="AX57" s="76">
        <f t="shared" si="30"/>
        <v>0</v>
      </c>
      <c r="AY57" s="76">
        <f t="shared" si="10"/>
        <v>0</v>
      </c>
    </row>
    <row r="58" spans="2:51" ht="15" customHeight="1">
      <c r="B58" s="217"/>
      <c r="C58" s="15" t="s">
        <v>114</v>
      </c>
      <c r="D58" s="4">
        <v>1</v>
      </c>
      <c r="E58" s="11">
        <v>3</v>
      </c>
      <c r="F58" s="30">
        <v>1</v>
      </c>
      <c r="G58" s="31">
        <v>1</v>
      </c>
      <c r="H58" s="31">
        <v>1</v>
      </c>
      <c r="I58" s="31">
        <v>1</v>
      </c>
      <c r="J58" s="31">
        <v>1</v>
      </c>
      <c r="K58" s="31">
        <v>1</v>
      </c>
      <c r="L58" s="31">
        <v>1</v>
      </c>
      <c r="M58" s="31">
        <v>1</v>
      </c>
      <c r="N58" s="31">
        <v>1</v>
      </c>
      <c r="O58" s="22">
        <v>1</v>
      </c>
      <c r="R58" s="217"/>
      <c r="S58" s="15" t="s">
        <v>114</v>
      </c>
      <c r="T58" s="15">
        <v>2</v>
      </c>
      <c r="U58" s="4">
        <v>1</v>
      </c>
      <c r="V58" s="11">
        <v>3</v>
      </c>
      <c r="W58" s="30"/>
      <c r="X58" s="31"/>
      <c r="Y58" s="31"/>
      <c r="Z58" s="31"/>
      <c r="AA58" s="31"/>
      <c r="AB58" s="31"/>
      <c r="AC58" s="31"/>
      <c r="AD58" s="31"/>
      <c r="AE58" s="31"/>
      <c r="AF58" s="22"/>
      <c r="AG58" s="60">
        <f>W58*W60+X58*X60+Y58*Y60+Z58*Z60+AA58*AA60+AB58*AB60+AC58*AC60+AD58*AD60+AE58*AE60+AF58*AF60</f>
        <v>0</v>
      </c>
      <c r="AH58" s="48">
        <v>1</v>
      </c>
      <c r="AI58" s="49">
        <f t="shared" si="18"/>
        <v>0</v>
      </c>
      <c r="AJ58" s="202"/>
      <c r="AK58" s="202"/>
      <c r="AL58" s="205"/>
      <c r="AM58" s="36"/>
      <c r="AN58" s="77">
        <f t="shared" si="31"/>
        <v>0</v>
      </c>
      <c r="AO58" s="76">
        <f t="shared" si="21"/>
        <v>0</v>
      </c>
      <c r="AP58" s="76">
        <f t="shared" si="22"/>
        <v>0</v>
      </c>
      <c r="AQ58" s="76">
        <f t="shared" si="23"/>
        <v>0</v>
      </c>
      <c r="AR58" s="76">
        <f t="shared" si="24"/>
        <v>0</v>
      </c>
      <c r="AS58" s="76">
        <f t="shared" si="25"/>
        <v>0</v>
      </c>
      <c r="AT58" s="76">
        <f t="shared" si="26"/>
        <v>0</v>
      </c>
      <c r="AU58" s="76">
        <f t="shared" si="27"/>
        <v>0</v>
      </c>
      <c r="AV58" s="76">
        <f t="shared" si="28"/>
        <v>0</v>
      </c>
      <c r="AW58" s="76">
        <f t="shared" si="29"/>
        <v>0</v>
      </c>
      <c r="AX58" s="76">
        <f t="shared" si="30"/>
        <v>0</v>
      </c>
      <c r="AY58" s="76">
        <f t="shared" si="10"/>
        <v>0</v>
      </c>
    </row>
    <row r="59" spans="2:51" ht="15" customHeight="1">
      <c r="B59" s="218"/>
      <c r="C59" s="18" t="s">
        <v>115</v>
      </c>
      <c r="D59" s="10">
        <v>1</v>
      </c>
      <c r="E59" s="24">
        <v>3</v>
      </c>
      <c r="F59" s="32">
        <v>1</v>
      </c>
      <c r="G59" s="33">
        <v>1</v>
      </c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4">
        <v>1</v>
      </c>
      <c r="R59" s="218"/>
      <c r="S59" s="18" t="s">
        <v>115</v>
      </c>
      <c r="T59" s="15">
        <v>3</v>
      </c>
      <c r="U59" s="4">
        <v>1</v>
      </c>
      <c r="V59" s="11">
        <v>3</v>
      </c>
      <c r="W59" s="32"/>
      <c r="X59" s="33"/>
      <c r="Y59" s="33"/>
      <c r="Z59" s="33"/>
      <c r="AA59" s="33"/>
      <c r="AB59" s="33"/>
      <c r="AC59" s="33"/>
      <c r="AD59" s="33"/>
      <c r="AE59" s="33"/>
      <c r="AF59" s="34"/>
      <c r="AG59" s="60">
        <f>W59*W60+X59*X60+Y59*Y60+Z59*Z60+AA59*AA60+AB59*AB60+AC59*AC60+AD59*AD60+AE59*AE60+AF59*AF60</f>
        <v>0</v>
      </c>
      <c r="AH59" s="50">
        <v>1</v>
      </c>
      <c r="AI59" s="51">
        <f>W59+X59+Y59+Z59+AA59+AB59+AC59+AD59+AE59+AF59</f>
        <v>0</v>
      </c>
      <c r="AJ59" s="203"/>
      <c r="AK59" s="203"/>
      <c r="AL59" s="206"/>
      <c r="AM59" s="36"/>
      <c r="AN59" s="77">
        <f t="shared" si="31"/>
        <v>0</v>
      </c>
      <c r="AO59" s="76">
        <f t="shared" si="21"/>
        <v>0</v>
      </c>
      <c r="AP59" s="76">
        <f t="shared" si="22"/>
        <v>0</v>
      </c>
      <c r="AQ59" s="76">
        <f t="shared" si="23"/>
        <v>0</v>
      </c>
      <c r="AR59" s="76">
        <f t="shared" si="24"/>
        <v>0</v>
      </c>
      <c r="AS59" s="76">
        <f t="shared" si="25"/>
        <v>0</v>
      </c>
      <c r="AT59" s="76">
        <f t="shared" si="26"/>
        <v>0</v>
      </c>
      <c r="AU59" s="76">
        <f t="shared" si="27"/>
        <v>0</v>
      </c>
      <c r="AV59" s="76">
        <f t="shared" si="28"/>
        <v>0</v>
      </c>
      <c r="AW59" s="76">
        <f t="shared" si="29"/>
        <v>0</v>
      </c>
      <c r="AX59" s="76">
        <f t="shared" si="30"/>
        <v>0</v>
      </c>
      <c r="AY59" s="76">
        <f t="shared" si="10"/>
        <v>0</v>
      </c>
    </row>
    <row r="60" spans="2:51" ht="15" customHeight="1">
      <c r="B60" s="45"/>
      <c r="F60" s="1"/>
      <c r="H60" s="1"/>
      <c r="I60" s="1"/>
      <c r="J60" s="1"/>
      <c r="K60" s="1"/>
      <c r="L60" s="1"/>
      <c r="M60" s="1"/>
      <c r="N60" s="1"/>
      <c r="O60" s="1"/>
      <c r="R60" s="209" t="s">
        <v>66</v>
      </c>
      <c r="S60" s="210"/>
      <c r="T60" s="211"/>
      <c r="U60" s="196" t="s">
        <v>67</v>
      </c>
      <c r="V60" s="191"/>
      <c r="W60" s="54">
        <v>1</v>
      </c>
      <c r="X60" s="54">
        <v>2</v>
      </c>
      <c r="Y60" s="54">
        <v>3</v>
      </c>
      <c r="Z60" s="54">
        <v>4</v>
      </c>
      <c r="AA60" s="54">
        <v>5</v>
      </c>
      <c r="AB60" s="54">
        <v>6</v>
      </c>
      <c r="AC60" s="54">
        <v>7</v>
      </c>
      <c r="AD60" s="54">
        <v>8</v>
      </c>
      <c r="AE60" s="54">
        <v>9</v>
      </c>
      <c r="AF60" s="55">
        <v>10</v>
      </c>
      <c r="AG60" s="192" t="s">
        <v>68</v>
      </c>
      <c r="AH60" s="193"/>
      <c r="AI60" s="192" t="s">
        <v>69</v>
      </c>
      <c r="AJ60" s="193"/>
      <c r="AK60" s="201" t="s">
        <v>70</v>
      </c>
      <c r="AL60" s="193"/>
      <c r="AM60" s="45"/>
      <c r="AN60" s="77">
        <f>SUM(AN5:AN59)</f>
        <v>0</v>
      </c>
      <c r="AO60" s="76">
        <f t="shared" ref="AO60:AX60" si="32">SUM(AO5:AO59)</f>
        <v>0</v>
      </c>
      <c r="AP60" s="76">
        <f t="shared" si="32"/>
        <v>0</v>
      </c>
      <c r="AQ60" s="76">
        <f t="shared" si="32"/>
        <v>0</v>
      </c>
      <c r="AR60" s="76">
        <f t="shared" si="32"/>
        <v>0</v>
      </c>
      <c r="AS60" s="76">
        <f t="shared" si="32"/>
        <v>0</v>
      </c>
      <c r="AT60" s="76">
        <f t="shared" si="32"/>
        <v>0</v>
      </c>
      <c r="AU60" s="76">
        <f t="shared" si="32"/>
        <v>0</v>
      </c>
      <c r="AV60" s="76">
        <f t="shared" si="32"/>
        <v>0</v>
      </c>
      <c r="AW60" s="76">
        <f t="shared" si="32"/>
        <v>0</v>
      </c>
      <c r="AX60" s="76">
        <f t="shared" si="32"/>
        <v>0</v>
      </c>
      <c r="AY60" s="76">
        <f>SUM(AY5:AY59)</f>
        <v>0</v>
      </c>
    </row>
    <row r="61" spans="2:51" ht="15" customHeight="1">
      <c r="R61" s="222"/>
      <c r="S61" s="223"/>
      <c r="T61" s="224"/>
      <c r="U61" s="196" t="s">
        <v>71</v>
      </c>
      <c r="V61" s="191"/>
      <c r="W61" s="54">
        <v>12</v>
      </c>
      <c r="X61" s="54">
        <v>12</v>
      </c>
      <c r="Y61" s="54">
        <v>12</v>
      </c>
      <c r="Z61" s="54">
        <v>12</v>
      </c>
      <c r="AA61" s="54">
        <v>12</v>
      </c>
      <c r="AB61" s="54">
        <v>12</v>
      </c>
      <c r="AC61" s="54">
        <v>12</v>
      </c>
      <c r="AD61" s="54">
        <v>12</v>
      </c>
      <c r="AE61" s="54">
        <v>0</v>
      </c>
      <c r="AF61" s="55">
        <v>0</v>
      </c>
      <c r="AG61" s="198"/>
      <c r="AH61" s="194"/>
      <c r="AI61" s="198"/>
      <c r="AJ61" s="194"/>
      <c r="AK61" s="195"/>
      <c r="AL61" s="194"/>
      <c r="AM61" s="45"/>
    </row>
    <row r="62" spans="2:51" ht="15" customHeight="1">
      <c r="R62" s="222"/>
      <c r="S62" s="223"/>
      <c r="T62" s="224"/>
      <c r="U62" s="196" t="s">
        <v>72</v>
      </c>
      <c r="V62" s="191"/>
      <c r="W62" s="52">
        <f t="shared" ref="W62:AF62" si="33">AO60</f>
        <v>0</v>
      </c>
      <c r="X62" s="52">
        <f t="shared" si="33"/>
        <v>0</v>
      </c>
      <c r="Y62" s="52">
        <f t="shared" si="33"/>
        <v>0</v>
      </c>
      <c r="Z62" s="52">
        <f t="shared" si="33"/>
        <v>0</v>
      </c>
      <c r="AA62" s="52">
        <f t="shared" si="33"/>
        <v>0</v>
      </c>
      <c r="AB62" s="52">
        <f t="shared" si="33"/>
        <v>0</v>
      </c>
      <c r="AC62" s="52">
        <f t="shared" si="33"/>
        <v>0</v>
      </c>
      <c r="AD62" s="52">
        <f t="shared" si="33"/>
        <v>0</v>
      </c>
      <c r="AE62" s="52">
        <f t="shared" si="33"/>
        <v>0</v>
      </c>
      <c r="AF62" s="53">
        <f t="shared" si="33"/>
        <v>0</v>
      </c>
      <c r="AG62" s="198">
        <f>MAX(AG5:AG59)</f>
        <v>0</v>
      </c>
      <c r="AH62" s="194"/>
      <c r="AI62" s="198">
        <f>0.001*AN60</f>
        <v>0</v>
      </c>
      <c r="AJ62" s="194"/>
      <c r="AK62" s="195">
        <f>0.0001*AY60</f>
        <v>0</v>
      </c>
      <c r="AL62" s="194"/>
      <c r="AM62" s="45"/>
    </row>
    <row r="63" spans="2:51" ht="15" customHeight="1">
      <c r="R63" s="212"/>
      <c r="S63" s="213"/>
      <c r="T63" s="214"/>
      <c r="U63" s="196" t="s">
        <v>73</v>
      </c>
      <c r="V63" s="191"/>
      <c r="W63" s="54">
        <v>18</v>
      </c>
      <c r="X63" s="54">
        <v>18</v>
      </c>
      <c r="Y63" s="54">
        <v>18</v>
      </c>
      <c r="Z63" s="54">
        <v>18</v>
      </c>
      <c r="AA63" s="54">
        <v>18</v>
      </c>
      <c r="AB63" s="54">
        <v>18</v>
      </c>
      <c r="AC63" s="54">
        <v>18</v>
      </c>
      <c r="AD63" s="54">
        <v>18</v>
      </c>
      <c r="AE63" s="54">
        <v>18</v>
      </c>
      <c r="AF63" s="55">
        <v>18</v>
      </c>
      <c r="AG63" s="199"/>
      <c r="AH63" s="200"/>
      <c r="AI63" s="199"/>
      <c r="AJ63" s="200"/>
      <c r="AK63" s="216"/>
      <c r="AL63" s="200"/>
      <c r="AM63" s="45"/>
    </row>
    <row r="64" spans="2:51">
      <c r="C64" s="209" t="s">
        <v>74</v>
      </c>
      <c r="D64" s="210"/>
      <c r="E64" s="210"/>
      <c r="F64" s="210"/>
      <c r="G64" s="211"/>
    </row>
    <row r="65" spans="3:40">
      <c r="C65" s="212"/>
      <c r="D65" s="213"/>
      <c r="E65" s="213"/>
      <c r="F65" s="213"/>
      <c r="G65" s="214"/>
    </row>
    <row r="66" spans="3:40" ht="18.899999999999999" customHeight="1">
      <c r="C66" s="9" t="s">
        <v>17</v>
      </c>
      <c r="D66" s="65" t="s">
        <v>75</v>
      </c>
      <c r="E66" s="68" t="s">
        <v>21</v>
      </c>
      <c r="F66" s="70" t="s">
        <v>75</v>
      </c>
      <c r="G66" s="69" t="s">
        <v>76</v>
      </c>
      <c r="AG66" s="197" t="s">
        <v>77</v>
      </c>
      <c r="AH66" s="185"/>
      <c r="AI66" s="185"/>
      <c r="AJ66" s="185">
        <f>-AG62+AI62+AK62</f>
        <v>0</v>
      </c>
      <c r="AK66" s="185"/>
      <c r="AL66" s="186"/>
      <c r="AN66" s="78"/>
    </row>
    <row r="67" spans="3:40" ht="15" customHeight="1">
      <c r="C67" s="13" t="s">
        <v>92</v>
      </c>
      <c r="D67" s="28">
        <f>AG17</f>
        <v>0</v>
      </c>
      <c r="E67" s="29" t="s">
        <v>78</v>
      </c>
      <c r="F67" s="21">
        <f>AG14+AG15+AG16</f>
        <v>0</v>
      </c>
      <c r="G67" s="66" t="s">
        <v>116</v>
      </c>
      <c r="J67" s="1"/>
      <c r="AG67" s="197"/>
      <c r="AH67" s="185"/>
      <c r="AI67" s="185"/>
      <c r="AJ67" s="185"/>
      <c r="AK67" s="185"/>
      <c r="AL67" s="186"/>
    </row>
    <row r="68" spans="3:40" ht="15" customHeight="1">
      <c r="C68" s="13" t="s">
        <v>93</v>
      </c>
      <c r="D68" s="30">
        <f>AG18</f>
        <v>0</v>
      </c>
      <c r="E68" s="31" t="s">
        <v>78</v>
      </c>
      <c r="F68" s="22">
        <f>AG14+AG15+AG16</f>
        <v>0</v>
      </c>
      <c r="G68" s="13" t="s">
        <v>116</v>
      </c>
      <c r="J68" s="1"/>
      <c r="AG68" s="215"/>
      <c r="AH68" s="207"/>
      <c r="AI68" s="207"/>
      <c r="AJ68" s="207"/>
      <c r="AK68" s="207"/>
      <c r="AL68" s="208"/>
    </row>
    <row r="69" spans="3:40">
      <c r="C69" s="13" t="s">
        <v>80</v>
      </c>
      <c r="D69" s="30">
        <f>AG5</f>
        <v>0</v>
      </c>
      <c r="E69" s="31" t="s">
        <v>78</v>
      </c>
      <c r="F69" s="22">
        <f>AG17+AG18</f>
        <v>0</v>
      </c>
      <c r="G69" s="13" t="s">
        <v>117</v>
      </c>
      <c r="J69" s="1"/>
    </row>
    <row r="70" spans="3:40">
      <c r="C70" s="13" t="s">
        <v>81</v>
      </c>
      <c r="D70" s="30">
        <f>AG6</f>
        <v>0</v>
      </c>
      <c r="E70" s="31" t="s">
        <v>78</v>
      </c>
      <c r="F70" s="22">
        <f>AG17+AG18</f>
        <v>0</v>
      </c>
      <c r="G70" s="13" t="s">
        <v>117</v>
      </c>
      <c r="J70" s="1"/>
    </row>
    <row r="71" spans="3:40">
      <c r="C71" s="13" t="s">
        <v>99</v>
      </c>
      <c r="D71" s="30">
        <f>AG47</f>
        <v>0</v>
      </c>
      <c r="E71" s="31" t="s">
        <v>78</v>
      </c>
      <c r="F71" s="22">
        <f>AG46</f>
        <v>0</v>
      </c>
      <c r="G71" s="13" t="s">
        <v>98</v>
      </c>
      <c r="J71" s="1"/>
    </row>
    <row r="72" spans="3:40">
      <c r="C72" s="13" t="s">
        <v>82</v>
      </c>
      <c r="D72" s="30">
        <f>AG7</f>
        <v>0</v>
      </c>
      <c r="E72" s="31" t="s">
        <v>78</v>
      </c>
      <c r="F72" s="22">
        <f>AG47</f>
        <v>0</v>
      </c>
      <c r="G72" s="13" t="s">
        <v>99</v>
      </c>
      <c r="J72" s="1"/>
    </row>
    <row r="73" spans="3:40">
      <c r="C73" s="2" t="s">
        <v>38</v>
      </c>
      <c r="D73" s="30">
        <f>AG22</f>
        <v>0</v>
      </c>
      <c r="E73" s="31" t="s">
        <v>78</v>
      </c>
      <c r="F73" s="22">
        <f>AG17+AG18</f>
        <v>0</v>
      </c>
      <c r="G73" s="2" t="s">
        <v>117</v>
      </c>
      <c r="J73" s="1"/>
    </row>
    <row r="74" spans="3:40">
      <c r="C74" s="2" t="s">
        <v>41</v>
      </c>
      <c r="D74" s="30">
        <f>AG23</f>
        <v>0</v>
      </c>
      <c r="E74" s="31" t="s">
        <v>78</v>
      </c>
      <c r="F74" s="22">
        <f>D73</f>
        <v>0</v>
      </c>
      <c r="G74" s="2" t="s">
        <v>38</v>
      </c>
      <c r="J74" s="1"/>
    </row>
    <row r="75" spans="3:40">
      <c r="C75" s="2" t="s">
        <v>42</v>
      </c>
      <c r="D75" s="30">
        <f>AG24</f>
        <v>0</v>
      </c>
      <c r="E75" s="31" t="s">
        <v>78</v>
      </c>
      <c r="F75" s="22">
        <f>D70</f>
        <v>0</v>
      </c>
      <c r="G75" s="2" t="s">
        <v>81</v>
      </c>
      <c r="J75" s="1"/>
    </row>
    <row r="76" spans="3:40">
      <c r="C76" s="2" t="s">
        <v>44</v>
      </c>
      <c r="D76" s="30">
        <f>AG26</f>
        <v>0</v>
      </c>
      <c r="E76" s="31" t="s">
        <v>78</v>
      </c>
      <c r="F76" s="22">
        <f>D74</f>
        <v>0</v>
      </c>
      <c r="G76" s="2" t="s">
        <v>41</v>
      </c>
      <c r="J76" s="1"/>
    </row>
    <row r="77" spans="3:40">
      <c r="C77" s="2" t="s">
        <v>45</v>
      </c>
      <c r="D77" s="30">
        <f>AG27</f>
        <v>0</v>
      </c>
      <c r="E77" s="31" t="s">
        <v>78</v>
      </c>
      <c r="F77" s="22">
        <f>AG12+AG13</f>
        <v>0</v>
      </c>
      <c r="G77" s="2" t="s">
        <v>118</v>
      </c>
      <c r="J77" s="1"/>
    </row>
    <row r="78" spans="3:40">
      <c r="C78" s="2" t="s">
        <v>46</v>
      </c>
      <c r="D78" s="30">
        <f>AG28</f>
        <v>0</v>
      </c>
      <c r="E78" s="31" t="s">
        <v>78</v>
      </c>
      <c r="F78" s="22">
        <f>D74</f>
        <v>0</v>
      </c>
      <c r="G78" s="2" t="s">
        <v>41</v>
      </c>
      <c r="J78" s="1"/>
    </row>
    <row r="79" spans="3:40">
      <c r="C79" s="2" t="s">
        <v>47</v>
      </c>
      <c r="D79" s="30">
        <f>AG29</f>
        <v>0</v>
      </c>
      <c r="E79" s="31" t="s">
        <v>78</v>
      </c>
      <c r="F79" s="22">
        <f>D72</f>
        <v>0</v>
      </c>
      <c r="G79" s="2" t="s">
        <v>82</v>
      </c>
      <c r="J79" s="1"/>
    </row>
    <row r="80" spans="3:40">
      <c r="C80" s="183" t="s">
        <v>53</v>
      </c>
      <c r="D80" s="72">
        <f>AG34</f>
        <v>0</v>
      </c>
      <c r="E80" s="31" t="s">
        <v>78</v>
      </c>
      <c r="F80" s="22">
        <f>D74</f>
        <v>0</v>
      </c>
      <c r="G80" s="5" t="s">
        <v>41</v>
      </c>
      <c r="J80" s="1"/>
    </row>
    <row r="81" spans="3:10">
      <c r="C81" s="183"/>
      <c r="D81" s="72">
        <f>AG34</f>
        <v>0</v>
      </c>
      <c r="E81" s="31" t="s">
        <v>78</v>
      </c>
      <c r="F81" s="22">
        <f>D70</f>
        <v>0</v>
      </c>
      <c r="G81" s="5" t="s">
        <v>81</v>
      </c>
      <c r="J81" s="1"/>
    </row>
    <row r="82" spans="3:10">
      <c r="C82" s="5" t="s">
        <v>55</v>
      </c>
      <c r="D82" s="30">
        <f>AG35</f>
        <v>0</v>
      </c>
      <c r="E82" s="31" t="s">
        <v>78</v>
      </c>
      <c r="F82" s="22">
        <f>D74</f>
        <v>0</v>
      </c>
      <c r="G82" s="5" t="s">
        <v>41</v>
      </c>
      <c r="J82" s="1"/>
    </row>
    <row r="83" spans="3:10">
      <c r="C83" s="183" t="s">
        <v>56</v>
      </c>
      <c r="D83" s="72">
        <f>AG36</f>
        <v>0</v>
      </c>
      <c r="E83" s="31" t="s">
        <v>78</v>
      </c>
      <c r="F83" s="22">
        <f>D82</f>
        <v>0</v>
      </c>
      <c r="G83" s="5" t="s">
        <v>55</v>
      </c>
      <c r="J83" s="1"/>
    </row>
    <row r="84" spans="3:10">
      <c r="C84" s="183"/>
      <c r="D84" s="72">
        <f>AG36</f>
        <v>0</v>
      </c>
      <c r="E84" s="31" t="s">
        <v>78</v>
      </c>
      <c r="F84" s="22">
        <f>D76</f>
        <v>0</v>
      </c>
      <c r="G84" s="5" t="s">
        <v>44</v>
      </c>
      <c r="J84" s="1"/>
    </row>
    <row r="85" spans="3:10">
      <c r="C85" s="5" t="s">
        <v>57</v>
      </c>
      <c r="D85" s="30">
        <f>AG37</f>
        <v>0</v>
      </c>
      <c r="E85" s="31" t="s">
        <v>78</v>
      </c>
      <c r="F85" s="22">
        <f>D82</f>
        <v>0</v>
      </c>
      <c r="G85" s="5" t="s">
        <v>55</v>
      </c>
      <c r="J85" s="1"/>
    </row>
    <row r="86" spans="3:10">
      <c r="C86" s="183" t="s">
        <v>58</v>
      </c>
      <c r="D86" s="72">
        <f>AG38</f>
        <v>0</v>
      </c>
      <c r="E86" s="31" t="s">
        <v>78</v>
      </c>
      <c r="F86" s="22">
        <f>D75</f>
        <v>0</v>
      </c>
      <c r="G86" s="5" t="s">
        <v>42</v>
      </c>
      <c r="J86" s="1"/>
    </row>
    <row r="87" spans="3:10">
      <c r="C87" s="183"/>
      <c r="D87" s="72">
        <f>AG38</f>
        <v>0</v>
      </c>
      <c r="E87" s="31" t="s">
        <v>78</v>
      </c>
      <c r="F87" s="22">
        <f>D76</f>
        <v>0</v>
      </c>
      <c r="G87" s="5" t="s">
        <v>44</v>
      </c>
      <c r="J87" s="1"/>
    </row>
    <row r="88" spans="3:10">
      <c r="C88" s="183" t="s">
        <v>59</v>
      </c>
      <c r="D88" s="72">
        <f>AG39</f>
        <v>0</v>
      </c>
      <c r="E88" s="31" t="s">
        <v>78</v>
      </c>
      <c r="F88" s="22">
        <f>D76</f>
        <v>0</v>
      </c>
      <c r="G88" s="5" t="s">
        <v>44</v>
      </c>
      <c r="J88" s="1"/>
    </row>
    <row r="89" spans="3:10">
      <c r="C89" s="183"/>
      <c r="D89" s="72">
        <f>AG39</f>
        <v>0</v>
      </c>
      <c r="E89" s="31" t="s">
        <v>78</v>
      </c>
      <c r="F89" s="22">
        <f>D82</f>
        <v>0</v>
      </c>
      <c r="G89" s="5" t="s">
        <v>55</v>
      </c>
      <c r="J89" s="1"/>
    </row>
    <row r="90" spans="3:10">
      <c r="C90" s="12" t="s">
        <v>60</v>
      </c>
      <c r="D90" s="30">
        <f>AG40</f>
        <v>0</v>
      </c>
      <c r="E90" s="31" t="s">
        <v>78</v>
      </c>
      <c r="F90" s="22">
        <f>AG12+AG13</f>
        <v>0</v>
      </c>
      <c r="G90" s="12" t="s">
        <v>118</v>
      </c>
      <c r="J90" s="1"/>
    </row>
    <row r="91" spans="3:10">
      <c r="C91" s="12" t="s">
        <v>61</v>
      </c>
      <c r="D91" s="30">
        <f>AG41</f>
        <v>0</v>
      </c>
      <c r="E91" s="31" t="s">
        <v>78</v>
      </c>
      <c r="F91" s="22">
        <f>D74</f>
        <v>0</v>
      </c>
      <c r="G91" s="12" t="s">
        <v>41</v>
      </c>
      <c r="J91" s="1"/>
    </row>
    <row r="92" spans="3:10">
      <c r="C92" s="237" t="s">
        <v>62</v>
      </c>
      <c r="D92" s="72">
        <f>AG42</f>
        <v>0</v>
      </c>
      <c r="E92" s="31" t="s">
        <v>78</v>
      </c>
      <c r="F92" s="22">
        <f>D74</f>
        <v>0</v>
      </c>
      <c r="G92" s="12" t="s">
        <v>41</v>
      </c>
      <c r="J92" s="1"/>
    </row>
    <row r="93" spans="3:10">
      <c r="C93" s="237"/>
      <c r="D93" s="72">
        <f>AG42</f>
        <v>0</v>
      </c>
      <c r="E93" s="31" t="s">
        <v>78</v>
      </c>
      <c r="F93" s="22">
        <f>D75</f>
        <v>0</v>
      </c>
      <c r="G93" s="12" t="s">
        <v>42</v>
      </c>
      <c r="J93" s="1"/>
    </row>
    <row r="94" spans="3:10">
      <c r="C94" s="12" t="s">
        <v>63</v>
      </c>
      <c r="D94" s="30">
        <f>AG43</f>
        <v>0</v>
      </c>
      <c r="E94" s="31" t="s">
        <v>78</v>
      </c>
      <c r="F94" s="22">
        <f>D74</f>
        <v>0</v>
      </c>
      <c r="G94" s="12" t="s">
        <v>41</v>
      </c>
      <c r="J94" s="1"/>
    </row>
    <row r="95" spans="3:10">
      <c r="C95" s="12" t="s">
        <v>64</v>
      </c>
      <c r="D95" s="30">
        <f>AG44</f>
        <v>0</v>
      </c>
      <c r="E95" s="31" t="s">
        <v>78</v>
      </c>
      <c r="F95" s="22">
        <f>D92</f>
        <v>0</v>
      </c>
      <c r="G95" s="12" t="s">
        <v>62</v>
      </c>
      <c r="J95" s="1"/>
    </row>
    <row r="96" spans="3:10">
      <c r="C96" s="237" t="s">
        <v>65</v>
      </c>
      <c r="D96" s="72">
        <f>AG45</f>
        <v>0</v>
      </c>
      <c r="E96" s="31" t="s">
        <v>78</v>
      </c>
      <c r="F96" s="22">
        <f>D75</f>
        <v>0</v>
      </c>
      <c r="G96" s="12" t="s">
        <v>42</v>
      </c>
      <c r="J96" s="1"/>
    </row>
    <row r="97" spans="3:10">
      <c r="C97" s="238"/>
      <c r="D97" s="73">
        <f>AG45</f>
        <v>0</v>
      </c>
      <c r="E97" s="33" t="s">
        <v>78</v>
      </c>
      <c r="F97" s="34">
        <f>D76</f>
        <v>0</v>
      </c>
      <c r="G97" s="71" t="s">
        <v>44</v>
      </c>
      <c r="J97" s="1"/>
    </row>
  </sheetData>
  <mergeCells count="101">
    <mergeCell ref="C96:C97"/>
    <mergeCell ref="B5:B21"/>
    <mergeCell ref="B22:B33"/>
    <mergeCell ref="B34:B45"/>
    <mergeCell ref="B54:B56"/>
    <mergeCell ref="B57:B59"/>
    <mergeCell ref="C80:C81"/>
    <mergeCell ref="C83:C84"/>
    <mergeCell ref="C86:C87"/>
    <mergeCell ref="C88:C89"/>
    <mergeCell ref="C92:C93"/>
    <mergeCell ref="B2:E3"/>
    <mergeCell ref="AK48:AK50"/>
    <mergeCell ref="B48:B50"/>
    <mergeCell ref="B51:B53"/>
    <mergeCell ref="B46:B47"/>
    <mergeCell ref="AK51:AK53"/>
    <mergeCell ref="AD3:AD4"/>
    <mergeCell ref="AE3:AE4"/>
    <mergeCell ref="AF3:AF4"/>
    <mergeCell ref="AJ17:AJ18"/>
    <mergeCell ref="AJ19:AJ21"/>
    <mergeCell ref="AK19:AK21"/>
    <mergeCell ref="AK17:AK18"/>
    <mergeCell ref="AK30:AK31"/>
    <mergeCell ref="AJ8:AJ11"/>
    <mergeCell ref="AK8:AK11"/>
    <mergeCell ref="J3:J4"/>
    <mergeCell ref="K3:K4"/>
    <mergeCell ref="R46:R47"/>
    <mergeCell ref="R48:R50"/>
    <mergeCell ref="R34:R45"/>
    <mergeCell ref="F3:F4"/>
    <mergeCell ref="G3:G4"/>
    <mergeCell ref="H3:H4"/>
    <mergeCell ref="AL19:AL21"/>
    <mergeCell ref="AL30:AL31"/>
    <mergeCell ref="AK54:AK56"/>
    <mergeCell ref="AK57:AK59"/>
    <mergeCell ref="AJ34:AJ39"/>
    <mergeCell ref="AL34:AL39"/>
    <mergeCell ref="AL57:AL59"/>
    <mergeCell ref="AJ57:AJ59"/>
    <mergeCell ref="AJ48:AJ50"/>
    <mergeCell ref="AJ51:AJ53"/>
    <mergeCell ref="AJ54:AJ56"/>
    <mergeCell ref="AJ40:AJ45"/>
    <mergeCell ref="AL40:AL45"/>
    <mergeCell ref="AL48:AL50"/>
    <mergeCell ref="AL51:AL53"/>
    <mergeCell ref="AL54:AL56"/>
    <mergeCell ref="AK40:AK45"/>
    <mergeCell ref="AK34:AK39"/>
    <mergeCell ref="I3:I4"/>
    <mergeCell ref="L3:L4"/>
    <mergeCell ref="M3:M4"/>
    <mergeCell ref="N3:N4"/>
    <mergeCell ref="O3:O4"/>
    <mergeCell ref="AJ66:AL68"/>
    <mergeCell ref="C64:G65"/>
    <mergeCell ref="AG66:AI68"/>
    <mergeCell ref="AK62:AL63"/>
    <mergeCell ref="R51:R53"/>
    <mergeCell ref="R54:R56"/>
    <mergeCell ref="R57:R59"/>
    <mergeCell ref="R2:V3"/>
    <mergeCell ref="F2:O2"/>
    <mergeCell ref="U60:V60"/>
    <mergeCell ref="R60:T63"/>
    <mergeCell ref="U61:V61"/>
    <mergeCell ref="U62:V62"/>
    <mergeCell ref="U63:V63"/>
    <mergeCell ref="AL8:AL11"/>
    <mergeCell ref="R5:R21"/>
    <mergeCell ref="R22:R33"/>
    <mergeCell ref="AL12:AL13"/>
    <mergeCell ref="AL14:AL16"/>
    <mergeCell ref="W2:AG2"/>
    <mergeCell ref="AG3:AG4"/>
    <mergeCell ref="AG60:AH61"/>
    <mergeCell ref="AG62:AH63"/>
    <mergeCell ref="AI60:AJ61"/>
    <mergeCell ref="AI62:AJ63"/>
    <mergeCell ref="AK60:AL61"/>
    <mergeCell ref="AH2:AL3"/>
    <mergeCell ref="W3:W4"/>
    <mergeCell ref="X3:X4"/>
    <mergeCell ref="Y3:Y4"/>
    <mergeCell ref="Z3:Z4"/>
    <mergeCell ref="AA3:AA4"/>
    <mergeCell ref="AB3:AB4"/>
    <mergeCell ref="AC3:AC4"/>
    <mergeCell ref="AK32:AK33"/>
    <mergeCell ref="AJ12:AJ13"/>
    <mergeCell ref="AK12:AK13"/>
    <mergeCell ref="AJ14:AJ16"/>
    <mergeCell ref="AK14:AK16"/>
    <mergeCell ref="AL32:AL33"/>
    <mergeCell ref="AJ30:AJ31"/>
    <mergeCell ref="AJ32:AJ33"/>
    <mergeCell ref="AL17:AL18"/>
  </mergeCells>
  <phoneticPr fontId="6" type="noConversion"/>
  <pageMargins left="0.7" right="0.7" top="0.75" bottom="0.75" header="0.3" footer="0.3"/>
  <pageSetup orientation="portrait" r:id="rId1"/>
  <ignoredErrors>
    <ignoredError sqref="F8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38F2549780A4890F2E597951C1B97" ma:contentTypeVersion="4" ma:contentTypeDescription="Create a new document." ma:contentTypeScope="" ma:versionID="9d79572235bf6ed21b5fc73784d664d0">
  <xsd:schema xmlns:xsd="http://www.w3.org/2001/XMLSchema" xmlns:xs="http://www.w3.org/2001/XMLSchema" xmlns:p="http://schemas.microsoft.com/office/2006/metadata/properties" xmlns:ns3="04ad4c8c-5221-473a-a7db-0a2dd1d63952" targetNamespace="http://schemas.microsoft.com/office/2006/metadata/properties" ma:root="true" ma:fieldsID="a69e59ad5cf9f0079b84a23fef60e195" ns3:_="">
    <xsd:import namespace="04ad4c8c-5221-473a-a7db-0a2dd1d63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d4c8c-5221-473a-a7db-0a2dd1d63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9B183E-749B-4B2A-BAA1-F4C3EA7F2D5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ad4c8c-5221-473a-a7db-0a2dd1d6395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8595F1-6492-4ED9-9D0F-D776B7E49A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BE491-37A5-4252-A232-CE6EA9CAC841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04ad4c8c-5221-473a-a7db-0a2dd1d6395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SIMPLIFIED</vt:lpstr>
      <vt:lpstr>COMPLETE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setup</dc:creator>
  <cp:keywords/>
  <dc:description/>
  <cp:lastModifiedBy>amodh mathur</cp:lastModifiedBy>
  <cp:revision/>
  <dcterms:created xsi:type="dcterms:W3CDTF">2021-11-21T07:15:59Z</dcterms:created>
  <dcterms:modified xsi:type="dcterms:W3CDTF">2022-11-24T14:54:50Z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0x0101002B438F2549780A4890F2E597951C1B97</vt:lpwstr>
  </property>
</Properties>
</file>