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chanical Engineering\7th\Turbo Machines\Turbo Machine Project\"/>
    </mc:Choice>
  </mc:AlternateContent>
  <xr:revisionPtr revIDLastSave="0" documentId="13_ncr:1_{3595B85F-4F13-48F5-8E5B-68656862ACA4}" xr6:coauthVersionLast="40" xr6:coauthVersionMax="40" xr10:uidLastSave="{00000000-0000-0000-0000-000000000000}"/>
  <bookViews>
    <workbookView xWindow="0" yWindow="0" windowWidth="4080" windowHeight="7395" tabRatio="582" xr2:uid="{14DA8334-9E0B-4521-A8EB-663C940B64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L10" i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E30" i="1"/>
  <c r="E10" i="1"/>
  <c r="E9" i="1"/>
  <c r="E31" i="1" l="1"/>
  <c r="E32" i="1" s="1"/>
  <c r="M9" i="1" s="1"/>
  <c r="M10" i="1" s="1"/>
  <c r="N9" i="1"/>
  <c r="L22" i="1"/>
  <c r="L23" i="1" l="1"/>
  <c r="N10" i="1"/>
  <c r="M11" i="1"/>
  <c r="L24" i="1"/>
  <c r="M12" i="1" l="1"/>
  <c r="N11" i="1"/>
  <c r="L25" i="1"/>
  <c r="M13" i="1" l="1"/>
  <c r="N12" i="1"/>
  <c r="L26" i="1"/>
  <c r="M14" i="1" l="1"/>
  <c r="N13" i="1"/>
  <c r="L27" i="1"/>
  <c r="M15" i="1" l="1"/>
  <c r="N14" i="1"/>
  <c r="L28" i="1"/>
  <c r="M16" i="1" l="1"/>
  <c r="N15" i="1"/>
  <c r="L29" i="1"/>
  <c r="M17" i="1" l="1"/>
  <c r="N16" i="1"/>
  <c r="L30" i="1"/>
  <c r="M18" i="1" l="1"/>
  <c r="N17" i="1"/>
  <c r="L31" i="1"/>
  <c r="M19" i="1" l="1"/>
  <c r="N18" i="1"/>
  <c r="L32" i="1"/>
  <c r="M20" i="1" l="1"/>
  <c r="N19" i="1"/>
  <c r="L33" i="1"/>
  <c r="M21" i="1" l="1"/>
  <c r="N20" i="1"/>
  <c r="M22" i="1" l="1"/>
  <c r="N21" i="1"/>
  <c r="M23" i="1" l="1"/>
  <c r="N22" i="1"/>
  <c r="M24" i="1" l="1"/>
  <c r="N23" i="1"/>
  <c r="M25" i="1" l="1"/>
  <c r="N24" i="1"/>
  <c r="M26" i="1" l="1"/>
  <c r="N25" i="1"/>
  <c r="M27" i="1" l="1"/>
  <c r="N26" i="1"/>
  <c r="M28" i="1" l="1"/>
  <c r="N27" i="1"/>
  <c r="M29" i="1" l="1"/>
  <c r="N28" i="1"/>
  <c r="M30" i="1" l="1"/>
  <c r="N29" i="1"/>
  <c r="M31" i="1" l="1"/>
  <c r="N30" i="1"/>
  <c r="M32" i="1" l="1"/>
  <c r="N31" i="1"/>
  <c r="M33" i="1" l="1"/>
  <c r="N33" i="1" s="1"/>
  <c r="N32" i="1"/>
</calcChain>
</file>

<file path=xl/sharedStrings.xml><?xml version="1.0" encoding="utf-8"?>
<sst xmlns="http://schemas.openxmlformats.org/spreadsheetml/2006/main" count="33" uniqueCount="33">
  <si>
    <t>NAME : ADITYA AMATYA</t>
  </si>
  <si>
    <t>Class Roll No:072BME603</t>
  </si>
  <si>
    <t>DESIGN OF CENTRIFUGAL IMPELLER WITH RADIAL VANES</t>
  </si>
  <si>
    <t>Design Parameters :</t>
  </si>
  <si>
    <t xml:space="preserve"> </t>
  </si>
  <si>
    <t>Assumed Data :</t>
  </si>
  <si>
    <t>Provided Data :</t>
  </si>
  <si>
    <t>Thickness of Channel ,cm  =</t>
  </si>
  <si>
    <t>Inlet axial Flow Velocity ,m/s =</t>
  </si>
  <si>
    <t>Thickness of Blade ,mm =</t>
  </si>
  <si>
    <t>Radius of eye (r),m =</t>
  </si>
  <si>
    <t>Radius of outlet (R),m =</t>
  </si>
  <si>
    <t>Speed of Impeller (N), rpm   =</t>
  </si>
  <si>
    <r>
      <t xml:space="preserve"> </t>
    </r>
    <r>
      <rPr>
        <sz val="11"/>
        <color theme="1"/>
        <rFont val="Symbol"/>
        <family val="1"/>
        <charset val="2"/>
      </rPr>
      <t xml:space="preserve"> \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Angular Speed of Impeller(</t>
    </r>
    <r>
      <rPr>
        <sz val="11"/>
        <color theme="1"/>
        <rFont val="Calibri"/>
        <family val="2"/>
      </rPr>
      <t>ω) ,rad/s =</t>
    </r>
  </si>
  <si>
    <r>
      <t>Atmospheric density (</t>
    </r>
    <r>
      <rPr>
        <sz val="11"/>
        <color theme="1"/>
        <rFont val="Symbol"/>
        <family val="1"/>
        <charset val="2"/>
      </rPr>
      <t>r</t>
    </r>
    <r>
      <rPr>
        <sz val="11"/>
        <color theme="1"/>
        <rFont val="Calibri"/>
        <family val="2"/>
        <scheme val="minor"/>
      </rPr>
      <t>) ,kg/m</t>
    </r>
    <r>
      <rPr>
        <vertAlign val="super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=</t>
    </r>
  </si>
  <si>
    <t>Calculation:</t>
  </si>
  <si>
    <t>Formula :</t>
  </si>
  <si>
    <r>
      <t xml:space="preserve">For Radial Vane , </t>
    </r>
    <r>
      <rPr>
        <sz val="11"/>
        <color theme="1"/>
        <rFont val="Symbol"/>
        <family val="1"/>
        <charset val="2"/>
      </rPr>
      <t>b = 90</t>
    </r>
    <r>
      <rPr>
        <sz val="11"/>
        <color theme="1"/>
        <rFont val="Calibri"/>
        <family val="2"/>
      </rPr>
      <t xml:space="preserve">°  </t>
    </r>
  </si>
  <si>
    <r>
      <t xml:space="preserve">       </t>
    </r>
    <r>
      <rPr>
        <sz val="11"/>
        <color theme="1"/>
        <rFont val="Symbol"/>
        <family val="1"/>
        <charset val="2"/>
      </rPr>
      <t>\</t>
    </r>
    <r>
      <rPr>
        <sz val="11"/>
        <color theme="1"/>
        <rFont val="Calibri"/>
        <family val="2"/>
      </rPr>
      <t xml:space="preserve"> tan</t>
    </r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</rPr>
      <t xml:space="preserve">2  </t>
    </r>
    <r>
      <rPr>
        <sz val="11"/>
        <color theme="1"/>
        <rFont val="Calibri"/>
        <family val="2"/>
      </rPr>
      <t xml:space="preserve">= </t>
    </r>
    <r>
      <rPr>
        <sz val="11"/>
        <color theme="1"/>
        <rFont val="Symbol"/>
        <family val="1"/>
        <charset val="2"/>
      </rPr>
      <t>¥</t>
    </r>
    <r>
      <rPr>
        <sz val="11"/>
        <color theme="1"/>
        <rFont val="Calibri"/>
        <family val="2"/>
      </rPr>
      <t xml:space="preserve">  &amp;   B = 0</t>
    </r>
  </si>
  <si>
    <r>
      <t>Impeller Power : P</t>
    </r>
    <r>
      <rPr>
        <vertAlign val="subscript"/>
        <sz val="11"/>
        <color theme="1"/>
        <rFont val="Calibri"/>
        <family val="2"/>
        <scheme val="minor"/>
      </rPr>
      <t xml:space="preserve">ow  </t>
    </r>
    <r>
      <rPr>
        <sz val="11"/>
        <color theme="1"/>
        <rFont val="Calibri"/>
        <family val="2"/>
        <scheme val="minor"/>
      </rPr>
      <t>=  AQ- BQ</t>
    </r>
    <r>
      <rPr>
        <vertAlign val="superscript"/>
        <sz val="11"/>
        <color theme="1"/>
        <rFont val="Calibri"/>
        <family val="2"/>
        <scheme val="minor"/>
      </rPr>
      <t>2</t>
    </r>
  </si>
  <si>
    <r>
      <t>Pressure difference : P</t>
    </r>
    <r>
      <rPr>
        <vertAlign val="subscript"/>
        <sz val="11"/>
        <color theme="1"/>
        <rFont val="Calibri"/>
        <family val="2"/>
        <scheme val="minor"/>
      </rPr>
      <t xml:space="preserve">ft  </t>
    </r>
    <r>
      <rPr>
        <sz val="11"/>
        <color theme="1"/>
        <rFont val="Calibri"/>
        <family val="2"/>
        <scheme val="minor"/>
      </rPr>
      <t xml:space="preserve">=  A  - BQ    ;  A = </t>
    </r>
    <r>
      <rPr>
        <sz val="11"/>
        <color theme="1"/>
        <rFont val="Symbol"/>
        <family val="1"/>
        <charset val="2"/>
      </rPr>
      <t xml:space="preserve"> r</t>
    </r>
    <r>
      <rPr>
        <sz val="11"/>
        <color theme="1"/>
        <rFont val="Calibri"/>
        <family val="2"/>
        <scheme val="minor"/>
      </rPr>
      <t>u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 xml:space="preserve">2  </t>
    </r>
    <r>
      <rPr>
        <sz val="11"/>
        <color theme="1"/>
        <rFont val="Calibri"/>
        <family val="2"/>
        <scheme val="minor"/>
      </rPr>
      <t>, B = (</t>
    </r>
    <r>
      <rPr>
        <sz val="11"/>
        <color theme="1"/>
        <rFont val="Symbol"/>
        <family val="1"/>
        <charset val="2"/>
      </rPr>
      <t>r</t>
    </r>
    <r>
      <rPr>
        <sz val="11"/>
        <color theme="1"/>
        <rFont val="Calibri"/>
        <family val="2"/>
      </rPr>
      <t>u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)/(a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tan </t>
    </r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Symbol"/>
        <family val="1"/>
        <charset val="2"/>
      </rPr>
      <t>2</t>
    </r>
    <r>
      <rPr>
        <sz val="11"/>
        <color theme="1"/>
        <rFont val="Symbol"/>
        <family val="1"/>
        <charset val="2"/>
      </rPr>
      <t>)</t>
    </r>
  </si>
  <si>
    <t xml:space="preserve">                                                               A = </t>
  </si>
  <si>
    <r>
      <t>Peripheral Speed of Blade tip(u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, m/s =</t>
    </r>
  </si>
  <si>
    <t>S.N.</t>
  </si>
  <si>
    <t>Rate of airflow (Q ), m^3/s</t>
  </si>
  <si>
    <r>
      <t>Rise in Pressure(P</t>
    </r>
    <r>
      <rPr>
        <vertAlign val="subscript"/>
        <sz val="11"/>
        <color theme="1"/>
        <rFont val="Calibri"/>
        <family val="2"/>
        <scheme val="minor"/>
      </rPr>
      <t>ft</t>
    </r>
    <r>
      <rPr>
        <sz val="11"/>
        <color theme="1"/>
        <rFont val="Calibri"/>
        <family val="2"/>
        <scheme val="minor"/>
      </rPr>
      <t>), Pa</t>
    </r>
  </si>
  <si>
    <r>
      <t>Impeller Power (P</t>
    </r>
    <r>
      <rPr>
        <vertAlign val="subscript"/>
        <sz val="11"/>
        <color theme="1"/>
        <rFont val="Calibri"/>
        <family val="2"/>
        <scheme val="minor"/>
      </rPr>
      <t>ow</t>
    </r>
    <r>
      <rPr>
        <sz val="11"/>
        <color theme="1"/>
        <rFont val="Calibri"/>
        <family val="2"/>
        <scheme val="minor"/>
      </rPr>
      <t>) ,W</t>
    </r>
  </si>
  <si>
    <r>
      <t xml:space="preserve">Performance Chart 1 :   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</rPr>
      <t>p vs  Q</t>
    </r>
    <r>
      <rPr>
        <sz val="11"/>
        <color theme="1"/>
        <rFont val="Calibri"/>
        <family val="2"/>
        <scheme val="minor"/>
      </rPr>
      <t xml:space="preserve"> </t>
    </r>
  </si>
  <si>
    <t xml:space="preserve">                          TABLE 1 :   </t>
  </si>
  <si>
    <r>
      <t>Performance Chart 2 : P</t>
    </r>
    <r>
      <rPr>
        <vertAlign val="subscript"/>
        <sz val="11"/>
        <color theme="1"/>
        <rFont val="Calibri"/>
        <family val="2"/>
        <scheme val="minor"/>
      </rPr>
      <t xml:space="preserve">ow </t>
    </r>
    <r>
      <rPr>
        <sz val="11"/>
        <color theme="1"/>
        <rFont val="Calibri"/>
        <family val="2"/>
        <scheme val="minor"/>
      </rPr>
      <t>vs Q</t>
    </r>
  </si>
  <si>
    <r>
      <t>where, Q = rate of airflow , 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Peripheral speed of Blade tip</t>
    </r>
  </si>
  <si>
    <r>
      <t xml:space="preserve"> , 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 xml:space="preserve"> = Vane angle</t>
    </r>
  </si>
  <si>
    <t xml:space="preserve">                                                               B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</si>
</sst>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>
                <a:sym typeface="Symbol" panose="05050102010706020507" pitchFamily="18" charset="2"/>
              </a:rPr>
              <a:t>Change</a:t>
            </a:r>
            <a:r>
              <a:rPr lang="en-US" baseline="0">
                <a:sym typeface="Symbol" panose="05050102010706020507" pitchFamily="18" charset="2"/>
              </a:rPr>
              <a:t> in Pressure vs Flowrate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Sheet1!$M$7</c:f>
              <c:strCache>
                <c:ptCount val="1"/>
                <c:pt idx="0">
                  <c:v>Rise in Pressure(Pft), 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Sheet1!$L$9:$L$33</c:f>
              <c:numCache>
                <c:formatCode>General</c:formatCode>
                <c:ptCount val="25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</c:numCache>
            </c:numRef>
          </c:cat>
          <c:val>
            <c:numRef>
              <c:f>Sheet1!$M$9:$M$33</c:f>
              <c:numCache>
                <c:formatCode>General</c:formatCode>
                <c:ptCount val="25"/>
                <c:pt idx="0">
                  <c:v>4956.856960000001</c:v>
                </c:pt>
                <c:pt idx="1">
                  <c:v>4956.856960000001</c:v>
                </c:pt>
                <c:pt idx="2">
                  <c:v>4956.856960000001</c:v>
                </c:pt>
                <c:pt idx="3">
                  <c:v>4956.856960000001</c:v>
                </c:pt>
                <c:pt idx="4">
                  <c:v>4956.856960000001</c:v>
                </c:pt>
                <c:pt idx="5">
                  <c:v>4956.856960000001</c:v>
                </c:pt>
                <c:pt idx="6">
                  <c:v>4956.856960000001</c:v>
                </c:pt>
                <c:pt idx="7">
                  <c:v>4956.856960000001</c:v>
                </c:pt>
                <c:pt idx="8">
                  <c:v>4956.856960000001</c:v>
                </c:pt>
                <c:pt idx="9">
                  <c:v>4956.856960000001</c:v>
                </c:pt>
                <c:pt idx="10">
                  <c:v>4956.856960000001</c:v>
                </c:pt>
                <c:pt idx="11">
                  <c:v>4956.856960000001</c:v>
                </c:pt>
                <c:pt idx="12">
                  <c:v>4956.856960000001</c:v>
                </c:pt>
                <c:pt idx="13">
                  <c:v>4956.856960000001</c:v>
                </c:pt>
                <c:pt idx="14">
                  <c:v>4956.856960000001</c:v>
                </c:pt>
                <c:pt idx="15">
                  <c:v>4956.856960000001</c:v>
                </c:pt>
                <c:pt idx="16">
                  <c:v>4956.856960000001</c:v>
                </c:pt>
                <c:pt idx="17">
                  <c:v>4956.856960000001</c:v>
                </c:pt>
                <c:pt idx="18">
                  <c:v>4956.856960000001</c:v>
                </c:pt>
                <c:pt idx="19">
                  <c:v>4956.856960000001</c:v>
                </c:pt>
                <c:pt idx="20">
                  <c:v>4956.856960000001</c:v>
                </c:pt>
                <c:pt idx="21">
                  <c:v>4956.856960000001</c:v>
                </c:pt>
                <c:pt idx="22">
                  <c:v>4956.856960000001</c:v>
                </c:pt>
                <c:pt idx="23">
                  <c:v>4956.856960000001</c:v>
                </c:pt>
                <c:pt idx="24">
                  <c:v>4956.856960000001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4C-4980-902D-EC0C4D18E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237168"/>
        <c:axId val="456234872"/>
      </c:lineChart>
      <c:catAx>
        <c:axId val="456237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</a:t>
                </a:r>
                <a:r>
                  <a:rPr lang="en-US" baseline="0"/>
                  <a:t> of air flow , m^3/s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8741450229169117"/>
              <c:y val="0.921991957951219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234872"/>
        <c:crosses val="autoZero"/>
        <c:auto val="1"/>
        <c:lblAlgn val="ctr"/>
        <c:lblOffset val="100"/>
        <c:noMultiLvlLbl val="0"/>
      </c:catAx>
      <c:valAx>
        <c:axId val="456234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Rise</a:t>
                </a:r>
                <a:r>
                  <a:rPr lang="en-US" baseline="0"/>
                  <a:t> In Pressure ,Pa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900497512437811E-2"/>
              <c:y val="0.33540961476863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23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vs Flowrate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Sheet1!$L$9:$L$33</c:f>
              <c:numCache>
                <c:formatCode>General</c:formatCode>
                <c:ptCount val="25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</c:numCache>
            </c:numRef>
          </c:cat>
          <c:val>
            <c:numRef>
              <c:f>Sheet1!$N$9:$N$33</c:f>
              <c:numCache>
                <c:formatCode>General</c:formatCode>
                <c:ptCount val="25"/>
                <c:pt idx="0">
                  <c:v>0</c:v>
                </c:pt>
                <c:pt idx="1">
                  <c:v>19827.427840000004</c:v>
                </c:pt>
                <c:pt idx="2">
                  <c:v>39654.855680000008</c:v>
                </c:pt>
                <c:pt idx="3">
                  <c:v>59482.283520000012</c:v>
                </c:pt>
                <c:pt idx="4">
                  <c:v>79309.711360000016</c:v>
                </c:pt>
                <c:pt idx="5">
                  <c:v>99137.13920000002</c:v>
                </c:pt>
                <c:pt idx="6">
                  <c:v>118964.56704000002</c:v>
                </c:pt>
                <c:pt idx="7">
                  <c:v>138791.99488000001</c:v>
                </c:pt>
                <c:pt idx="8">
                  <c:v>158619.42272000003</c:v>
                </c:pt>
                <c:pt idx="9">
                  <c:v>178446.85056000005</c:v>
                </c:pt>
                <c:pt idx="10">
                  <c:v>198274.27840000004</c:v>
                </c:pt>
                <c:pt idx="11">
                  <c:v>218101.70624000003</c:v>
                </c:pt>
                <c:pt idx="12">
                  <c:v>237929.13408000005</c:v>
                </c:pt>
                <c:pt idx="13">
                  <c:v>257756.56192000007</c:v>
                </c:pt>
                <c:pt idx="14">
                  <c:v>277583.98976000003</c:v>
                </c:pt>
                <c:pt idx="15">
                  <c:v>297411.41760000004</c:v>
                </c:pt>
                <c:pt idx="16">
                  <c:v>317238.84544000006</c:v>
                </c:pt>
                <c:pt idx="17">
                  <c:v>337066.27328000008</c:v>
                </c:pt>
                <c:pt idx="18">
                  <c:v>356893.7011200001</c:v>
                </c:pt>
                <c:pt idx="19">
                  <c:v>376721.12896000006</c:v>
                </c:pt>
                <c:pt idx="20">
                  <c:v>396548.55680000008</c:v>
                </c:pt>
                <c:pt idx="21">
                  <c:v>416375.9846400001</c:v>
                </c:pt>
                <c:pt idx="22">
                  <c:v>436203.41248000006</c:v>
                </c:pt>
                <c:pt idx="23">
                  <c:v>456030.84032000008</c:v>
                </c:pt>
                <c:pt idx="24">
                  <c:v>475858.26816000009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2C-438F-9AA9-670D8C793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920208"/>
        <c:axId val="457740000"/>
      </c:lineChart>
      <c:catAx>
        <c:axId val="54092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</a:t>
                </a:r>
                <a:r>
                  <a:rPr lang="en-US" baseline="0"/>
                  <a:t> of air flow , m^3/s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5048903813493901"/>
              <c:y val="0.931806349985657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40000"/>
        <c:crosses val="autoZero"/>
        <c:auto val="1"/>
        <c:lblAlgn val="ctr"/>
        <c:lblOffset val="100"/>
        <c:noMultiLvlLbl val="0"/>
      </c:catAx>
      <c:valAx>
        <c:axId val="45774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Impeller</a:t>
                </a:r>
                <a:r>
                  <a:rPr lang="en-US" baseline="0"/>
                  <a:t> Power, W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2254901960784314E-2"/>
              <c:y val="0.341876085866112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92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39</xdr:row>
      <xdr:rowOff>28574</xdr:rowOff>
    </xdr:from>
    <xdr:to>
      <xdr:col>11</xdr:col>
      <xdr:colOff>133350</xdr:colOff>
      <xdr:row>58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2D18AC-418F-4EF6-A56D-5BA24D3E26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447675</xdr:colOff>
      <xdr:row>39</xdr:row>
      <xdr:rowOff>42862</xdr:rowOff>
    </xdr:from>
    <xdr:to>
      <xdr:col>19</xdr:col>
      <xdr:colOff>133350</xdr:colOff>
      <xdr:row>58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DD5917-9DFA-4E23-A445-B66FBAECC2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56651-2C3A-496B-9623-423921699012}" name="Table1" displayName="Table1" ref="K7:N33" totalsRowShown="0">
  <autoFilter ref="K7:N33" xr:uid="{A6F2B445-DBBE-4477-919C-35B0111DFC9E}"/>
  <tableColumns count="4">
    <tableColumn id="1" xr3:uid="{A414D8C3-D249-4A12-B276-EC526B65BE10}" name="S.N.">
      <calculatedColumnFormula>1+K7</calculatedColumnFormula>
    </tableColumn>
    <tableColumn id="2" xr3:uid="{7D292BBE-D0C2-42F4-B5A6-634C285144BC}" name="Rate of airflow (Q ), m^3/s">
      <calculatedColumnFormula>L7+4</calculatedColumnFormula>
    </tableColumn>
    <tableColumn id="3" xr3:uid="{CAC155B3-43FD-48F8-9071-F19EC5ABDFB3}" name="Rise in Pressure(Pft), Pa">
      <calculatedColumnFormula>M7</calculatedColumnFormula>
    </tableColumn>
    <tableColumn id="4" xr3:uid="{E42F7E4C-FAF7-44E0-881D-A6200987E11B}" name="Impeller Power (Pow) ,W">
      <calculatedColumnFormula>L7*M7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77C4-746A-458D-98E6-2DC02F830258}">
  <dimension ref="C1:Q38"/>
  <sheetViews>
    <sheetView showGridLines="0" tabSelected="1" topLeftCell="A37" workbookViewId="0">
      <selection activeCell="L60" sqref="L60"/>
    </sheetView>
  </sheetViews>
  <sheetFormatPr defaultRowHeight="15" x14ac:dyDescent="0.25"/>
  <cols>
    <col min="1" max="1" width="2.42578125" customWidth="1"/>
    <col min="2" max="2" width="2.140625" customWidth="1"/>
    <col min="3" max="3" width="3.7109375" customWidth="1"/>
    <col min="4" max="4" width="35.5703125" customWidth="1"/>
    <col min="5" max="5" width="7.42578125" customWidth="1"/>
    <col min="6" max="6" width="6.5703125" customWidth="1"/>
    <col min="7" max="7" width="5.140625" customWidth="1"/>
    <col min="8" max="8" width="2" customWidth="1"/>
    <col min="9" max="9" width="8" customWidth="1"/>
    <col min="10" max="10" width="6.85546875" customWidth="1"/>
    <col min="11" max="11" width="7" customWidth="1"/>
    <col min="12" max="12" width="26.85546875" customWidth="1"/>
    <col min="13" max="13" width="24.85546875" customWidth="1"/>
    <col min="14" max="14" width="25.140625" customWidth="1"/>
    <col min="15" max="15" width="2" customWidth="1"/>
    <col min="16" max="16" width="3" customWidth="1"/>
    <col min="17" max="17" width="5.5703125" hidden="1" customWidth="1"/>
    <col min="18" max="18" width="5.28515625" customWidth="1"/>
    <col min="19" max="19" width="6.140625" customWidth="1"/>
  </cols>
  <sheetData>
    <row r="1" spans="3:16" ht="47.25" customHeight="1" x14ac:dyDescent="0.3">
      <c r="J1" s="2" t="s">
        <v>2</v>
      </c>
      <c r="O1" s="1" t="s">
        <v>1</v>
      </c>
      <c r="P1" s="1"/>
    </row>
    <row r="2" spans="3:16" ht="19.5" customHeight="1" x14ac:dyDescent="0.25">
      <c r="C2" s="1" t="s">
        <v>3</v>
      </c>
      <c r="O2" s="1" t="s">
        <v>0</v>
      </c>
    </row>
    <row r="4" spans="3:16" x14ac:dyDescent="0.25">
      <c r="C4" t="s">
        <v>6</v>
      </c>
    </row>
    <row r="5" spans="3:16" x14ac:dyDescent="0.25">
      <c r="L5" t="s">
        <v>28</v>
      </c>
    </row>
    <row r="6" spans="3:16" x14ac:dyDescent="0.25">
      <c r="C6" t="s">
        <v>4</v>
      </c>
      <c r="D6" t="s">
        <v>7</v>
      </c>
      <c r="E6">
        <v>10</v>
      </c>
    </row>
    <row r="7" spans="3:16" ht="18" x14ac:dyDescent="0.35">
      <c r="D7" t="s">
        <v>8</v>
      </c>
      <c r="E7">
        <v>2</v>
      </c>
      <c r="K7" t="s">
        <v>23</v>
      </c>
      <c r="L7" t="s">
        <v>24</v>
      </c>
      <c r="M7" t="s">
        <v>25</v>
      </c>
      <c r="N7" t="s">
        <v>26</v>
      </c>
    </row>
    <row r="8" spans="3:16" x14ac:dyDescent="0.25">
      <c r="D8" t="s">
        <v>9</v>
      </c>
      <c r="E8">
        <v>3</v>
      </c>
    </row>
    <row r="9" spans="3:16" x14ac:dyDescent="0.25">
      <c r="D9" t="s">
        <v>10</v>
      </c>
      <c r="E9">
        <f>(30+0.1*3)*10^-2</f>
        <v>0.30299999999999999</v>
      </c>
      <c r="K9">
        <v>1</v>
      </c>
      <c r="L9">
        <v>0</v>
      </c>
      <c r="M9">
        <f>E32</f>
        <v>4956.856960000001</v>
      </c>
      <c r="N9">
        <f>E32*L9</f>
        <v>0</v>
      </c>
    </row>
    <row r="10" spans="3:16" x14ac:dyDescent="0.25">
      <c r="D10" t="s">
        <v>11</v>
      </c>
      <c r="E10">
        <f>(50+0.2*3)*10^-2</f>
        <v>0.50600000000000001</v>
      </c>
      <c r="K10">
        <f>1+K9</f>
        <v>2</v>
      </c>
      <c r="L10">
        <f>L9+4</f>
        <v>4</v>
      </c>
      <c r="M10">
        <f>M9</f>
        <v>4956.856960000001</v>
      </c>
      <c r="N10">
        <f>L10*M10</f>
        <v>19827.427840000004</v>
      </c>
    </row>
    <row r="11" spans="3:16" x14ac:dyDescent="0.25">
      <c r="K11">
        <f t="shared" ref="K11:K32" si="0">1+K10</f>
        <v>3</v>
      </c>
      <c r="L11">
        <f t="shared" ref="L11:L33" si="1">L10+4</f>
        <v>8</v>
      </c>
      <c r="M11">
        <f t="shared" ref="M11:M33" si="2">M10</f>
        <v>4956.856960000001</v>
      </c>
      <c r="N11">
        <f>L11*M11</f>
        <v>39654.855680000008</v>
      </c>
    </row>
    <row r="12" spans="3:16" x14ac:dyDescent="0.25">
      <c r="C12" t="s">
        <v>5</v>
      </c>
      <c r="K12">
        <f t="shared" si="0"/>
        <v>4</v>
      </c>
      <c r="L12">
        <f t="shared" si="1"/>
        <v>12</v>
      </c>
      <c r="M12">
        <f t="shared" si="2"/>
        <v>4956.856960000001</v>
      </c>
      <c r="N12">
        <f t="shared" ref="N12:N33" si="3">L12*M12</f>
        <v>59482.283520000012</v>
      </c>
    </row>
    <row r="13" spans="3:16" x14ac:dyDescent="0.25">
      <c r="K13">
        <f t="shared" si="0"/>
        <v>5</v>
      </c>
      <c r="L13">
        <f t="shared" si="1"/>
        <v>16</v>
      </c>
      <c r="M13">
        <f t="shared" si="2"/>
        <v>4956.856960000001</v>
      </c>
      <c r="N13">
        <f t="shared" si="3"/>
        <v>79309.711360000016</v>
      </c>
    </row>
    <row r="14" spans="3:16" x14ac:dyDescent="0.25">
      <c r="D14" t="s">
        <v>12</v>
      </c>
      <c r="E14">
        <v>1200</v>
      </c>
      <c r="K14">
        <f t="shared" si="0"/>
        <v>6</v>
      </c>
      <c r="L14">
        <f t="shared" si="1"/>
        <v>20</v>
      </c>
      <c r="M14">
        <f t="shared" si="2"/>
        <v>4956.856960000001</v>
      </c>
      <c r="N14">
        <f t="shared" si="3"/>
        <v>99137.13920000002</v>
      </c>
    </row>
    <row r="15" spans="3:16" ht="17.25" x14ac:dyDescent="0.25">
      <c r="D15" t="s">
        <v>14</v>
      </c>
      <c r="E15">
        <v>1.2250000000000001</v>
      </c>
      <c r="K15">
        <f t="shared" si="0"/>
        <v>7</v>
      </c>
      <c r="L15">
        <f t="shared" si="1"/>
        <v>24</v>
      </c>
      <c r="M15">
        <f t="shared" si="2"/>
        <v>4956.856960000001</v>
      </c>
      <c r="N15">
        <f t="shared" si="3"/>
        <v>118964.56704000002</v>
      </c>
    </row>
    <row r="16" spans="3:16" x14ac:dyDescent="0.25">
      <c r="K16">
        <f t="shared" si="0"/>
        <v>8</v>
      </c>
      <c r="L16">
        <f t="shared" si="1"/>
        <v>28</v>
      </c>
      <c r="M16">
        <f t="shared" si="2"/>
        <v>4956.856960000001</v>
      </c>
      <c r="N16">
        <f t="shared" si="3"/>
        <v>138791.99488000001</v>
      </c>
    </row>
    <row r="17" spans="3:14" x14ac:dyDescent="0.25">
      <c r="C17" t="s">
        <v>16</v>
      </c>
      <c r="K17">
        <f t="shared" si="0"/>
        <v>9</v>
      </c>
      <c r="L17">
        <f t="shared" si="1"/>
        <v>32</v>
      </c>
      <c r="M17">
        <f t="shared" si="2"/>
        <v>4956.856960000001</v>
      </c>
      <c r="N17">
        <f t="shared" si="3"/>
        <v>158619.42272000003</v>
      </c>
    </row>
    <row r="18" spans="3:14" x14ac:dyDescent="0.25">
      <c r="K18">
        <f t="shared" si="0"/>
        <v>10</v>
      </c>
      <c r="L18">
        <f t="shared" si="1"/>
        <v>36</v>
      </c>
      <c r="M18">
        <f t="shared" si="2"/>
        <v>4956.856960000001</v>
      </c>
      <c r="N18">
        <f t="shared" si="3"/>
        <v>178446.85056000005</v>
      </c>
    </row>
    <row r="19" spans="3:14" ht="18.75" x14ac:dyDescent="0.35">
      <c r="D19" t="s">
        <v>20</v>
      </c>
      <c r="K19">
        <f t="shared" si="0"/>
        <v>11</v>
      </c>
      <c r="L19">
        <f t="shared" si="1"/>
        <v>40</v>
      </c>
      <c r="M19">
        <f t="shared" si="2"/>
        <v>4956.856960000001</v>
      </c>
      <c r="N19">
        <f t="shared" si="3"/>
        <v>198274.27840000004</v>
      </c>
    </row>
    <row r="20" spans="3:14" ht="18.75" x14ac:dyDescent="0.35">
      <c r="D20" t="s">
        <v>19</v>
      </c>
      <c r="K20">
        <f t="shared" si="0"/>
        <v>12</v>
      </c>
      <c r="L20">
        <f t="shared" si="1"/>
        <v>44</v>
      </c>
      <c r="M20">
        <f t="shared" si="2"/>
        <v>4956.856960000001</v>
      </c>
      <c r="N20">
        <f t="shared" si="3"/>
        <v>218101.70624000003</v>
      </c>
    </row>
    <row r="21" spans="3:14" x14ac:dyDescent="0.25">
      <c r="K21">
        <f t="shared" si="0"/>
        <v>13</v>
      </c>
      <c r="L21">
        <f t="shared" si="1"/>
        <v>48</v>
      </c>
      <c r="M21">
        <f t="shared" si="2"/>
        <v>4956.856960000001</v>
      </c>
      <c r="N21">
        <f t="shared" si="3"/>
        <v>237929.13408000005</v>
      </c>
    </row>
    <row r="22" spans="3:14" ht="18" x14ac:dyDescent="0.35">
      <c r="D22" t="s">
        <v>30</v>
      </c>
      <c r="K22">
        <f t="shared" si="0"/>
        <v>14</v>
      </c>
      <c r="L22">
        <f t="shared" si="1"/>
        <v>52</v>
      </c>
      <c r="M22">
        <f t="shared" si="2"/>
        <v>4956.856960000001</v>
      </c>
      <c r="N22">
        <f t="shared" si="3"/>
        <v>257756.56192000007</v>
      </c>
    </row>
    <row r="23" spans="3:14" x14ac:dyDescent="0.25">
      <c r="D23" t="s">
        <v>31</v>
      </c>
      <c r="K23">
        <f t="shared" si="0"/>
        <v>15</v>
      </c>
      <c r="L23">
        <f t="shared" si="1"/>
        <v>56</v>
      </c>
      <c r="M23">
        <f t="shared" si="2"/>
        <v>4956.856960000001</v>
      </c>
      <c r="N23">
        <f t="shared" si="3"/>
        <v>277583.98976000003</v>
      </c>
    </row>
    <row r="24" spans="3:14" x14ac:dyDescent="0.25">
      <c r="K24">
        <f>1+K23</f>
        <v>16</v>
      </c>
      <c r="L24">
        <f t="shared" si="1"/>
        <v>60</v>
      </c>
      <c r="M24">
        <f t="shared" si="2"/>
        <v>4956.856960000001</v>
      </c>
      <c r="N24">
        <f t="shared" si="3"/>
        <v>297411.41760000004</v>
      </c>
    </row>
    <row r="25" spans="3:14" x14ac:dyDescent="0.25">
      <c r="D25" t="s">
        <v>17</v>
      </c>
      <c r="K25">
        <f t="shared" si="0"/>
        <v>17</v>
      </c>
      <c r="L25">
        <f t="shared" si="1"/>
        <v>64</v>
      </c>
      <c r="M25">
        <f t="shared" si="2"/>
        <v>4956.856960000001</v>
      </c>
      <c r="N25">
        <f t="shared" si="3"/>
        <v>317238.84544000006</v>
      </c>
    </row>
    <row r="26" spans="3:14" ht="18" x14ac:dyDescent="0.35">
      <c r="D26" t="s">
        <v>18</v>
      </c>
      <c r="K26">
        <f t="shared" si="0"/>
        <v>18</v>
      </c>
      <c r="L26">
        <f t="shared" si="1"/>
        <v>68</v>
      </c>
      <c r="M26">
        <f t="shared" si="2"/>
        <v>4956.856960000001</v>
      </c>
      <c r="N26">
        <f t="shared" si="3"/>
        <v>337066.27328000008</v>
      </c>
    </row>
    <row r="27" spans="3:14" x14ac:dyDescent="0.25">
      <c r="K27">
        <f t="shared" si="0"/>
        <v>19</v>
      </c>
      <c r="L27">
        <f t="shared" si="1"/>
        <v>72</v>
      </c>
      <c r="M27">
        <f t="shared" si="2"/>
        <v>4956.856960000001</v>
      </c>
      <c r="N27">
        <f t="shared" si="3"/>
        <v>356893.7011200001</v>
      </c>
    </row>
    <row r="28" spans="3:14" x14ac:dyDescent="0.25">
      <c r="K28">
        <f t="shared" si="0"/>
        <v>20</v>
      </c>
      <c r="L28">
        <f t="shared" si="1"/>
        <v>76</v>
      </c>
      <c r="M28">
        <f t="shared" si="2"/>
        <v>4956.856960000001</v>
      </c>
      <c r="N28">
        <f t="shared" si="3"/>
        <v>376721.12896000006</v>
      </c>
    </row>
    <row r="29" spans="3:14" x14ac:dyDescent="0.25">
      <c r="C29" t="s">
        <v>15</v>
      </c>
      <c r="K29">
        <f t="shared" si="0"/>
        <v>21</v>
      </c>
      <c r="L29">
        <f t="shared" si="1"/>
        <v>80</v>
      </c>
      <c r="M29">
        <f t="shared" si="2"/>
        <v>4956.856960000001</v>
      </c>
      <c r="N29">
        <f t="shared" si="3"/>
        <v>396548.55680000008</v>
      </c>
    </row>
    <row r="30" spans="3:14" x14ac:dyDescent="0.25">
      <c r="D30" t="s">
        <v>13</v>
      </c>
      <c r="E30">
        <f>(2*E14*(22/7))/60</f>
        <v>125.71428571428572</v>
      </c>
      <c r="K30">
        <f t="shared" si="0"/>
        <v>22</v>
      </c>
      <c r="L30">
        <f t="shared" si="1"/>
        <v>84</v>
      </c>
      <c r="M30">
        <f t="shared" si="2"/>
        <v>4956.856960000001</v>
      </c>
      <c r="N30">
        <f t="shared" si="3"/>
        <v>416375.9846400001</v>
      </c>
    </row>
    <row r="31" spans="3:14" ht="18" x14ac:dyDescent="0.35">
      <c r="D31" t="s">
        <v>22</v>
      </c>
      <c r="E31">
        <f>E30*E10</f>
        <v>63.611428571428576</v>
      </c>
      <c r="K31">
        <f>1+K30</f>
        <v>23</v>
      </c>
      <c r="L31">
        <f t="shared" si="1"/>
        <v>88</v>
      </c>
      <c r="M31">
        <f t="shared" si="2"/>
        <v>4956.856960000001</v>
      </c>
      <c r="N31">
        <f t="shared" si="3"/>
        <v>436203.41248000006</v>
      </c>
    </row>
    <row r="32" spans="3:14" x14ac:dyDescent="0.25">
      <c r="D32" t="s">
        <v>21</v>
      </c>
      <c r="E32">
        <f>E15*E31^2</f>
        <v>4956.856960000001</v>
      </c>
      <c r="K32">
        <f t="shared" si="0"/>
        <v>24</v>
      </c>
      <c r="L32">
        <f t="shared" si="1"/>
        <v>92</v>
      </c>
      <c r="M32">
        <f t="shared" si="2"/>
        <v>4956.856960000001</v>
      </c>
      <c r="N32">
        <f t="shared" si="3"/>
        <v>456030.84032000008</v>
      </c>
    </row>
    <row r="33" spans="4:14" x14ac:dyDescent="0.25">
      <c r="D33" t="s">
        <v>32</v>
      </c>
      <c r="E33">
        <v>0</v>
      </c>
      <c r="K33">
        <f>1+K32</f>
        <v>25</v>
      </c>
      <c r="L33">
        <f t="shared" si="1"/>
        <v>96</v>
      </c>
      <c r="M33">
        <f t="shared" si="2"/>
        <v>4956.856960000001</v>
      </c>
      <c r="N33">
        <f t="shared" si="3"/>
        <v>475858.26816000009</v>
      </c>
    </row>
    <row r="38" spans="4:14" ht="18" x14ac:dyDescent="0.35">
      <c r="E38" t="s">
        <v>27</v>
      </c>
      <c r="M38" t="s">
        <v>29</v>
      </c>
    </row>
  </sheetData>
  <pageMargins left="0.7" right="0.7" top="0.75" bottom="0.75" header="0.3" footer="0.3"/>
  <pageSetup orientation="portrait" r:id="rId1"/>
  <ignoredErrors>
    <ignoredError sqref="N9" calculatedColumn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Anurag</dc:creator>
  <cp:lastModifiedBy>Aditya Anurag</cp:lastModifiedBy>
  <dcterms:created xsi:type="dcterms:W3CDTF">2018-12-30T11:33:43Z</dcterms:created>
  <dcterms:modified xsi:type="dcterms:W3CDTF">2018-12-30T16:34:05Z</dcterms:modified>
</cp:coreProperties>
</file>