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礎武器"/>
    <sheet r:id="rId2" sheetId="2" name="十天超越"/>
    <sheet r:id="rId3" sheetId="3" name="十天所欠"/>
    <sheet r:id="rId4" sheetId="4" name="所需素材"/>
    <sheet r:id="rId5" sheetId="5" name="十天超越ID別"/>
    <sheet r:id="rId6" sheetId="6" name="素材ID對照"/>
    <sheet r:id="rId7" sheetId="7" name="所持一覽"/>
  </sheets>
  <calcPr fullCalcOnLoad="1"/>
</workbook>
</file>

<file path=xl/sharedStrings.xml><?xml version="1.0" encoding="utf-8"?>
<sst xmlns="http://schemas.openxmlformats.org/spreadsheetml/2006/main" count="628" uniqueCount="268">
  <si>
    <t>1302</t>
  </si>
  <si>
    <t>11287</t>
  </si>
  <si>
    <t>12658</t>
  </si>
  <si>
    <t>10387</t>
  </si>
  <si>
    <t>7155</t>
  </si>
  <si>
    <t>11772</t>
  </si>
  <si>
    <t>20648</t>
  </si>
  <si>
    <t>20129</t>
  </si>
  <si>
    <t>14072</t>
  </si>
  <si>
    <t>10955</t>
  </si>
  <si>
    <t>90</t>
  </si>
  <si>
    <t>65</t>
  </si>
  <si>
    <t>55</t>
  </si>
  <si>
    <t>38</t>
  </si>
  <si>
    <t>82</t>
  </si>
  <si>
    <t>34</t>
  </si>
  <si>
    <t>313</t>
  </si>
  <si>
    <t>220</t>
  </si>
  <si>
    <t>580</t>
  </si>
  <si>
    <t>340</t>
  </si>
  <si>
    <t>3314</t>
  </si>
  <si>
    <t>3827</t>
  </si>
  <si>
    <t>8869</t>
  </si>
  <si>
    <t>7834</t>
  </si>
  <si>
    <t>3299</t>
  </si>
  <si>
    <t>1327</t>
  </si>
  <si>
    <t>37</t>
  </si>
  <si>
    <t>139</t>
  </si>
  <si>
    <t>119</t>
  </si>
  <si>
    <t>252</t>
  </si>
  <si>
    <t>233</t>
  </si>
  <si>
    <t>185</t>
  </si>
  <si>
    <t>283</t>
  </si>
  <si>
    <t>454</t>
  </si>
  <si>
    <t>329</t>
  </si>
  <si>
    <t>383</t>
  </si>
  <si>
    <t>244</t>
  </si>
  <si>
    <t>471</t>
  </si>
  <si>
    <t>7046</t>
  </si>
  <si>
    <t>0</t>
  </si>
  <si>
    <t>267</t>
  </si>
  <si>
    <t>14432</t>
  </si>
  <si>
    <t>1549</t>
  </si>
  <si>
    <t>1222</t>
  </si>
  <si>
    <t>1400</t>
  </si>
  <si>
    <t>6</t>
  </si>
  <si>
    <t>8</t>
  </si>
  <si>
    <t>36</t>
  </si>
  <si>
    <t>18</t>
  </si>
  <si>
    <t>2</t>
  </si>
  <si>
    <t>35</t>
  </si>
  <si>
    <t>4</t>
  </si>
  <si>
    <t>133</t>
  </si>
  <si>
    <t>130</t>
  </si>
  <si>
    <t>163</t>
  </si>
  <si>
    <t>100</t>
  </si>
  <si>
    <t>69</t>
  </si>
  <si>
    <t>134</t>
  </si>
  <si>
    <t>173</t>
  </si>
  <si>
    <t>135</t>
  </si>
  <si>
    <t>169</t>
  </si>
  <si>
    <t>4568</t>
  </si>
  <si>
    <t>5559</t>
  </si>
  <si>
    <t>4551</t>
  </si>
  <si>
    <t>2813</t>
  </si>
  <si>
    <t>3475</t>
  </si>
  <si>
    <t>2210</t>
  </si>
  <si>
    <t>3301</t>
  </si>
  <si>
    <t>8847</t>
  </si>
  <si>
    <t>6913</t>
  </si>
  <si>
    <t>1914</t>
  </si>
  <si>
    <t>id</t>
  </si>
  <si>
    <t>name</t>
  </si>
  <si>
    <t>quantity</t>
  </si>
  <si>
    <t>ティアマトのアニマ</t>
  </si>
  <si>
    <t>ティアマトのマグナアニマ</t>
  </si>
  <si>
    <t>嵐竜の琥珀眼</t>
  </si>
  <si>
    <t>コロッサスのアニマ</t>
  </si>
  <si>
    <t>コロッサスのマグナアニマ</t>
  </si>
  <si>
    <t>プロミネンスリアクター</t>
  </si>
  <si>
    <t>リヴァイアサンのアニマ</t>
  </si>
  <si>
    <t>ヴァイアサンのマグナアニマ</t>
  </si>
  <si>
    <t>海神の扇尾</t>
  </si>
  <si>
    <t>ユグドラシルのアニマ</t>
  </si>
  <si>
    <t>ユグドラシルのマグナアニマ</t>
  </si>
  <si>
    <t>創樹の花蕾</t>
  </si>
  <si>
    <t>シュヴァリエのアニマ</t>
  </si>
  <si>
    <t>シュヴァリエのマグナアニマ</t>
  </si>
  <si>
    <t>プライマルビット</t>
  </si>
  <si>
    <t>セレストのアニマ</t>
  </si>
  <si>
    <t>セレストのマグナアニマ</t>
  </si>
  <si>
    <t>黒霧の結晶</t>
  </si>
  <si>
    <t>ミスラのアニマ</t>
  </si>
  <si>
    <t>真なる火のアニマ</t>
  </si>
  <si>
    <t>真なる水のアニマ</t>
  </si>
  <si>
    <t>真なる土のアニマ</t>
  </si>
  <si>
    <t>真なる風のアニマ</t>
  </si>
  <si>
    <t>真なる光のアニマ</t>
  </si>
  <si>
    <t>真なる闇のアニマ</t>
  </si>
  <si>
    <t>バハムートの紫電角</t>
  </si>
  <si>
    <t>火のプシュケー</t>
  </si>
  <si>
    <t>水のプシュケー</t>
  </si>
  <si>
    <t>土のプシュケー</t>
  </si>
  <si>
    <t>風のプシュケー</t>
  </si>
  <si>
    <t>光のプシュケー</t>
  </si>
  <si>
    <t>闇のプシュケー</t>
  </si>
  <si>
    <t>シヴァのアニマ</t>
  </si>
  <si>
    <t>シヴァのマグナアニマ</t>
  </si>
  <si>
    <t>エウロペのアニマ</t>
  </si>
  <si>
    <t>エウロペのマグナアニマ</t>
  </si>
  <si>
    <t>グリームニルのアニマ</t>
  </si>
  <si>
    <t>グリームニルのマグナアニマ</t>
  </si>
  <si>
    <t>ゴッドガードブローディアのアニマ</t>
  </si>
  <si>
    <t>ゴッドガードブローディアのマグナアニマ</t>
  </si>
  <si>
    <t>メタトロンのアニマ</t>
  </si>
  <si>
    <t>メタトロンのマグナアニマ</t>
  </si>
  <si>
    <t>アバターのアニマ</t>
  </si>
  <si>
    <t>アバターのマグナアニマ</t>
  </si>
  <si>
    <t>黄龍のマグナアニマ</t>
  </si>
  <si>
    <t>黒麒麟のマグナアニマ</t>
  </si>
  <si>
    <t>終末の暗晶</t>
  </si>
  <si>
    <t>真龍の金鱗</t>
  </si>
  <si>
    <t>ウィルナスの竜珠</t>
  </si>
  <si>
    <t>ワムデュスの竜珠</t>
  </si>
  <si>
    <t>ガレヲンの竜珠</t>
  </si>
  <si>
    <t>イーウィヤの竜珠</t>
  </si>
  <si>
    <t>ル･オーの竜珠</t>
  </si>
  <si>
    <t>フェディエルの竜珠</t>
  </si>
  <si>
    <t>漆黒の棘翅</t>
  </si>
  <si>
    <t>狡知の魔角</t>
  </si>
  <si>
    <t>炎の宝珠</t>
  </si>
  <si>
    <t>水の宝珠</t>
  </si>
  <si>
    <t>土の宝珠</t>
  </si>
  <si>
    <t>風の宝珠</t>
  </si>
  <si>
    <t>光の宝珠</t>
  </si>
  <si>
    <t>闇の宝珠</t>
  </si>
  <si>
    <t>紅蓮の宝珠</t>
  </si>
  <si>
    <t>霧氷の宝珠</t>
  </si>
  <si>
    <t>大地の宝珠</t>
  </si>
  <si>
    <t>烈空の宝珠</t>
  </si>
  <si>
    <t>煌光の宝珠</t>
  </si>
  <si>
    <t>奈落の宝珠</t>
  </si>
  <si>
    <t>天光の巻</t>
  </si>
  <si>
    <t>ファイア・ジーン</t>
  </si>
  <si>
    <t>アクア・ジーン</t>
  </si>
  <si>
    <t>アース・ジーン</t>
  </si>
  <si>
    <t>ウィンド・ジーン</t>
  </si>
  <si>
    <t>ホーリー・ジーン</t>
  </si>
  <si>
    <t>ダーク・ジーン</t>
  </si>
  <si>
    <t>星晶の欠片</t>
  </si>
  <si>
    <t>白竜鱗</t>
  </si>
  <si>
    <t>栄光の証</t>
  </si>
  <si>
    <t>究竟の証</t>
  </si>
  <si>
    <t>剣の銀片</t>
  </si>
  <si>
    <t>刃の銀片</t>
  </si>
  <si>
    <t>槍の銀片</t>
  </si>
  <si>
    <t>斧の銀片</t>
  </si>
  <si>
    <t>杖の銀片</t>
  </si>
  <si>
    <t>銃の銀片</t>
  </si>
  <si>
    <t>手甲の銀片</t>
  </si>
  <si>
    <t>弓の銀片</t>
  </si>
  <si>
    <t>竪琴の銀片</t>
  </si>
  <si>
    <t>太刀の銀片</t>
  </si>
  <si>
    <t>碧麗の証</t>
  </si>
  <si>
    <t>ヒヒイロカネ</t>
  </si>
  <si>
    <t>十天眾</t>
  </si>
  <si>
    <t>屬性</t>
  </si>
  <si>
    <t>対応した銀片</t>
  </si>
  <si>
    <t>対応した宝珠</t>
  </si>
  <si>
    <t>対応したジーン</t>
  </si>
  <si>
    <t>マグナ2マグアニ</t>
  </si>
  <si>
    <t>プシュケー</t>
  </si>
  <si>
    <t>バハ紫電角</t>
  </si>
  <si>
    <t>真なるアニマ</t>
  </si>
  <si>
    <t>黒麒麟or黄龍のマグアニ</t>
  </si>
  <si>
    <t>対応する武器エレ</t>
  </si>
  <si>
    <t>対応する属性エレ</t>
  </si>
  <si>
    <t>対応する竜珠</t>
  </si>
  <si>
    <t>シエテ</t>
  </si>
  <si>
    <t>風</t>
  </si>
  <si>
    <t>カトル</t>
  </si>
  <si>
    <t>水</t>
  </si>
  <si>
    <t>ウーノ</t>
  </si>
  <si>
    <t>サラーサ</t>
  </si>
  <si>
    <t>土</t>
  </si>
  <si>
    <t>フュンフ</t>
  </si>
  <si>
    <t>光</t>
  </si>
  <si>
    <t>エッセル</t>
  </si>
  <si>
    <t>火</t>
  </si>
  <si>
    <t>シス</t>
  </si>
  <si>
    <t>闇</t>
  </si>
  <si>
    <t>ソーン</t>
  </si>
  <si>
    <t>ニオ</t>
  </si>
  <si>
    <t>オクトー</t>
  </si>
  <si>
    <t>所持</t>
  </si>
  <si>
    <t>宝珠</t>
  </si>
  <si>
    <t>ジーン</t>
  </si>
  <si>
    <t>属性エレ</t>
  </si>
  <si>
    <t>竜珠</t>
  </si>
  <si>
    <t>全屬性共通</t>
  </si>
  <si>
    <t>ホーリージーン</t>
  </si>
  <si>
    <t>黄龍のマグアニ</t>
  </si>
  <si>
    <t>黒麒麟のマグアニ</t>
  </si>
  <si>
    <t>十天別</t>
  </si>
  <si>
    <t>武器種</t>
  </si>
  <si>
    <t>槍</t>
  </si>
  <si>
    <t>弓</t>
  </si>
  <si>
    <t>斧</t>
  </si>
  <si>
    <t>短劍</t>
  </si>
  <si>
    <t>杖</t>
  </si>
  <si>
    <t>格鬥</t>
  </si>
  <si>
    <t>劍</t>
  </si>
  <si>
    <t>刀</t>
  </si>
  <si>
    <t>樂器</t>
  </si>
  <si>
    <t>銃</t>
  </si>
  <si>
    <t>礎武器限凸</t>
  </si>
  <si>
    <t>交換</t>
  </si>
  <si>
    <t>總計(5凸)</t>
  </si>
  <si>
    <t>ニューワールド･クォーツ</t>
  </si>
  <si>
    <t>対応したブライト</t>
  </si>
  <si>
    <t>対応したウェリタス</t>
  </si>
  <si>
    <t>マリス･フラグメント</t>
  </si>
  <si>
    <t>蒼翠の結晶</t>
  </si>
  <si>
    <t>対応した六竜の竜珠</t>
  </si>
  <si>
    <t>対応した六竜トレジャー</t>
  </si>
  <si>
    <t>対応したヴェルム文書</t>
  </si>
  <si>
    <t>対応したアストラ</t>
  </si>
  <si>
    <t>対応したイデア</t>
  </si>
  <si>
    <t>対応したフラグメント</t>
  </si>
  <si>
    <t>刻の流砂</t>
  </si>
  <si>
    <t>対応した朽ち武器</t>
  </si>
  <si>
    <t>JP</t>
  </si>
  <si>
    <t>宝晶石</t>
  </si>
  <si>
    <t>天星器</t>
  </si>
  <si>
    <t>対応した下位宝珠</t>
  </si>
  <si>
    <t>〇〇のブライト</t>
  </si>
  <si>
    <t>ルピ</t>
  </si>
  <si>
    <t>所欠</t>
  </si>
  <si>
    <t xml:space="preserve"> </t>
  </si>
  <si>
    <t>超越進捗</t>
  </si>
  <si>
    <t>所需</t>
  </si>
  <si>
    <t xml:space="preserve">星晶の欠片 </t>
  </si>
  <si>
    <t>十賢者</t>
  </si>
  <si>
    <t>礎武器進度</t>
  </si>
  <si>
    <t>ブライト</t>
  </si>
  <si>
    <t>ウェリタス</t>
  </si>
  <si>
    <t>六竜の竜珠</t>
  </si>
  <si>
    <t>六竜トレジャー</t>
  </si>
  <si>
    <t>ヴェルム文書</t>
  </si>
  <si>
    <t>アストラ</t>
  </si>
  <si>
    <t>イデア</t>
  </si>
  <si>
    <t>フラグメント</t>
  </si>
  <si>
    <t>フラウ</t>
  </si>
  <si>
    <t>アラナン</t>
  </si>
  <si>
    <t>ハーゼリーラ</t>
  </si>
  <si>
    <t>マリア･テレサ</t>
  </si>
  <si>
    <t>カイム</t>
  </si>
  <si>
    <t>ロベリア</t>
  </si>
  <si>
    <t>エスタリオラ</t>
  </si>
  <si>
    <t>カッツェリーラ</t>
  </si>
  <si>
    <t>ガイゼンボーガ</t>
  </si>
  <si>
    <t>ニーア</t>
  </si>
  <si>
    <t>暗</t>
  </si>
  <si>
    <t>總計</t>
  </si>
  <si>
    <t>-</t>
  </si>
  <si>
    <t>紅</t>
  </si>
  <si>
    <t>綠</t>
  </si>
  <si>
    <t>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</si>
</sst>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新細明體"/>
      <family val="2"/>
    </font>
    <font>
      <sz val="12"/>
      <color rgb="FF000000"/>
      <name val="Arial"/>
      <family val="2"/>
    </font>
    <font>
      <sz val="9"/>
      <color rgb="FF1f1f1f"/>
      <name val="&quot;Google Sans&quot;"/>
      <family val="2"/>
    </font>
    <font>
      <sz val="10"/>
      <color rgb="FF1f1f1f"/>
      <name val="&quot;Google Sans&quot;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微軟正黑體"/>
      <family val="2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d9d9d9"/>
      </patternFill>
    </fill>
    <fill>
      <patternFill patternType="solid">
        <fgColor rgb="FF00ffff"/>
      </patternFill>
    </fill>
    <fill>
      <patternFill patternType="solid">
        <fgColor rgb="FFdaf2f4"/>
      </patternFill>
    </fill>
    <fill>
      <patternFill patternType="solid">
        <fgColor rgb="FFffff00"/>
      </patternFill>
    </fill>
    <fill>
      <patternFill patternType="solid">
        <fgColor rgb="FFbc8d03"/>
      </patternFill>
    </fill>
    <fill>
      <patternFill patternType="solid">
        <fgColor rgb="FFcc00ff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b7b7b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7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1" applyNumberFormat="1" borderId="1" applyBorder="1" fontId="3" applyFont="1" fillId="0" applyAlignment="1">
      <alignment horizontal="left"/>
    </xf>
    <xf xfId="0" numFmtId="1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2" applyBorder="1" fontId="4" applyFont="1" fillId="2" applyFill="1" applyAlignment="1">
      <alignment horizontal="left"/>
    </xf>
    <xf xfId="0" numFmtId="3" applyNumberFormat="1" borderId="2" applyBorder="1" fontId="5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0" borderId="2" applyBorder="1" fontId="4" applyFont="1" fillId="2" applyFill="1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0" borderId="3" applyBorder="1" fontId="6" applyFont="1" fillId="4" applyFill="1" applyAlignment="1">
      <alignment horizontal="left"/>
    </xf>
    <xf xfId="0" numFmtId="0" borderId="3" applyBorder="1" fontId="6" applyFont="1" fillId="4" applyFill="1" applyAlignment="1">
      <alignment horizontal="left" wrapText="1"/>
    </xf>
    <xf xfId="0" numFmtId="3" applyNumberFormat="1" borderId="1" applyBorder="1" fontId="6" applyFont="1" fillId="0" applyAlignment="1">
      <alignment horizontal="left"/>
    </xf>
    <xf xfId="0" numFmtId="3" applyNumberFormat="1" borderId="3" applyBorder="1" fontId="6" applyFont="1" fillId="0" applyAlignment="1">
      <alignment horizontal="right" wrapText="1"/>
    </xf>
    <xf xfId="0" numFmtId="3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1" applyBorder="1" fontId="6" applyFont="1" fillId="0" applyAlignment="1">
      <alignment horizontal="right" wrapText="1"/>
    </xf>
    <xf xfId="0" numFmtId="3" applyNumberFormat="1" borderId="3" applyBorder="1" fontId="6" applyFont="1" fillId="4" applyFill="1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3" applyBorder="1" fontId="8" applyFont="1" fillId="4" applyFill="1" applyAlignment="1">
      <alignment horizontal="left"/>
    </xf>
    <xf xfId="0" numFmtId="3" applyNumberFormat="1" borderId="3" applyBorder="1" fontId="6" applyFont="1" fillId="0" applyAlignment="1">
      <alignment horizontal="right"/>
    </xf>
    <xf xfId="0" numFmtId="0" borderId="0" fontId="0" fillId="0" applyAlignment="1">
      <alignment horizontal="right"/>
    </xf>
    <xf xfId="0" numFmtId="0" borderId="3" applyBorder="1" fontId="6" applyFont="1" fillId="5" applyFill="1" applyAlignment="1">
      <alignment horizontal="right" wrapText="1"/>
    </xf>
    <xf xfId="0" numFmtId="3" applyNumberFormat="1" borderId="3" applyBorder="1" fontId="6" applyFont="1" fillId="6" applyFill="1" applyAlignment="1">
      <alignment horizontal="right"/>
    </xf>
    <xf xfId="0" numFmtId="0" borderId="3" applyBorder="1" fontId="6" applyFont="1" fillId="7" applyFill="1" applyAlignment="1">
      <alignment horizontal="right" wrapText="1"/>
    </xf>
    <xf xfId="0" numFmtId="0" borderId="3" applyBorder="1" fontId="6" applyFont="1" fillId="8" applyFill="1" applyAlignment="1">
      <alignment horizontal="right" wrapText="1"/>
    </xf>
    <xf xfId="0" numFmtId="0" borderId="3" applyBorder="1" fontId="6" applyFont="1" fillId="9" applyFill="1" applyAlignment="1">
      <alignment horizontal="right" wrapText="1"/>
    </xf>
    <xf xfId="0" numFmtId="0" borderId="3" applyBorder="1" fontId="6" applyFont="1" fillId="10" applyFill="1" applyAlignment="1">
      <alignment horizontal="right" wrapText="1"/>
    </xf>
    <xf xfId="0" numFmtId="0" borderId="3" applyBorder="1" fontId="6" applyFont="1" fillId="11" applyFill="1" applyAlignment="1">
      <alignment horizontal="right" wrapText="1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3" applyBorder="1" fontId="6" applyFont="1" fillId="11" applyFill="1" applyAlignment="1">
      <alignment horizontal="left"/>
    </xf>
    <xf xfId="0" numFmtId="0" borderId="3" applyBorder="1" fontId="6" applyFont="1" fillId="5" applyFill="1" applyAlignment="1">
      <alignment horizontal="left"/>
    </xf>
    <xf xfId="0" numFmtId="0" borderId="3" applyBorder="1" fontId="6" applyFont="1" fillId="8" applyFill="1" applyAlignment="1">
      <alignment horizontal="left"/>
    </xf>
    <xf xfId="0" numFmtId="0" borderId="3" applyBorder="1" fontId="6" applyFont="1" fillId="10" applyFill="1" applyAlignment="1">
      <alignment horizontal="left"/>
    </xf>
    <xf xfId="0" numFmtId="0" borderId="3" applyBorder="1" fontId="6" applyFont="1" fillId="7" applyFill="1" applyAlignment="1">
      <alignment horizontal="left"/>
    </xf>
    <xf xfId="0" numFmtId="0" borderId="3" applyBorder="1" fontId="6" applyFont="1" fillId="9" applyFill="1" applyAlignment="1">
      <alignment horizontal="left"/>
    </xf>
    <xf xfId="0" numFmtId="0" borderId="3" applyBorder="1" fontId="6" applyFont="1" fillId="0" applyAlignment="1">
      <alignment horizontal="right" wrapText="1"/>
    </xf>
    <xf xfId="0" numFmtId="0" borderId="1" applyBorder="1" fontId="6" applyFont="1" fillId="0" applyAlignment="1">
      <alignment horizontal="left" wrapText="1"/>
    </xf>
    <xf xfId="0" numFmtId="0" borderId="1" applyBorder="1" fontId="8" applyFont="1" fillId="0" applyAlignment="1">
      <alignment horizontal="left"/>
    </xf>
    <xf xfId="0" numFmtId="0" borderId="2" applyBorder="1" fontId="9" applyFont="1" fillId="2" applyFill="1" applyAlignment="1">
      <alignment horizontal="left" wrapText="1"/>
    </xf>
    <xf xfId="0" numFmtId="0" borderId="5" applyBorder="1" fontId="1" applyFont="1" fillId="3" applyFill="1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5" applyBorder="1" fontId="1" applyFont="1" fillId="3" applyFill="1" applyAlignment="1">
      <alignment horizontal="right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3" applyNumberFormat="1" borderId="8" applyBorder="1" fontId="1" applyFont="1" fillId="3" applyFill="1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6" applyBorder="1" fontId="1" applyFont="1" fillId="0" applyAlignment="1">
      <alignment horizontal="left"/>
    </xf>
    <xf xfId="0" numFmtId="0" borderId="2" applyBorder="1" fontId="1" applyFont="1" fillId="1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5" width="20.14785714285714" customWidth="1" bestFit="1"/>
    <col min="2" max="2" style="4" width="5.576428571428571" customWidth="1" bestFit="1"/>
    <col min="3" max="3" style="26" width="5.576428571428571" customWidth="1" bestFit="1"/>
    <col min="4" max="4" style="26" width="5.576428571428571" customWidth="1" bestFit="1"/>
    <col min="5" max="5" style="26" width="5.576428571428571" customWidth="1" bestFit="1"/>
    <col min="6" max="6" style="26" width="5.576428571428571" customWidth="1" bestFit="1"/>
    <col min="7" max="7" style="26" width="5.576428571428571" customWidth="1" bestFit="1"/>
    <col min="8" max="8" style="26" width="5.576428571428571" customWidth="1" bestFit="1"/>
    <col min="9" max="9" style="26" width="5.576428571428571" customWidth="1" bestFit="1"/>
    <col min="10" max="10" style="26" width="5.576428571428571" customWidth="1" bestFit="1"/>
    <col min="11" max="11" style="26" width="5.576428571428571" customWidth="1" bestFit="1"/>
    <col min="12" max="12" style="26" width="5.576428571428571" customWidth="1" bestFit="1"/>
    <col min="13" max="13" style="26" width="5.576428571428571" customWidth="1" bestFit="1"/>
    <col min="14" max="14" style="26" width="5.576428571428571" customWidth="1" bestFit="1"/>
    <col min="15" max="15" style="26" width="5.576428571428571" customWidth="1" bestFit="1"/>
    <col min="16" max="16" style="4" width="13.576428571428572" customWidth="1" bestFit="1"/>
    <col min="17" max="17" style="26" width="13.576428571428572" customWidth="1" bestFit="1"/>
    <col min="18" max="18" style="26" width="13.576428571428572" customWidth="1" bestFit="1"/>
  </cols>
  <sheetData>
    <row x14ac:dyDescent="0.25" r="1" customHeight="1" ht="18.75">
      <c r="A1" s="15" t="s">
        <v>242</v>
      </c>
      <c r="B1" s="15" t="s">
        <v>166</v>
      </c>
      <c r="C1" s="16" t="s">
        <v>243</v>
      </c>
      <c r="D1" s="16" t="s">
        <v>218</v>
      </c>
      <c r="E1" s="16" t="s">
        <v>244</v>
      </c>
      <c r="F1" s="16" t="s">
        <v>245</v>
      </c>
      <c r="G1" s="16" t="s">
        <v>221</v>
      </c>
      <c r="H1" s="16" t="s">
        <v>222</v>
      </c>
      <c r="I1" s="16" t="s">
        <v>246</v>
      </c>
      <c r="J1" s="16" t="s">
        <v>247</v>
      </c>
      <c r="K1" s="16" t="s">
        <v>248</v>
      </c>
      <c r="L1" s="16" t="s">
        <v>249</v>
      </c>
      <c r="M1" s="16" t="s">
        <v>250</v>
      </c>
      <c r="N1" s="16" t="s">
        <v>251</v>
      </c>
      <c r="O1" s="16" t="s">
        <v>229</v>
      </c>
      <c r="P1" s="2"/>
      <c r="Q1" s="18"/>
      <c r="R1" s="18"/>
    </row>
    <row x14ac:dyDescent="0.25" r="2" customHeight="1" ht="18.75">
      <c r="A2" s="15" t="s">
        <v>252</v>
      </c>
      <c r="B2" s="15" t="s">
        <v>188</v>
      </c>
      <c r="C2" s="1">
        <v>1</v>
      </c>
      <c r="D2" s="1">
        <v>80</v>
      </c>
      <c r="E2" s="23">
        <v>210</v>
      </c>
      <c r="F2" s="23">
        <v>550</v>
      </c>
      <c r="G2" s="23">
        <v>0</v>
      </c>
      <c r="H2" s="1">
        <v>20</v>
      </c>
      <c r="I2" s="1">
        <v>50</v>
      </c>
      <c r="J2" s="1">
        <v>30</v>
      </c>
      <c r="K2" s="1">
        <v>600</v>
      </c>
      <c r="L2" s="1">
        <v>410</v>
      </c>
      <c r="M2" s="1">
        <v>330</v>
      </c>
      <c r="N2" s="1">
        <v>30</v>
      </c>
      <c r="O2" s="1">
        <v>3</v>
      </c>
      <c r="P2" s="2"/>
      <c r="Q2" s="18"/>
      <c r="R2" s="18"/>
    </row>
    <row x14ac:dyDescent="0.25" r="3" customHeight="1" ht="18.75">
      <c r="A3" s="21" t="s">
        <v>253</v>
      </c>
      <c r="B3" s="15" t="s">
        <v>188</v>
      </c>
      <c r="C3" s="23">
        <v>5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"/>
      <c r="Q3" s="18"/>
      <c r="R3" s="18"/>
    </row>
    <row x14ac:dyDescent="0.25" r="4" customHeight="1" ht="18.75">
      <c r="A4" s="63" t="s">
        <v>254</v>
      </c>
      <c r="B4" s="15" t="s">
        <v>181</v>
      </c>
      <c r="C4" s="1">
        <v>1</v>
      </c>
      <c r="D4" s="1">
        <v>80</v>
      </c>
      <c r="E4" s="1">
        <v>210</v>
      </c>
      <c r="F4" s="1">
        <v>550</v>
      </c>
      <c r="G4" s="23">
        <v>0</v>
      </c>
      <c r="H4" s="1">
        <v>20</v>
      </c>
      <c r="I4" s="23">
        <v>50</v>
      </c>
      <c r="J4" s="1">
        <v>30</v>
      </c>
      <c r="K4" s="1">
        <v>600</v>
      </c>
      <c r="L4" s="1">
        <v>410</v>
      </c>
      <c r="M4" s="1">
        <v>330</v>
      </c>
      <c r="N4" s="1">
        <v>30</v>
      </c>
      <c r="O4" s="1">
        <v>3</v>
      </c>
      <c r="P4" s="2"/>
      <c r="Q4" s="18"/>
      <c r="R4" s="18"/>
    </row>
    <row x14ac:dyDescent="0.25" r="5" customHeight="1" ht="18.75">
      <c r="A5" s="15" t="s">
        <v>255</v>
      </c>
      <c r="B5" s="15" t="s">
        <v>181</v>
      </c>
      <c r="C5" s="1">
        <v>2</v>
      </c>
      <c r="D5" s="1">
        <v>70</v>
      </c>
      <c r="E5" s="1">
        <v>180</v>
      </c>
      <c r="F5" s="1">
        <v>450</v>
      </c>
      <c r="G5" s="23">
        <v>0</v>
      </c>
      <c r="H5" s="23">
        <v>0</v>
      </c>
      <c r="I5" s="23">
        <v>50</v>
      </c>
      <c r="J5" s="1">
        <v>30</v>
      </c>
      <c r="K5" s="1">
        <v>450</v>
      </c>
      <c r="L5" s="1">
        <v>360</v>
      </c>
      <c r="M5" s="1">
        <v>300</v>
      </c>
      <c r="N5" s="1">
        <v>30</v>
      </c>
      <c r="O5" s="1">
        <v>3</v>
      </c>
      <c r="P5" s="2"/>
      <c r="Q5" s="18"/>
      <c r="R5" s="18"/>
    </row>
    <row x14ac:dyDescent="0.25" r="6" customHeight="1" ht="18.75">
      <c r="A6" s="15" t="s">
        <v>256</v>
      </c>
      <c r="B6" s="15" t="s">
        <v>184</v>
      </c>
      <c r="C6" s="1">
        <v>3</v>
      </c>
      <c r="D6" s="1">
        <v>50</v>
      </c>
      <c r="E6" s="1">
        <v>130</v>
      </c>
      <c r="F6" s="1">
        <v>320</v>
      </c>
      <c r="G6" s="23">
        <v>0</v>
      </c>
      <c r="H6" s="23">
        <v>0</v>
      </c>
      <c r="I6" s="23">
        <v>30</v>
      </c>
      <c r="J6" s="23">
        <v>30</v>
      </c>
      <c r="K6" s="23">
        <v>250</v>
      </c>
      <c r="L6" s="1">
        <v>260</v>
      </c>
      <c r="M6" s="1">
        <v>230</v>
      </c>
      <c r="N6" s="1">
        <v>30</v>
      </c>
      <c r="O6" s="1">
        <v>3</v>
      </c>
      <c r="P6" s="2"/>
      <c r="Q6" s="18"/>
      <c r="R6" s="18"/>
    </row>
    <row x14ac:dyDescent="0.25" r="7" customHeight="1" ht="18.75">
      <c r="A7" s="15" t="s">
        <v>257</v>
      </c>
      <c r="B7" s="15" t="s">
        <v>184</v>
      </c>
      <c r="C7" s="1">
        <v>1</v>
      </c>
      <c r="D7" s="1">
        <v>80</v>
      </c>
      <c r="E7" s="1">
        <v>210</v>
      </c>
      <c r="F7" s="1">
        <v>550</v>
      </c>
      <c r="G7" s="23">
        <v>0</v>
      </c>
      <c r="H7" s="1">
        <v>20</v>
      </c>
      <c r="I7" s="23">
        <v>50</v>
      </c>
      <c r="J7" s="23">
        <v>30</v>
      </c>
      <c r="K7" s="23">
        <v>600</v>
      </c>
      <c r="L7" s="1">
        <v>410</v>
      </c>
      <c r="M7" s="1">
        <v>330</v>
      </c>
      <c r="N7" s="1">
        <v>30</v>
      </c>
      <c r="O7" s="1">
        <v>3</v>
      </c>
      <c r="P7" s="2"/>
      <c r="Q7" s="18"/>
      <c r="R7" s="18"/>
    </row>
    <row x14ac:dyDescent="0.25" r="8" customHeight="1" ht="18.75">
      <c r="A8" s="21" t="s">
        <v>258</v>
      </c>
      <c r="B8" s="15" t="s">
        <v>179</v>
      </c>
      <c r="C8" s="23">
        <v>5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"/>
      <c r="Q8" s="18"/>
      <c r="R8" s="18"/>
    </row>
    <row x14ac:dyDescent="0.25" r="9" customHeight="1" ht="18.75">
      <c r="A9" s="15" t="s">
        <v>259</v>
      </c>
      <c r="B9" s="15" t="s">
        <v>179</v>
      </c>
      <c r="C9" s="1">
        <v>0</v>
      </c>
      <c r="D9" s="1">
        <v>85</v>
      </c>
      <c r="E9" s="1">
        <v>225</v>
      </c>
      <c r="F9" s="1">
        <v>620</v>
      </c>
      <c r="G9" s="1">
        <v>30</v>
      </c>
      <c r="H9" s="1">
        <v>20</v>
      </c>
      <c r="I9" s="23">
        <v>50</v>
      </c>
      <c r="J9" s="1">
        <v>30</v>
      </c>
      <c r="K9" s="1">
        <v>700</v>
      </c>
      <c r="L9" s="1">
        <v>440</v>
      </c>
      <c r="M9" s="1">
        <v>330</v>
      </c>
      <c r="N9" s="1">
        <v>30</v>
      </c>
      <c r="O9" s="1">
        <v>3</v>
      </c>
      <c r="P9" s="2"/>
      <c r="Q9" s="18"/>
      <c r="R9" s="18"/>
    </row>
    <row x14ac:dyDescent="0.25" r="10" customHeight="1" ht="18.75">
      <c r="A10" s="21" t="s">
        <v>260</v>
      </c>
      <c r="B10" s="15" t="s">
        <v>186</v>
      </c>
      <c r="C10" s="23">
        <v>5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"/>
      <c r="Q10" s="18"/>
      <c r="R10" s="18"/>
    </row>
    <row x14ac:dyDescent="0.25" r="11" customHeight="1" ht="18.75">
      <c r="A11" s="64" t="s">
        <v>261</v>
      </c>
      <c r="B11" s="65" t="s">
        <v>262</v>
      </c>
      <c r="C11" s="66">
        <v>5</v>
      </c>
      <c r="D11" s="66">
        <v>0</v>
      </c>
      <c r="E11" s="66">
        <v>0</v>
      </c>
      <c r="F11" s="66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  <c r="P11" s="2"/>
      <c r="Q11" s="18"/>
      <c r="R11" s="18"/>
    </row>
    <row x14ac:dyDescent="0.25" r="12" customHeight="1" ht="18.75">
      <c r="A12" s="15" t="s">
        <v>263</v>
      </c>
      <c r="B12" s="15" t="s">
        <v>264</v>
      </c>
      <c r="C12" s="18"/>
      <c r="D12" s="16">
        <f>SUM(D2:D11)</f>
      </c>
      <c r="E12" s="18"/>
      <c r="F12" s="18"/>
      <c r="G12" s="16">
        <f>SUM(G2:G11)</f>
      </c>
      <c r="H12" s="16">
        <f>SUM(H2:H11)</f>
      </c>
      <c r="I12" s="18"/>
      <c r="J12" s="18"/>
      <c r="K12" s="18"/>
      <c r="L12" s="18"/>
      <c r="M12" s="18"/>
      <c r="N12" s="18"/>
      <c r="O12" s="16">
        <f>SUM(O2:O11)</f>
      </c>
      <c r="P12" s="2"/>
      <c r="Q12" s="18"/>
      <c r="R12" s="18"/>
    </row>
    <row x14ac:dyDescent="0.25" r="13" customHeight="1" ht="18.75">
      <c r="A13" s="17"/>
      <c r="B13" s="15" t="s">
        <v>188</v>
      </c>
      <c r="C13" s="18"/>
      <c r="D13" s="18"/>
      <c r="E13" s="22">
        <f>E2+E3+E10/2</f>
      </c>
      <c r="F13" s="18"/>
      <c r="G13" s="18"/>
      <c r="H13" s="18"/>
      <c r="I13" s="16">
        <f>I2+I3</f>
      </c>
      <c r="J13" s="16">
        <f>J2+J3</f>
      </c>
      <c r="K13" s="16">
        <f>K2+K3+K10/2</f>
      </c>
      <c r="L13" s="16">
        <f>L2+L3</f>
      </c>
      <c r="M13" s="16" t="s">
        <v>265</v>
      </c>
      <c r="N13" s="16">
        <f>N2+N3+N6</f>
      </c>
      <c r="O13" s="1">
        <v>3</v>
      </c>
      <c r="P13" s="2"/>
      <c r="Q13" s="18"/>
      <c r="R13" s="18"/>
    </row>
    <row x14ac:dyDescent="0.25" r="14" customHeight="1" ht="18.75">
      <c r="A14" s="17"/>
      <c r="B14" s="15" t="s">
        <v>181</v>
      </c>
      <c r="C14" s="18"/>
      <c r="D14" s="18"/>
      <c r="E14" s="16">
        <f>E4+E5</f>
      </c>
      <c r="F14" s="18"/>
      <c r="G14" s="18"/>
      <c r="H14" s="18"/>
      <c r="I14" s="22">
        <f>I4+I5</f>
      </c>
      <c r="J14" s="16">
        <f>J4+J5</f>
      </c>
      <c r="K14" s="16">
        <f>K4+K5</f>
      </c>
      <c r="L14" s="16">
        <f>L4+L5</f>
      </c>
      <c r="M14" s="16" t="s">
        <v>266</v>
      </c>
      <c r="N14" s="16">
        <f>N4+N5+N7+N9</f>
      </c>
      <c r="O14" s="18"/>
      <c r="P14" s="2"/>
      <c r="Q14" s="18"/>
      <c r="R14" s="18"/>
    </row>
    <row x14ac:dyDescent="0.25" r="15" customHeight="1" ht="18.75">
      <c r="A15" s="17"/>
      <c r="B15" s="15" t="s">
        <v>184</v>
      </c>
      <c r="C15" s="18"/>
      <c r="D15" s="18"/>
      <c r="E15" s="16">
        <f>E6+E7</f>
      </c>
      <c r="F15" s="18"/>
      <c r="G15" s="18"/>
      <c r="H15" s="18"/>
      <c r="I15" s="22">
        <f>I6+I7</f>
      </c>
      <c r="J15" s="22">
        <f>J6+J7</f>
      </c>
      <c r="K15" s="22">
        <f>K6+K7</f>
      </c>
      <c r="L15" s="16">
        <f>L6+L7</f>
      </c>
      <c r="M15" s="16" t="s">
        <v>267</v>
      </c>
      <c r="N15" s="22">
        <f>N10+N8+N11</f>
      </c>
      <c r="O15" s="18"/>
      <c r="P15" s="2"/>
      <c r="Q15" s="18"/>
      <c r="R15" s="18"/>
    </row>
    <row x14ac:dyDescent="0.25" r="16" customHeight="1" ht="18.75">
      <c r="A16" s="17"/>
      <c r="B16" s="15" t="s">
        <v>179</v>
      </c>
      <c r="C16" s="18"/>
      <c r="D16" s="18"/>
      <c r="E16" s="16">
        <f>E8+E9+E10/2</f>
      </c>
      <c r="F16" s="18"/>
      <c r="G16" s="18"/>
      <c r="H16" s="18"/>
      <c r="I16" s="22">
        <f>I8+I9</f>
      </c>
      <c r="J16" s="16">
        <f>J8+J9</f>
      </c>
      <c r="K16" s="16">
        <f>K8+K9+K10/2</f>
      </c>
      <c r="L16" s="16">
        <f>L8+L9</f>
      </c>
      <c r="M16" s="18"/>
      <c r="N16" s="18"/>
      <c r="O16" s="18"/>
      <c r="P16" s="2"/>
      <c r="Q16" s="18"/>
      <c r="R16" s="18"/>
    </row>
    <row x14ac:dyDescent="0.25" r="17" customHeight="1" ht="18.75">
      <c r="A17" s="17"/>
      <c r="B17" s="15" t="s">
        <v>186</v>
      </c>
      <c r="C17" s="18"/>
      <c r="D17" s="18"/>
      <c r="E17" s="1"/>
      <c r="F17" s="18"/>
      <c r="G17" s="18"/>
      <c r="H17" s="18"/>
      <c r="I17" s="22">
        <f>I10</f>
      </c>
      <c r="J17" s="22">
        <f>J10</f>
      </c>
      <c r="K17" s="18"/>
      <c r="L17" s="22">
        <f>L10</f>
      </c>
      <c r="M17" s="18"/>
      <c r="N17" s="18"/>
      <c r="O17" s="18"/>
      <c r="P17" s="2"/>
      <c r="Q17" s="18"/>
      <c r="R17" s="18"/>
    </row>
    <row x14ac:dyDescent="0.25" r="18" customHeight="1" ht="18.75">
      <c r="A18" s="65"/>
      <c r="B18" s="65" t="s">
        <v>262</v>
      </c>
      <c r="C18" s="18"/>
      <c r="D18" s="18"/>
      <c r="E18" s="1"/>
      <c r="F18" s="18"/>
      <c r="G18" s="18"/>
      <c r="H18" s="18"/>
      <c r="I18" s="22">
        <f>I11</f>
      </c>
      <c r="J18" s="22">
        <f>J11</f>
      </c>
      <c r="K18" s="18"/>
      <c r="L18" s="22">
        <f>L11</f>
      </c>
      <c r="M18" s="18"/>
      <c r="N18" s="18"/>
      <c r="O18" s="18"/>
      <c r="P18" s="2"/>
      <c r="Q18" s="16" t="s">
        <v>250</v>
      </c>
      <c r="R18" s="16" t="s">
        <v>245</v>
      </c>
    </row>
    <row x14ac:dyDescent="0.25" r="19" customHeight="1" ht="18.75">
      <c r="A19" s="15" t="s">
        <v>194</v>
      </c>
      <c r="B19" s="15" t="s">
        <v>188</v>
      </c>
      <c r="C19" s="67"/>
      <c r="D19" s="68">
        <v>1</v>
      </c>
      <c r="E19" s="69">
        <v>423</v>
      </c>
      <c r="F19" s="67"/>
      <c r="G19" s="69">
        <v>58</v>
      </c>
      <c r="H19" s="68">
        <v>11</v>
      </c>
      <c r="I19" s="68">
        <v>28</v>
      </c>
      <c r="J19" s="68">
        <v>21</v>
      </c>
      <c r="K19" s="68">
        <v>201</v>
      </c>
      <c r="L19" s="68">
        <v>197</v>
      </c>
      <c r="M19" s="67"/>
      <c r="N19" s="69">
        <v>68</v>
      </c>
      <c r="O19" s="68">
        <v>5</v>
      </c>
      <c r="P19" s="15" t="s">
        <v>252</v>
      </c>
      <c r="Q19" s="1">
        <v>280</v>
      </c>
      <c r="R19" s="23">
        <v>1061</v>
      </c>
    </row>
    <row x14ac:dyDescent="0.25" r="20" customHeight="1" ht="18.75">
      <c r="A20" s="17"/>
      <c r="B20" s="15" t="s">
        <v>181</v>
      </c>
      <c r="C20" s="18"/>
      <c r="D20" s="18"/>
      <c r="E20" s="1">
        <v>254</v>
      </c>
      <c r="F20" s="18"/>
      <c r="G20" s="18"/>
      <c r="H20" s="18"/>
      <c r="I20" s="23">
        <v>119</v>
      </c>
      <c r="J20" s="1">
        <v>22</v>
      </c>
      <c r="K20" s="1">
        <v>433</v>
      </c>
      <c r="L20" s="1">
        <v>237</v>
      </c>
      <c r="M20" s="18"/>
      <c r="N20" s="1">
        <v>82</v>
      </c>
      <c r="O20" s="18"/>
      <c r="P20" s="15" t="s">
        <v>253</v>
      </c>
      <c r="Q20" s="23">
        <v>66</v>
      </c>
      <c r="R20" s="23">
        <v>387</v>
      </c>
    </row>
    <row x14ac:dyDescent="0.25" r="21" customHeight="1" ht="18.75">
      <c r="A21" s="17"/>
      <c r="B21" s="15" t="s">
        <v>184</v>
      </c>
      <c r="C21" s="18"/>
      <c r="D21" s="18"/>
      <c r="E21" s="1">
        <v>128</v>
      </c>
      <c r="F21" s="18"/>
      <c r="G21" s="18"/>
      <c r="H21" s="18"/>
      <c r="I21" s="23">
        <v>114</v>
      </c>
      <c r="J21" s="23">
        <v>110</v>
      </c>
      <c r="K21" s="23">
        <v>1041</v>
      </c>
      <c r="L21" s="1">
        <v>285</v>
      </c>
      <c r="M21" s="18"/>
      <c r="N21" s="23">
        <v>41</v>
      </c>
      <c r="O21" s="18"/>
      <c r="P21" s="63" t="s">
        <v>254</v>
      </c>
      <c r="Q21" s="1">
        <v>204</v>
      </c>
      <c r="R21" s="1">
        <v>156</v>
      </c>
    </row>
    <row x14ac:dyDescent="0.25" r="22" customHeight="1" ht="18.75">
      <c r="A22" s="17"/>
      <c r="B22" s="15" t="s">
        <v>179</v>
      </c>
      <c r="C22" s="18"/>
      <c r="D22" s="18"/>
      <c r="E22" s="70">
        <v>177</v>
      </c>
      <c r="F22" s="18"/>
      <c r="G22" s="18"/>
      <c r="H22" s="18"/>
      <c r="I22" s="23">
        <v>126</v>
      </c>
      <c r="J22" s="1">
        <v>26</v>
      </c>
      <c r="K22" s="1">
        <v>80</v>
      </c>
      <c r="L22" s="1">
        <v>31</v>
      </c>
      <c r="M22" s="18"/>
      <c r="N22" s="18"/>
      <c r="O22" s="18"/>
      <c r="P22" s="15" t="s">
        <v>255</v>
      </c>
      <c r="Q22" s="1">
        <v>159</v>
      </c>
      <c r="R22" s="1">
        <v>289</v>
      </c>
    </row>
    <row x14ac:dyDescent="0.25" r="23" customHeight="1" ht="18.75">
      <c r="A23" s="17"/>
      <c r="B23" s="15" t="s">
        <v>186</v>
      </c>
      <c r="C23" s="18"/>
      <c r="D23" s="18"/>
      <c r="E23" s="18"/>
      <c r="F23" s="18"/>
      <c r="G23" s="18"/>
      <c r="H23" s="18"/>
      <c r="I23" s="23">
        <v>136</v>
      </c>
      <c r="J23" s="23">
        <v>12</v>
      </c>
      <c r="K23" s="18"/>
      <c r="L23" s="23">
        <v>75</v>
      </c>
      <c r="M23" s="18"/>
      <c r="N23" s="18"/>
      <c r="O23" s="18"/>
      <c r="P23" s="15" t="s">
        <v>256</v>
      </c>
      <c r="Q23" s="1">
        <v>111</v>
      </c>
      <c r="R23" s="1">
        <v>16</v>
      </c>
    </row>
    <row x14ac:dyDescent="0.25" r="24" customHeight="1" ht="18.75">
      <c r="A24" s="17"/>
      <c r="B24" s="15" t="s">
        <v>262</v>
      </c>
      <c r="C24" s="18"/>
      <c r="D24" s="18"/>
      <c r="E24" s="18"/>
      <c r="F24" s="18"/>
      <c r="G24" s="18"/>
      <c r="H24" s="18"/>
      <c r="I24" s="23">
        <v>153</v>
      </c>
      <c r="J24" s="23">
        <v>13</v>
      </c>
      <c r="K24" s="18"/>
      <c r="L24" s="23">
        <v>244</v>
      </c>
      <c r="M24" s="18"/>
      <c r="N24" s="18"/>
      <c r="O24" s="18"/>
      <c r="P24" s="15" t="s">
        <v>257</v>
      </c>
      <c r="Q24" s="1">
        <v>207</v>
      </c>
      <c r="R24" s="1">
        <v>119</v>
      </c>
    </row>
    <row x14ac:dyDescent="0.25" r="25" customHeight="1" ht="18.75">
      <c r="A25" s="17"/>
      <c r="B25" s="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5" t="s">
        <v>258</v>
      </c>
      <c r="Q25" s="23">
        <v>61</v>
      </c>
      <c r="R25" s="23">
        <v>85</v>
      </c>
    </row>
    <row x14ac:dyDescent="0.25" r="26" customHeight="1" ht="18.75">
      <c r="A26" s="17"/>
      <c r="B26" s="2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5" t="s">
        <v>259</v>
      </c>
      <c r="Q26" s="1">
        <v>257</v>
      </c>
      <c r="R26" s="1">
        <v>426</v>
      </c>
    </row>
    <row x14ac:dyDescent="0.25" r="27" customHeight="1" ht="18.75">
      <c r="A27" s="17"/>
      <c r="B27" s="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5" t="s">
        <v>260</v>
      </c>
      <c r="Q27" s="23">
        <v>0</v>
      </c>
      <c r="R27" s="23">
        <v>255</v>
      </c>
    </row>
    <row x14ac:dyDescent="0.25" r="28" customHeight="1" ht="18.75">
      <c r="A28" s="65" t="s">
        <v>237</v>
      </c>
      <c r="B28" s="65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65" t="s">
        <v>261</v>
      </c>
      <c r="Q28" s="23">
        <v>87</v>
      </c>
      <c r="R28" s="23">
        <v>284</v>
      </c>
    </row>
    <row x14ac:dyDescent="0.25" r="29" customHeight="1" ht="18.75">
      <c r="A29" s="15" t="s">
        <v>252</v>
      </c>
      <c r="B29" s="15" t="s">
        <v>188</v>
      </c>
      <c r="C29" s="18"/>
      <c r="D29" s="16">
        <f>D12-D19</f>
      </c>
      <c r="E29" s="18"/>
      <c r="F29" s="18"/>
      <c r="G29" s="18"/>
      <c r="H29" s="16">
        <f>H12-H19</f>
      </c>
      <c r="I29" s="16">
        <f>I13-I19</f>
      </c>
      <c r="J29" s="16">
        <f>J13-J19</f>
      </c>
      <c r="K29" s="16">
        <f>K13-K19</f>
      </c>
      <c r="L29" s="16">
        <f>L13-L19</f>
      </c>
      <c r="M29" s="16">
        <f>M2-Q19</f>
      </c>
      <c r="N29" s="18"/>
      <c r="O29" s="16">
        <f>O12-O19</f>
      </c>
      <c r="P29" s="2"/>
      <c r="Q29" s="18"/>
      <c r="R29" s="18"/>
    </row>
    <row x14ac:dyDescent="0.25" r="30" customHeight="1" ht="18.75">
      <c r="A30" s="15" t="s">
        <v>253</v>
      </c>
      <c r="B30" s="15" t="s">
        <v>181</v>
      </c>
      <c r="C30" s="18"/>
      <c r="D30" s="18"/>
      <c r="E30" s="18"/>
      <c r="F30" s="18"/>
      <c r="G30" s="18"/>
      <c r="H30" s="18"/>
      <c r="I30" s="18"/>
      <c r="J30" s="16">
        <f>J14-J20</f>
      </c>
      <c r="K30" s="16">
        <f>K14-K20</f>
      </c>
      <c r="L30" s="16">
        <f>L14-L20</f>
      </c>
      <c r="M30" s="18"/>
      <c r="N30" s="16">
        <f>N14-N20</f>
      </c>
      <c r="O30" s="18"/>
      <c r="P30" s="2"/>
      <c r="Q30" s="18"/>
      <c r="R30" s="18"/>
    </row>
    <row x14ac:dyDescent="0.25" r="31" customHeight="1" ht="18.75">
      <c r="A31" s="63" t="s">
        <v>254</v>
      </c>
      <c r="B31" s="15" t="s">
        <v>184</v>
      </c>
      <c r="C31" s="18"/>
      <c r="D31" s="18"/>
      <c r="E31" s="18"/>
      <c r="F31" s="16">
        <f>F4-R21</f>
      </c>
      <c r="G31" s="18"/>
      <c r="H31" s="18"/>
      <c r="I31" s="18"/>
      <c r="J31" s="18"/>
      <c r="K31" s="18"/>
      <c r="L31" s="16">
        <f>L15-L21</f>
      </c>
      <c r="M31" s="16">
        <f>M4-Q21</f>
      </c>
      <c r="N31" s="18"/>
      <c r="O31" s="18"/>
      <c r="P31" s="2"/>
      <c r="Q31" s="18"/>
      <c r="R31" s="18"/>
    </row>
    <row x14ac:dyDescent="0.25" r="32" customHeight="1" ht="18.75">
      <c r="A32" s="15" t="s">
        <v>255</v>
      </c>
      <c r="B32" s="15" t="s">
        <v>179</v>
      </c>
      <c r="C32" s="18"/>
      <c r="D32" s="18"/>
      <c r="E32" s="18"/>
      <c r="F32" s="16">
        <f>F5-R22</f>
      </c>
      <c r="G32" s="18"/>
      <c r="H32" s="18"/>
      <c r="I32" s="18"/>
      <c r="J32" s="16">
        <f>J16-J22</f>
      </c>
      <c r="K32" s="16">
        <f>K16-K22</f>
      </c>
      <c r="L32" s="16">
        <f>L16-L22</f>
      </c>
      <c r="M32" s="16">
        <f>M5-Q22</f>
      </c>
      <c r="N32" s="18"/>
      <c r="O32" s="18"/>
      <c r="P32" s="2"/>
      <c r="Q32" s="18"/>
      <c r="R32" s="18"/>
    </row>
    <row x14ac:dyDescent="0.25" r="33" customHeight="1" ht="18.75">
      <c r="A33" s="15" t="s">
        <v>256</v>
      </c>
      <c r="B33" s="15" t="s">
        <v>186</v>
      </c>
      <c r="C33" s="18"/>
      <c r="D33" s="18"/>
      <c r="E33" s="18"/>
      <c r="F33" s="16">
        <f>F6-R23</f>
      </c>
      <c r="G33" s="18"/>
      <c r="H33" s="18"/>
      <c r="I33" s="18"/>
      <c r="J33" s="18"/>
      <c r="K33" s="18"/>
      <c r="L33" s="18"/>
      <c r="M33" s="16">
        <f>M6-Q23</f>
      </c>
      <c r="N33" s="18"/>
      <c r="O33" s="18"/>
      <c r="P33" s="2"/>
      <c r="Q33" s="18"/>
      <c r="R33" s="18"/>
    </row>
    <row x14ac:dyDescent="0.25" r="34" customHeight="1" ht="18.75">
      <c r="A34" s="15" t="s">
        <v>257</v>
      </c>
      <c r="B34" s="15" t="s">
        <v>262</v>
      </c>
      <c r="C34" s="18"/>
      <c r="D34" s="18"/>
      <c r="E34" s="18"/>
      <c r="F34" s="16">
        <f>F7-R24</f>
      </c>
      <c r="G34" s="18"/>
      <c r="H34" s="18"/>
      <c r="I34" s="18"/>
      <c r="J34" s="18"/>
      <c r="K34" s="18"/>
      <c r="L34" s="18"/>
      <c r="M34" s="16">
        <f>M7-Q24</f>
      </c>
      <c r="N34" s="18"/>
      <c r="O34" s="18"/>
      <c r="P34" s="2"/>
      <c r="Q34" s="18"/>
      <c r="R34" s="18"/>
    </row>
    <row x14ac:dyDescent="0.25" r="35" customHeight="1" ht="18.75">
      <c r="A35" s="15" t="s">
        <v>258</v>
      </c>
      <c r="B35" s="2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2"/>
      <c r="Q35" s="18"/>
      <c r="R35" s="18"/>
    </row>
    <row x14ac:dyDescent="0.25" r="36" customHeight="1" ht="18.75">
      <c r="A36" s="15" t="s">
        <v>259</v>
      </c>
      <c r="B36" s="2"/>
      <c r="C36" s="18"/>
      <c r="D36" s="18"/>
      <c r="E36" s="18"/>
      <c r="F36" s="16">
        <f>F9-R26</f>
      </c>
      <c r="G36" s="18"/>
      <c r="H36" s="18"/>
      <c r="I36" s="18"/>
      <c r="J36" s="18"/>
      <c r="K36" s="18"/>
      <c r="L36" s="18"/>
      <c r="M36" s="16">
        <f>M9-Q26</f>
      </c>
      <c r="N36" s="18"/>
      <c r="O36" s="18"/>
      <c r="P36" s="2"/>
      <c r="Q36" s="18"/>
      <c r="R36" s="18"/>
    </row>
    <row x14ac:dyDescent="0.25" r="37" customHeight="1" ht="18.75">
      <c r="A37" s="72" t="s">
        <v>260</v>
      </c>
      <c r="B37" s="2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2"/>
      <c r="Q37" s="18"/>
      <c r="R37" s="18"/>
    </row>
    <row x14ac:dyDescent="0.25" r="38" customHeight="1" ht="18.75">
      <c r="A38" s="72" t="s">
        <v>261</v>
      </c>
      <c r="B38" s="2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2"/>
      <c r="Q38" s="18"/>
      <c r="R3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991"/>
  <sheetViews>
    <sheetView workbookViewId="0" tabSelected="1">
      <pane state="frozen" activePane="topRight" topLeftCell="B1" ySplit="0" xSplit="1"/>
    </sheetView>
  </sheetViews>
  <sheetFormatPr defaultRowHeight="15" x14ac:dyDescent="0.25"/>
  <cols>
    <col min="1" max="1" style="4" width="9.005" customWidth="1" bestFit="1"/>
    <col min="2" max="2" style="43" width="11.147857142857141" customWidth="1" bestFit="1"/>
    <col min="3" max="3" style="26" width="9.147857142857141" customWidth="1" bestFit="1"/>
    <col min="4" max="4" style="4" width="9.147857142857141" customWidth="1" bestFit="1"/>
    <col min="5" max="5" style="4" width="9.147857142857141" customWidth="1" bestFit="1"/>
    <col min="6" max="6" style="4" width="9.147857142857141" customWidth="1" bestFit="1"/>
    <col min="7" max="7" style="4" width="9.147857142857141" customWidth="1" bestFit="1"/>
    <col min="8" max="8" style="4" width="9.147857142857141" customWidth="1" bestFit="1"/>
    <col min="9" max="9" style="4" width="9.147857142857141" customWidth="1" bestFit="1"/>
    <col min="10" max="10" style="4" width="9.147857142857141" customWidth="1" bestFit="1"/>
    <col min="11" max="11" style="4" width="9.147857142857141" customWidth="1" bestFit="1"/>
    <col min="12" max="12" style="4" width="9.147857142857141" customWidth="1" bestFit="1"/>
    <col min="13" max="13" style="4" width="9.147857142857141" customWidth="1" bestFit="1"/>
    <col min="14" max="14" style="4" width="9.147857142857141" customWidth="1" bestFit="1"/>
    <col min="15" max="15" style="4" width="12.576428571428572" customWidth="1" bestFit="1"/>
    <col min="16" max="16" style="4" width="9.147857142857141" customWidth="1" bestFit="1"/>
    <col min="17" max="17" style="4" width="9.147857142857141" customWidth="1" bestFit="1"/>
    <col min="18" max="18" style="4" width="9.147857142857141" customWidth="1" bestFit="1"/>
    <col min="19" max="19" style="4" width="9.147857142857141" customWidth="1" bestFit="1"/>
    <col min="20" max="20" style="4" width="9.147857142857141" customWidth="1" bestFit="1"/>
    <col min="21" max="21" style="4" width="9.147857142857141" customWidth="1" bestFit="1"/>
    <col min="22" max="22" style="4" width="9.147857142857141" customWidth="1" bestFit="1"/>
    <col min="23" max="23" style="4" width="9.147857142857141" customWidth="1" bestFit="1"/>
    <col min="24" max="24" style="4" width="9.147857142857141" customWidth="1" bestFit="1"/>
    <col min="25" max="25" style="4" width="9.147857142857141" customWidth="1" bestFit="1"/>
    <col min="26" max="26" style="4" width="9.147857142857141" customWidth="1" bestFit="1"/>
    <col min="27" max="27" style="4" width="9.147857142857141" customWidth="1" bestFit="1"/>
    <col min="28" max="28" style="4" width="9.147857142857141" customWidth="1" bestFit="1"/>
    <col min="29" max="29" style="4" width="9.147857142857141" customWidth="1" bestFit="1"/>
    <col min="30" max="30" style="4" width="12.43357142857143" customWidth="1" bestFit="1"/>
    <col min="31" max="31" style="4" width="9.147857142857141" customWidth="1" bestFit="1"/>
    <col min="32" max="32" style="4" width="9.147857142857141" customWidth="1" bestFit="1"/>
    <col min="33" max="33" style="4" width="9.147857142857141" customWidth="1" bestFit="1"/>
  </cols>
  <sheetData>
    <row x14ac:dyDescent="0.25" r="1" customHeight="1" ht="18.75">
      <c r="A1" s="31" t="s">
        <v>165</v>
      </c>
      <c r="B1" s="32" t="s">
        <v>166</v>
      </c>
      <c r="C1" s="38" t="s">
        <v>239</v>
      </c>
      <c r="D1" s="31" t="s">
        <v>149</v>
      </c>
      <c r="E1" s="31" t="s">
        <v>164</v>
      </c>
      <c r="F1" s="31" t="s">
        <v>167</v>
      </c>
      <c r="G1" s="31" t="s">
        <v>168</v>
      </c>
      <c r="H1" s="31" t="s">
        <v>169</v>
      </c>
      <c r="I1" s="31" t="s">
        <v>230</v>
      </c>
      <c r="J1" s="31" t="s">
        <v>170</v>
      </c>
      <c r="K1" s="31" t="s">
        <v>171</v>
      </c>
      <c r="L1" s="31" t="s">
        <v>172</v>
      </c>
      <c r="M1" s="31" t="s">
        <v>152</v>
      </c>
      <c r="N1" s="31" t="s">
        <v>231</v>
      </c>
      <c r="O1" s="31" t="s">
        <v>140</v>
      </c>
      <c r="P1" s="31" t="s">
        <v>142</v>
      </c>
      <c r="Q1" s="31" t="s">
        <v>200</v>
      </c>
      <c r="R1" s="31" t="s">
        <v>150</v>
      </c>
      <c r="S1" s="31" t="s">
        <v>151</v>
      </c>
      <c r="T1" s="31" t="s">
        <v>232</v>
      </c>
      <c r="U1" s="31" t="s">
        <v>233</v>
      </c>
      <c r="V1" s="31" t="s">
        <v>173</v>
      </c>
      <c r="W1" s="31" t="s">
        <v>163</v>
      </c>
      <c r="X1" s="31" t="s">
        <v>174</v>
      </c>
      <c r="Y1" s="31" t="s">
        <v>235</v>
      </c>
      <c r="Z1" s="31" t="s">
        <v>175</v>
      </c>
      <c r="AA1" s="31" t="s">
        <v>176</v>
      </c>
      <c r="AB1" s="31" t="s">
        <v>177</v>
      </c>
      <c r="AC1" s="31" t="s">
        <v>121</v>
      </c>
      <c r="AD1" s="31" t="s">
        <v>236</v>
      </c>
      <c r="AE1" s="31" t="s">
        <v>120</v>
      </c>
      <c r="AF1" s="31" t="s">
        <v>128</v>
      </c>
      <c r="AG1" s="31" t="s">
        <v>129</v>
      </c>
    </row>
    <row x14ac:dyDescent="0.25" r="2" customHeight="1" ht="18.75">
      <c r="A2" s="31" t="s">
        <v>182</v>
      </c>
      <c r="B2" s="44" t="s">
        <v>181</v>
      </c>
      <c r="C2" s="45">
        <v>100</v>
      </c>
      <c r="D2" s="42">
        <f>IF($C2=100,10000,IF($C2=110,2500,0))</f>
      </c>
      <c r="E2" s="42">
        <f>IF($C2=100,1,0)</f>
      </c>
      <c r="F2" s="42">
        <f>IF($C2=100,200,0)</f>
      </c>
      <c r="G2" s="42">
        <f>IF($C2=100,10000,IF($C2=110,2500,0))</f>
      </c>
      <c r="H2" s="42">
        <f>IF($C2=100,10000,IF($C2=110,2500,0))</f>
      </c>
      <c r="I2" s="42">
        <f>IF($C2=100,160,IF($C2=110,40,0))</f>
      </c>
      <c r="J2" s="42">
        <f>IF($C2&lt;=110,50,0)</f>
      </c>
      <c r="K2" s="42">
        <f>IF($C2&lt;=110,300,0)</f>
      </c>
      <c r="L2" s="42">
        <f>IF($C2&lt;=110,100,0)</f>
      </c>
      <c r="M2" s="42">
        <f>IF($C2&lt;=110,100,0)</f>
      </c>
      <c r="N2" s="42">
        <f>IF($C2&lt;=110,20000,0)</f>
      </c>
      <c r="O2" s="42">
        <f>IF($C2&lt;=110,500,0)</f>
      </c>
      <c r="P2" s="42">
        <f>IF($C2&lt;=110,500,0)</f>
      </c>
      <c r="Q2" s="42">
        <f>IF($C2&lt;=110,500,0)</f>
      </c>
      <c r="R2" s="42">
        <f>IF($C2&lt;=110,500,0)</f>
      </c>
      <c r="S2" s="42">
        <f>IF($C2&lt;=110,500,0)</f>
      </c>
      <c r="T2" s="42">
        <f>IF($C2&lt;=110,1000,0)</f>
      </c>
      <c r="U2" s="42">
        <f>IF($C2&lt;=110,40,0)</f>
      </c>
      <c r="V2" s="42">
        <f>IF($C2&lt;=110,30,0)</f>
      </c>
      <c r="W2" s="42">
        <f>IF($C2&lt;=120,2,IF($C2&lt;=140,1,0))</f>
      </c>
      <c r="X2" s="42">
        <f>IF($C2&lt;=130,30,0)</f>
      </c>
      <c r="Y2" s="42">
        <f>IF($C2&lt;=130,30,0)</f>
      </c>
      <c r="Z2" s="42">
        <f>IF($C2&lt;=130,2000,0)</f>
      </c>
      <c r="AA2" s="42">
        <f>IF($C2&lt;=130,2000,0)</f>
      </c>
      <c r="AB2" s="42">
        <f>IF($C2&lt;=130,300,0)</f>
      </c>
      <c r="AC2" s="42">
        <f>IF($C2&lt;=130,50,0)</f>
      </c>
      <c r="AD2" s="42">
        <f>IF($C2=100,10100000,IF($C2&lt;=120,10000000,IF($C2&lt;=130,5000000,0)))</f>
      </c>
      <c r="AE2" s="42">
        <f>IF($C2&lt;=140,30,0)</f>
      </c>
      <c r="AF2" s="42">
        <f>IF($C2&lt;=140,30,0)</f>
      </c>
      <c r="AG2" s="42">
        <f>IF($C2&lt;=140,30,0)</f>
      </c>
    </row>
    <row x14ac:dyDescent="0.25" r="3" customHeight="1" ht="18.75">
      <c r="A3" s="31" t="s">
        <v>191</v>
      </c>
      <c r="B3" s="46" t="s">
        <v>186</v>
      </c>
      <c r="C3" s="45">
        <v>100</v>
      </c>
      <c r="D3" s="42">
        <f>IF($C3=100,10000,IF($C3=110,2500,0))</f>
      </c>
      <c r="E3" s="42">
        <f>IF($C3=100,1,0)</f>
      </c>
      <c r="F3" s="42">
        <f>IF($C3=100,200,0)</f>
      </c>
      <c r="G3" s="42">
        <f>IF($C3=100,10000,IF($C3=110,2500,0))</f>
      </c>
      <c r="H3" s="42">
        <f>IF($C3=100,10000,IF($C3=110,2500,0))</f>
      </c>
      <c r="I3" s="42">
        <f>IF($C3=100,160,IF($C3=110,40,0))</f>
      </c>
      <c r="J3" s="42">
        <f>IF($C3&lt;=110,50,0)</f>
      </c>
      <c r="K3" s="42">
        <f>IF($C3&lt;=110,300,0)</f>
      </c>
      <c r="L3" s="42">
        <f>IF($C3&lt;=110,100,0)</f>
      </c>
      <c r="M3" s="42">
        <f>IF($C3&lt;=110,100,0)</f>
      </c>
      <c r="N3" s="42">
        <f>IF($C3&lt;=110,20000,0)</f>
      </c>
      <c r="O3" s="42">
        <f>IF($C3&lt;=110,500,0)</f>
      </c>
      <c r="P3" s="42">
        <f>IF($C3&lt;=110,500,0)</f>
      </c>
      <c r="Q3" s="42">
        <f>IF($C3&lt;=110,500,0)</f>
      </c>
      <c r="R3" s="42">
        <f>IF($C3&lt;=110,500,0)</f>
      </c>
      <c r="S3" s="42">
        <f>IF($C3&lt;=110,500,0)</f>
      </c>
      <c r="T3" s="42">
        <f>IF($C3&lt;=110,1000,0)</f>
      </c>
      <c r="U3" s="42">
        <f>IF($C3&lt;=110,40,0)</f>
      </c>
      <c r="V3" s="42">
        <f>IF($C3&lt;=110,30,0)</f>
      </c>
      <c r="W3" s="42">
        <f>IF($C3&lt;=120,2,IF($C3&lt;=140,1,0))</f>
      </c>
      <c r="X3" s="42">
        <f>IF($C3&lt;=130,30,0)</f>
      </c>
      <c r="Y3" s="42">
        <f>IF($C3&lt;=130,30,0)</f>
      </c>
      <c r="Z3" s="42">
        <f>IF($C3&lt;=130,2000,0)</f>
      </c>
      <c r="AA3" s="42">
        <f>IF($C3&lt;=130,2000,0)</f>
      </c>
      <c r="AB3" s="42">
        <f>IF($C3&lt;=130,300,0)</f>
      </c>
      <c r="AC3" s="42">
        <f>IF($C3&lt;=130,50,0)</f>
      </c>
      <c r="AD3" s="42">
        <f>IF($C3=100,10100000,IF($C3&lt;=120,10000000,IF($C3&lt;=130,5000000,0)))</f>
      </c>
      <c r="AE3" s="42">
        <f>IF($C3&lt;=140,30,0)</f>
      </c>
      <c r="AF3" s="42">
        <f>IF($C3&lt;=140,30,0)</f>
      </c>
      <c r="AG3" s="42">
        <f>IF($C3&lt;=140,30,0)</f>
      </c>
    </row>
    <row x14ac:dyDescent="0.25" r="4" customHeight="1" ht="18.75">
      <c r="A4" s="31" t="s">
        <v>183</v>
      </c>
      <c r="B4" s="47" t="s">
        <v>184</v>
      </c>
      <c r="C4" s="45">
        <v>100</v>
      </c>
      <c r="D4" s="42">
        <f>IF($C4=100,10000,IF($C4=110,2500,0))</f>
      </c>
      <c r="E4" s="42">
        <f>IF($C4=100,1,0)</f>
      </c>
      <c r="F4" s="42">
        <f>IF($C4=100,200,0)</f>
      </c>
      <c r="G4" s="42">
        <f>IF($C4=100,10000,IF($C4=110,2500,0))</f>
      </c>
      <c r="H4" s="42">
        <f>IF($C4=100,10000,IF($C4=110,2500,0))</f>
      </c>
      <c r="I4" s="42">
        <f>IF($C4=100,160,IF($C4=110,40,0))</f>
      </c>
      <c r="J4" s="42">
        <f>IF($C4&lt;=110,50,0)</f>
      </c>
      <c r="K4" s="42">
        <f>IF($C4&lt;=110,300,0)</f>
      </c>
      <c r="L4" s="42">
        <f>IF($C4&lt;=110,100,0)</f>
      </c>
      <c r="M4" s="42">
        <f>IF($C4&lt;=110,100,0)</f>
      </c>
      <c r="N4" s="42">
        <f>IF($C4&lt;=110,20000,0)</f>
      </c>
      <c r="O4" s="42">
        <f>IF($C4&lt;=110,500,0)</f>
      </c>
      <c r="P4" s="42">
        <f>IF($C4&lt;=110,500,0)</f>
      </c>
      <c r="Q4" s="42">
        <f>IF($C4&lt;=110,500,0)</f>
      </c>
      <c r="R4" s="42">
        <f>IF($C4&lt;=110,500,0)</f>
      </c>
      <c r="S4" s="42">
        <f>IF($C4&lt;=110,500,0)</f>
      </c>
      <c r="T4" s="42">
        <f>IF($C4&lt;=110,1000,0)</f>
      </c>
      <c r="U4" s="42">
        <f>IF($C4&lt;=110,40,0)</f>
      </c>
      <c r="V4" s="42">
        <f>IF($C4&lt;=110,30,0)</f>
      </c>
      <c r="W4" s="42">
        <f>IF($C4&lt;=120,2,IF($C4&lt;=140,1,0))</f>
      </c>
      <c r="X4" s="42">
        <f>IF($C4&lt;=130,30,0)</f>
      </c>
      <c r="Y4" s="42">
        <f>IF($C4&lt;=130,30,0)</f>
      </c>
      <c r="Z4" s="42">
        <f>IF($C4&lt;=130,2000,0)</f>
      </c>
      <c r="AA4" s="42">
        <f>IF($C4&lt;=130,2000,0)</f>
      </c>
      <c r="AB4" s="42">
        <f>IF($C4&lt;=130,300,0)</f>
      </c>
      <c r="AC4" s="42">
        <f>IF($C4&lt;=130,50,0)</f>
      </c>
      <c r="AD4" s="42">
        <f>IF($C4=100,10100000,IF($C4&lt;=120,10000000,IF($C4&lt;=130,5000000,0)))</f>
      </c>
      <c r="AE4" s="42">
        <f>IF($C4&lt;=140,30,0)</f>
      </c>
      <c r="AF4" s="42">
        <f>IF($C4&lt;=140,30,0)</f>
      </c>
      <c r="AG4" s="42">
        <f>IF($C4&lt;=140,30,0)</f>
      </c>
    </row>
    <row x14ac:dyDescent="0.25" r="5" customHeight="1" ht="18.75">
      <c r="A5" s="31" t="s">
        <v>180</v>
      </c>
      <c r="B5" s="44" t="s">
        <v>181</v>
      </c>
      <c r="C5" s="45">
        <v>100</v>
      </c>
      <c r="D5" s="42">
        <f>IF($C5=100,10000,IF($C5=110,2500,0))</f>
      </c>
      <c r="E5" s="42">
        <f>IF($C5=100,1,0)</f>
      </c>
      <c r="F5" s="42">
        <f>IF($C5=100,200,0)</f>
      </c>
      <c r="G5" s="42">
        <f>IF($C5=100,10000,IF($C5=110,2500,0))</f>
      </c>
      <c r="H5" s="42">
        <f>IF($C5=100,10000,IF($C5=110,2500,0))</f>
      </c>
      <c r="I5" s="42">
        <f>IF($C5=100,160,IF($C5=110,40,0))</f>
      </c>
      <c r="J5" s="42">
        <f>IF($C5&lt;=110,50,0)</f>
      </c>
      <c r="K5" s="42">
        <f>IF($C5&lt;=110,300,0)</f>
      </c>
      <c r="L5" s="42">
        <f>IF($C5&lt;=110,100,0)</f>
      </c>
      <c r="M5" s="42">
        <f>IF($C5&lt;=110,100,0)</f>
      </c>
      <c r="N5" s="42">
        <f>IF($C5&lt;=110,20000,0)</f>
      </c>
      <c r="O5" s="42">
        <f>IF($C5&lt;=110,500,0)</f>
      </c>
      <c r="P5" s="42">
        <f>IF($C5&lt;=110,500,0)</f>
      </c>
      <c r="Q5" s="42">
        <f>IF($C5&lt;=110,500,0)</f>
      </c>
      <c r="R5" s="42">
        <f>IF($C5&lt;=110,500,0)</f>
      </c>
      <c r="S5" s="42">
        <f>IF($C5&lt;=110,500,0)</f>
      </c>
      <c r="T5" s="42">
        <f>IF($C5&lt;=110,1000,0)</f>
      </c>
      <c r="U5" s="42">
        <f>IF($C5&lt;=110,40,0)</f>
      </c>
      <c r="V5" s="42">
        <f>IF($C5&lt;=110,30,0)</f>
      </c>
      <c r="W5" s="42">
        <f>IF($C5&lt;=120,2,IF($C5&lt;=140,1,0))</f>
      </c>
      <c r="X5" s="42">
        <f>IF($C5&lt;=130,30,0)</f>
      </c>
      <c r="Y5" s="42">
        <f>IF($C5&lt;=130,30,0)</f>
      </c>
      <c r="Z5" s="42">
        <f>IF($C5&lt;=130,2000,0)</f>
      </c>
      <c r="AA5" s="42">
        <f>IF($C5&lt;=130,2000,0)</f>
      </c>
      <c r="AB5" s="42">
        <f>IF($C5&lt;=130,300,0)</f>
      </c>
      <c r="AC5" s="42">
        <f>IF($C5&lt;=130,50,0)</f>
      </c>
      <c r="AD5" s="42">
        <f>IF($C5=100,10100000,IF($C5&lt;=120,10000000,IF($C5&lt;=130,5000000,0)))</f>
      </c>
      <c r="AE5" s="42">
        <f>IF($C5&lt;=140,30,0)</f>
      </c>
      <c r="AF5" s="42">
        <f>IF($C5&lt;=140,30,0)</f>
      </c>
      <c r="AG5" s="42">
        <f>IF($C5&lt;=140,30,0)</f>
      </c>
    </row>
    <row x14ac:dyDescent="0.25" r="6" customHeight="1" ht="18.75">
      <c r="A6" s="31" t="s">
        <v>185</v>
      </c>
      <c r="B6" s="46" t="s">
        <v>186</v>
      </c>
      <c r="C6" s="45">
        <v>100</v>
      </c>
      <c r="D6" s="42">
        <f>IF($C6=100,10000,IF($C6=110,2500,0))</f>
      </c>
      <c r="E6" s="42">
        <f>IF($C6=100,1,0)</f>
      </c>
      <c r="F6" s="42">
        <f>IF($C6=100,200,0)</f>
      </c>
      <c r="G6" s="42">
        <f>IF($C6=100,10000,IF($C6=110,2500,0))</f>
      </c>
      <c r="H6" s="42">
        <f>IF($C6=100,10000,IF($C6=110,2500,0))</f>
      </c>
      <c r="I6" s="42">
        <f>IF($C6=100,160,IF($C6=110,40,0))</f>
      </c>
      <c r="J6" s="42">
        <f>IF($C6&lt;=110,50,0)</f>
      </c>
      <c r="K6" s="42">
        <f>IF($C6&lt;=110,300,0)</f>
      </c>
      <c r="L6" s="42">
        <f>IF($C6&lt;=110,100,0)</f>
      </c>
      <c r="M6" s="42">
        <f>IF($C6&lt;=110,100,0)</f>
      </c>
      <c r="N6" s="42">
        <f>IF($C6&lt;=110,20000,0)</f>
      </c>
      <c r="O6" s="42">
        <f>IF($C6&lt;=110,500,0)</f>
      </c>
      <c r="P6" s="42">
        <f>IF($C6&lt;=110,500,0)</f>
      </c>
      <c r="Q6" s="42">
        <f>IF($C6&lt;=110,500,0)</f>
      </c>
      <c r="R6" s="42">
        <f>IF($C6&lt;=110,500,0)</f>
      </c>
      <c r="S6" s="42">
        <f>IF($C6&lt;=110,500,0)</f>
      </c>
      <c r="T6" s="42">
        <f>IF($C6&lt;=110,1000,0)</f>
      </c>
      <c r="U6" s="42">
        <f>IF($C6&lt;=110,40,0)</f>
      </c>
      <c r="V6" s="42">
        <f>IF($C6&lt;=110,30,0)</f>
      </c>
      <c r="W6" s="42">
        <f>IF($C6&lt;=120,2,IF($C6&lt;=140,1,0))</f>
      </c>
      <c r="X6" s="42">
        <f>IF($C6&lt;=130,30,0)</f>
      </c>
      <c r="Y6" s="42">
        <f>IF($C6&lt;=130,30,0)</f>
      </c>
      <c r="Z6" s="42">
        <f>IF($C6&lt;=130,2000,0)</f>
      </c>
      <c r="AA6" s="42">
        <f>IF($C6&lt;=130,2000,0)</f>
      </c>
      <c r="AB6" s="42">
        <f>IF($C6&lt;=130,300,0)</f>
      </c>
      <c r="AC6" s="42">
        <f>IF($C6&lt;=130,50,0)</f>
      </c>
      <c r="AD6" s="42">
        <f>IF($C6=100,10100000,IF($C6&lt;=120,10000000,IF($C6&lt;=130,5000000,0)))</f>
      </c>
      <c r="AE6" s="42">
        <f>IF($C6&lt;=140,30,0)</f>
      </c>
      <c r="AF6" s="42">
        <f>IF($C6&lt;=140,30,0)</f>
      </c>
      <c r="AG6" s="42">
        <f>IF($C6&lt;=140,30,0)</f>
      </c>
    </row>
    <row x14ac:dyDescent="0.25" r="7" customHeight="1" ht="18.75">
      <c r="A7" s="31" t="s">
        <v>189</v>
      </c>
      <c r="B7" s="48" t="s">
        <v>190</v>
      </c>
      <c r="C7" s="45">
        <v>150</v>
      </c>
      <c r="D7" s="42">
        <f>IF($C7=100,10000,IF($C7=110,2500,0))</f>
      </c>
      <c r="E7" s="42">
        <f>IF($C7=100,1,0)</f>
      </c>
      <c r="F7" s="42">
        <f>IF($C7=100,200,0)</f>
      </c>
      <c r="G7" s="42">
        <f>IF($C7=100,10000,IF($C7=110,2500,0))</f>
      </c>
      <c r="H7" s="42">
        <f>IF($C7=100,10000,IF($C7=110,2500,0))</f>
      </c>
      <c r="I7" s="42">
        <f>IF($C7=100,160,IF($C7=110,40,0))</f>
      </c>
      <c r="J7" s="42">
        <f>IF($C7&lt;=110,50,0)</f>
      </c>
      <c r="K7" s="42">
        <f>IF($C7&lt;=110,300,0)</f>
      </c>
      <c r="L7" s="42">
        <f>IF($C7&lt;=110,100,0)</f>
      </c>
      <c r="M7" s="42">
        <f>IF($C7&lt;=110,100,0)</f>
      </c>
      <c r="N7" s="42">
        <f>IF($C7&lt;=110,20000,0)</f>
      </c>
      <c r="O7" s="42">
        <f>IF($C7&lt;=110,500,0)</f>
      </c>
      <c r="P7" s="42">
        <f>IF($C7&lt;=110,500,0)</f>
      </c>
      <c r="Q7" s="42">
        <f>IF($C7&lt;=110,500,0)</f>
      </c>
      <c r="R7" s="42">
        <f>IF($C7&lt;=110,500,0)</f>
      </c>
      <c r="S7" s="42">
        <f>IF($C7&lt;=110,500,0)</f>
      </c>
      <c r="T7" s="42">
        <f>IF($C7&lt;=110,1000,0)</f>
      </c>
      <c r="U7" s="42">
        <f>IF($C7&lt;=110,40,0)</f>
      </c>
      <c r="V7" s="42">
        <f>IF($C7&lt;=110,30,0)</f>
      </c>
      <c r="W7" s="42">
        <f>IF($C7&lt;=120,2,IF($C7&lt;=140,1,0))</f>
      </c>
      <c r="X7" s="42">
        <f>IF($C7&lt;=130,30,0)</f>
      </c>
      <c r="Y7" s="42">
        <f>IF($C7&lt;=130,30,0)</f>
      </c>
      <c r="Z7" s="42">
        <f>IF($C7&lt;=130,2000,0)</f>
      </c>
      <c r="AA7" s="42">
        <f>IF($C7&lt;=130,2000,0)</f>
      </c>
      <c r="AB7" s="42">
        <f>IF($C7&lt;=130,300,0)</f>
      </c>
      <c r="AC7" s="42">
        <f>IF($C7&lt;=130,50,0)</f>
      </c>
      <c r="AD7" s="42">
        <f>IF($C7=100,10100000,IF($C7&lt;=120,10000000,IF($C7&lt;=130,5000000,0)))</f>
      </c>
      <c r="AE7" s="42">
        <f>IF($C7&lt;=140,30,0)</f>
      </c>
      <c r="AF7" s="42">
        <f>IF($C7&lt;=140,30,0)</f>
      </c>
      <c r="AG7" s="42">
        <f>IF($C7&lt;=140,30,0)</f>
      </c>
    </row>
    <row x14ac:dyDescent="0.25" r="8" customHeight="1" ht="18.75">
      <c r="A8" s="31" t="s">
        <v>178</v>
      </c>
      <c r="B8" s="49" t="s">
        <v>179</v>
      </c>
      <c r="C8" s="45">
        <v>130</v>
      </c>
      <c r="D8" s="42">
        <f>IF($C8=100,10000,IF($C8=110,2500,0))</f>
      </c>
      <c r="E8" s="42">
        <f>IF($C8=100,1,0)</f>
      </c>
      <c r="F8" s="42">
        <f>IF($C8=100,200,0)</f>
      </c>
      <c r="G8" s="42">
        <f>IF($C8=100,10000,IF($C8=110,2500,0))</f>
      </c>
      <c r="H8" s="42">
        <f>IF($C8=100,10000,IF($C8=110,2500,0))</f>
      </c>
      <c r="I8" s="42">
        <f>IF($C8=100,160,IF($C8=110,40,0))</f>
      </c>
      <c r="J8" s="42">
        <f>IF($C8&lt;=110,50,0)</f>
      </c>
      <c r="K8" s="42">
        <f>IF($C8&lt;=110,300,0)</f>
      </c>
      <c r="L8" s="42">
        <f>IF($C8&lt;=110,100,0)</f>
      </c>
      <c r="M8" s="42">
        <f>IF($C8&lt;=110,100,0)</f>
      </c>
      <c r="N8" s="42">
        <f>IF($C8&lt;=110,20000,0)</f>
      </c>
      <c r="O8" s="42">
        <f>IF($C8&lt;=110,500,0)</f>
      </c>
      <c r="P8" s="42">
        <f>IF($C8&lt;=110,500,0)</f>
      </c>
      <c r="Q8" s="42">
        <f>IF($C8&lt;=110,500,0)</f>
      </c>
      <c r="R8" s="42">
        <f>IF($C8&lt;=110,500,0)</f>
      </c>
      <c r="S8" s="42">
        <f>IF($C8&lt;=110,500,0)</f>
      </c>
      <c r="T8" s="42">
        <f>IF($C8&lt;=110,1000,0)</f>
      </c>
      <c r="U8" s="42">
        <f>IF($C8&lt;=110,40,0)</f>
      </c>
      <c r="V8" s="42">
        <f>IF($C8&lt;=110,30,0)</f>
      </c>
      <c r="W8" s="42">
        <f>IF($C8&lt;=120,2,IF($C8&lt;=140,1,0))</f>
      </c>
      <c r="X8" s="42">
        <f>IF($C8&lt;=130,30,0)</f>
      </c>
      <c r="Y8" s="42">
        <f>IF($C8&lt;=130,30,0)</f>
      </c>
      <c r="Z8" s="42">
        <f>IF($C8&lt;=130,2000,0)</f>
      </c>
      <c r="AA8" s="42">
        <f>IF($C8&lt;=130,2000,0)</f>
      </c>
      <c r="AB8" s="42">
        <f>IF($C8&lt;=130,300,0)</f>
      </c>
      <c r="AC8" s="42">
        <f>IF($C8&lt;=130,50,0)</f>
      </c>
      <c r="AD8" s="42">
        <f>IF($C8=100,10100000,IF($C8&lt;=120,10000000,IF($C8&lt;=130,5000000,0)))</f>
      </c>
      <c r="AE8" s="42">
        <f>IF($C8&lt;=140,30,0)</f>
      </c>
      <c r="AF8" s="42">
        <f>IF($C8&lt;=140,30,0)</f>
      </c>
      <c r="AG8" s="42">
        <f>IF($C8&lt;=140,30,0)</f>
      </c>
    </row>
    <row x14ac:dyDescent="0.25" r="9" customHeight="1" ht="18.75">
      <c r="A9" s="31" t="s">
        <v>193</v>
      </c>
      <c r="B9" s="47" t="s">
        <v>184</v>
      </c>
      <c r="C9" s="45">
        <v>100</v>
      </c>
      <c r="D9" s="42">
        <f>IF($C9=100,10000,IF($C9=110,2500,0))</f>
      </c>
      <c r="E9" s="42">
        <f>IF($C9=100,1,0)</f>
      </c>
      <c r="F9" s="42">
        <f>IF($C9=100,200,0)</f>
      </c>
      <c r="G9" s="42">
        <f>IF($C9=100,10000,IF($C9=110,2500,0))</f>
      </c>
      <c r="H9" s="42">
        <f>IF($C9=100,10000,IF($C9=110,2500,0))</f>
      </c>
      <c r="I9" s="42">
        <f>IF($C9=100,160,IF($C9=110,40,0))</f>
      </c>
      <c r="J9" s="42">
        <f>IF($C9&lt;=110,50,0)</f>
      </c>
      <c r="K9" s="42">
        <f>IF($C9&lt;=110,300,0)</f>
      </c>
      <c r="L9" s="42">
        <f>IF($C9&lt;=110,100,0)</f>
      </c>
      <c r="M9" s="42">
        <f>IF($C9&lt;=110,100,0)</f>
      </c>
      <c r="N9" s="42">
        <f>IF($C9&lt;=110,20000,0)</f>
      </c>
      <c r="O9" s="42">
        <f>IF($C9&lt;=110,500,0)</f>
      </c>
      <c r="P9" s="42">
        <f>IF($C9&lt;=110,500,0)</f>
      </c>
      <c r="Q9" s="42">
        <f>IF($C9&lt;=110,500,0)</f>
      </c>
      <c r="R9" s="42">
        <f>IF($C9&lt;=110,500,0)</f>
      </c>
      <c r="S9" s="42">
        <f>IF($C9&lt;=110,500,0)</f>
      </c>
      <c r="T9" s="42">
        <f>IF($C9&lt;=110,1000,0)</f>
      </c>
      <c r="U9" s="42">
        <f>IF($C9&lt;=110,40,0)</f>
      </c>
      <c r="V9" s="42">
        <f>IF($C9&lt;=110,30,0)</f>
      </c>
      <c r="W9" s="42">
        <f>IF($C9&lt;=120,2,IF($C9&lt;=140,1,0))</f>
      </c>
      <c r="X9" s="42">
        <f>IF($C9&lt;=130,30,0)</f>
      </c>
      <c r="Y9" s="42">
        <f>IF($C9&lt;=130,30,0)</f>
      </c>
      <c r="Z9" s="42">
        <f>IF($C9&lt;=130,2000,0)</f>
      </c>
      <c r="AA9" s="42">
        <f>IF($C9&lt;=130,2000,0)</f>
      </c>
      <c r="AB9" s="42">
        <f>IF($C9&lt;=130,300,0)</f>
      </c>
      <c r="AC9" s="42">
        <f>IF($C9&lt;=130,50,0)</f>
      </c>
      <c r="AD9" s="42">
        <f>IF($C9=100,10100000,IF($C9&lt;=120,10000000,IF($C9&lt;=130,5000000,0)))</f>
      </c>
      <c r="AE9" s="42">
        <f>IF($C9&lt;=140,30,0)</f>
      </c>
      <c r="AF9" s="42">
        <f>IF($C9&lt;=140,30,0)</f>
      </c>
      <c r="AG9" s="42">
        <f>IF($C9&lt;=140,30,0)</f>
      </c>
    </row>
    <row x14ac:dyDescent="0.25" r="10" customHeight="1" ht="18.75">
      <c r="A10" s="31" t="s">
        <v>192</v>
      </c>
      <c r="B10" s="49" t="s">
        <v>179</v>
      </c>
      <c r="C10" s="45">
        <v>150</v>
      </c>
      <c r="D10" s="42">
        <f>IF($C10=100,10000,IF($C10=110,2500,0))</f>
      </c>
      <c r="E10" s="42">
        <f>IF($C10=100,1,0)</f>
      </c>
      <c r="F10" s="42">
        <f>IF($C10=100,200,0)</f>
      </c>
      <c r="G10" s="42">
        <f>IF($C10=100,10000,IF($C10=110,2500,0))</f>
      </c>
      <c r="H10" s="42">
        <f>IF($C10=100,10000,IF($C10=110,2500,0))</f>
      </c>
      <c r="I10" s="42">
        <f>IF($C10=100,160,IF($C10=110,40,0))</f>
      </c>
      <c r="J10" s="42">
        <f>IF($C10&lt;=110,50,0)</f>
      </c>
      <c r="K10" s="42">
        <f>IF($C10&lt;=110,300,0)</f>
      </c>
      <c r="L10" s="42">
        <f>IF($C10&lt;=110,100,0)</f>
      </c>
      <c r="M10" s="42">
        <f>IF($C10&lt;=110,100,0)</f>
      </c>
      <c r="N10" s="42">
        <f>IF($C10&lt;=110,20000,0)</f>
      </c>
      <c r="O10" s="42">
        <f>IF($C10&lt;=110,500,0)</f>
      </c>
      <c r="P10" s="42">
        <f>IF($C10&lt;=110,500,0)</f>
      </c>
      <c r="Q10" s="42">
        <f>IF($C10&lt;=110,500,0)</f>
      </c>
      <c r="R10" s="42">
        <f>IF($C10&lt;=110,500,0)</f>
      </c>
      <c r="S10" s="42">
        <f>IF($C10&lt;=110,500,0)</f>
      </c>
      <c r="T10" s="42">
        <f>IF($C10&lt;=110,1000,0)</f>
      </c>
      <c r="U10" s="42">
        <f>IF($C10&lt;=110,40,0)</f>
      </c>
      <c r="V10" s="42">
        <f>IF($C10&lt;=110,30,0)</f>
      </c>
      <c r="W10" s="42">
        <f>IF($C10&lt;=120,2,IF($C10&lt;=140,1,0))</f>
      </c>
      <c r="X10" s="42">
        <f>IF($C10&lt;=130,30,0)</f>
      </c>
      <c r="Y10" s="42">
        <f>IF($C10&lt;=130,30,0)</f>
      </c>
      <c r="Z10" s="42">
        <f>IF($C10&lt;=130,2000,0)</f>
      </c>
      <c r="AA10" s="42">
        <f>IF($C10&lt;=130,2000,0)</f>
      </c>
      <c r="AB10" s="42">
        <f>IF($C10&lt;=130,300,0)</f>
      </c>
      <c r="AC10" s="42">
        <f>IF($C10&lt;=130,50,0)</f>
      </c>
      <c r="AD10" s="42">
        <f>IF($C10=100,10100000,IF($C10&lt;=120,10000000,IF($C10&lt;=130,5000000,0)))</f>
      </c>
      <c r="AE10" s="42">
        <f>IF($C10&lt;=140,30,0)</f>
      </c>
      <c r="AF10" s="42">
        <f>IF($C10&lt;=140,30,0)</f>
      </c>
      <c r="AG10" s="42">
        <f>IF($C10&lt;=140,30,0)</f>
      </c>
    </row>
    <row x14ac:dyDescent="0.25" r="11" customHeight="1" ht="18.75">
      <c r="A11" s="31" t="s">
        <v>187</v>
      </c>
      <c r="B11" s="50" t="s">
        <v>188</v>
      </c>
      <c r="C11" s="45">
        <v>140</v>
      </c>
      <c r="D11" s="42">
        <f>IF($C11=100,10000,IF($C11=110,2500,0))</f>
      </c>
      <c r="E11" s="42">
        <f>IF($C11=100,1,0)</f>
      </c>
      <c r="F11" s="42">
        <f>IF($C11=100,200,0)</f>
      </c>
      <c r="G11" s="42">
        <f>IF($C11=100,10000,IF($C11=110,2500,0))</f>
      </c>
      <c r="H11" s="42">
        <f>IF($C11=100,10000,IF($C11=110,2500,0))</f>
      </c>
      <c r="I11" s="42">
        <f>IF($C11=100,160,IF($C11=110,40,0))</f>
      </c>
      <c r="J11" s="42">
        <f>IF($C11&lt;=110,50,0)</f>
      </c>
      <c r="K11" s="42">
        <f>IF($C11&lt;=110,300,0)</f>
      </c>
      <c r="L11" s="42">
        <f>IF($C11&lt;=110,100,0)</f>
      </c>
      <c r="M11" s="42">
        <f>IF($C11&lt;=110,100,0)</f>
      </c>
      <c r="N11" s="42">
        <f>IF($C11&lt;=110,20000,0)</f>
      </c>
      <c r="O11" s="42">
        <f>IF($C11&lt;=110,500,0)</f>
      </c>
      <c r="P11" s="42">
        <f>IF($C11&lt;=110,500,0)</f>
      </c>
      <c r="Q11" s="42">
        <f>IF($C11&lt;=110,500,0)</f>
      </c>
      <c r="R11" s="42">
        <f>IF($C11&lt;=110,500,0)</f>
      </c>
      <c r="S11" s="42">
        <f>IF($C11&lt;=110,500,0)</f>
      </c>
      <c r="T11" s="42">
        <f>IF($C11&lt;=110,1000,0)</f>
      </c>
      <c r="U11" s="42">
        <f>IF($C11&lt;=110,40,0)</f>
      </c>
      <c r="V11" s="42">
        <f>IF($C11&lt;=110,30,0)</f>
      </c>
      <c r="W11" s="42">
        <f>IF($C11&lt;=120,2,IF($C11&lt;=140,1,0))</f>
      </c>
      <c r="X11" s="42">
        <f>IF($C11&lt;=130,30,0)</f>
      </c>
      <c r="Y11" s="42">
        <f>IF($C11&lt;=130,30,0)</f>
      </c>
      <c r="Z11" s="42">
        <f>IF($C11&lt;=130,2000,0)</f>
      </c>
      <c r="AA11" s="42">
        <f>IF($C11&lt;=130,2000,0)</f>
      </c>
      <c r="AB11" s="42">
        <f>IF($C11&lt;=130,300,0)</f>
      </c>
      <c r="AC11" s="42">
        <f>IF($C11&lt;=130,50,0)</f>
      </c>
      <c r="AD11" s="42">
        <f>IF($C11=100,10100000,IF($C11&lt;=120,10000000,IF($C11&lt;=130,5000000,0)))</f>
      </c>
      <c r="AE11" s="42">
        <f>IF($C11&lt;=140,30,0)</f>
      </c>
      <c r="AF11" s="42">
        <f>IF($C11&lt;=140,30,0)</f>
      </c>
      <c r="AG11" s="42">
        <f>IF($C11&lt;=140,30,0)</f>
      </c>
    </row>
    <row x14ac:dyDescent="0.25" r="12" customHeight="1" ht="18.75" customFormat="1" s="51">
      <c r="A12" s="52"/>
      <c r="B12" s="37"/>
      <c r="C12" s="53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</row>
    <row x14ac:dyDescent="0.25" r="13" customHeight="1" ht="18.75">
      <c r="A13" s="31" t="s">
        <v>240</v>
      </c>
      <c r="B13" s="32" t="s">
        <v>195</v>
      </c>
      <c r="C13" s="38" t="s">
        <v>196</v>
      </c>
      <c r="D13" s="31" t="s">
        <v>170</v>
      </c>
      <c r="E13" s="31" t="s">
        <v>171</v>
      </c>
      <c r="F13" s="31" t="s">
        <v>197</v>
      </c>
      <c r="G13" s="31" t="s">
        <v>198</v>
      </c>
      <c r="H13" s="31" t="s">
        <v>173</v>
      </c>
      <c r="I13" s="33" t="s">
        <v>238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</row>
    <row x14ac:dyDescent="0.25" r="14" customHeight="1" ht="18.75">
      <c r="A14" s="54" t="s">
        <v>188</v>
      </c>
      <c r="B14" s="34">
        <f>G11</f>
      </c>
      <c r="C14" s="42">
        <f>H11</f>
      </c>
      <c r="D14" s="42">
        <f>J11</f>
      </c>
      <c r="E14" s="42">
        <f>K11</f>
      </c>
      <c r="F14" s="42">
        <f>AA11</f>
      </c>
      <c r="G14" s="42">
        <f>AB11</f>
      </c>
      <c r="H14" s="42">
        <f>V11</f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x14ac:dyDescent="0.25" r="15" customHeight="1" ht="18.75">
      <c r="A15" s="55" t="s">
        <v>181</v>
      </c>
      <c r="B15" s="42">
        <f>G2+G5</f>
      </c>
      <c r="C15" s="42">
        <f>H2+H5</f>
      </c>
      <c r="D15" s="42">
        <f>J2+J5</f>
      </c>
      <c r="E15" s="42">
        <f>K2+K5</f>
      </c>
      <c r="F15" s="42">
        <f>AA2+AA5</f>
      </c>
      <c r="G15" s="42">
        <f>AB5+AB2</f>
      </c>
      <c r="H15" s="42">
        <f>V2+V5</f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x14ac:dyDescent="0.25" r="16" customHeight="1" ht="18.75">
      <c r="A16" s="56" t="s">
        <v>184</v>
      </c>
      <c r="B16" s="42">
        <f>G4+G9</f>
      </c>
      <c r="C16" s="42">
        <f>H4+H9</f>
      </c>
      <c r="D16" s="42">
        <f>J4+J9</f>
      </c>
      <c r="E16" s="42">
        <f>K4+K9</f>
      </c>
      <c r="F16" s="42">
        <f>AA4+AA9</f>
      </c>
      <c r="G16" s="42">
        <f>AB4+AB9</f>
      </c>
      <c r="H16" s="42">
        <f>V4+V9</f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x14ac:dyDescent="0.25" r="17" customHeight="1" ht="18.75">
      <c r="A17" s="57" t="s">
        <v>179</v>
      </c>
      <c r="B17" s="42">
        <f>G10+G8</f>
      </c>
      <c r="C17" s="42">
        <f>H10+H8</f>
      </c>
      <c r="D17" s="42">
        <f>J8+J10</f>
      </c>
      <c r="E17" s="42">
        <f>K8+K10</f>
      </c>
      <c r="F17" s="42">
        <f>AA10+AA8</f>
      </c>
      <c r="G17" s="42">
        <f>AB8+AB10</f>
      </c>
      <c r="H17" s="42">
        <f>V10+V8</f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x14ac:dyDescent="0.25" r="18" customHeight="1" ht="18.75">
      <c r="A18" s="58" t="s">
        <v>186</v>
      </c>
      <c r="B18" s="42">
        <f>G6+G3</f>
      </c>
      <c r="C18" s="42">
        <f>H6+H3</f>
      </c>
      <c r="D18" s="42">
        <f>J3+J6</f>
      </c>
      <c r="E18" s="42">
        <f>K3+K6</f>
      </c>
      <c r="F18" s="42">
        <f>AA3+AA6</f>
      </c>
      <c r="G18" s="42">
        <f>AB3+AB6</f>
      </c>
      <c r="H18" s="42">
        <f>V6+V3</f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x14ac:dyDescent="0.25" r="19" customHeight="1" ht="18.75">
      <c r="A19" s="59" t="s">
        <v>190</v>
      </c>
      <c r="B19" s="42">
        <f>G7</f>
      </c>
      <c r="C19" s="42">
        <f>H7</f>
      </c>
      <c r="D19" s="42">
        <f>J7</f>
      </c>
      <c r="E19" s="42">
        <f>K7</f>
      </c>
      <c r="F19" s="42">
        <f>AA7</f>
      </c>
      <c r="G19" s="42">
        <f>AB7</f>
      </c>
      <c r="H19" s="42">
        <f>V7</f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x14ac:dyDescent="0.25" r="20" customHeight="1" ht="18.75" customFormat="1" s="51">
      <c r="A20" s="52"/>
      <c r="B20" s="37"/>
      <c r="C20" s="53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</row>
    <row x14ac:dyDescent="0.25" r="21" customHeight="1" ht="18.75">
      <c r="A21" s="31" t="s">
        <v>199</v>
      </c>
      <c r="B21" s="32" t="s">
        <v>241</v>
      </c>
      <c r="C21" s="38" t="s">
        <v>172</v>
      </c>
      <c r="D21" s="31" t="s">
        <v>152</v>
      </c>
      <c r="E21" s="31" t="s">
        <v>140</v>
      </c>
      <c r="F21" s="31" t="s">
        <v>142</v>
      </c>
      <c r="G21" s="31" t="s">
        <v>200</v>
      </c>
      <c r="H21" s="31" t="s">
        <v>150</v>
      </c>
      <c r="I21" s="31" t="s">
        <v>151</v>
      </c>
      <c r="J21" s="31" t="s">
        <v>163</v>
      </c>
      <c r="K21" s="31" t="s">
        <v>121</v>
      </c>
      <c r="L21" s="31" t="s">
        <v>120</v>
      </c>
      <c r="M21" s="31" t="s">
        <v>128</v>
      </c>
      <c r="N21" s="31" t="s">
        <v>129</v>
      </c>
      <c r="O21" s="31" t="s">
        <v>201</v>
      </c>
      <c r="P21" s="31" t="s">
        <v>202</v>
      </c>
      <c r="Q21" s="33" t="s">
        <v>238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</row>
    <row x14ac:dyDescent="0.25" r="22" customHeight="1" ht="18.75">
      <c r="A22" s="41" t="s">
        <v>240</v>
      </c>
      <c r="B22" s="34">
        <f>SUM(D2:D11)</f>
      </c>
      <c r="C22" s="42">
        <f>SUM(L2:L11)</f>
      </c>
      <c r="D22" s="42">
        <f>SUM(M2:M11)</f>
      </c>
      <c r="E22" s="42">
        <f>SUM(O2:O11)</f>
      </c>
      <c r="F22" s="42">
        <f>SUM(P2:P11)</f>
      </c>
      <c r="G22" s="42">
        <f>SUM(Q2:Q11)</f>
      </c>
      <c r="H22" s="42">
        <f>SUM(R2:R11)</f>
      </c>
      <c r="I22" s="42">
        <f>SUM(S2:S11)</f>
      </c>
      <c r="J22" s="42">
        <f>SUM(W2:W11)</f>
      </c>
      <c r="K22" s="42">
        <f>SUM(AC2:AC11)</f>
      </c>
      <c r="L22" s="42">
        <f>SUM(AE2:AE11)</f>
      </c>
      <c r="M22" s="42">
        <f>SUM(AF2:AF11)</f>
      </c>
      <c r="N22" s="42">
        <f>SUM(AG2:AG11)</f>
      </c>
      <c r="O22" s="42">
        <f>X3+X6+X8+X10+X11</f>
      </c>
      <c r="P22" s="42">
        <f>X2+X4+X5+X7+X9</f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x14ac:dyDescent="0.25" r="23" customHeight="1" ht="18.75" customFormat="1" s="51">
      <c r="A23" s="52"/>
      <c r="B23" s="37"/>
      <c r="C23" s="53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</row>
    <row x14ac:dyDescent="0.25" r="24" customHeight="1" ht="18.75">
      <c r="A24" s="31" t="s">
        <v>203</v>
      </c>
      <c r="B24" s="32" t="s">
        <v>204</v>
      </c>
      <c r="C24" s="38" t="s">
        <v>167</v>
      </c>
      <c r="D24" s="31" t="s">
        <v>175</v>
      </c>
      <c r="E24" s="33" t="s">
        <v>238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x14ac:dyDescent="0.25" r="25" customHeight="1" ht="18.75">
      <c r="A25" s="31" t="s">
        <v>178</v>
      </c>
      <c r="B25" s="32" t="s">
        <v>211</v>
      </c>
      <c r="C25" s="42">
        <f>F8</f>
      </c>
      <c r="D25" s="42">
        <f>Z8</f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x14ac:dyDescent="0.25" r="26" customHeight="1" ht="18.75">
      <c r="A26" s="31" t="s">
        <v>180</v>
      </c>
      <c r="B26" s="32" t="s">
        <v>208</v>
      </c>
      <c r="C26" s="42">
        <f>F5</f>
      </c>
      <c r="D26" s="42">
        <f>Z5</f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x14ac:dyDescent="0.25" r="27" customHeight="1" ht="18.75">
      <c r="A27" s="31" t="s">
        <v>182</v>
      </c>
      <c r="B27" s="32" t="s">
        <v>205</v>
      </c>
      <c r="C27" s="42">
        <f>F2</f>
      </c>
      <c r="D27" s="42">
        <f>Z2</f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x14ac:dyDescent="0.25" r="28" customHeight="1" ht="18.75">
      <c r="A28" s="31" t="s">
        <v>183</v>
      </c>
      <c r="B28" s="32" t="s">
        <v>207</v>
      </c>
      <c r="C28" s="42">
        <f>F4</f>
      </c>
      <c r="D28" s="42">
        <f>Z4</f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x14ac:dyDescent="0.25" r="29" customHeight="1" ht="18.75">
      <c r="A29" s="31" t="s">
        <v>185</v>
      </c>
      <c r="B29" s="32" t="s">
        <v>209</v>
      </c>
      <c r="C29" s="42">
        <f>F6</f>
      </c>
      <c r="D29" s="42">
        <f>Z6</f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x14ac:dyDescent="0.25" r="30" customHeight="1" ht="18.75">
      <c r="A30" s="31" t="s">
        <v>187</v>
      </c>
      <c r="B30" s="32" t="s">
        <v>214</v>
      </c>
      <c r="C30" s="42">
        <f>F11</f>
      </c>
      <c r="D30" s="42">
        <f>Z11</f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x14ac:dyDescent="0.25" r="31" customHeight="1" ht="18.75">
      <c r="A31" s="31" t="s">
        <v>189</v>
      </c>
      <c r="B31" s="32" t="s">
        <v>210</v>
      </c>
      <c r="C31" s="42">
        <f>F7</f>
      </c>
      <c r="D31" s="42">
        <f>Z7</f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x14ac:dyDescent="0.25" r="32" customHeight="1" ht="18.75">
      <c r="A32" s="31" t="s">
        <v>191</v>
      </c>
      <c r="B32" s="32" t="s">
        <v>206</v>
      </c>
      <c r="C32" s="42">
        <f>F3</f>
      </c>
      <c r="D32" s="42">
        <f>Z3</f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x14ac:dyDescent="0.25" r="33" customHeight="1" ht="18.75">
      <c r="A33" s="31" t="s">
        <v>192</v>
      </c>
      <c r="B33" s="32" t="s">
        <v>213</v>
      </c>
      <c r="C33" s="42">
        <f>F10</f>
      </c>
      <c r="D33" s="42">
        <f>Z10</f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x14ac:dyDescent="0.25" r="34" customHeight="1" ht="18.75">
      <c r="A34" s="31" t="s">
        <v>193</v>
      </c>
      <c r="B34" s="32" t="s">
        <v>212</v>
      </c>
      <c r="C34" s="42">
        <f>F9</f>
      </c>
      <c r="D34" s="42">
        <f>Z9</f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x14ac:dyDescent="0.25" r="35" customHeight="1" ht="18.75" customFormat="1" s="51">
      <c r="A35" s="52"/>
      <c r="B35" s="37"/>
      <c r="C35" s="53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</row>
    <row x14ac:dyDescent="0.25" r="36" customHeight="1" ht="18.75">
      <c r="A36" s="31" t="s">
        <v>194</v>
      </c>
      <c r="B36" s="32" t="s">
        <v>195</v>
      </c>
      <c r="C36" s="38" t="s">
        <v>196</v>
      </c>
      <c r="D36" s="31" t="s">
        <v>170</v>
      </c>
      <c r="E36" s="31" t="s">
        <v>171</v>
      </c>
      <c r="F36" s="31" t="s">
        <v>197</v>
      </c>
      <c r="G36" s="31" t="s">
        <v>198</v>
      </c>
      <c r="H36" s="31" t="s">
        <v>173</v>
      </c>
      <c r="I36" s="33" t="s">
        <v>238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x14ac:dyDescent="0.25" r="37" customHeight="1" ht="18.75">
      <c r="A37" s="54" t="s">
        <v>188</v>
      </c>
      <c r="B37" s="60">
        <f>&amp;#25152;&amp;#25345;&amp;#19968;&amp;#35261;!B1</f>
      </c>
      <c r="C37" s="34">
        <f>&amp;#25152;&amp;#25345;&amp;#19968;&amp;#35261;!B7</f>
      </c>
      <c r="D37" s="60">
        <f>&amp;#25152;&amp;#25345;&amp;#19968;&amp;#35261;!$B13</f>
      </c>
      <c r="E37" s="60">
        <f>&amp;#25152;&amp;#25345;&amp;#19968;&amp;#35261;!$B19</f>
      </c>
      <c r="F37" s="60">
        <f>&amp;#25152;&amp;#25345;&amp;#19968;&amp;#35261;!$B25</f>
      </c>
      <c r="G37" s="60">
        <f>&amp;#25152;&amp;#25345;&amp;#19968;&amp;#35261;!$B31</f>
      </c>
      <c r="H37" s="60">
        <f>&amp;#25152;&amp;#25345;&amp;#19968;&amp;#35261;!$B37</f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x14ac:dyDescent="0.25" r="38" customHeight="1" ht="18.75">
      <c r="A38" s="55" t="s">
        <v>181</v>
      </c>
      <c r="B38" s="60">
        <f>&amp;#25152;&amp;#25345;&amp;#19968;&amp;#35261;!B2</f>
      </c>
      <c r="C38" s="34">
        <f>&amp;#25152;&amp;#25345;&amp;#19968;&amp;#35261;!B8</f>
      </c>
      <c r="D38" s="60">
        <f>&amp;#25152;&amp;#25345;&amp;#19968;&amp;#35261;!$B14</f>
      </c>
      <c r="E38" s="60">
        <f>&amp;#25152;&amp;#25345;&amp;#19968;&amp;#35261;!$B20</f>
      </c>
      <c r="F38" s="60">
        <f>&amp;#25152;&amp;#25345;&amp;#19968;&amp;#35261;!$B26</f>
      </c>
      <c r="G38" s="60">
        <f>&amp;#25152;&amp;#25345;&amp;#19968;&amp;#35261;!$B32</f>
      </c>
      <c r="H38" s="60">
        <f>&amp;#25152;&amp;#25345;&amp;#19968;&amp;#35261;!$B38</f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x14ac:dyDescent="0.25" r="39" customHeight="1" ht="18.75">
      <c r="A39" s="56" t="s">
        <v>184</v>
      </c>
      <c r="B39" s="60">
        <f>&amp;#25152;&amp;#25345;&amp;#19968;&amp;#35261;!B3</f>
      </c>
      <c r="C39" s="34">
        <f>&amp;#25152;&amp;#25345;&amp;#19968;&amp;#35261;!B9</f>
      </c>
      <c r="D39" s="60">
        <f>&amp;#25152;&amp;#25345;&amp;#19968;&amp;#35261;!$B15</f>
      </c>
      <c r="E39" s="60">
        <f>&amp;#25152;&amp;#25345;&amp;#19968;&amp;#35261;!$B21</f>
      </c>
      <c r="F39" s="60">
        <f>&amp;#25152;&amp;#25345;&amp;#19968;&amp;#35261;!$B27</f>
      </c>
      <c r="G39" s="60">
        <f>&amp;#25152;&amp;#25345;&amp;#19968;&amp;#35261;!$B33</f>
      </c>
      <c r="H39" s="60">
        <f>&amp;#25152;&amp;#25345;&amp;#19968;&amp;#35261;!$B39</f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x14ac:dyDescent="0.25" r="40" customHeight="1" ht="18.75">
      <c r="A40" s="57" t="s">
        <v>179</v>
      </c>
      <c r="B40" s="60">
        <f>&amp;#25152;&amp;#25345;&amp;#19968;&amp;#35261;!B4</f>
      </c>
      <c r="C40" s="34">
        <f>&amp;#25152;&amp;#25345;&amp;#19968;&amp;#35261;!B10</f>
      </c>
      <c r="D40" s="60">
        <f>&amp;#25152;&amp;#25345;&amp;#19968;&amp;#35261;!$B16</f>
      </c>
      <c r="E40" s="60">
        <f>&amp;#25152;&amp;#25345;&amp;#19968;&amp;#35261;!$B22</f>
      </c>
      <c r="F40" s="60">
        <f>&amp;#25152;&amp;#25345;&amp;#19968;&amp;#35261;!$B28</f>
      </c>
      <c r="G40" s="60">
        <f>&amp;#25152;&amp;#25345;&amp;#19968;&amp;#35261;!$B34</f>
      </c>
      <c r="H40" s="60">
        <f>&amp;#25152;&amp;#25345;&amp;#19968;&amp;#35261;!$B40</f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x14ac:dyDescent="0.25" r="41" customHeight="1" ht="18.75">
      <c r="A41" s="58" t="s">
        <v>186</v>
      </c>
      <c r="B41" s="60">
        <f>&amp;#25152;&amp;#25345;&amp;#19968;&amp;#35261;!B5</f>
      </c>
      <c r="C41" s="34">
        <f>&amp;#25152;&amp;#25345;&amp;#19968;&amp;#35261;!B11</f>
      </c>
      <c r="D41" s="60">
        <f>&amp;#25152;&amp;#25345;&amp;#19968;&amp;#35261;!$B17</f>
      </c>
      <c r="E41" s="60">
        <f>&amp;#25152;&amp;#25345;&amp;#19968;&amp;#35261;!$B23</f>
      </c>
      <c r="F41" s="60">
        <f>&amp;#25152;&amp;#25345;&amp;#19968;&amp;#35261;!$B29</f>
      </c>
      <c r="G41" s="60">
        <f>&amp;#25152;&amp;#25345;&amp;#19968;&amp;#35261;!$B35</f>
      </c>
      <c r="H41" s="60">
        <f>&amp;#25152;&amp;#25345;&amp;#19968;&amp;#35261;!$B41</f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x14ac:dyDescent="0.25" r="42" customHeight="1" ht="18.75">
      <c r="A42" s="59" t="s">
        <v>190</v>
      </c>
      <c r="B42" s="60">
        <f>&amp;#25152;&amp;#25345;&amp;#19968;&amp;#35261;!B6</f>
      </c>
      <c r="C42" s="34">
        <f>&amp;#25152;&amp;#25345;&amp;#19968;&amp;#35261;!$B12</f>
      </c>
      <c r="D42" s="60">
        <f>&amp;#25152;&amp;#25345;&amp;#19968;&amp;#35261;!$B18</f>
      </c>
      <c r="E42" s="60">
        <f>&amp;#25152;&amp;#25345;&amp;#19968;&amp;#35261;!$B24</f>
      </c>
      <c r="F42" s="60">
        <f>&amp;#25152;&amp;#25345;&amp;#19968;&amp;#35261;!$B30</f>
      </c>
      <c r="G42" s="60">
        <f>&amp;#25152;&amp;#25345;&amp;#19968;&amp;#35261;!$B36</f>
      </c>
      <c r="H42" s="60">
        <f>&amp;#25152;&amp;#25345;&amp;#19968;&amp;#35261;!$B42</f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x14ac:dyDescent="0.25" r="43" customHeight="1" ht="18.75" customFormat="1" s="51">
      <c r="A43" s="52"/>
      <c r="B43" s="37"/>
      <c r="C43" s="53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</row>
    <row x14ac:dyDescent="0.25" r="44" customHeight="1" ht="18.75">
      <c r="A44" s="31" t="s">
        <v>199</v>
      </c>
      <c r="B44" s="32" t="s">
        <v>149</v>
      </c>
      <c r="C44" s="38" t="s">
        <v>172</v>
      </c>
      <c r="D44" s="31" t="s">
        <v>152</v>
      </c>
      <c r="E44" s="31" t="s">
        <v>140</v>
      </c>
      <c r="F44" s="31" t="s">
        <v>142</v>
      </c>
      <c r="G44" s="31" t="s">
        <v>200</v>
      </c>
      <c r="H44" s="31" t="s">
        <v>150</v>
      </c>
      <c r="I44" s="31" t="s">
        <v>151</v>
      </c>
      <c r="J44" s="31" t="s">
        <v>163</v>
      </c>
      <c r="K44" s="31" t="s">
        <v>121</v>
      </c>
      <c r="L44" s="31" t="s">
        <v>120</v>
      </c>
      <c r="M44" s="31" t="s">
        <v>128</v>
      </c>
      <c r="N44" s="31" t="s">
        <v>129</v>
      </c>
      <c r="O44" s="31" t="s">
        <v>201</v>
      </c>
      <c r="P44" s="31" t="s">
        <v>202</v>
      </c>
      <c r="Q44" s="33" t="s">
        <v>238</v>
      </c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</row>
    <row x14ac:dyDescent="0.25" r="45" customHeight="1" ht="18.75">
      <c r="A45" s="41" t="s">
        <v>194</v>
      </c>
      <c r="B45" s="60">
        <f>&amp;#25152;&amp;#25345;&amp;#19968;&amp;#35261;!$B43</f>
      </c>
      <c r="C45" s="34">
        <f>&amp;#25152;&amp;#25345;&amp;#19968;&amp;#35261;!$B44</f>
      </c>
      <c r="D45" s="60">
        <f>&amp;#25152;&amp;#25345;&amp;#19968;&amp;#35261;!$B45</f>
      </c>
      <c r="E45" s="60">
        <f>&amp;#25152;&amp;#25345;&amp;#19968;&amp;#35261;!$B46</f>
      </c>
      <c r="F45" s="60">
        <f>&amp;#25152;&amp;#25345;&amp;#19968;&amp;#35261;!$B47</f>
      </c>
      <c r="G45" s="60">
        <f>&amp;#25152;&amp;#25345;&amp;#19968;&amp;#35261;!$B48</f>
      </c>
      <c r="H45" s="60">
        <f>&amp;#25152;&amp;#25345;&amp;#19968;&amp;#35261;!$B49</f>
      </c>
      <c r="I45" s="60">
        <f>&amp;#25152;&amp;#25345;&amp;#19968;&amp;#35261;!$B50</f>
      </c>
      <c r="J45" s="60">
        <f>&amp;#25152;&amp;#25345;&amp;#19968;&amp;#35261;!$B51</f>
      </c>
      <c r="K45" s="60">
        <f>&amp;#25152;&amp;#25345;&amp;#19968;&amp;#35261;!$B52</f>
      </c>
      <c r="L45" s="60">
        <f>&amp;#25152;&amp;#25345;&amp;#19968;&amp;#35261;!$B53</f>
      </c>
      <c r="M45" s="60">
        <f>&amp;#25152;&amp;#25345;&amp;#19968;&amp;#35261;!$B54</f>
      </c>
      <c r="N45" s="60">
        <f>&amp;#25152;&amp;#25345;&amp;#19968;&amp;#35261;!$B55</f>
      </c>
      <c r="O45" s="60">
        <f>&amp;#25152;&amp;#25345;&amp;#19968;&amp;#35261;!$B56</f>
      </c>
      <c r="P45" s="60">
        <f>&amp;#25152;&amp;#25345;&amp;#19968;&amp;#35261;!$B57</f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x14ac:dyDescent="0.25" r="46" customHeight="1" ht="18.75" customFormat="1" s="51">
      <c r="A46" s="52"/>
      <c r="B46" s="37"/>
      <c r="C46" s="53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</row>
    <row x14ac:dyDescent="0.25" r="47" customHeight="1" ht="18.75">
      <c r="A47" s="31" t="s">
        <v>203</v>
      </c>
      <c r="B47" s="32" t="s">
        <v>204</v>
      </c>
      <c r="C47" s="38" t="s">
        <v>167</v>
      </c>
      <c r="D47" s="31" t="s">
        <v>175</v>
      </c>
      <c r="E47" s="33" t="s">
        <v>238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</row>
    <row x14ac:dyDescent="0.25" r="48" customHeight="1" ht="18.75">
      <c r="A48" s="31" t="s">
        <v>178</v>
      </c>
      <c r="B48" s="32" t="s">
        <v>211</v>
      </c>
      <c r="C48" s="34">
        <f>&amp;#25152;&amp;#25345;&amp;#19968;&amp;#35261;!$B58</f>
      </c>
      <c r="D48" s="60">
        <f>&amp;#25152;&amp;#25345;&amp;#19968;&amp;#35261;!$B68</f>
      </c>
      <c r="E48" s="2"/>
      <c r="F48" s="3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x14ac:dyDescent="0.25" r="49" customHeight="1" ht="18.75">
      <c r="A49" s="31" t="s">
        <v>180</v>
      </c>
      <c r="B49" s="32" t="s">
        <v>208</v>
      </c>
      <c r="C49" s="34">
        <f>&amp;#25152;&amp;#25345;&amp;#19968;&amp;#35261;!$B59</f>
      </c>
      <c r="D49" s="60">
        <f>&amp;#25152;&amp;#25345;&amp;#19968;&amp;#35261;!$B69</f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x14ac:dyDescent="0.25" r="50" customHeight="1" ht="18.75">
      <c r="A50" s="31" t="s">
        <v>182</v>
      </c>
      <c r="B50" s="32" t="s">
        <v>205</v>
      </c>
      <c r="C50" s="34">
        <f>&amp;#25152;&amp;#25345;&amp;#19968;&amp;#35261;!$B60</f>
      </c>
      <c r="D50" s="60">
        <f>&amp;#25152;&amp;#25345;&amp;#19968;&amp;#35261;!$B70</f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x14ac:dyDescent="0.25" r="51" customHeight="1" ht="18.75">
      <c r="A51" s="31" t="s">
        <v>183</v>
      </c>
      <c r="B51" s="32" t="s">
        <v>207</v>
      </c>
      <c r="C51" s="34">
        <f>&amp;#25152;&amp;#25345;&amp;#19968;&amp;#35261;!$B61</f>
      </c>
      <c r="D51" s="60">
        <f>&amp;#25152;&amp;#25345;&amp;#19968;&amp;#35261;!$B71</f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x14ac:dyDescent="0.25" r="52" customHeight="1" ht="18.75">
      <c r="A52" s="31" t="s">
        <v>185</v>
      </c>
      <c r="B52" s="32" t="s">
        <v>209</v>
      </c>
      <c r="C52" s="34">
        <f>&amp;#25152;&amp;#25345;&amp;#19968;&amp;#35261;!$B62</f>
      </c>
      <c r="D52" s="60">
        <f>&amp;#25152;&amp;#25345;&amp;#19968;&amp;#35261;!$B72</f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x14ac:dyDescent="0.25" r="53" customHeight="1" ht="18.75">
      <c r="A53" s="31" t="s">
        <v>187</v>
      </c>
      <c r="B53" s="32" t="s">
        <v>214</v>
      </c>
      <c r="C53" s="34">
        <f>&amp;#25152;&amp;#25345;&amp;#19968;&amp;#35261;!$B63</f>
      </c>
      <c r="D53" s="60">
        <f>&amp;#25152;&amp;#25345;&amp;#19968;&amp;#35261;!$B73</f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x14ac:dyDescent="0.25" r="54" customHeight="1" ht="18.75">
      <c r="A54" s="31" t="s">
        <v>189</v>
      </c>
      <c r="B54" s="32" t="s">
        <v>210</v>
      </c>
      <c r="C54" s="34">
        <f>&amp;#25152;&amp;#25345;&amp;#19968;&amp;#35261;!$B64</f>
      </c>
      <c r="D54" s="60">
        <f>&amp;#25152;&amp;#25345;&amp;#19968;&amp;#35261;!$B74</f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x14ac:dyDescent="0.25" r="55" customHeight="1" ht="18.75">
      <c r="A55" s="31" t="s">
        <v>191</v>
      </c>
      <c r="B55" s="32" t="s">
        <v>206</v>
      </c>
      <c r="C55" s="34">
        <f>&amp;#25152;&amp;#25345;&amp;#19968;&amp;#35261;!$B65</f>
      </c>
      <c r="D55" s="60">
        <f>&amp;#25152;&amp;#25345;&amp;#19968;&amp;#35261;!$B75</f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x14ac:dyDescent="0.25" r="56" customHeight="1" ht="18.75">
      <c r="A56" s="31" t="s">
        <v>192</v>
      </c>
      <c r="B56" s="32" t="s">
        <v>213</v>
      </c>
      <c r="C56" s="34">
        <f>&amp;#25152;&amp;#25345;&amp;#19968;&amp;#35261;!$B66</f>
      </c>
      <c r="D56" s="60">
        <f>&amp;#25152;&amp;#25345;&amp;#19968;&amp;#35261;!$B76</f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x14ac:dyDescent="0.25" r="57" customHeight="1" ht="18.75">
      <c r="A57" s="31" t="s">
        <v>193</v>
      </c>
      <c r="B57" s="32" t="s">
        <v>212</v>
      </c>
      <c r="C57" s="34">
        <f>&amp;#25152;&amp;#25345;&amp;#19968;&amp;#35261;!$B67</f>
      </c>
      <c r="D57" s="60">
        <f>&amp;#25152;&amp;#25345;&amp;#19968;&amp;#35261;!$B77</f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x14ac:dyDescent="0.25" r="58" customHeight="1" ht="18.75" customFormat="1" s="51">
      <c r="A58" s="52"/>
      <c r="B58" s="37"/>
      <c r="C58" s="53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</row>
    <row x14ac:dyDescent="0.25" r="59" customHeight="1" ht="18.75">
      <c r="A59" s="2"/>
      <c r="B59" s="61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x14ac:dyDescent="0.25" r="60" customHeight="1" ht="18.75" customFormat="1" s="51">
      <c r="A60" s="52"/>
      <c r="B60" s="37"/>
      <c r="C60" s="53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</row>
    <row x14ac:dyDescent="0.25" r="61" customHeight="1" ht="18.75" customFormat="1" s="51">
      <c r="A61" s="52"/>
      <c r="B61" s="37"/>
      <c r="C61" s="53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</row>
    <row x14ac:dyDescent="0.25" r="62" customHeight="1" ht="18.75" customFormat="1" s="51">
      <c r="A62" s="52"/>
      <c r="B62" s="37"/>
      <c r="C62" s="53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</row>
    <row x14ac:dyDescent="0.25" r="63" customHeight="1" ht="18.75" customFormat="1" s="51">
      <c r="A63" s="52"/>
      <c r="B63" s="37"/>
      <c r="C63" s="53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</row>
    <row x14ac:dyDescent="0.25" r="64" customHeight="1" ht="18.75" customFormat="1" s="51">
      <c r="A64" s="52"/>
      <c r="B64" s="37"/>
      <c r="C64" s="53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</row>
    <row x14ac:dyDescent="0.25" r="65" customHeight="1" ht="18.75" customFormat="1" s="51">
      <c r="A65" s="52"/>
      <c r="B65" s="37"/>
      <c r="C65" s="53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</row>
    <row x14ac:dyDescent="0.25" r="66" customHeight="1" ht="18.75" customFormat="1" s="51">
      <c r="A66" s="52"/>
      <c r="B66" s="37"/>
      <c r="C66" s="53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</row>
    <row x14ac:dyDescent="0.25" r="67" customHeight="1" ht="18.75">
      <c r="A67" s="2"/>
      <c r="B67" s="61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x14ac:dyDescent="0.25" r="68" customHeight="1" ht="18.75">
      <c r="A68" s="62"/>
      <c r="B68" s="37"/>
      <c r="C68" s="1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x14ac:dyDescent="0.25" r="69" customHeight="1" ht="18.75" customFormat="1" s="51">
      <c r="A69" s="52"/>
      <c r="B69" s="37"/>
      <c r="C69" s="53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</row>
    <row x14ac:dyDescent="0.25" r="70" customHeight="1" ht="18.75">
      <c r="A70" s="2"/>
      <c r="B70" s="61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x14ac:dyDescent="0.25" r="71" customHeight="1" ht="18.75" customFormat="1" s="51">
      <c r="A71" s="52"/>
      <c r="B71" s="61"/>
      <c r="C71" s="53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</row>
    <row x14ac:dyDescent="0.25" r="72" customHeight="1" ht="18.75" customFormat="1" s="51">
      <c r="A72" s="52"/>
      <c r="B72" s="61"/>
      <c r="C72" s="53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</row>
    <row x14ac:dyDescent="0.25" r="73" customHeight="1" ht="18.75" customFormat="1" s="51">
      <c r="A73" s="52"/>
      <c r="B73" s="61"/>
      <c r="C73" s="53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</row>
    <row x14ac:dyDescent="0.25" r="74" customHeight="1" ht="18.75" customFormat="1" s="51">
      <c r="A74" s="52"/>
      <c r="B74" s="61"/>
      <c r="C74" s="53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</row>
    <row x14ac:dyDescent="0.25" r="75" customHeight="1" ht="18.75" customFormat="1" s="51">
      <c r="A75" s="52"/>
      <c r="B75" s="61"/>
      <c r="C75" s="53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</row>
    <row x14ac:dyDescent="0.25" r="76" customHeight="1" ht="18.75" customFormat="1" s="51">
      <c r="A76" s="52"/>
      <c r="B76" s="61"/>
      <c r="C76" s="53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</row>
    <row x14ac:dyDescent="0.25" r="77" customHeight="1" ht="18.75" customFormat="1" s="51">
      <c r="A77" s="52"/>
      <c r="B77" s="61"/>
      <c r="C77" s="53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</row>
    <row x14ac:dyDescent="0.25" r="78" customHeight="1" ht="18.75" customFormat="1" s="51">
      <c r="A78" s="52"/>
      <c r="B78" s="61"/>
      <c r="C78" s="53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</row>
    <row x14ac:dyDescent="0.25" r="79" customHeight="1" ht="18.75" customFormat="1" s="51">
      <c r="A79" s="52"/>
      <c r="B79" s="61"/>
      <c r="C79" s="53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</row>
    <row x14ac:dyDescent="0.25" r="80" customHeight="1" ht="18.75" customFormat="1" s="51">
      <c r="A80" s="52"/>
      <c r="B80" s="61"/>
      <c r="C80" s="53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</row>
    <row x14ac:dyDescent="0.25" r="81" customHeight="1" ht="18.75" customFormat="1" s="51">
      <c r="A81" s="52"/>
      <c r="B81" s="37"/>
      <c r="C81" s="53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</row>
    <row x14ac:dyDescent="0.25" r="82" customHeight="1" ht="18.75" customFormat="1" s="51">
      <c r="A82" s="52"/>
      <c r="B82" s="37"/>
      <c r="C82" s="53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</row>
    <row x14ac:dyDescent="0.25" r="83" customHeight="1" ht="18.75" customFormat="1" s="51">
      <c r="A83" s="52"/>
      <c r="B83" s="37"/>
      <c r="C83" s="53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</row>
    <row x14ac:dyDescent="0.25" r="84" customHeight="1" ht="18.75" customFormat="1" s="51">
      <c r="A84" s="52"/>
      <c r="B84" s="37"/>
      <c r="C84" s="53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</row>
    <row x14ac:dyDescent="0.25" r="85" customHeight="1" ht="18.75" customFormat="1" s="51">
      <c r="A85" s="52"/>
      <c r="B85" s="37"/>
      <c r="C85" s="53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</row>
    <row x14ac:dyDescent="0.25" r="86" customHeight="1" ht="18.75" customFormat="1" s="51">
      <c r="A86" s="52"/>
      <c r="B86" s="37"/>
      <c r="C86" s="53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</row>
    <row x14ac:dyDescent="0.25" r="87" customHeight="1" ht="18.75" customFormat="1" s="51">
      <c r="A87" s="52"/>
      <c r="B87" s="37"/>
      <c r="C87" s="53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</row>
    <row x14ac:dyDescent="0.25" r="88" customHeight="1" ht="18.75" customFormat="1" s="51">
      <c r="A88" s="52"/>
      <c r="B88" s="37"/>
      <c r="C88" s="53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</row>
    <row x14ac:dyDescent="0.25" r="89" customHeight="1" ht="18.75" customFormat="1" s="51">
      <c r="A89" s="52"/>
      <c r="B89" s="37"/>
      <c r="C89" s="53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</row>
    <row x14ac:dyDescent="0.25" r="90" customHeight="1" ht="18.75" customFormat="1" s="51">
      <c r="A90" s="52"/>
      <c r="B90" s="37"/>
      <c r="C90" s="53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</row>
    <row x14ac:dyDescent="0.25" r="91" customHeight="1" ht="18.75" customFormat="1" s="51">
      <c r="A91" s="52"/>
      <c r="B91" s="37"/>
      <c r="C91" s="53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</row>
    <row x14ac:dyDescent="0.25" r="92" customHeight="1" ht="18.75" customFormat="1" s="51">
      <c r="A92" s="52"/>
      <c r="B92" s="37"/>
      <c r="C92" s="53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</row>
    <row x14ac:dyDescent="0.25" r="93" customHeight="1" ht="18.75" customFormat="1" s="51">
      <c r="A93" s="52"/>
      <c r="B93" s="37"/>
      <c r="C93" s="53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</row>
    <row x14ac:dyDescent="0.25" r="94" customHeight="1" ht="18.75" customFormat="1" s="51">
      <c r="A94" s="52"/>
      <c r="B94" s="37"/>
      <c r="C94" s="53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</row>
    <row x14ac:dyDescent="0.25" r="95" customHeight="1" ht="18.75" customFormat="1" s="51">
      <c r="A95" s="52"/>
      <c r="B95" s="37"/>
      <c r="C95" s="53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</row>
    <row x14ac:dyDescent="0.25" r="96" customHeight="1" ht="18.75" customFormat="1" s="51">
      <c r="A96" s="52"/>
      <c r="B96" s="37"/>
      <c r="C96" s="53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</row>
    <row x14ac:dyDescent="0.25" r="97" customHeight="1" ht="18.75" customFormat="1" s="51">
      <c r="A97" s="52"/>
      <c r="B97" s="37"/>
      <c r="C97" s="53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</row>
    <row x14ac:dyDescent="0.25" r="98" customHeight="1" ht="18.75" customFormat="1" s="51">
      <c r="A98" s="52"/>
      <c r="B98" s="37"/>
      <c r="C98" s="53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</row>
    <row x14ac:dyDescent="0.25" r="99" customHeight="1" ht="18.75" customFormat="1" s="51">
      <c r="A99" s="52"/>
      <c r="B99" s="37"/>
      <c r="C99" s="53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</row>
    <row x14ac:dyDescent="0.25" r="100" customHeight="1" ht="18.75" customFormat="1" s="51">
      <c r="A100" s="52"/>
      <c r="B100" s="37"/>
      <c r="C100" s="53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</row>
    <row x14ac:dyDescent="0.25" r="101" customHeight="1" ht="18.75" customFormat="1" s="51">
      <c r="A101" s="52"/>
      <c r="B101" s="37"/>
      <c r="C101" s="53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</row>
    <row x14ac:dyDescent="0.25" r="102" customHeight="1" ht="18.75" customFormat="1" s="51">
      <c r="A102" s="52"/>
      <c r="B102" s="37"/>
      <c r="C102" s="53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</row>
    <row x14ac:dyDescent="0.25" r="103" customHeight="1" ht="18.75" customFormat="1" s="51">
      <c r="A103" s="52"/>
      <c r="B103" s="37"/>
      <c r="C103" s="53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</row>
    <row x14ac:dyDescent="0.25" r="104" customHeight="1" ht="18.75" customFormat="1" s="51">
      <c r="A104" s="52"/>
      <c r="B104" s="37"/>
      <c r="C104" s="53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</row>
    <row x14ac:dyDescent="0.25" r="105" customHeight="1" ht="18.75" customFormat="1" s="51">
      <c r="A105" s="52"/>
      <c r="B105" s="37"/>
      <c r="C105" s="53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</row>
    <row x14ac:dyDescent="0.25" r="106" customHeight="1" ht="18.75" customFormat="1" s="51">
      <c r="A106" s="52"/>
      <c r="B106" s="37"/>
      <c r="C106" s="53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</row>
    <row x14ac:dyDescent="0.25" r="107" customHeight="1" ht="18.75" customFormat="1" s="51">
      <c r="A107" s="52"/>
      <c r="B107" s="37"/>
      <c r="C107" s="53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</row>
    <row x14ac:dyDescent="0.25" r="108" customHeight="1" ht="18.75" customFormat="1" s="51">
      <c r="A108" s="52"/>
      <c r="B108" s="37"/>
      <c r="C108" s="53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</row>
    <row x14ac:dyDescent="0.25" r="109" customHeight="1" ht="18.75" customFormat="1" s="51">
      <c r="A109" s="52"/>
      <c r="B109" s="37"/>
      <c r="C109" s="53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</row>
    <row x14ac:dyDescent="0.25" r="110" customHeight="1" ht="18.75" customFormat="1" s="51">
      <c r="A110" s="52"/>
      <c r="B110" s="37"/>
      <c r="C110" s="53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</row>
    <row x14ac:dyDescent="0.25" r="111" customHeight="1" ht="18.75" customFormat="1" s="51">
      <c r="A111" s="52"/>
      <c r="B111" s="37"/>
      <c r="C111" s="53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</row>
    <row x14ac:dyDescent="0.25" r="112" customHeight="1" ht="18.75" customFormat="1" s="51">
      <c r="A112" s="52"/>
      <c r="B112" s="37"/>
      <c r="C112" s="53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</row>
    <row x14ac:dyDescent="0.25" r="113" customHeight="1" ht="18.75" customFormat="1" s="51">
      <c r="A113" s="52"/>
      <c r="B113" s="37"/>
      <c r="C113" s="53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</row>
    <row x14ac:dyDescent="0.25" r="114" customHeight="1" ht="18.75" customFormat="1" s="51">
      <c r="A114" s="52"/>
      <c r="B114" s="37"/>
      <c r="C114" s="53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</row>
    <row x14ac:dyDescent="0.25" r="115" customHeight="1" ht="18.75" customFormat="1" s="51">
      <c r="A115" s="52"/>
      <c r="B115" s="37"/>
      <c r="C115" s="53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</row>
    <row x14ac:dyDescent="0.25" r="116" customHeight="1" ht="18.75" customFormat="1" s="51">
      <c r="A116" s="52"/>
      <c r="B116" s="37"/>
      <c r="C116" s="53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</row>
    <row x14ac:dyDescent="0.25" r="117" customHeight="1" ht="18.75" customFormat="1" s="51">
      <c r="A117" s="52"/>
      <c r="B117" s="37"/>
      <c r="C117" s="53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</row>
    <row x14ac:dyDescent="0.25" r="118" customHeight="1" ht="18.75" customFormat="1" s="51">
      <c r="A118" s="52"/>
      <c r="B118" s="37"/>
      <c r="C118" s="53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</row>
    <row x14ac:dyDescent="0.25" r="119" customHeight="1" ht="18.75" customFormat="1" s="51">
      <c r="A119" s="52"/>
      <c r="B119" s="37"/>
      <c r="C119" s="53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</row>
    <row x14ac:dyDescent="0.25" r="120" customHeight="1" ht="18.75" customFormat="1" s="51">
      <c r="A120" s="52"/>
      <c r="B120" s="37"/>
      <c r="C120" s="53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</row>
    <row x14ac:dyDescent="0.25" r="121" customHeight="1" ht="18.75" customFormat="1" s="51">
      <c r="A121" s="52"/>
      <c r="B121" s="37"/>
      <c r="C121" s="53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</row>
    <row x14ac:dyDescent="0.25" r="122" customHeight="1" ht="18.75" customFormat="1" s="51">
      <c r="A122" s="52"/>
      <c r="B122" s="37"/>
      <c r="C122" s="53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</row>
    <row x14ac:dyDescent="0.25" r="123" customHeight="1" ht="18.75" customFormat="1" s="51">
      <c r="A123" s="52"/>
      <c r="B123" s="37"/>
      <c r="C123" s="53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</row>
    <row x14ac:dyDescent="0.25" r="124" customHeight="1" ht="18.75" customFormat="1" s="51">
      <c r="A124" s="52"/>
      <c r="B124" s="37"/>
      <c r="C124" s="53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</row>
    <row x14ac:dyDescent="0.25" r="125" customHeight="1" ht="18.75" customFormat="1" s="51">
      <c r="A125" s="52"/>
      <c r="B125" s="37"/>
      <c r="C125" s="53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</row>
    <row x14ac:dyDescent="0.25" r="126" customHeight="1" ht="18.75" customFormat="1" s="51">
      <c r="A126" s="52"/>
      <c r="B126" s="37"/>
      <c r="C126" s="53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</row>
    <row x14ac:dyDescent="0.25" r="127" customHeight="1" ht="18.75" customFormat="1" s="51">
      <c r="A127" s="52"/>
      <c r="B127" s="37"/>
      <c r="C127" s="53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</row>
    <row x14ac:dyDescent="0.25" r="128" customHeight="1" ht="18.75" customFormat="1" s="51">
      <c r="A128" s="52"/>
      <c r="B128" s="37"/>
      <c r="C128" s="53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</row>
    <row x14ac:dyDescent="0.25" r="129" customHeight="1" ht="18.75" customFormat="1" s="51">
      <c r="A129" s="52"/>
      <c r="B129" s="37"/>
      <c r="C129" s="53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</row>
    <row x14ac:dyDescent="0.25" r="130" customHeight="1" ht="18.75" customFormat="1" s="51">
      <c r="A130" s="52"/>
      <c r="B130" s="37"/>
      <c r="C130" s="53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</row>
    <row x14ac:dyDescent="0.25" r="131" customHeight="1" ht="18.75" customFormat="1" s="51">
      <c r="A131" s="52"/>
      <c r="B131" s="37"/>
      <c r="C131" s="53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</row>
    <row x14ac:dyDescent="0.25" r="132" customHeight="1" ht="18.75" customFormat="1" s="51">
      <c r="A132" s="52"/>
      <c r="B132" s="37"/>
      <c r="C132" s="53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</row>
    <row x14ac:dyDescent="0.25" r="133" customHeight="1" ht="18.75" customFormat="1" s="51">
      <c r="A133" s="52"/>
      <c r="B133" s="37"/>
      <c r="C133" s="53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</row>
    <row x14ac:dyDescent="0.25" r="134" customHeight="1" ht="18.75" customFormat="1" s="51">
      <c r="A134" s="52"/>
      <c r="B134" s="37"/>
      <c r="C134" s="53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</row>
    <row x14ac:dyDescent="0.25" r="135" customHeight="1" ht="18.75" customFormat="1" s="51">
      <c r="A135" s="52"/>
      <c r="B135" s="37"/>
      <c r="C135" s="53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</row>
    <row x14ac:dyDescent="0.25" r="136" customHeight="1" ht="18.75" customFormat="1" s="51">
      <c r="A136" s="52"/>
      <c r="B136" s="37"/>
      <c r="C136" s="53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</row>
    <row x14ac:dyDescent="0.25" r="137" customHeight="1" ht="18.75" customFormat="1" s="51">
      <c r="A137" s="52"/>
      <c r="B137" s="37"/>
      <c r="C137" s="53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x14ac:dyDescent="0.25" r="138" customHeight="1" ht="18.75" customFormat="1" s="51">
      <c r="A138" s="52"/>
      <c r="B138" s="37"/>
      <c r="C138" s="53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</row>
    <row x14ac:dyDescent="0.25" r="139" customHeight="1" ht="18.75" customFormat="1" s="51">
      <c r="A139" s="52"/>
      <c r="B139" s="37"/>
      <c r="C139" s="53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</row>
    <row x14ac:dyDescent="0.25" r="140" customHeight="1" ht="18.75" customFormat="1" s="51">
      <c r="A140" s="52"/>
      <c r="B140" s="37"/>
      <c r="C140" s="53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</row>
    <row x14ac:dyDescent="0.25" r="141" customHeight="1" ht="18.75" customFormat="1" s="51">
      <c r="A141" s="52"/>
      <c r="B141" s="37"/>
      <c r="C141" s="53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</row>
    <row x14ac:dyDescent="0.25" r="142" customHeight="1" ht="18.75" customFormat="1" s="51">
      <c r="A142" s="52"/>
      <c r="B142" s="37"/>
      <c r="C142" s="53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</row>
    <row x14ac:dyDescent="0.25" r="143" customHeight="1" ht="18.75" customFormat="1" s="51">
      <c r="A143" s="52"/>
      <c r="B143" s="37"/>
      <c r="C143" s="53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</row>
    <row x14ac:dyDescent="0.25" r="144" customHeight="1" ht="18.75" customFormat="1" s="51">
      <c r="A144" s="52"/>
      <c r="B144" s="37"/>
      <c r="C144" s="53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</row>
    <row x14ac:dyDescent="0.25" r="145" customHeight="1" ht="18.75" customFormat="1" s="51">
      <c r="A145" s="52"/>
      <c r="B145" s="37"/>
      <c r="C145" s="53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</row>
    <row x14ac:dyDescent="0.25" r="146" customHeight="1" ht="18.75" customFormat="1" s="51">
      <c r="A146" s="52"/>
      <c r="B146" s="37"/>
      <c r="C146" s="53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</row>
    <row x14ac:dyDescent="0.25" r="147" customHeight="1" ht="18.75" customFormat="1" s="51">
      <c r="A147" s="52"/>
      <c r="B147" s="37"/>
      <c r="C147" s="53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</row>
    <row x14ac:dyDescent="0.25" r="148" customHeight="1" ht="18.75" customFormat="1" s="51">
      <c r="A148" s="52"/>
      <c r="B148" s="37"/>
      <c r="C148" s="53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</row>
    <row x14ac:dyDescent="0.25" r="149" customHeight="1" ht="18.75" customFormat="1" s="51">
      <c r="A149" s="52"/>
      <c r="B149" s="37"/>
      <c r="C149" s="53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</row>
    <row x14ac:dyDescent="0.25" r="150" customHeight="1" ht="18.75" customFormat="1" s="51">
      <c r="A150" s="52"/>
      <c r="B150" s="37"/>
      <c r="C150" s="53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</row>
    <row x14ac:dyDescent="0.25" r="151" customHeight="1" ht="18.75" customFormat="1" s="51">
      <c r="A151" s="52"/>
      <c r="B151" s="37"/>
      <c r="C151" s="53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</row>
    <row x14ac:dyDescent="0.25" r="152" customHeight="1" ht="18.75" customFormat="1" s="51">
      <c r="A152" s="52"/>
      <c r="B152" s="37"/>
      <c r="C152" s="53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</row>
    <row x14ac:dyDescent="0.25" r="153" customHeight="1" ht="18.75" customFormat="1" s="51">
      <c r="A153" s="52"/>
      <c r="B153" s="37"/>
      <c r="C153" s="53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</row>
    <row x14ac:dyDescent="0.25" r="154" customHeight="1" ht="18.75" customFormat="1" s="51">
      <c r="A154" s="52"/>
      <c r="B154" s="37"/>
      <c r="C154" s="53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</row>
    <row x14ac:dyDescent="0.25" r="155" customHeight="1" ht="18.75" customFormat="1" s="51">
      <c r="A155" s="52"/>
      <c r="B155" s="37"/>
      <c r="C155" s="53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</row>
    <row x14ac:dyDescent="0.25" r="156" customHeight="1" ht="18.75" customFormat="1" s="51">
      <c r="A156" s="52"/>
      <c r="B156" s="37"/>
      <c r="C156" s="53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</row>
    <row x14ac:dyDescent="0.25" r="157" customHeight="1" ht="18.75" customFormat="1" s="51">
      <c r="A157" s="52"/>
      <c r="B157" s="37"/>
      <c r="C157" s="53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</row>
    <row x14ac:dyDescent="0.25" r="158" customHeight="1" ht="18.75" customFormat="1" s="51">
      <c r="A158" s="52"/>
      <c r="B158" s="37"/>
      <c r="C158" s="53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</row>
    <row x14ac:dyDescent="0.25" r="159" customHeight="1" ht="18.75" customFormat="1" s="51">
      <c r="A159" s="52"/>
      <c r="B159" s="37"/>
      <c r="C159" s="53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</row>
    <row x14ac:dyDescent="0.25" r="160" customHeight="1" ht="18.75" customFormat="1" s="51">
      <c r="A160" s="52"/>
      <c r="B160" s="37"/>
      <c r="C160" s="53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</row>
    <row x14ac:dyDescent="0.25" r="161" customHeight="1" ht="18.75" customFormat="1" s="51">
      <c r="A161" s="52"/>
      <c r="B161" s="37"/>
      <c r="C161" s="53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</row>
    <row x14ac:dyDescent="0.25" r="162" customHeight="1" ht="18.75" customFormat="1" s="51">
      <c r="A162" s="52"/>
      <c r="B162" s="37"/>
      <c r="C162" s="53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</row>
    <row x14ac:dyDescent="0.25" r="163" customHeight="1" ht="18.75" customFormat="1" s="51">
      <c r="A163" s="52"/>
      <c r="B163" s="37"/>
      <c r="C163" s="53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</row>
    <row x14ac:dyDescent="0.25" r="164" customHeight="1" ht="18.75" customFormat="1" s="51">
      <c r="A164" s="52"/>
      <c r="B164" s="37"/>
      <c r="C164" s="53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x14ac:dyDescent="0.25" r="165" customHeight="1" ht="18.75" customFormat="1" s="51">
      <c r="A165" s="52"/>
      <c r="B165" s="37"/>
      <c r="C165" s="53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</row>
    <row x14ac:dyDescent="0.25" r="166" customHeight="1" ht="18.75" customFormat="1" s="51">
      <c r="A166" s="52"/>
      <c r="B166" s="37"/>
      <c r="C166" s="53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</row>
    <row x14ac:dyDescent="0.25" r="167" customHeight="1" ht="18.75" customFormat="1" s="51">
      <c r="A167" s="52"/>
      <c r="B167" s="37"/>
      <c r="C167" s="53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</row>
    <row x14ac:dyDescent="0.25" r="168" customHeight="1" ht="18.75" customFormat="1" s="51">
      <c r="A168" s="52"/>
      <c r="B168" s="37"/>
      <c r="C168" s="53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</row>
    <row x14ac:dyDescent="0.25" r="169" customHeight="1" ht="18.75" customFormat="1" s="51">
      <c r="A169" s="52"/>
      <c r="B169" s="37"/>
      <c r="C169" s="53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</row>
    <row x14ac:dyDescent="0.25" r="170" customHeight="1" ht="18.75" customFormat="1" s="51">
      <c r="A170" s="52"/>
      <c r="B170" s="37"/>
      <c r="C170" s="53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</row>
    <row x14ac:dyDescent="0.25" r="171" customHeight="1" ht="18.75" customFormat="1" s="51">
      <c r="A171" s="52"/>
      <c r="B171" s="37"/>
      <c r="C171" s="53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</row>
    <row x14ac:dyDescent="0.25" r="172" customHeight="1" ht="18.75" customFormat="1" s="51">
      <c r="A172" s="52"/>
      <c r="B172" s="37"/>
      <c r="C172" s="53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</row>
    <row x14ac:dyDescent="0.25" r="173" customHeight="1" ht="18.75" customFormat="1" s="51">
      <c r="A173" s="52"/>
      <c r="B173" s="37"/>
      <c r="C173" s="53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</row>
    <row x14ac:dyDescent="0.25" r="174" customHeight="1" ht="18.75" customFormat="1" s="51">
      <c r="A174" s="52"/>
      <c r="B174" s="37"/>
      <c r="C174" s="53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</row>
    <row x14ac:dyDescent="0.25" r="175" customHeight="1" ht="18.75" customFormat="1" s="51">
      <c r="A175" s="52"/>
      <c r="B175" s="37"/>
      <c r="C175" s="53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</row>
    <row x14ac:dyDescent="0.25" r="176" customHeight="1" ht="18.75" customFormat="1" s="51">
      <c r="A176" s="52"/>
      <c r="B176" s="37"/>
      <c r="C176" s="53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</row>
    <row x14ac:dyDescent="0.25" r="177" customHeight="1" ht="18.75" customFormat="1" s="51">
      <c r="A177" s="52"/>
      <c r="B177" s="37"/>
      <c r="C177" s="53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</row>
    <row x14ac:dyDescent="0.25" r="178" customHeight="1" ht="18.75" customFormat="1" s="51">
      <c r="A178" s="52"/>
      <c r="B178" s="37"/>
      <c r="C178" s="53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</row>
    <row x14ac:dyDescent="0.25" r="179" customHeight="1" ht="18.75" customFormat="1" s="51">
      <c r="A179" s="52"/>
      <c r="B179" s="37"/>
      <c r="C179" s="53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</row>
    <row x14ac:dyDescent="0.25" r="180" customHeight="1" ht="18.75" customFormat="1" s="51">
      <c r="A180" s="52"/>
      <c r="B180" s="37"/>
      <c r="C180" s="53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</row>
    <row x14ac:dyDescent="0.25" r="181" customHeight="1" ht="18.75" customFormat="1" s="51">
      <c r="A181" s="52"/>
      <c r="B181" s="37"/>
      <c r="C181" s="53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</row>
    <row x14ac:dyDescent="0.25" r="182" customHeight="1" ht="18.75" customFormat="1" s="51">
      <c r="A182" s="52"/>
      <c r="B182" s="37"/>
      <c r="C182" s="53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</row>
    <row x14ac:dyDescent="0.25" r="183" customHeight="1" ht="18.75" customFormat="1" s="51">
      <c r="A183" s="52"/>
      <c r="B183" s="37"/>
      <c r="C183" s="53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</row>
    <row x14ac:dyDescent="0.25" r="184" customHeight="1" ht="18.75" customFormat="1" s="51">
      <c r="A184" s="52"/>
      <c r="B184" s="37"/>
      <c r="C184" s="53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</row>
    <row x14ac:dyDescent="0.25" r="185" customHeight="1" ht="18.75" customFormat="1" s="51">
      <c r="A185" s="52"/>
      <c r="B185" s="37"/>
      <c r="C185" s="53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</row>
    <row x14ac:dyDescent="0.25" r="186" customHeight="1" ht="18.75" customFormat="1" s="51">
      <c r="A186" s="52"/>
      <c r="B186" s="37"/>
      <c r="C186" s="53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</row>
    <row x14ac:dyDescent="0.25" r="187" customHeight="1" ht="18.75" customFormat="1" s="51">
      <c r="A187" s="52"/>
      <c r="B187" s="37"/>
      <c r="C187" s="53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</row>
    <row x14ac:dyDescent="0.25" r="188" customHeight="1" ht="18.75" customFormat="1" s="51">
      <c r="A188" s="52"/>
      <c r="B188" s="37"/>
      <c r="C188" s="53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</row>
    <row x14ac:dyDescent="0.25" r="189" customHeight="1" ht="18.75" customFormat="1" s="51">
      <c r="A189" s="52"/>
      <c r="B189" s="37"/>
      <c r="C189" s="53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</row>
    <row x14ac:dyDescent="0.25" r="190" customHeight="1" ht="18.75" customFormat="1" s="51">
      <c r="A190" s="52"/>
      <c r="B190" s="37"/>
      <c r="C190" s="53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</row>
    <row x14ac:dyDescent="0.25" r="191" customHeight="1" ht="18.75" customFormat="1" s="51">
      <c r="A191" s="52"/>
      <c r="B191" s="37"/>
      <c r="C191" s="53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</row>
    <row x14ac:dyDescent="0.25" r="192" customHeight="1" ht="18.75" customFormat="1" s="51">
      <c r="A192" s="52"/>
      <c r="B192" s="37"/>
      <c r="C192" s="53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</row>
    <row x14ac:dyDescent="0.25" r="193" customHeight="1" ht="18.75" customFormat="1" s="51">
      <c r="A193" s="52"/>
      <c r="B193" s="37"/>
      <c r="C193" s="53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</row>
    <row x14ac:dyDescent="0.25" r="194" customHeight="1" ht="18.75" customFormat="1" s="51">
      <c r="A194" s="52"/>
      <c r="B194" s="37"/>
      <c r="C194" s="53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</row>
    <row x14ac:dyDescent="0.25" r="195" customHeight="1" ht="18.75" customFormat="1" s="51">
      <c r="A195" s="52"/>
      <c r="B195" s="37"/>
      <c r="C195" s="53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</row>
    <row x14ac:dyDescent="0.25" r="196" customHeight="1" ht="18.75" customFormat="1" s="51">
      <c r="A196" s="52"/>
      <c r="B196" s="37"/>
      <c r="C196" s="53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</row>
    <row x14ac:dyDescent="0.25" r="197" customHeight="1" ht="18.75" customFormat="1" s="51">
      <c r="A197" s="52"/>
      <c r="B197" s="37"/>
      <c r="C197" s="53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</row>
    <row x14ac:dyDescent="0.25" r="198" customHeight="1" ht="18.75" customFormat="1" s="51">
      <c r="A198" s="52"/>
      <c r="B198" s="37"/>
      <c r="C198" s="53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</row>
    <row x14ac:dyDescent="0.25" r="199" customHeight="1" ht="18.75" customFormat="1" s="51">
      <c r="A199" s="52"/>
      <c r="B199" s="37"/>
      <c r="C199" s="53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</row>
    <row x14ac:dyDescent="0.25" r="200" customHeight="1" ht="18.75" customFormat="1" s="51">
      <c r="A200" s="52"/>
      <c r="B200" s="37"/>
      <c r="C200" s="53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</row>
    <row x14ac:dyDescent="0.25" r="201" customHeight="1" ht="18.75" customFormat="1" s="51">
      <c r="A201" s="52"/>
      <c r="B201" s="37"/>
      <c r="C201" s="53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</row>
    <row x14ac:dyDescent="0.25" r="202" customHeight="1" ht="18.75" customFormat="1" s="51">
      <c r="A202" s="52"/>
      <c r="B202" s="37"/>
      <c r="C202" s="53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</row>
    <row x14ac:dyDescent="0.25" r="203" customHeight="1" ht="18.75" customFormat="1" s="51">
      <c r="A203" s="52"/>
      <c r="B203" s="37"/>
      <c r="C203" s="53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</row>
    <row x14ac:dyDescent="0.25" r="204" customHeight="1" ht="18.75" customFormat="1" s="51">
      <c r="A204" s="52"/>
      <c r="B204" s="37"/>
      <c r="C204" s="53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</row>
    <row x14ac:dyDescent="0.25" r="205" customHeight="1" ht="18.75" customFormat="1" s="51">
      <c r="A205" s="52"/>
      <c r="B205" s="37"/>
      <c r="C205" s="53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</row>
    <row x14ac:dyDescent="0.25" r="206" customHeight="1" ht="18.75" customFormat="1" s="51">
      <c r="A206" s="52"/>
      <c r="B206" s="37"/>
      <c r="C206" s="53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</row>
    <row x14ac:dyDescent="0.25" r="207" customHeight="1" ht="18.75" customFormat="1" s="51">
      <c r="A207" s="52"/>
      <c r="B207" s="37"/>
      <c r="C207" s="53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</row>
    <row x14ac:dyDescent="0.25" r="208" customHeight="1" ht="18.75" customFormat="1" s="51">
      <c r="A208" s="52"/>
      <c r="B208" s="37"/>
      <c r="C208" s="53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</row>
    <row x14ac:dyDescent="0.25" r="209" customHeight="1" ht="18.75" customFormat="1" s="51">
      <c r="A209" s="52"/>
      <c r="B209" s="37"/>
      <c r="C209" s="53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</row>
    <row x14ac:dyDescent="0.25" r="210" customHeight="1" ht="18.75" customFormat="1" s="51">
      <c r="A210" s="52"/>
      <c r="B210" s="37"/>
      <c r="C210" s="53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</row>
    <row x14ac:dyDescent="0.25" r="211" customHeight="1" ht="18.75" customFormat="1" s="51">
      <c r="A211" s="52"/>
      <c r="B211" s="37"/>
      <c r="C211" s="53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</row>
    <row x14ac:dyDescent="0.25" r="212" customHeight="1" ht="18.75" customFormat="1" s="51">
      <c r="A212" s="52"/>
      <c r="B212" s="37"/>
      <c r="C212" s="53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</row>
    <row x14ac:dyDescent="0.25" r="213" customHeight="1" ht="18.75" customFormat="1" s="51">
      <c r="A213" s="52"/>
      <c r="B213" s="37"/>
      <c r="C213" s="53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</row>
    <row x14ac:dyDescent="0.25" r="214" customHeight="1" ht="18.75" customFormat="1" s="51">
      <c r="A214" s="52"/>
      <c r="B214" s="37"/>
      <c r="C214" s="53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</row>
    <row x14ac:dyDescent="0.25" r="215" customHeight="1" ht="18.75" customFormat="1" s="51">
      <c r="A215" s="52"/>
      <c r="B215" s="37"/>
      <c r="C215" s="53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</row>
    <row x14ac:dyDescent="0.25" r="216" customHeight="1" ht="18.75" customFormat="1" s="51">
      <c r="A216" s="52"/>
      <c r="B216" s="37"/>
      <c r="C216" s="53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</row>
    <row x14ac:dyDescent="0.25" r="217" customHeight="1" ht="18.75" customFormat="1" s="51">
      <c r="A217" s="52"/>
      <c r="B217" s="37"/>
      <c r="C217" s="53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</row>
    <row x14ac:dyDescent="0.25" r="218" customHeight="1" ht="18.75" customFormat="1" s="51">
      <c r="A218" s="52"/>
      <c r="B218" s="37"/>
      <c r="C218" s="53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</row>
    <row x14ac:dyDescent="0.25" r="219" customHeight="1" ht="18.75" customFormat="1" s="51">
      <c r="A219" s="52"/>
      <c r="B219" s="37"/>
      <c r="C219" s="53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</row>
    <row x14ac:dyDescent="0.25" r="220" customHeight="1" ht="18.75" customFormat="1" s="51">
      <c r="A220" s="52"/>
      <c r="B220" s="37"/>
      <c r="C220" s="53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</row>
    <row x14ac:dyDescent="0.25" r="221" customHeight="1" ht="18.75" customFormat="1" s="51">
      <c r="A221" s="52"/>
      <c r="B221" s="37"/>
      <c r="C221" s="53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</row>
    <row x14ac:dyDescent="0.25" r="222" customHeight="1" ht="18.75" customFormat="1" s="51">
      <c r="A222" s="52"/>
      <c r="B222" s="37"/>
      <c r="C222" s="53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</row>
    <row x14ac:dyDescent="0.25" r="223" customHeight="1" ht="18.75" customFormat="1" s="51">
      <c r="A223" s="52"/>
      <c r="B223" s="37"/>
      <c r="C223" s="53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</row>
    <row x14ac:dyDescent="0.25" r="224" customHeight="1" ht="18.75" customFormat="1" s="51">
      <c r="A224" s="52"/>
      <c r="B224" s="37"/>
      <c r="C224" s="53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</row>
    <row x14ac:dyDescent="0.25" r="225" customHeight="1" ht="18.75" customFormat="1" s="51">
      <c r="A225" s="52"/>
      <c r="B225" s="37"/>
      <c r="C225" s="53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</row>
    <row x14ac:dyDescent="0.25" r="226" customHeight="1" ht="18.75" customFormat="1" s="51">
      <c r="A226" s="52"/>
      <c r="B226" s="37"/>
      <c r="C226" s="53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</row>
    <row x14ac:dyDescent="0.25" r="227" customHeight="1" ht="18.75" customFormat="1" s="51">
      <c r="A227" s="52"/>
      <c r="B227" s="37"/>
      <c r="C227" s="53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</row>
    <row x14ac:dyDescent="0.25" r="228" customHeight="1" ht="18.75" customFormat="1" s="51">
      <c r="A228" s="52"/>
      <c r="B228" s="37"/>
      <c r="C228" s="53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</row>
    <row x14ac:dyDescent="0.25" r="229" customHeight="1" ht="18.75" customFormat="1" s="51">
      <c r="A229" s="52"/>
      <c r="B229" s="37"/>
      <c r="C229" s="53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</row>
    <row x14ac:dyDescent="0.25" r="230" customHeight="1" ht="18.75" customFormat="1" s="51">
      <c r="A230" s="52"/>
      <c r="B230" s="37"/>
      <c r="C230" s="53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</row>
    <row x14ac:dyDescent="0.25" r="231" customHeight="1" ht="18.75" customFormat="1" s="51">
      <c r="A231" s="52"/>
      <c r="B231" s="37"/>
      <c r="C231" s="53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</row>
    <row x14ac:dyDescent="0.25" r="232" customHeight="1" ht="18.75" customFormat="1" s="51">
      <c r="A232" s="52"/>
      <c r="B232" s="37"/>
      <c r="C232" s="53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</row>
    <row x14ac:dyDescent="0.25" r="233" customHeight="1" ht="18.75" customFormat="1" s="51">
      <c r="A233" s="52"/>
      <c r="B233" s="37"/>
      <c r="C233" s="53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</row>
    <row x14ac:dyDescent="0.25" r="234" customHeight="1" ht="18.75" customFormat="1" s="51">
      <c r="A234" s="52"/>
      <c r="B234" s="37"/>
      <c r="C234" s="53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</row>
    <row x14ac:dyDescent="0.25" r="235" customHeight="1" ht="18.75" customFormat="1" s="51">
      <c r="A235" s="52"/>
      <c r="B235" s="37"/>
      <c r="C235" s="53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</row>
    <row x14ac:dyDescent="0.25" r="236" customHeight="1" ht="18.75" customFormat="1" s="51">
      <c r="A236" s="52"/>
      <c r="B236" s="37"/>
      <c r="C236" s="53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</row>
    <row x14ac:dyDescent="0.25" r="237" customHeight="1" ht="18.75" customFormat="1" s="51">
      <c r="A237" s="52"/>
      <c r="B237" s="37"/>
      <c r="C237" s="53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</row>
    <row x14ac:dyDescent="0.25" r="238" customHeight="1" ht="18.75" customFormat="1" s="51">
      <c r="A238" s="52"/>
      <c r="B238" s="37"/>
      <c r="C238" s="53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</row>
    <row x14ac:dyDescent="0.25" r="239" customHeight="1" ht="18.75" customFormat="1" s="51">
      <c r="A239" s="52"/>
      <c r="B239" s="37"/>
      <c r="C239" s="53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</row>
    <row x14ac:dyDescent="0.25" r="240" customHeight="1" ht="18.75" customFormat="1" s="51">
      <c r="A240" s="52"/>
      <c r="B240" s="37"/>
      <c r="C240" s="53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</row>
    <row x14ac:dyDescent="0.25" r="241" customHeight="1" ht="18.75" customFormat="1" s="51">
      <c r="A241" s="52"/>
      <c r="B241" s="37"/>
      <c r="C241" s="53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</row>
    <row x14ac:dyDescent="0.25" r="242" customHeight="1" ht="18.75" customFormat="1" s="51">
      <c r="A242" s="52"/>
      <c r="B242" s="37"/>
      <c r="C242" s="53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</row>
    <row x14ac:dyDescent="0.25" r="243" customHeight="1" ht="18.75" customFormat="1" s="51">
      <c r="A243" s="52"/>
      <c r="B243" s="37"/>
      <c r="C243" s="53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</row>
    <row x14ac:dyDescent="0.25" r="244" customHeight="1" ht="18.75" customFormat="1" s="51">
      <c r="A244" s="52"/>
      <c r="B244" s="37"/>
      <c r="C244" s="53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</row>
    <row x14ac:dyDescent="0.25" r="245" customHeight="1" ht="18.75" customFormat="1" s="51">
      <c r="A245" s="52"/>
      <c r="B245" s="37"/>
      <c r="C245" s="53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</row>
    <row x14ac:dyDescent="0.25" r="246" customHeight="1" ht="18.75" customFormat="1" s="51">
      <c r="A246" s="52"/>
      <c r="B246" s="37"/>
      <c r="C246" s="53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</row>
    <row x14ac:dyDescent="0.25" r="247" customHeight="1" ht="18.75" customFormat="1" s="51">
      <c r="A247" s="52"/>
      <c r="B247" s="37"/>
      <c r="C247" s="53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</row>
    <row x14ac:dyDescent="0.25" r="248" customHeight="1" ht="18.75" customFormat="1" s="51">
      <c r="A248" s="52"/>
      <c r="B248" s="37"/>
      <c r="C248" s="53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</row>
    <row x14ac:dyDescent="0.25" r="249" customHeight="1" ht="18.75" customFormat="1" s="51">
      <c r="A249" s="52"/>
      <c r="B249" s="37"/>
      <c r="C249" s="53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</row>
    <row x14ac:dyDescent="0.25" r="250" customHeight="1" ht="18.75" customFormat="1" s="51">
      <c r="A250" s="52"/>
      <c r="B250" s="37"/>
      <c r="C250" s="53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</row>
    <row x14ac:dyDescent="0.25" r="251" customHeight="1" ht="18.75" customFormat="1" s="51">
      <c r="A251" s="52"/>
      <c r="B251" s="37"/>
      <c r="C251" s="53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</row>
    <row x14ac:dyDescent="0.25" r="252" customHeight="1" ht="18.75" customFormat="1" s="51">
      <c r="A252" s="52"/>
      <c r="B252" s="37"/>
      <c r="C252" s="53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</row>
    <row x14ac:dyDescent="0.25" r="253" customHeight="1" ht="18.75" customFormat="1" s="51">
      <c r="A253" s="52"/>
      <c r="B253" s="37"/>
      <c r="C253" s="53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</row>
    <row x14ac:dyDescent="0.25" r="254" customHeight="1" ht="18.75" customFormat="1" s="51">
      <c r="A254" s="52"/>
      <c r="B254" s="37"/>
      <c r="C254" s="53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</row>
    <row x14ac:dyDescent="0.25" r="255" customHeight="1" ht="18.75" customFormat="1" s="51">
      <c r="A255" s="52"/>
      <c r="B255" s="37"/>
      <c r="C255" s="53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</row>
    <row x14ac:dyDescent="0.25" r="256" customHeight="1" ht="18.75" customFormat="1" s="51">
      <c r="A256" s="52"/>
      <c r="B256" s="37"/>
      <c r="C256" s="53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</row>
    <row x14ac:dyDescent="0.25" r="257" customHeight="1" ht="18.75" customFormat="1" s="51">
      <c r="A257" s="52"/>
      <c r="B257" s="37"/>
      <c r="C257" s="53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</row>
    <row x14ac:dyDescent="0.25" r="258" customHeight="1" ht="18.75" customFormat="1" s="51">
      <c r="A258" s="52"/>
      <c r="B258" s="37"/>
      <c r="C258" s="53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</row>
    <row x14ac:dyDescent="0.25" r="259" customHeight="1" ht="18.75" customFormat="1" s="51">
      <c r="A259" s="52"/>
      <c r="B259" s="37"/>
      <c r="C259" s="53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</row>
    <row x14ac:dyDescent="0.25" r="260" customHeight="1" ht="18.75" customFormat="1" s="51">
      <c r="A260" s="52"/>
      <c r="B260" s="37"/>
      <c r="C260" s="53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</row>
    <row x14ac:dyDescent="0.25" r="261" customHeight="1" ht="18.75" customFormat="1" s="51">
      <c r="A261" s="52"/>
      <c r="B261" s="37"/>
      <c r="C261" s="53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</row>
    <row x14ac:dyDescent="0.25" r="262" customHeight="1" ht="18.75" customFormat="1" s="51">
      <c r="A262" s="52"/>
      <c r="B262" s="37"/>
      <c r="C262" s="53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</row>
    <row x14ac:dyDescent="0.25" r="263" customHeight="1" ht="18.75" customFormat="1" s="51">
      <c r="A263" s="52"/>
      <c r="B263" s="37"/>
      <c r="C263" s="53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</row>
    <row x14ac:dyDescent="0.25" r="264" customHeight="1" ht="18.75" customFormat="1" s="51">
      <c r="A264" s="52"/>
      <c r="B264" s="37"/>
      <c r="C264" s="53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</row>
    <row x14ac:dyDescent="0.25" r="265" customHeight="1" ht="18.75" customFormat="1" s="51">
      <c r="A265" s="52"/>
      <c r="B265" s="37"/>
      <c r="C265" s="53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</row>
    <row x14ac:dyDescent="0.25" r="266" customHeight="1" ht="18.75" customFormat="1" s="51">
      <c r="A266" s="52"/>
      <c r="B266" s="37"/>
      <c r="C266" s="53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</row>
    <row x14ac:dyDescent="0.25" r="267" customHeight="1" ht="18.75" customFormat="1" s="51">
      <c r="A267" s="52"/>
      <c r="B267" s="37"/>
      <c r="C267" s="53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</row>
    <row x14ac:dyDescent="0.25" r="268" customHeight="1" ht="18.75" customFormat="1" s="51">
      <c r="A268" s="52"/>
      <c r="B268" s="37"/>
      <c r="C268" s="53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</row>
    <row x14ac:dyDescent="0.25" r="269" customHeight="1" ht="18.75" customFormat="1" s="51">
      <c r="A269" s="52"/>
      <c r="B269" s="37"/>
      <c r="C269" s="53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</row>
    <row x14ac:dyDescent="0.25" r="270" customHeight="1" ht="18.75" customFormat="1" s="51">
      <c r="A270" s="52"/>
      <c r="B270" s="37"/>
      <c r="C270" s="53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</row>
    <row x14ac:dyDescent="0.25" r="271" customHeight="1" ht="18.75" customFormat="1" s="51">
      <c r="A271" s="52"/>
      <c r="B271" s="37"/>
      <c r="C271" s="53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</row>
    <row x14ac:dyDescent="0.25" r="272" customHeight="1" ht="18.75" customFormat="1" s="51">
      <c r="A272" s="52"/>
      <c r="B272" s="37"/>
      <c r="C272" s="53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</row>
    <row x14ac:dyDescent="0.25" r="273" customHeight="1" ht="18.75" customFormat="1" s="51">
      <c r="A273" s="52"/>
      <c r="B273" s="37"/>
      <c r="C273" s="53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</row>
    <row x14ac:dyDescent="0.25" r="274" customHeight="1" ht="18.75" customFormat="1" s="51">
      <c r="A274" s="52"/>
      <c r="B274" s="37"/>
      <c r="C274" s="53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</row>
    <row x14ac:dyDescent="0.25" r="275" customHeight="1" ht="18.75" customFormat="1" s="51">
      <c r="A275" s="52"/>
      <c r="B275" s="37"/>
      <c r="C275" s="53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</row>
    <row x14ac:dyDescent="0.25" r="276" customHeight="1" ht="18.75" customFormat="1" s="51">
      <c r="A276" s="52"/>
      <c r="B276" s="37"/>
      <c r="C276" s="53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</row>
    <row x14ac:dyDescent="0.25" r="277" customHeight="1" ht="18.75" customFormat="1" s="51">
      <c r="A277" s="52"/>
      <c r="B277" s="37"/>
      <c r="C277" s="53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</row>
    <row x14ac:dyDescent="0.25" r="278" customHeight="1" ht="18.75" customFormat="1" s="51">
      <c r="A278" s="52"/>
      <c r="B278" s="37"/>
      <c r="C278" s="53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</row>
    <row x14ac:dyDescent="0.25" r="279" customHeight="1" ht="18.75" customFormat="1" s="51">
      <c r="A279" s="52"/>
      <c r="B279" s="37"/>
      <c r="C279" s="53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</row>
    <row x14ac:dyDescent="0.25" r="280" customHeight="1" ht="18.75" customFormat="1" s="51">
      <c r="A280" s="52"/>
      <c r="B280" s="37"/>
      <c r="C280" s="53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</row>
    <row x14ac:dyDescent="0.25" r="281" customHeight="1" ht="18.75" customFormat="1" s="51">
      <c r="A281" s="52"/>
      <c r="B281" s="37"/>
      <c r="C281" s="53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</row>
    <row x14ac:dyDescent="0.25" r="282" customHeight="1" ht="18.75" customFormat="1" s="51">
      <c r="A282" s="52"/>
      <c r="B282" s="37"/>
      <c r="C282" s="53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</row>
    <row x14ac:dyDescent="0.25" r="283" customHeight="1" ht="18.75" customFormat="1" s="51">
      <c r="A283" s="52"/>
      <c r="B283" s="37"/>
      <c r="C283" s="53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</row>
    <row x14ac:dyDescent="0.25" r="284" customHeight="1" ht="18.75" customFormat="1" s="51">
      <c r="A284" s="52"/>
      <c r="B284" s="37"/>
      <c r="C284" s="53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</row>
    <row x14ac:dyDescent="0.25" r="285" customHeight="1" ht="18.75" customFormat="1" s="51">
      <c r="A285" s="52"/>
      <c r="B285" s="37"/>
      <c r="C285" s="53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</row>
    <row x14ac:dyDescent="0.25" r="286" customHeight="1" ht="18.75" customFormat="1" s="51">
      <c r="A286" s="52"/>
      <c r="B286" s="37"/>
      <c r="C286" s="53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</row>
    <row x14ac:dyDescent="0.25" r="287" customHeight="1" ht="18.75" customFormat="1" s="51">
      <c r="A287" s="52"/>
      <c r="B287" s="37"/>
      <c r="C287" s="53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</row>
    <row x14ac:dyDescent="0.25" r="288" customHeight="1" ht="18.75" customFormat="1" s="51">
      <c r="A288" s="52"/>
      <c r="B288" s="37"/>
      <c r="C288" s="53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</row>
    <row x14ac:dyDescent="0.25" r="289" customHeight="1" ht="18.75" customFormat="1" s="51">
      <c r="A289" s="52"/>
      <c r="B289" s="37"/>
      <c r="C289" s="53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</row>
    <row x14ac:dyDescent="0.25" r="290" customHeight="1" ht="18.75" customFormat="1" s="51">
      <c r="A290" s="52"/>
      <c r="B290" s="37"/>
      <c r="C290" s="53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</row>
    <row x14ac:dyDescent="0.25" r="291" customHeight="1" ht="18.75" customFormat="1" s="51">
      <c r="A291" s="52"/>
      <c r="B291" s="37"/>
      <c r="C291" s="53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</row>
    <row x14ac:dyDescent="0.25" r="292" customHeight="1" ht="18.75" customFormat="1" s="51">
      <c r="A292" s="52"/>
      <c r="B292" s="37"/>
      <c r="C292" s="53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</row>
    <row x14ac:dyDescent="0.25" r="293" customHeight="1" ht="18.75" customFormat="1" s="51">
      <c r="A293" s="52"/>
      <c r="B293" s="37"/>
      <c r="C293" s="53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</row>
    <row x14ac:dyDescent="0.25" r="294" customHeight="1" ht="18.75" customFormat="1" s="51">
      <c r="A294" s="52"/>
      <c r="B294" s="37"/>
      <c r="C294" s="53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</row>
    <row x14ac:dyDescent="0.25" r="295" customHeight="1" ht="18.75" customFormat="1" s="51">
      <c r="A295" s="52"/>
      <c r="B295" s="37"/>
      <c r="C295" s="53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</row>
    <row x14ac:dyDescent="0.25" r="296" customHeight="1" ht="18.75" customFormat="1" s="51">
      <c r="A296" s="52"/>
      <c r="B296" s="37"/>
      <c r="C296" s="53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</row>
    <row x14ac:dyDescent="0.25" r="297" customHeight="1" ht="18.75" customFormat="1" s="51">
      <c r="A297" s="52"/>
      <c r="B297" s="37"/>
      <c r="C297" s="53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</row>
    <row x14ac:dyDescent="0.25" r="298" customHeight="1" ht="18.75" customFormat="1" s="51">
      <c r="A298" s="52"/>
      <c r="B298" s="37"/>
      <c r="C298" s="53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</row>
    <row x14ac:dyDescent="0.25" r="299" customHeight="1" ht="18.75" customFormat="1" s="51">
      <c r="A299" s="52"/>
      <c r="B299" s="37"/>
      <c r="C299" s="53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</row>
    <row x14ac:dyDescent="0.25" r="300" customHeight="1" ht="18.75" customFormat="1" s="51">
      <c r="A300" s="52"/>
      <c r="B300" s="37"/>
      <c r="C300" s="53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</row>
    <row x14ac:dyDescent="0.25" r="301" customHeight="1" ht="18.75" customFormat="1" s="51">
      <c r="A301" s="52"/>
      <c r="B301" s="37"/>
      <c r="C301" s="53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</row>
    <row x14ac:dyDescent="0.25" r="302" customHeight="1" ht="18.75" customFormat="1" s="51">
      <c r="A302" s="52"/>
      <c r="B302" s="37"/>
      <c r="C302" s="53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</row>
    <row x14ac:dyDescent="0.25" r="303" customHeight="1" ht="18.75" customFormat="1" s="51">
      <c r="A303" s="52"/>
      <c r="B303" s="37"/>
      <c r="C303" s="53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</row>
    <row x14ac:dyDescent="0.25" r="304" customHeight="1" ht="18.75" customFormat="1" s="51">
      <c r="A304" s="52"/>
      <c r="B304" s="37"/>
      <c r="C304" s="53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</row>
    <row x14ac:dyDescent="0.25" r="305" customHeight="1" ht="18.75" customFormat="1" s="51">
      <c r="A305" s="52"/>
      <c r="B305" s="37"/>
      <c r="C305" s="53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</row>
    <row x14ac:dyDescent="0.25" r="306" customHeight="1" ht="18.75" customFormat="1" s="51">
      <c r="A306" s="52"/>
      <c r="B306" s="37"/>
      <c r="C306" s="53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</row>
    <row x14ac:dyDescent="0.25" r="307" customHeight="1" ht="18.75" customFormat="1" s="51">
      <c r="A307" s="52"/>
      <c r="B307" s="37"/>
      <c r="C307" s="53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</row>
    <row x14ac:dyDescent="0.25" r="308" customHeight="1" ht="18.75" customFormat="1" s="51">
      <c r="A308" s="52"/>
      <c r="B308" s="37"/>
      <c r="C308" s="53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</row>
    <row x14ac:dyDescent="0.25" r="309" customHeight="1" ht="18.75" customFormat="1" s="51">
      <c r="A309" s="52"/>
      <c r="B309" s="37"/>
      <c r="C309" s="53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</row>
    <row x14ac:dyDescent="0.25" r="310" customHeight="1" ht="18.75" customFormat="1" s="51">
      <c r="A310" s="52"/>
      <c r="B310" s="37"/>
      <c r="C310" s="53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</row>
    <row x14ac:dyDescent="0.25" r="311" customHeight="1" ht="18.75" customFormat="1" s="51">
      <c r="A311" s="52"/>
      <c r="B311" s="37"/>
      <c r="C311" s="53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</row>
    <row x14ac:dyDescent="0.25" r="312" customHeight="1" ht="18.75" customFormat="1" s="51">
      <c r="A312" s="52"/>
      <c r="B312" s="37"/>
      <c r="C312" s="53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</row>
    <row x14ac:dyDescent="0.25" r="313" customHeight="1" ht="18.75" customFormat="1" s="51">
      <c r="A313" s="52"/>
      <c r="B313" s="37"/>
      <c r="C313" s="53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</row>
    <row x14ac:dyDescent="0.25" r="314" customHeight="1" ht="18.75" customFormat="1" s="51">
      <c r="A314" s="52"/>
      <c r="B314" s="37"/>
      <c r="C314" s="53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</row>
    <row x14ac:dyDescent="0.25" r="315" customHeight="1" ht="18.75" customFormat="1" s="51">
      <c r="A315" s="52"/>
      <c r="B315" s="37"/>
      <c r="C315" s="53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</row>
    <row x14ac:dyDescent="0.25" r="316" customHeight="1" ht="18.75" customFormat="1" s="51">
      <c r="A316" s="52"/>
      <c r="B316" s="37"/>
      <c r="C316" s="53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</row>
    <row x14ac:dyDescent="0.25" r="317" customHeight="1" ht="18.75" customFormat="1" s="51">
      <c r="A317" s="52"/>
      <c r="B317" s="37"/>
      <c r="C317" s="53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</row>
    <row x14ac:dyDescent="0.25" r="318" customHeight="1" ht="18.75" customFormat="1" s="51">
      <c r="A318" s="52"/>
      <c r="B318" s="37"/>
      <c r="C318" s="53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</row>
    <row x14ac:dyDescent="0.25" r="319" customHeight="1" ht="18.75" customFormat="1" s="51">
      <c r="A319" s="52"/>
      <c r="B319" s="37"/>
      <c r="C319" s="53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</row>
    <row x14ac:dyDescent="0.25" r="320" customHeight="1" ht="18.75" customFormat="1" s="51">
      <c r="A320" s="52"/>
      <c r="B320" s="37"/>
      <c r="C320" s="53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</row>
    <row x14ac:dyDescent="0.25" r="321" customHeight="1" ht="18.75" customFormat="1" s="51">
      <c r="A321" s="52"/>
      <c r="B321" s="37"/>
      <c r="C321" s="53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</row>
    <row x14ac:dyDescent="0.25" r="322" customHeight="1" ht="18.75" customFormat="1" s="51">
      <c r="A322" s="52"/>
      <c r="B322" s="37"/>
      <c r="C322" s="53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</row>
    <row x14ac:dyDescent="0.25" r="323" customHeight="1" ht="18.75" customFormat="1" s="51">
      <c r="A323" s="52"/>
      <c r="B323" s="37"/>
      <c r="C323" s="53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</row>
    <row x14ac:dyDescent="0.25" r="324" customHeight="1" ht="18.75" customFormat="1" s="51">
      <c r="A324" s="52"/>
      <c r="B324" s="37"/>
      <c r="C324" s="53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</row>
    <row x14ac:dyDescent="0.25" r="325" customHeight="1" ht="18.75" customFormat="1" s="51">
      <c r="A325" s="52"/>
      <c r="B325" s="37"/>
      <c r="C325" s="53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</row>
    <row x14ac:dyDescent="0.25" r="326" customHeight="1" ht="18.75" customFormat="1" s="51">
      <c r="A326" s="52"/>
      <c r="B326" s="37"/>
      <c r="C326" s="53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</row>
    <row x14ac:dyDescent="0.25" r="327" customHeight="1" ht="18.75" customFormat="1" s="51">
      <c r="A327" s="52"/>
      <c r="B327" s="37"/>
      <c r="C327" s="53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</row>
    <row x14ac:dyDescent="0.25" r="328" customHeight="1" ht="18.75" customFormat="1" s="51">
      <c r="A328" s="52"/>
      <c r="B328" s="37"/>
      <c r="C328" s="53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</row>
    <row x14ac:dyDescent="0.25" r="329" customHeight="1" ht="18.75" customFormat="1" s="51">
      <c r="A329" s="52"/>
      <c r="B329" s="37"/>
      <c r="C329" s="53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</row>
    <row x14ac:dyDescent="0.25" r="330" customHeight="1" ht="18.75" customFormat="1" s="51">
      <c r="A330" s="52"/>
      <c r="B330" s="37"/>
      <c r="C330" s="53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</row>
    <row x14ac:dyDescent="0.25" r="331" customHeight="1" ht="18.75" customFormat="1" s="51">
      <c r="A331" s="52"/>
      <c r="B331" s="37"/>
      <c r="C331" s="53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</row>
    <row x14ac:dyDescent="0.25" r="332" customHeight="1" ht="18.75" customFormat="1" s="51">
      <c r="A332" s="52"/>
      <c r="B332" s="37"/>
      <c r="C332" s="53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</row>
    <row x14ac:dyDescent="0.25" r="333" customHeight="1" ht="18.75" customFormat="1" s="51">
      <c r="A333" s="52"/>
      <c r="B333" s="37"/>
      <c r="C333" s="53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</row>
    <row x14ac:dyDescent="0.25" r="334" customHeight="1" ht="18.75" customFormat="1" s="51">
      <c r="A334" s="52"/>
      <c r="B334" s="37"/>
      <c r="C334" s="53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</row>
    <row x14ac:dyDescent="0.25" r="335" customHeight="1" ht="18.75" customFormat="1" s="51">
      <c r="A335" s="52"/>
      <c r="B335" s="37"/>
      <c r="C335" s="53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</row>
    <row x14ac:dyDescent="0.25" r="336" customHeight="1" ht="18.75" customFormat="1" s="51">
      <c r="A336" s="52"/>
      <c r="B336" s="37"/>
      <c r="C336" s="53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</row>
    <row x14ac:dyDescent="0.25" r="337" customHeight="1" ht="18.75" customFormat="1" s="51">
      <c r="A337" s="52"/>
      <c r="B337" s="37"/>
      <c r="C337" s="53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</row>
    <row x14ac:dyDescent="0.25" r="338" customHeight="1" ht="18.75" customFormat="1" s="51">
      <c r="A338" s="52"/>
      <c r="B338" s="37"/>
      <c r="C338" s="53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</row>
    <row x14ac:dyDescent="0.25" r="339" customHeight="1" ht="18.75" customFormat="1" s="51">
      <c r="A339" s="52"/>
      <c r="B339" s="37"/>
      <c r="C339" s="53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</row>
    <row x14ac:dyDescent="0.25" r="340" customHeight="1" ht="18.75" customFormat="1" s="51">
      <c r="A340" s="52"/>
      <c r="B340" s="37"/>
      <c r="C340" s="53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</row>
    <row x14ac:dyDescent="0.25" r="341" customHeight="1" ht="18.75" customFormat="1" s="51">
      <c r="A341" s="52"/>
      <c r="B341" s="37"/>
      <c r="C341" s="53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</row>
    <row x14ac:dyDescent="0.25" r="342" customHeight="1" ht="18.75" customFormat="1" s="51">
      <c r="A342" s="52"/>
      <c r="B342" s="37"/>
      <c r="C342" s="53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</row>
    <row x14ac:dyDescent="0.25" r="343" customHeight="1" ht="18.75" customFormat="1" s="51">
      <c r="A343" s="52"/>
      <c r="B343" s="37"/>
      <c r="C343" s="53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</row>
    <row x14ac:dyDescent="0.25" r="344" customHeight="1" ht="18.75" customFormat="1" s="51">
      <c r="A344" s="52"/>
      <c r="B344" s="37"/>
      <c r="C344" s="53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</row>
    <row x14ac:dyDescent="0.25" r="345" customHeight="1" ht="18.75" customFormat="1" s="51">
      <c r="A345" s="52"/>
      <c r="B345" s="37"/>
      <c r="C345" s="53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</row>
    <row x14ac:dyDescent="0.25" r="346" customHeight="1" ht="18.75" customFormat="1" s="51">
      <c r="A346" s="52"/>
      <c r="B346" s="37"/>
      <c r="C346" s="53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</row>
    <row x14ac:dyDescent="0.25" r="347" customHeight="1" ht="18.75" customFormat="1" s="51">
      <c r="A347" s="52"/>
      <c r="B347" s="37"/>
      <c r="C347" s="53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</row>
    <row x14ac:dyDescent="0.25" r="348" customHeight="1" ht="18.75" customFormat="1" s="51">
      <c r="A348" s="52"/>
      <c r="B348" s="37"/>
      <c r="C348" s="53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</row>
    <row x14ac:dyDescent="0.25" r="349" customHeight="1" ht="18.75" customFormat="1" s="51">
      <c r="A349" s="52"/>
      <c r="B349" s="37"/>
      <c r="C349" s="53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</row>
    <row x14ac:dyDescent="0.25" r="350" customHeight="1" ht="18.75" customFormat="1" s="51">
      <c r="A350" s="52"/>
      <c r="B350" s="37"/>
      <c r="C350" s="53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</row>
    <row x14ac:dyDescent="0.25" r="351" customHeight="1" ht="18.75" customFormat="1" s="51">
      <c r="A351" s="52"/>
      <c r="B351" s="37"/>
      <c r="C351" s="53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</row>
    <row x14ac:dyDescent="0.25" r="352" customHeight="1" ht="18.75" customFormat="1" s="51">
      <c r="A352" s="52"/>
      <c r="B352" s="37"/>
      <c r="C352" s="53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</row>
    <row x14ac:dyDescent="0.25" r="353" customHeight="1" ht="18.75" customFormat="1" s="51">
      <c r="A353" s="52"/>
      <c r="B353" s="37"/>
      <c r="C353" s="53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</row>
    <row x14ac:dyDescent="0.25" r="354" customHeight="1" ht="18.75" customFormat="1" s="51">
      <c r="A354" s="52"/>
      <c r="B354" s="37"/>
      <c r="C354" s="53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</row>
    <row x14ac:dyDescent="0.25" r="355" customHeight="1" ht="18.75" customFormat="1" s="51">
      <c r="A355" s="52"/>
      <c r="B355" s="37"/>
      <c r="C355" s="53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</row>
    <row x14ac:dyDescent="0.25" r="356" customHeight="1" ht="18.75" customFormat="1" s="51">
      <c r="A356" s="52"/>
      <c r="B356" s="37"/>
      <c r="C356" s="53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</row>
    <row x14ac:dyDescent="0.25" r="357" customHeight="1" ht="18.75" customFormat="1" s="51">
      <c r="A357" s="52"/>
      <c r="B357" s="37"/>
      <c r="C357" s="53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</row>
    <row x14ac:dyDescent="0.25" r="358" customHeight="1" ht="18.75" customFormat="1" s="51">
      <c r="A358" s="52"/>
      <c r="B358" s="37"/>
      <c r="C358" s="53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</row>
    <row x14ac:dyDescent="0.25" r="359" customHeight="1" ht="18.75" customFormat="1" s="51">
      <c r="A359" s="52"/>
      <c r="B359" s="37"/>
      <c r="C359" s="53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</row>
    <row x14ac:dyDescent="0.25" r="360" customHeight="1" ht="18.75" customFormat="1" s="51">
      <c r="A360" s="52"/>
      <c r="B360" s="37"/>
      <c r="C360" s="53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</row>
    <row x14ac:dyDescent="0.25" r="361" customHeight="1" ht="18.75" customFormat="1" s="51">
      <c r="A361" s="52"/>
      <c r="B361" s="37"/>
      <c r="C361" s="53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</row>
    <row x14ac:dyDescent="0.25" r="362" customHeight="1" ht="18.75" customFormat="1" s="51">
      <c r="A362" s="52"/>
      <c r="B362" s="37"/>
      <c r="C362" s="53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</row>
    <row x14ac:dyDescent="0.25" r="363" customHeight="1" ht="18.75" customFormat="1" s="51">
      <c r="A363" s="52"/>
      <c r="B363" s="37"/>
      <c r="C363" s="53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</row>
    <row x14ac:dyDescent="0.25" r="364" customHeight="1" ht="18.75" customFormat="1" s="51">
      <c r="A364" s="52"/>
      <c r="B364" s="37"/>
      <c r="C364" s="53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</row>
    <row x14ac:dyDescent="0.25" r="365" customHeight="1" ht="18.75" customFormat="1" s="51">
      <c r="A365" s="52"/>
      <c r="B365" s="37"/>
      <c r="C365" s="53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</row>
    <row x14ac:dyDescent="0.25" r="366" customHeight="1" ht="18.75" customFormat="1" s="51">
      <c r="A366" s="52"/>
      <c r="B366" s="37"/>
      <c r="C366" s="53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</row>
    <row x14ac:dyDescent="0.25" r="367" customHeight="1" ht="18.75" customFormat="1" s="51">
      <c r="A367" s="52"/>
      <c r="B367" s="37"/>
      <c r="C367" s="53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</row>
    <row x14ac:dyDescent="0.25" r="368" customHeight="1" ht="18.75" customFormat="1" s="51">
      <c r="A368" s="52"/>
      <c r="B368" s="37"/>
      <c r="C368" s="53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</row>
    <row x14ac:dyDescent="0.25" r="369" customHeight="1" ht="18.75" customFormat="1" s="51">
      <c r="A369" s="52"/>
      <c r="B369" s="37"/>
      <c r="C369" s="53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</row>
    <row x14ac:dyDescent="0.25" r="370" customHeight="1" ht="18.75" customFormat="1" s="51">
      <c r="A370" s="52"/>
      <c r="B370" s="37"/>
      <c r="C370" s="53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</row>
    <row x14ac:dyDescent="0.25" r="371" customHeight="1" ht="18.75" customFormat="1" s="51">
      <c r="A371" s="52"/>
      <c r="B371" s="37"/>
      <c r="C371" s="53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</row>
    <row x14ac:dyDescent="0.25" r="372" customHeight="1" ht="18.75" customFormat="1" s="51">
      <c r="A372" s="52"/>
      <c r="B372" s="37"/>
      <c r="C372" s="53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</row>
    <row x14ac:dyDescent="0.25" r="373" customHeight="1" ht="18.75" customFormat="1" s="51">
      <c r="A373" s="52"/>
      <c r="B373" s="37"/>
      <c r="C373" s="53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</row>
    <row x14ac:dyDescent="0.25" r="374" customHeight="1" ht="18.75" customFormat="1" s="51">
      <c r="A374" s="52"/>
      <c r="B374" s="37"/>
      <c r="C374" s="53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</row>
    <row x14ac:dyDescent="0.25" r="375" customHeight="1" ht="18.75" customFormat="1" s="51">
      <c r="A375" s="52"/>
      <c r="B375" s="37"/>
      <c r="C375" s="53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</row>
    <row x14ac:dyDescent="0.25" r="376" customHeight="1" ht="18.75" customFormat="1" s="51">
      <c r="A376" s="52"/>
      <c r="B376" s="37"/>
      <c r="C376" s="53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</row>
    <row x14ac:dyDescent="0.25" r="377" customHeight="1" ht="18.75" customFormat="1" s="51">
      <c r="A377" s="52"/>
      <c r="B377" s="37"/>
      <c r="C377" s="53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</row>
    <row x14ac:dyDescent="0.25" r="378" customHeight="1" ht="18.75" customFormat="1" s="51">
      <c r="A378" s="52"/>
      <c r="B378" s="37"/>
      <c r="C378" s="53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</row>
    <row x14ac:dyDescent="0.25" r="379" customHeight="1" ht="18.75" customFormat="1" s="51">
      <c r="A379" s="52"/>
      <c r="B379" s="37"/>
      <c r="C379" s="53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</row>
    <row x14ac:dyDescent="0.25" r="380" customHeight="1" ht="18.75" customFormat="1" s="51">
      <c r="A380" s="52"/>
      <c r="B380" s="37"/>
      <c r="C380" s="53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</row>
    <row x14ac:dyDescent="0.25" r="381" customHeight="1" ht="18.75" customFormat="1" s="51">
      <c r="A381" s="52"/>
      <c r="B381" s="37"/>
      <c r="C381" s="53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</row>
    <row x14ac:dyDescent="0.25" r="382" customHeight="1" ht="18.75" customFormat="1" s="51">
      <c r="A382" s="52"/>
      <c r="B382" s="37"/>
      <c r="C382" s="53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</row>
    <row x14ac:dyDescent="0.25" r="383" customHeight="1" ht="18.75" customFormat="1" s="51">
      <c r="A383" s="52"/>
      <c r="B383" s="37"/>
      <c r="C383" s="53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</row>
    <row x14ac:dyDescent="0.25" r="384" customHeight="1" ht="18.75" customFormat="1" s="51">
      <c r="A384" s="52"/>
      <c r="B384" s="37"/>
      <c r="C384" s="53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</row>
    <row x14ac:dyDescent="0.25" r="385" customHeight="1" ht="18.75" customFormat="1" s="51">
      <c r="A385" s="52"/>
      <c r="B385" s="37"/>
      <c r="C385" s="53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</row>
    <row x14ac:dyDescent="0.25" r="386" customHeight="1" ht="18.75" customFormat="1" s="51">
      <c r="A386" s="52"/>
      <c r="B386" s="37"/>
      <c r="C386" s="53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</row>
    <row x14ac:dyDescent="0.25" r="387" customHeight="1" ht="18.75" customFormat="1" s="51">
      <c r="A387" s="52"/>
      <c r="B387" s="37"/>
      <c r="C387" s="53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</row>
    <row x14ac:dyDescent="0.25" r="388" customHeight="1" ht="18.75" customFormat="1" s="51">
      <c r="A388" s="52"/>
      <c r="B388" s="37"/>
      <c r="C388" s="53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</row>
    <row x14ac:dyDescent="0.25" r="389" customHeight="1" ht="18.75" customFormat="1" s="51">
      <c r="A389" s="52"/>
      <c r="B389" s="37"/>
      <c r="C389" s="53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</row>
    <row x14ac:dyDescent="0.25" r="390" customHeight="1" ht="18.75" customFormat="1" s="51">
      <c r="A390" s="52"/>
      <c r="B390" s="37"/>
      <c r="C390" s="53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</row>
    <row x14ac:dyDescent="0.25" r="391" customHeight="1" ht="18.75" customFormat="1" s="51">
      <c r="A391" s="52"/>
      <c r="B391" s="37"/>
      <c r="C391" s="53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</row>
    <row x14ac:dyDescent="0.25" r="392" customHeight="1" ht="18.75" customFormat="1" s="51">
      <c r="A392" s="52"/>
      <c r="B392" s="37"/>
      <c r="C392" s="53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</row>
    <row x14ac:dyDescent="0.25" r="393" customHeight="1" ht="18.75" customFormat="1" s="51">
      <c r="A393" s="52"/>
      <c r="B393" s="37"/>
      <c r="C393" s="53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</row>
    <row x14ac:dyDescent="0.25" r="394" customHeight="1" ht="18.75" customFormat="1" s="51">
      <c r="A394" s="52"/>
      <c r="B394" s="37"/>
      <c r="C394" s="53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</row>
    <row x14ac:dyDescent="0.25" r="395" customHeight="1" ht="18.75" customFormat="1" s="51">
      <c r="A395" s="52"/>
      <c r="B395" s="37"/>
      <c r="C395" s="53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</row>
    <row x14ac:dyDescent="0.25" r="396" customHeight="1" ht="18.75" customFormat="1" s="51">
      <c r="A396" s="52"/>
      <c r="B396" s="37"/>
      <c r="C396" s="53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</row>
    <row x14ac:dyDescent="0.25" r="397" customHeight="1" ht="18.75" customFormat="1" s="51">
      <c r="A397" s="52"/>
      <c r="B397" s="37"/>
      <c r="C397" s="53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</row>
    <row x14ac:dyDescent="0.25" r="398" customHeight="1" ht="18.75" customFormat="1" s="51">
      <c r="A398" s="52"/>
      <c r="B398" s="37"/>
      <c r="C398" s="53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</row>
    <row x14ac:dyDescent="0.25" r="399" customHeight="1" ht="18.75" customFormat="1" s="51">
      <c r="A399" s="52"/>
      <c r="B399" s="37"/>
      <c r="C399" s="53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</row>
    <row x14ac:dyDescent="0.25" r="400" customHeight="1" ht="18.75" customFormat="1" s="51">
      <c r="A400" s="52"/>
      <c r="B400" s="37"/>
      <c r="C400" s="53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</row>
    <row x14ac:dyDescent="0.25" r="401" customHeight="1" ht="18.75" customFormat="1" s="51">
      <c r="A401" s="52"/>
      <c r="B401" s="37"/>
      <c r="C401" s="53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</row>
    <row x14ac:dyDescent="0.25" r="402" customHeight="1" ht="18.75" customFormat="1" s="51">
      <c r="A402" s="52"/>
      <c r="B402" s="37"/>
      <c r="C402" s="53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</row>
    <row x14ac:dyDescent="0.25" r="403" customHeight="1" ht="18.75" customFormat="1" s="51">
      <c r="A403" s="52"/>
      <c r="B403" s="37"/>
      <c r="C403" s="53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</row>
    <row x14ac:dyDescent="0.25" r="404" customHeight="1" ht="18.75" customFormat="1" s="51">
      <c r="A404" s="52"/>
      <c r="B404" s="37"/>
      <c r="C404" s="53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</row>
    <row x14ac:dyDescent="0.25" r="405" customHeight="1" ht="18.75" customFormat="1" s="51">
      <c r="A405" s="52"/>
      <c r="B405" s="37"/>
      <c r="C405" s="53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</row>
    <row x14ac:dyDescent="0.25" r="406" customHeight="1" ht="18.75" customFormat="1" s="51">
      <c r="A406" s="52"/>
      <c r="B406" s="37"/>
      <c r="C406" s="53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</row>
    <row x14ac:dyDescent="0.25" r="407" customHeight="1" ht="18.75" customFormat="1" s="51">
      <c r="A407" s="52"/>
      <c r="B407" s="37"/>
      <c r="C407" s="53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</row>
    <row x14ac:dyDescent="0.25" r="408" customHeight="1" ht="18.75" customFormat="1" s="51">
      <c r="A408" s="52"/>
      <c r="B408" s="37"/>
      <c r="C408" s="53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</row>
    <row x14ac:dyDescent="0.25" r="409" customHeight="1" ht="18.75" customFormat="1" s="51">
      <c r="A409" s="52"/>
      <c r="B409" s="37"/>
      <c r="C409" s="53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</row>
    <row x14ac:dyDescent="0.25" r="410" customHeight="1" ht="18.75" customFormat="1" s="51">
      <c r="A410" s="52"/>
      <c r="B410" s="37"/>
      <c r="C410" s="53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</row>
    <row x14ac:dyDescent="0.25" r="411" customHeight="1" ht="18.75" customFormat="1" s="51">
      <c r="A411" s="52"/>
      <c r="B411" s="37"/>
      <c r="C411" s="53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</row>
    <row x14ac:dyDescent="0.25" r="412" customHeight="1" ht="18.75" customFormat="1" s="51">
      <c r="A412" s="52"/>
      <c r="B412" s="37"/>
      <c r="C412" s="53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</row>
    <row x14ac:dyDescent="0.25" r="413" customHeight="1" ht="18.75" customFormat="1" s="51">
      <c r="A413" s="52"/>
      <c r="B413" s="37"/>
      <c r="C413" s="53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</row>
    <row x14ac:dyDescent="0.25" r="414" customHeight="1" ht="18.75" customFormat="1" s="51">
      <c r="A414" s="52"/>
      <c r="B414" s="37"/>
      <c r="C414" s="53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</row>
    <row x14ac:dyDescent="0.25" r="415" customHeight="1" ht="18.75" customFormat="1" s="51">
      <c r="A415" s="52"/>
      <c r="B415" s="37"/>
      <c r="C415" s="53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</row>
    <row x14ac:dyDescent="0.25" r="416" customHeight="1" ht="18.75" customFormat="1" s="51">
      <c r="A416" s="52"/>
      <c r="B416" s="37"/>
      <c r="C416" s="53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</row>
    <row x14ac:dyDescent="0.25" r="417" customHeight="1" ht="18.75" customFormat="1" s="51">
      <c r="A417" s="52"/>
      <c r="B417" s="37"/>
      <c r="C417" s="53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</row>
    <row x14ac:dyDescent="0.25" r="418" customHeight="1" ht="18.75" customFormat="1" s="51">
      <c r="A418" s="52"/>
      <c r="B418" s="37"/>
      <c r="C418" s="53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</row>
    <row x14ac:dyDescent="0.25" r="419" customHeight="1" ht="18.75" customFormat="1" s="51">
      <c r="A419" s="52"/>
      <c r="B419" s="37"/>
      <c r="C419" s="53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</row>
    <row x14ac:dyDescent="0.25" r="420" customHeight="1" ht="18.75" customFormat="1" s="51">
      <c r="A420" s="52"/>
      <c r="B420" s="37"/>
      <c r="C420" s="53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</row>
    <row x14ac:dyDescent="0.25" r="421" customHeight="1" ht="18.75" customFormat="1" s="51">
      <c r="A421" s="52"/>
      <c r="B421" s="37"/>
      <c r="C421" s="53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</row>
    <row x14ac:dyDescent="0.25" r="422" customHeight="1" ht="18.75" customFormat="1" s="51">
      <c r="A422" s="52"/>
      <c r="B422" s="37"/>
      <c r="C422" s="53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</row>
    <row x14ac:dyDescent="0.25" r="423" customHeight="1" ht="18.75" customFormat="1" s="51">
      <c r="A423" s="52"/>
      <c r="B423" s="37"/>
      <c r="C423" s="53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</row>
    <row x14ac:dyDescent="0.25" r="424" customHeight="1" ht="18.75" customFormat="1" s="51">
      <c r="A424" s="52"/>
      <c r="B424" s="37"/>
      <c r="C424" s="53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</row>
    <row x14ac:dyDescent="0.25" r="425" customHeight="1" ht="18.75" customFormat="1" s="51">
      <c r="A425" s="52"/>
      <c r="B425" s="37"/>
      <c r="C425" s="53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</row>
    <row x14ac:dyDescent="0.25" r="426" customHeight="1" ht="18.75" customFormat="1" s="51">
      <c r="A426" s="52"/>
      <c r="B426" s="37"/>
      <c r="C426" s="53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</row>
    <row x14ac:dyDescent="0.25" r="427" customHeight="1" ht="18.75" customFormat="1" s="51">
      <c r="A427" s="52"/>
      <c r="B427" s="37"/>
      <c r="C427" s="53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</row>
    <row x14ac:dyDescent="0.25" r="428" customHeight="1" ht="18.75" customFormat="1" s="51">
      <c r="A428" s="52"/>
      <c r="B428" s="37"/>
      <c r="C428" s="53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</row>
    <row x14ac:dyDescent="0.25" r="429" customHeight="1" ht="18.75" customFormat="1" s="51">
      <c r="A429" s="52"/>
      <c r="B429" s="37"/>
      <c r="C429" s="53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</row>
    <row x14ac:dyDescent="0.25" r="430" customHeight="1" ht="18.75" customFormat="1" s="51">
      <c r="A430" s="52"/>
      <c r="B430" s="37"/>
      <c r="C430" s="53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</row>
    <row x14ac:dyDescent="0.25" r="431" customHeight="1" ht="18.75" customFormat="1" s="51">
      <c r="A431" s="52"/>
      <c r="B431" s="37"/>
      <c r="C431" s="53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</row>
    <row x14ac:dyDescent="0.25" r="432" customHeight="1" ht="18.75" customFormat="1" s="51">
      <c r="A432" s="52"/>
      <c r="B432" s="37"/>
      <c r="C432" s="53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</row>
    <row x14ac:dyDescent="0.25" r="433" customHeight="1" ht="18.75" customFormat="1" s="51">
      <c r="A433" s="52"/>
      <c r="B433" s="37"/>
      <c r="C433" s="53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</row>
    <row x14ac:dyDescent="0.25" r="434" customHeight="1" ht="18.75" customFormat="1" s="51">
      <c r="A434" s="52"/>
      <c r="B434" s="37"/>
      <c r="C434" s="53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</row>
    <row x14ac:dyDescent="0.25" r="435" customHeight="1" ht="18.75" customFormat="1" s="51">
      <c r="A435" s="52"/>
      <c r="B435" s="37"/>
      <c r="C435" s="53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</row>
    <row x14ac:dyDescent="0.25" r="436" customHeight="1" ht="18.75" customFormat="1" s="51">
      <c r="A436" s="52"/>
      <c r="B436" s="37"/>
      <c r="C436" s="53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</row>
    <row x14ac:dyDescent="0.25" r="437" customHeight="1" ht="18.75" customFormat="1" s="51">
      <c r="A437" s="52"/>
      <c r="B437" s="37"/>
      <c r="C437" s="53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</row>
    <row x14ac:dyDescent="0.25" r="438" customHeight="1" ht="18.75" customFormat="1" s="51">
      <c r="A438" s="52"/>
      <c r="B438" s="37"/>
      <c r="C438" s="53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</row>
    <row x14ac:dyDescent="0.25" r="439" customHeight="1" ht="18.75" customFormat="1" s="51">
      <c r="A439" s="52"/>
      <c r="B439" s="37"/>
      <c r="C439" s="53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</row>
    <row x14ac:dyDescent="0.25" r="440" customHeight="1" ht="18.75" customFormat="1" s="51">
      <c r="A440" s="52"/>
      <c r="B440" s="37"/>
      <c r="C440" s="53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</row>
    <row x14ac:dyDescent="0.25" r="441" customHeight="1" ht="18.75" customFormat="1" s="51">
      <c r="A441" s="52"/>
      <c r="B441" s="37"/>
      <c r="C441" s="53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</row>
    <row x14ac:dyDescent="0.25" r="442" customHeight="1" ht="18.75" customFormat="1" s="51">
      <c r="A442" s="52"/>
      <c r="B442" s="37"/>
      <c r="C442" s="53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</row>
    <row x14ac:dyDescent="0.25" r="443" customHeight="1" ht="18.75" customFormat="1" s="51">
      <c r="A443" s="52"/>
      <c r="B443" s="37"/>
      <c r="C443" s="53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</row>
    <row x14ac:dyDescent="0.25" r="444" customHeight="1" ht="18.75" customFormat="1" s="51">
      <c r="A444" s="52"/>
      <c r="B444" s="37"/>
      <c r="C444" s="53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</row>
    <row x14ac:dyDescent="0.25" r="445" customHeight="1" ht="18.75" customFormat="1" s="51">
      <c r="A445" s="52"/>
      <c r="B445" s="37"/>
      <c r="C445" s="53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</row>
    <row x14ac:dyDescent="0.25" r="446" customHeight="1" ht="18.75" customFormat="1" s="51">
      <c r="A446" s="52"/>
      <c r="B446" s="37"/>
      <c r="C446" s="53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</row>
    <row x14ac:dyDescent="0.25" r="447" customHeight="1" ht="18.75" customFormat="1" s="51">
      <c r="A447" s="52"/>
      <c r="B447" s="37"/>
      <c r="C447" s="53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</row>
    <row x14ac:dyDescent="0.25" r="448" customHeight="1" ht="18.75" customFormat="1" s="51">
      <c r="A448" s="52"/>
      <c r="B448" s="37"/>
      <c r="C448" s="53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</row>
    <row x14ac:dyDescent="0.25" r="449" customHeight="1" ht="18.75" customFormat="1" s="51">
      <c r="A449" s="52"/>
      <c r="B449" s="37"/>
      <c r="C449" s="53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</row>
    <row x14ac:dyDescent="0.25" r="450" customHeight="1" ht="18.75" customFormat="1" s="51">
      <c r="A450" s="52"/>
      <c r="B450" s="37"/>
      <c r="C450" s="53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</row>
    <row x14ac:dyDescent="0.25" r="451" customHeight="1" ht="18.75" customFormat="1" s="51">
      <c r="A451" s="52"/>
      <c r="B451" s="37"/>
      <c r="C451" s="53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</row>
    <row x14ac:dyDescent="0.25" r="452" customHeight="1" ht="18.75" customFormat="1" s="51">
      <c r="A452" s="52"/>
      <c r="B452" s="37"/>
      <c r="C452" s="53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</row>
    <row x14ac:dyDescent="0.25" r="453" customHeight="1" ht="18.75" customFormat="1" s="51">
      <c r="A453" s="52"/>
      <c r="B453" s="37"/>
      <c r="C453" s="53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</row>
    <row x14ac:dyDescent="0.25" r="454" customHeight="1" ht="18.75" customFormat="1" s="51">
      <c r="A454" s="52"/>
      <c r="B454" s="37"/>
      <c r="C454" s="53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</row>
    <row x14ac:dyDescent="0.25" r="455" customHeight="1" ht="18.75" customFormat="1" s="51">
      <c r="A455" s="52"/>
      <c r="B455" s="37"/>
      <c r="C455" s="53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</row>
    <row x14ac:dyDescent="0.25" r="456" customHeight="1" ht="18.75" customFormat="1" s="51">
      <c r="A456" s="52"/>
      <c r="B456" s="37"/>
      <c r="C456" s="53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</row>
    <row x14ac:dyDescent="0.25" r="457" customHeight="1" ht="18.75" customFormat="1" s="51">
      <c r="A457" s="52"/>
      <c r="B457" s="37"/>
      <c r="C457" s="53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</row>
    <row x14ac:dyDescent="0.25" r="458" customHeight="1" ht="18.75" customFormat="1" s="51">
      <c r="A458" s="52"/>
      <c r="B458" s="37"/>
      <c r="C458" s="53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</row>
    <row x14ac:dyDescent="0.25" r="459" customHeight="1" ht="18.75" customFormat="1" s="51">
      <c r="A459" s="52"/>
      <c r="B459" s="37"/>
      <c r="C459" s="53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</row>
    <row x14ac:dyDescent="0.25" r="460" customHeight="1" ht="18.75" customFormat="1" s="51">
      <c r="A460" s="52"/>
      <c r="B460" s="37"/>
      <c r="C460" s="53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</row>
    <row x14ac:dyDescent="0.25" r="461" customHeight="1" ht="18.75" customFormat="1" s="51">
      <c r="A461" s="52"/>
      <c r="B461" s="37"/>
      <c r="C461" s="53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</row>
    <row x14ac:dyDescent="0.25" r="462" customHeight="1" ht="18.75" customFormat="1" s="51">
      <c r="A462" s="52"/>
      <c r="B462" s="37"/>
      <c r="C462" s="53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</row>
    <row x14ac:dyDescent="0.25" r="463" customHeight="1" ht="18.75" customFormat="1" s="51">
      <c r="A463" s="52"/>
      <c r="B463" s="37"/>
      <c r="C463" s="53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</row>
    <row x14ac:dyDescent="0.25" r="464" customHeight="1" ht="18.75" customFormat="1" s="51">
      <c r="A464" s="52"/>
      <c r="B464" s="37"/>
      <c r="C464" s="53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</row>
    <row x14ac:dyDescent="0.25" r="465" customHeight="1" ht="18.75" customFormat="1" s="51">
      <c r="A465" s="52"/>
      <c r="B465" s="37"/>
      <c r="C465" s="53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</row>
    <row x14ac:dyDescent="0.25" r="466" customHeight="1" ht="18.75" customFormat="1" s="51">
      <c r="A466" s="52"/>
      <c r="B466" s="37"/>
      <c r="C466" s="53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</row>
    <row x14ac:dyDescent="0.25" r="467" customHeight="1" ht="18.75" customFormat="1" s="51">
      <c r="A467" s="52"/>
      <c r="B467" s="37"/>
      <c r="C467" s="53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</row>
    <row x14ac:dyDescent="0.25" r="468" customHeight="1" ht="18.75" customFormat="1" s="51">
      <c r="A468" s="52"/>
      <c r="B468" s="37"/>
      <c r="C468" s="53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</row>
    <row x14ac:dyDescent="0.25" r="469" customHeight="1" ht="18.75" customFormat="1" s="51">
      <c r="A469" s="52"/>
      <c r="B469" s="37"/>
      <c r="C469" s="53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</row>
    <row x14ac:dyDescent="0.25" r="470" customHeight="1" ht="18.75" customFormat="1" s="51">
      <c r="A470" s="52"/>
      <c r="B470" s="37"/>
      <c r="C470" s="53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</row>
    <row x14ac:dyDescent="0.25" r="471" customHeight="1" ht="18.75" customFormat="1" s="51">
      <c r="A471" s="52"/>
      <c r="B471" s="37"/>
      <c r="C471" s="53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</row>
    <row x14ac:dyDescent="0.25" r="472" customHeight="1" ht="18.75" customFormat="1" s="51">
      <c r="A472" s="52"/>
      <c r="B472" s="37"/>
      <c r="C472" s="53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</row>
    <row x14ac:dyDescent="0.25" r="473" customHeight="1" ht="18.75" customFormat="1" s="51">
      <c r="A473" s="52"/>
      <c r="B473" s="37"/>
      <c r="C473" s="53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</row>
    <row x14ac:dyDescent="0.25" r="474" customHeight="1" ht="18.75" customFormat="1" s="51">
      <c r="A474" s="52"/>
      <c r="B474" s="37"/>
      <c r="C474" s="53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</row>
    <row x14ac:dyDescent="0.25" r="475" customHeight="1" ht="18.75" customFormat="1" s="51">
      <c r="A475" s="52"/>
      <c r="B475" s="37"/>
      <c r="C475" s="53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</row>
    <row x14ac:dyDescent="0.25" r="476" customHeight="1" ht="18.75" customFormat="1" s="51">
      <c r="A476" s="52"/>
      <c r="B476" s="37"/>
      <c r="C476" s="53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</row>
    <row x14ac:dyDescent="0.25" r="477" customHeight="1" ht="18.75" customFormat="1" s="51">
      <c r="A477" s="52"/>
      <c r="B477" s="37"/>
      <c r="C477" s="53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</row>
    <row x14ac:dyDescent="0.25" r="478" customHeight="1" ht="18.75" customFormat="1" s="51">
      <c r="A478" s="52"/>
      <c r="B478" s="37"/>
      <c r="C478" s="53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</row>
    <row x14ac:dyDescent="0.25" r="479" customHeight="1" ht="18.75" customFormat="1" s="51">
      <c r="A479" s="52"/>
      <c r="B479" s="37"/>
      <c r="C479" s="53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</row>
    <row x14ac:dyDescent="0.25" r="480" customHeight="1" ht="18.75" customFormat="1" s="51">
      <c r="A480" s="52"/>
      <c r="B480" s="37"/>
      <c r="C480" s="53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</row>
    <row x14ac:dyDescent="0.25" r="481" customHeight="1" ht="18.75" customFormat="1" s="51">
      <c r="A481" s="52"/>
      <c r="B481" s="37"/>
      <c r="C481" s="53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</row>
    <row x14ac:dyDescent="0.25" r="482" customHeight="1" ht="18.75" customFormat="1" s="51">
      <c r="A482" s="52"/>
      <c r="B482" s="37"/>
      <c r="C482" s="53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</row>
    <row x14ac:dyDescent="0.25" r="483" customHeight="1" ht="18.75" customFormat="1" s="51">
      <c r="A483" s="52"/>
      <c r="B483" s="37"/>
      <c r="C483" s="53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</row>
    <row x14ac:dyDescent="0.25" r="484" customHeight="1" ht="18.75" customFormat="1" s="51">
      <c r="A484" s="52"/>
      <c r="B484" s="37"/>
      <c r="C484" s="53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</row>
    <row x14ac:dyDescent="0.25" r="485" customHeight="1" ht="18.75" customFormat="1" s="51">
      <c r="A485" s="52"/>
      <c r="B485" s="37"/>
      <c r="C485" s="53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</row>
    <row x14ac:dyDescent="0.25" r="486" customHeight="1" ht="18.75" customFormat="1" s="51">
      <c r="A486" s="52"/>
      <c r="B486" s="37"/>
      <c r="C486" s="53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</row>
    <row x14ac:dyDescent="0.25" r="487" customHeight="1" ht="18.75" customFormat="1" s="51">
      <c r="A487" s="52"/>
      <c r="B487" s="37"/>
      <c r="C487" s="53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</row>
    <row x14ac:dyDescent="0.25" r="488" customHeight="1" ht="18.75" customFormat="1" s="51">
      <c r="A488" s="52"/>
      <c r="B488" s="37"/>
      <c r="C488" s="53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</row>
    <row x14ac:dyDescent="0.25" r="489" customHeight="1" ht="18.75" customFormat="1" s="51">
      <c r="A489" s="52"/>
      <c r="B489" s="37"/>
      <c r="C489" s="53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</row>
    <row x14ac:dyDescent="0.25" r="490" customHeight="1" ht="18.75" customFormat="1" s="51">
      <c r="A490" s="52"/>
      <c r="B490" s="37"/>
      <c r="C490" s="53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</row>
    <row x14ac:dyDescent="0.25" r="491" customHeight="1" ht="18.75" customFormat="1" s="51">
      <c r="A491" s="52"/>
      <c r="B491" s="37"/>
      <c r="C491" s="53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</row>
    <row x14ac:dyDescent="0.25" r="492" customHeight="1" ht="18.75" customFormat="1" s="51">
      <c r="A492" s="52"/>
      <c r="B492" s="37"/>
      <c r="C492" s="53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</row>
    <row x14ac:dyDescent="0.25" r="493" customHeight="1" ht="18.75" customFormat="1" s="51">
      <c r="A493" s="52"/>
      <c r="B493" s="37"/>
      <c r="C493" s="53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</row>
    <row x14ac:dyDescent="0.25" r="494" customHeight="1" ht="18.75" customFormat="1" s="51">
      <c r="A494" s="52"/>
      <c r="B494" s="37"/>
      <c r="C494" s="53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</row>
    <row x14ac:dyDescent="0.25" r="495" customHeight="1" ht="18.75" customFormat="1" s="51">
      <c r="A495" s="52"/>
      <c r="B495" s="37"/>
      <c r="C495" s="53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</row>
    <row x14ac:dyDescent="0.25" r="496" customHeight="1" ht="18.75" customFormat="1" s="51">
      <c r="A496" s="52"/>
      <c r="B496" s="37"/>
      <c r="C496" s="53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</row>
    <row x14ac:dyDescent="0.25" r="497" customHeight="1" ht="18.75" customFormat="1" s="51">
      <c r="A497" s="52"/>
      <c r="B497" s="37"/>
      <c r="C497" s="53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</row>
    <row x14ac:dyDescent="0.25" r="498" customHeight="1" ht="18.75" customFormat="1" s="51">
      <c r="A498" s="52"/>
      <c r="B498" s="37"/>
      <c r="C498" s="53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</row>
    <row x14ac:dyDescent="0.25" r="499" customHeight="1" ht="18.75" customFormat="1" s="51">
      <c r="A499" s="52"/>
      <c r="B499" s="37"/>
      <c r="C499" s="53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</row>
    <row x14ac:dyDescent="0.25" r="500" customHeight="1" ht="18.75" customFormat="1" s="51">
      <c r="A500" s="52"/>
      <c r="B500" s="37"/>
      <c r="C500" s="53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</row>
    <row x14ac:dyDescent="0.25" r="501" customHeight="1" ht="18.75" customFormat="1" s="51">
      <c r="A501" s="52"/>
      <c r="B501" s="37"/>
      <c r="C501" s="53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</row>
    <row x14ac:dyDescent="0.25" r="502" customHeight="1" ht="18.75" customFormat="1" s="51">
      <c r="A502" s="52"/>
      <c r="B502" s="37"/>
      <c r="C502" s="53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</row>
    <row x14ac:dyDescent="0.25" r="503" customHeight="1" ht="18.75" customFormat="1" s="51">
      <c r="A503" s="52"/>
      <c r="B503" s="37"/>
      <c r="C503" s="53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</row>
    <row x14ac:dyDescent="0.25" r="504" customHeight="1" ht="18.75" customFormat="1" s="51">
      <c r="A504" s="52"/>
      <c r="B504" s="37"/>
      <c r="C504" s="53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</row>
    <row x14ac:dyDescent="0.25" r="505" customHeight="1" ht="18.75" customFormat="1" s="51">
      <c r="A505" s="52"/>
      <c r="B505" s="37"/>
      <c r="C505" s="53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</row>
    <row x14ac:dyDescent="0.25" r="506" customHeight="1" ht="18.75" customFormat="1" s="51">
      <c r="A506" s="52"/>
      <c r="B506" s="37"/>
      <c r="C506" s="53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</row>
    <row x14ac:dyDescent="0.25" r="507" customHeight="1" ht="18.75" customFormat="1" s="51">
      <c r="A507" s="52"/>
      <c r="B507" s="37"/>
      <c r="C507" s="53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</row>
    <row x14ac:dyDescent="0.25" r="508" customHeight="1" ht="18.75" customFormat="1" s="51">
      <c r="A508" s="52"/>
      <c r="B508" s="37"/>
      <c r="C508" s="53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</row>
    <row x14ac:dyDescent="0.25" r="509" customHeight="1" ht="18.75" customFormat="1" s="51">
      <c r="A509" s="52"/>
      <c r="B509" s="37"/>
      <c r="C509" s="53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</row>
    <row x14ac:dyDescent="0.25" r="510" customHeight="1" ht="18.75" customFormat="1" s="51">
      <c r="A510" s="52"/>
      <c r="B510" s="37"/>
      <c r="C510" s="53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</row>
    <row x14ac:dyDescent="0.25" r="511" customHeight="1" ht="18.75" customFormat="1" s="51">
      <c r="A511" s="52"/>
      <c r="B511" s="37"/>
      <c r="C511" s="53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</row>
    <row x14ac:dyDescent="0.25" r="512" customHeight="1" ht="18.75" customFormat="1" s="51">
      <c r="A512" s="52"/>
      <c r="B512" s="37"/>
      <c r="C512" s="53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</row>
    <row x14ac:dyDescent="0.25" r="513" customHeight="1" ht="18.75" customFormat="1" s="51">
      <c r="A513" s="52"/>
      <c r="B513" s="37"/>
      <c r="C513" s="53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</row>
    <row x14ac:dyDescent="0.25" r="514" customHeight="1" ht="18.75" customFormat="1" s="51">
      <c r="A514" s="52"/>
      <c r="B514" s="37"/>
      <c r="C514" s="53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</row>
    <row x14ac:dyDescent="0.25" r="515" customHeight="1" ht="18.75" customFormat="1" s="51">
      <c r="A515" s="52"/>
      <c r="B515" s="37"/>
      <c r="C515" s="53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</row>
    <row x14ac:dyDescent="0.25" r="516" customHeight="1" ht="18.75" customFormat="1" s="51">
      <c r="A516" s="52"/>
      <c r="B516" s="37"/>
      <c r="C516" s="53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</row>
    <row x14ac:dyDescent="0.25" r="517" customHeight="1" ht="18.75" customFormat="1" s="51">
      <c r="A517" s="52"/>
      <c r="B517" s="37"/>
      <c r="C517" s="53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</row>
    <row x14ac:dyDescent="0.25" r="518" customHeight="1" ht="18.75" customFormat="1" s="51">
      <c r="A518" s="52"/>
      <c r="B518" s="37"/>
      <c r="C518" s="53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</row>
    <row x14ac:dyDescent="0.25" r="519" customHeight="1" ht="18.75" customFormat="1" s="51">
      <c r="A519" s="52"/>
      <c r="B519" s="37"/>
      <c r="C519" s="53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</row>
    <row x14ac:dyDescent="0.25" r="520" customHeight="1" ht="18.75" customFormat="1" s="51">
      <c r="A520" s="52"/>
      <c r="B520" s="37"/>
      <c r="C520" s="53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</row>
    <row x14ac:dyDescent="0.25" r="521" customHeight="1" ht="18.75" customFormat="1" s="51">
      <c r="A521" s="52"/>
      <c r="B521" s="37"/>
      <c r="C521" s="53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</row>
    <row x14ac:dyDescent="0.25" r="522" customHeight="1" ht="18.75" customFormat="1" s="51">
      <c r="A522" s="52"/>
      <c r="B522" s="37"/>
      <c r="C522" s="53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</row>
    <row x14ac:dyDescent="0.25" r="523" customHeight="1" ht="18.75" customFormat="1" s="51">
      <c r="A523" s="52"/>
      <c r="B523" s="37"/>
      <c r="C523" s="53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</row>
    <row x14ac:dyDescent="0.25" r="524" customHeight="1" ht="18.75" customFormat="1" s="51">
      <c r="A524" s="52"/>
      <c r="B524" s="37"/>
      <c r="C524" s="53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</row>
    <row x14ac:dyDescent="0.25" r="525" customHeight="1" ht="18.75" customFormat="1" s="51">
      <c r="A525" s="52"/>
      <c r="B525" s="37"/>
      <c r="C525" s="53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</row>
    <row x14ac:dyDescent="0.25" r="526" customHeight="1" ht="18.75" customFormat="1" s="51">
      <c r="A526" s="52"/>
      <c r="B526" s="37"/>
      <c r="C526" s="53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</row>
    <row x14ac:dyDescent="0.25" r="527" customHeight="1" ht="18.75" customFormat="1" s="51">
      <c r="A527" s="52"/>
      <c r="B527" s="37"/>
      <c r="C527" s="53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</row>
    <row x14ac:dyDescent="0.25" r="528" customHeight="1" ht="18.75" customFormat="1" s="51">
      <c r="A528" s="52"/>
      <c r="B528" s="37"/>
      <c r="C528" s="53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</row>
    <row x14ac:dyDescent="0.25" r="529" customHeight="1" ht="18.75" customFormat="1" s="51">
      <c r="A529" s="52"/>
      <c r="B529" s="37"/>
      <c r="C529" s="53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</row>
    <row x14ac:dyDescent="0.25" r="530" customHeight="1" ht="18.75" customFormat="1" s="51">
      <c r="A530" s="52"/>
      <c r="B530" s="37"/>
      <c r="C530" s="53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</row>
    <row x14ac:dyDescent="0.25" r="531" customHeight="1" ht="18.75" customFormat="1" s="51">
      <c r="A531" s="52"/>
      <c r="B531" s="37"/>
      <c r="C531" s="53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</row>
    <row x14ac:dyDescent="0.25" r="532" customHeight="1" ht="18.75" customFormat="1" s="51">
      <c r="A532" s="52"/>
      <c r="B532" s="37"/>
      <c r="C532" s="53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</row>
    <row x14ac:dyDescent="0.25" r="533" customHeight="1" ht="18.75" customFormat="1" s="51">
      <c r="A533" s="52"/>
      <c r="B533" s="37"/>
      <c r="C533" s="53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</row>
    <row x14ac:dyDescent="0.25" r="534" customHeight="1" ht="18.75" customFormat="1" s="51">
      <c r="A534" s="52"/>
      <c r="B534" s="37"/>
      <c r="C534" s="53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</row>
    <row x14ac:dyDescent="0.25" r="535" customHeight="1" ht="18.75" customFormat="1" s="51">
      <c r="A535" s="52"/>
      <c r="B535" s="37"/>
      <c r="C535" s="53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</row>
    <row x14ac:dyDescent="0.25" r="536" customHeight="1" ht="18.75" customFormat="1" s="51">
      <c r="A536" s="52"/>
      <c r="B536" s="37"/>
      <c r="C536" s="53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</row>
    <row x14ac:dyDescent="0.25" r="537" customHeight="1" ht="18.75" customFormat="1" s="51">
      <c r="A537" s="52"/>
      <c r="B537" s="37"/>
      <c r="C537" s="53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</row>
    <row x14ac:dyDescent="0.25" r="538" customHeight="1" ht="18.75" customFormat="1" s="51">
      <c r="A538" s="52"/>
      <c r="B538" s="37"/>
      <c r="C538" s="53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</row>
    <row x14ac:dyDescent="0.25" r="539" customHeight="1" ht="18.75" customFormat="1" s="51">
      <c r="A539" s="52"/>
      <c r="B539" s="37"/>
      <c r="C539" s="53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</row>
    <row x14ac:dyDescent="0.25" r="540" customHeight="1" ht="18.75" customFormat="1" s="51">
      <c r="A540" s="52"/>
      <c r="B540" s="37"/>
      <c r="C540" s="53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</row>
    <row x14ac:dyDescent="0.25" r="541" customHeight="1" ht="18.75" customFormat="1" s="51">
      <c r="A541" s="52"/>
      <c r="B541" s="37"/>
      <c r="C541" s="53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</row>
    <row x14ac:dyDescent="0.25" r="542" customHeight="1" ht="18.75" customFormat="1" s="51">
      <c r="A542" s="52"/>
      <c r="B542" s="37"/>
      <c r="C542" s="53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</row>
    <row x14ac:dyDescent="0.25" r="543" customHeight="1" ht="18.75" customFormat="1" s="51">
      <c r="A543" s="52"/>
      <c r="B543" s="37"/>
      <c r="C543" s="53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</row>
    <row x14ac:dyDescent="0.25" r="544" customHeight="1" ht="18.75" customFormat="1" s="51">
      <c r="A544" s="52"/>
      <c r="B544" s="37"/>
      <c r="C544" s="53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</row>
    <row x14ac:dyDescent="0.25" r="545" customHeight="1" ht="18.75" customFormat="1" s="51">
      <c r="A545" s="52"/>
      <c r="B545" s="37"/>
      <c r="C545" s="53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</row>
    <row x14ac:dyDescent="0.25" r="546" customHeight="1" ht="18.75" customFormat="1" s="51">
      <c r="A546" s="52"/>
      <c r="B546" s="37"/>
      <c r="C546" s="53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</row>
    <row x14ac:dyDescent="0.25" r="547" customHeight="1" ht="18.75" customFormat="1" s="51">
      <c r="A547" s="52"/>
      <c r="B547" s="37"/>
      <c r="C547" s="53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</row>
    <row x14ac:dyDescent="0.25" r="548" customHeight="1" ht="18.75" customFormat="1" s="51">
      <c r="A548" s="52"/>
      <c r="B548" s="37"/>
      <c r="C548" s="53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</row>
    <row x14ac:dyDescent="0.25" r="549" customHeight="1" ht="18.75" customFormat="1" s="51">
      <c r="A549" s="52"/>
      <c r="B549" s="37"/>
      <c r="C549" s="53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</row>
    <row x14ac:dyDescent="0.25" r="550" customHeight="1" ht="18.75" customFormat="1" s="51">
      <c r="A550" s="52"/>
      <c r="B550" s="37"/>
      <c r="C550" s="53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</row>
    <row x14ac:dyDescent="0.25" r="551" customHeight="1" ht="18.75" customFormat="1" s="51">
      <c r="A551" s="52"/>
      <c r="B551" s="37"/>
      <c r="C551" s="53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</row>
    <row x14ac:dyDescent="0.25" r="552" customHeight="1" ht="18.75" customFormat="1" s="51">
      <c r="A552" s="52"/>
      <c r="B552" s="37"/>
      <c r="C552" s="53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</row>
    <row x14ac:dyDescent="0.25" r="553" customHeight="1" ht="18.75" customFormat="1" s="51">
      <c r="A553" s="52"/>
      <c r="B553" s="37"/>
      <c r="C553" s="53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</row>
    <row x14ac:dyDescent="0.25" r="554" customHeight="1" ht="18.75" customFormat="1" s="51">
      <c r="A554" s="52"/>
      <c r="B554" s="37"/>
      <c r="C554" s="53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</row>
    <row x14ac:dyDescent="0.25" r="555" customHeight="1" ht="18.75" customFormat="1" s="51">
      <c r="A555" s="52"/>
      <c r="B555" s="37"/>
      <c r="C555" s="53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</row>
    <row x14ac:dyDescent="0.25" r="556" customHeight="1" ht="18.75" customFormat="1" s="51">
      <c r="A556" s="52"/>
      <c r="B556" s="37"/>
      <c r="C556" s="53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</row>
    <row x14ac:dyDescent="0.25" r="557" customHeight="1" ht="18.75" customFormat="1" s="51">
      <c r="A557" s="52"/>
      <c r="B557" s="37"/>
      <c r="C557" s="53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</row>
    <row x14ac:dyDescent="0.25" r="558" customHeight="1" ht="18.75" customFormat="1" s="51">
      <c r="A558" s="52"/>
      <c r="B558" s="37"/>
      <c r="C558" s="53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</row>
    <row x14ac:dyDescent="0.25" r="559" customHeight="1" ht="18.75" customFormat="1" s="51">
      <c r="A559" s="52"/>
      <c r="B559" s="37"/>
      <c r="C559" s="53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</row>
    <row x14ac:dyDescent="0.25" r="560" customHeight="1" ht="18.75" customFormat="1" s="51">
      <c r="A560" s="52"/>
      <c r="B560" s="37"/>
      <c r="C560" s="53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</row>
    <row x14ac:dyDescent="0.25" r="561" customHeight="1" ht="18.75" customFormat="1" s="51">
      <c r="A561" s="52"/>
      <c r="B561" s="37"/>
      <c r="C561" s="53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</row>
    <row x14ac:dyDescent="0.25" r="562" customHeight="1" ht="18.75" customFormat="1" s="51">
      <c r="A562" s="52"/>
      <c r="B562" s="37"/>
      <c r="C562" s="53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</row>
    <row x14ac:dyDescent="0.25" r="563" customHeight="1" ht="18.75" customFormat="1" s="51">
      <c r="A563" s="52"/>
      <c r="B563" s="37"/>
      <c r="C563" s="53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</row>
    <row x14ac:dyDescent="0.25" r="564" customHeight="1" ht="18.75" customFormat="1" s="51">
      <c r="A564" s="52"/>
      <c r="B564" s="37"/>
      <c r="C564" s="53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</row>
    <row x14ac:dyDescent="0.25" r="565" customHeight="1" ht="18.75" customFormat="1" s="51">
      <c r="A565" s="52"/>
      <c r="B565" s="37"/>
      <c r="C565" s="53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</row>
    <row x14ac:dyDescent="0.25" r="566" customHeight="1" ht="18.75" customFormat="1" s="51">
      <c r="A566" s="52"/>
      <c r="B566" s="37"/>
      <c r="C566" s="53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</row>
    <row x14ac:dyDescent="0.25" r="567" customHeight="1" ht="18.75" customFormat="1" s="51">
      <c r="A567" s="52"/>
      <c r="B567" s="37"/>
      <c r="C567" s="53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</row>
    <row x14ac:dyDescent="0.25" r="568" customHeight="1" ht="18.75" customFormat="1" s="51">
      <c r="A568" s="52"/>
      <c r="B568" s="37"/>
      <c r="C568" s="53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</row>
    <row x14ac:dyDescent="0.25" r="569" customHeight="1" ht="18.75" customFormat="1" s="51">
      <c r="A569" s="52"/>
      <c r="B569" s="37"/>
      <c r="C569" s="53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</row>
    <row x14ac:dyDescent="0.25" r="570" customHeight="1" ht="18.75" customFormat="1" s="51">
      <c r="A570" s="52"/>
      <c r="B570" s="37"/>
      <c r="C570" s="53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</row>
    <row x14ac:dyDescent="0.25" r="571" customHeight="1" ht="18.75" customFormat="1" s="51">
      <c r="A571" s="52"/>
      <c r="B571" s="37"/>
      <c r="C571" s="53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</row>
    <row x14ac:dyDescent="0.25" r="572" customHeight="1" ht="18.75" customFormat="1" s="51">
      <c r="A572" s="52"/>
      <c r="B572" s="37"/>
      <c r="C572" s="53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</row>
    <row x14ac:dyDescent="0.25" r="573" customHeight="1" ht="18.75" customFormat="1" s="51">
      <c r="A573" s="52"/>
      <c r="B573" s="37"/>
      <c r="C573" s="53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</row>
    <row x14ac:dyDescent="0.25" r="574" customHeight="1" ht="18.75" customFormat="1" s="51">
      <c r="A574" s="52"/>
      <c r="B574" s="37"/>
      <c r="C574" s="53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</row>
    <row x14ac:dyDescent="0.25" r="575" customHeight="1" ht="18.75" customFormat="1" s="51">
      <c r="A575" s="52"/>
      <c r="B575" s="37"/>
      <c r="C575" s="53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</row>
    <row x14ac:dyDescent="0.25" r="576" customHeight="1" ht="18.75" customFormat="1" s="51">
      <c r="A576" s="52"/>
      <c r="B576" s="37"/>
      <c r="C576" s="53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</row>
    <row x14ac:dyDescent="0.25" r="577" customHeight="1" ht="18.75" customFormat="1" s="51">
      <c r="A577" s="52"/>
      <c r="B577" s="37"/>
      <c r="C577" s="53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</row>
    <row x14ac:dyDescent="0.25" r="578" customHeight="1" ht="18.75" customFormat="1" s="51">
      <c r="A578" s="52"/>
      <c r="B578" s="37"/>
      <c r="C578" s="53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</row>
    <row x14ac:dyDescent="0.25" r="579" customHeight="1" ht="18.75" customFormat="1" s="51">
      <c r="A579" s="52"/>
      <c r="B579" s="37"/>
      <c r="C579" s="53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</row>
    <row x14ac:dyDescent="0.25" r="580" customHeight="1" ht="18.75" customFormat="1" s="51">
      <c r="A580" s="52"/>
      <c r="B580" s="37"/>
      <c r="C580" s="53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</row>
    <row x14ac:dyDescent="0.25" r="581" customHeight="1" ht="18.75" customFormat="1" s="51">
      <c r="A581" s="52"/>
      <c r="B581" s="37"/>
      <c r="C581" s="53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</row>
    <row x14ac:dyDescent="0.25" r="582" customHeight="1" ht="18.75" customFormat="1" s="51">
      <c r="A582" s="52"/>
      <c r="B582" s="37"/>
      <c r="C582" s="53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</row>
    <row x14ac:dyDescent="0.25" r="583" customHeight="1" ht="18.75" customFormat="1" s="51">
      <c r="A583" s="52"/>
      <c r="B583" s="37"/>
      <c r="C583" s="53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</row>
    <row x14ac:dyDescent="0.25" r="584" customHeight="1" ht="18.75" customFormat="1" s="51">
      <c r="A584" s="52"/>
      <c r="B584" s="37"/>
      <c r="C584" s="53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</row>
    <row x14ac:dyDescent="0.25" r="585" customHeight="1" ht="18.75" customFormat="1" s="51">
      <c r="A585" s="52"/>
      <c r="B585" s="37"/>
      <c r="C585" s="53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</row>
    <row x14ac:dyDescent="0.25" r="586" customHeight="1" ht="18.75" customFormat="1" s="51">
      <c r="A586" s="52"/>
      <c r="B586" s="37"/>
      <c r="C586" s="53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</row>
    <row x14ac:dyDescent="0.25" r="587" customHeight="1" ht="18.75" customFormat="1" s="51">
      <c r="A587" s="52"/>
      <c r="B587" s="37"/>
      <c r="C587" s="53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</row>
    <row x14ac:dyDescent="0.25" r="588" customHeight="1" ht="18.75" customFormat="1" s="51">
      <c r="A588" s="52"/>
      <c r="B588" s="37"/>
      <c r="C588" s="53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</row>
    <row x14ac:dyDescent="0.25" r="589" customHeight="1" ht="18.75" customFormat="1" s="51">
      <c r="A589" s="52"/>
      <c r="B589" s="37"/>
      <c r="C589" s="53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</row>
    <row x14ac:dyDescent="0.25" r="590" customHeight="1" ht="18.75" customFormat="1" s="51">
      <c r="A590" s="52"/>
      <c r="B590" s="37"/>
      <c r="C590" s="53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</row>
    <row x14ac:dyDescent="0.25" r="591" customHeight="1" ht="18.75" customFormat="1" s="51">
      <c r="A591" s="52"/>
      <c r="B591" s="37"/>
      <c r="C591" s="53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</row>
    <row x14ac:dyDescent="0.25" r="592" customHeight="1" ht="18.75" customFormat="1" s="51">
      <c r="A592" s="52"/>
      <c r="B592" s="37"/>
      <c r="C592" s="53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</row>
    <row x14ac:dyDescent="0.25" r="593" customHeight="1" ht="18.75" customFormat="1" s="51">
      <c r="A593" s="52"/>
      <c r="B593" s="37"/>
      <c r="C593" s="53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</row>
    <row x14ac:dyDescent="0.25" r="594" customHeight="1" ht="18.75" customFormat="1" s="51">
      <c r="A594" s="52"/>
      <c r="B594" s="37"/>
      <c r="C594" s="53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</row>
    <row x14ac:dyDescent="0.25" r="595" customHeight="1" ht="18.75" customFormat="1" s="51">
      <c r="A595" s="52"/>
      <c r="B595" s="37"/>
      <c r="C595" s="53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</row>
    <row x14ac:dyDescent="0.25" r="596" customHeight="1" ht="18.75" customFormat="1" s="51">
      <c r="A596" s="52"/>
      <c r="B596" s="37"/>
      <c r="C596" s="53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</row>
    <row x14ac:dyDescent="0.25" r="597" customHeight="1" ht="18.75" customFormat="1" s="51">
      <c r="A597" s="52"/>
      <c r="B597" s="37"/>
      <c r="C597" s="53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</row>
    <row x14ac:dyDescent="0.25" r="598" customHeight="1" ht="18.75" customFormat="1" s="51">
      <c r="A598" s="52"/>
      <c r="B598" s="37"/>
      <c r="C598" s="53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</row>
    <row x14ac:dyDescent="0.25" r="599" customHeight="1" ht="18.75" customFormat="1" s="51">
      <c r="A599" s="52"/>
      <c r="B599" s="37"/>
      <c r="C599" s="53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</row>
    <row x14ac:dyDescent="0.25" r="600" customHeight="1" ht="18.75" customFormat="1" s="51">
      <c r="A600" s="52"/>
      <c r="B600" s="37"/>
      <c r="C600" s="53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</row>
    <row x14ac:dyDescent="0.25" r="601" customHeight="1" ht="18.75" customFormat="1" s="51">
      <c r="A601" s="52"/>
      <c r="B601" s="37"/>
      <c r="C601" s="53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</row>
    <row x14ac:dyDescent="0.25" r="602" customHeight="1" ht="18.75" customFormat="1" s="51">
      <c r="A602" s="52"/>
      <c r="B602" s="37"/>
      <c r="C602" s="53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</row>
    <row x14ac:dyDescent="0.25" r="603" customHeight="1" ht="18.75" customFormat="1" s="51">
      <c r="A603" s="52"/>
      <c r="B603" s="37"/>
      <c r="C603" s="53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</row>
    <row x14ac:dyDescent="0.25" r="604" customHeight="1" ht="18.75" customFormat="1" s="51">
      <c r="A604" s="52"/>
      <c r="B604" s="37"/>
      <c r="C604" s="53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</row>
    <row x14ac:dyDescent="0.25" r="605" customHeight="1" ht="18.75" customFormat="1" s="51">
      <c r="A605" s="52"/>
      <c r="B605" s="37"/>
      <c r="C605" s="53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</row>
    <row x14ac:dyDescent="0.25" r="606" customHeight="1" ht="18.75" customFormat="1" s="51">
      <c r="A606" s="52"/>
      <c r="B606" s="37"/>
      <c r="C606" s="53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</row>
    <row x14ac:dyDescent="0.25" r="607" customHeight="1" ht="18.75" customFormat="1" s="51">
      <c r="A607" s="52"/>
      <c r="B607" s="37"/>
      <c r="C607" s="53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</row>
    <row x14ac:dyDescent="0.25" r="608" customHeight="1" ht="18.75" customFormat="1" s="51">
      <c r="A608" s="52"/>
      <c r="B608" s="37"/>
      <c r="C608" s="53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</row>
    <row x14ac:dyDescent="0.25" r="609" customHeight="1" ht="18.75" customFormat="1" s="51">
      <c r="A609" s="52"/>
      <c r="B609" s="37"/>
      <c r="C609" s="53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</row>
    <row x14ac:dyDescent="0.25" r="610" customHeight="1" ht="18.75" customFormat="1" s="51">
      <c r="A610" s="52"/>
      <c r="B610" s="37"/>
      <c r="C610" s="53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</row>
    <row x14ac:dyDescent="0.25" r="611" customHeight="1" ht="18.75" customFormat="1" s="51">
      <c r="A611" s="52"/>
      <c r="B611" s="37"/>
      <c r="C611" s="53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</row>
    <row x14ac:dyDescent="0.25" r="612" customHeight="1" ht="18.75" customFormat="1" s="51">
      <c r="A612" s="52"/>
      <c r="B612" s="37"/>
      <c r="C612" s="53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</row>
    <row x14ac:dyDescent="0.25" r="613" customHeight="1" ht="18.75" customFormat="1" s="51">
      <c r="A613" s="52"/>
      <c r="B613" s="37"/>
      <c r="C613" s="53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</row>
    <row x14ac:dyDescent="0.25" r="614" customHeight="1" ht="18.75" customFormat="1" s="51">
      <c r="A614" s="52"/>
      <c r="B614" s="37"/>
      <c r="C614" s="53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</row>
    <row x14ac:dyDescent="0.25" r="615" customHeight="1" ht="18.75" customFormat="1" s="51">
      <c r="A615" s="52"/>
      <c r="B615" s="37"/>
      <c r="C615" s="53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</row>
    <row x14ac:dyDescent="0.25" r="616" customHeight="1" ht="18.75" customFormat="1" s="51">
      <c r="A616" s="52"/>
      <c r="B616" s="37"/>
      <c r="C616" s="53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</row>
    <row x14ac:dyDescent="0.25" r="617" customHeight="1" ht="18.75" customFormat="1" s="51">
      <c r="A617" s="52"/>
      <c r="B617" s="37"/>
      <c r="C617" s="53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</row>
    <row x14ac:dyDescent="0.25" r="618" customHeight="1" ht="18.75" customFormat="1" s="51">
      <c r="A618" s="52"/>
      <c r="B618" s="37"/>
      <c r="C618" s="53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</row>
    <row x14ac:dyDescent="0.25" r="619" customHeight="1" ht="18.75" customFormat="1" s="51">
      <c r="A619" s="52"/>
      <c r="B619" s="37"/>
      <c r="C619" s="53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</row>
    <row x14ac:dyDescent="0.25" r="620" customHeight="1" ht="18.75" customFormat="1" s="51">
      <c r="A620" s="52"/>
      <c r="B620" s="37"/>
      <c r="C620" s="53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</row>
    <row x14ac:dyDescent="0.25" r="621" customHeight="1" ht="18.75" customFormat="1" s="51">
      <c r="A621" s="52"/>
      <c r="B621" s="37"/>
      <c r="C621" s="53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</row>
    <row x14ac:dyDescent="0.25" r="622" customHeight="1" ht="18.75" customFormat="1" s="51">
      <c r="A622" s="52"/>
      <c r="B622" s="37"/>
      <c r="C622" s="53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</row>
    <row x14ac:dyDescent="0.25" r="623" customHeight="1" ht="18.75" customFormat="1" s="51">
      <c r="A623" s="52"/>
      <c r="B623" s="37"/>
      <c r="C623" s="53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</row>
    <row x14ac:dyDescent="0.25" r="624" customHeight="1" ht="18.75" customFormat="1" s="51">
      <c r="A624" s="52"/>
      <c r="B624" s="37"/>
      <c r="C624" s="53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</row>
    <row x14ac:dyDescent="0.25" r="625" customHeight="1" ht="18.75" customFormat="1" s="51">
      <c r="A625" s="52"/>
      <c r="B625" s="37"/>
      <c r="C625" s="53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</row>
    <row x14ac:dyDescent="0.25" r="626" customHeight="1" ht="18.75" customFormat="1" s="51">
      <c r="A626" s="52"/>
      <c r="B626" s="37"/>
      <c r="C626" s="53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</row>
    <row x14ac:dyDescent="0.25" r="627" customHeight="1" ht="18.75" customFormat="1" s="51">
      <c r="A627" s="52"/>
      <c r="B627" s="37"/>
      <c r="C627" s="53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</row>
    <row x14ac:dyDescent="0.25" r="628" customHeight="1" ht="18.75" customFormat="1" s="51">
      <c r="A628" s="52"/>
      <c r="B628" s="37"/>
      <c r="C628" s="53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</row>
    <row x14ac:dyDescent="0.25" r="629" customHeight="1" ht="18.75" customFormat="1" s="51">
      <c r="A629" s="52"/>
      <c r="B629" s="37"/>
      <c r="C629" s="53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</row>
    <row x14ac:dyDescent="0.25" r="630" customHeight="1" ht="18.75" customFormat="1" s="51">
      <c r="A630" s="52"/>
      <c r="B630" s="37"/>
      <c r="C630" s="53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</row>
    <row x14ac:dyDescent="0.25" r="631" customHeight="1" ht="18.75" customFormat="1" s="51">
      <c r="A631" s="52"/>
      <c r="B631" s="37"/>
      <c r="C631" s="53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</row>
    <row x14ac:dyDescent="0.25" r="632" customHeight="1" ht="18.75" customFormat="1" s="51">
      <c r="A632" s="52"/>
      <c r="B632" s="37"/>
      <c r="C632" s="53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</row>
    <row x14ac:dyDescent="0.25" r="633" customHeight="1" ht="18.75" customFormat="1" s="51">
      <c r="A633" s="52"/>
      <c r="B633" s="37"/>
      <c r="C633" s="53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</row>
    <row x14ac:dyDescent="0.25" r="634" customHeight="1" ht="18.75" customFormat="1" s="51">
      <c r="A634" s="52"/>
      <c r="B634" s="37"/>
      <c r="C634" s="53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</row>
    <row x14ac:dyDescent="0.25" r="635" customHeight="1" ht="18.75" customFormat="1" s="51">
      <c r="A635" s="52"/>
      <c r="B635" s="37"/>
      <c r="C635" s="53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</row>
    <row x14ac:dyDescent="0.25" r="636" customHeight="1" ht="18.75" customFormat="1" s="51">
      <c r="A636" s="52"/>
      <c r="B636" s="37"/>
      <c r="C636" s="53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</row>
    <row x14ac:dyDescent="0.25" r="637" customHeight="1" ht="18.75" customFormat="1" s="51">
      <c r="A637" s="52"/>
      <c r="B637" s="37"/>
      <c r="C637" s="53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</row>
    <row x14ac:dyDescent="0.25" r="638" customHeight="1" ht="18.75" customFormat="1" s="51">
      <c r="A638" s="52"/>
      <c r="B638" s="37"/>
      <c r="C638" s="53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</row>
    <row x14ac:dyDescent="0.25" r="639" customHeight="1" ht="18.75" customFormat="1" s="51">
      <c r="A639" s="52"/>
      <c r="B639" s="37"/>
      <c r="C639" s="53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</row>
    <row x14ac:dyDescent="0.25" r="640" customHeight="1" ht="18.75" customFormat="1" s="51">
      <c r="A640" s="52"/>
      <c r="B640" s="37"/>
      <c r="C640" s="53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</row>
    <row x14ac:dyDescent="0.25" r="641" customHeight="1" ht="18.75" customFormat="1" s="51">
      <c r="A641" s="52"/>
      <c r="B641" s="37"/>
      <c r="C641" s="53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</row>
    <row x14ac:dyDescent="0.25" r="642" customHeight="1" ht="18.75" customFormat="1" s="51">
      <c r="A642" s="52"/>
      <c r="B642" s="37"/>
      <c r="C642" s="53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</row>
    <row x14ac:dyDescent="0.25" r="643" customHeight="1" ht="18.75" customFormat="1" s="51">
      <c r="A643" s="52"/>
      <c r="B643" s="37"/>
      <c r="C643" s="53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</row>
    <row x14ac:dyDescent="0.25" r="644" customHeight="1" ht="18.75" customFormat="1" s="51">
      <c r="A644" s="52"/>
      <c r="B644" s="37"/>
      <c r="C644" s="53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</row>
    <row x14ac:dyDescent="0.25" r="645" customHeight="1" ht="18.75" customFormat="1" s="51">
      <c r="A645" s="52"/>
      <c r="B645" s="37"/>
      <c r="C645" s="53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</row>
    <row x14ac:dyDescent="0.25" r="646" customHeight="1" ht="18.75" customFormat="1" s="51">
      <c r="A646" s="52"/>
      <c r="B646" s="37"/>
      <c r="C646" s="53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</row>
    <row x14ac:dyDescent="0.25" r="647" customHeight="1" ht="18.75" customFormat="1" s="51">
      <c r="A647" s="52"/>
      <c r="B647" s="37"/>
      <c r="C647" s="53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</row>
    <row x14ac:dyDescent="0.25" r="648" customHeight="1" ht="18.75" customFormat="1" s="51">
      <c r="A648" s="52"/>
      <c r="B648" s="37"/>
      <c r="C648" s="53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</row>
    <row x14ac:dyDescent="0.25" r="649" customHeight="1" ht="18.75" customFormat="1" s="51">
      <c r="A649" s="52"/>
      <c r="B649" s="37"/>
      <c r="C649" s="53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</row>
    <row x14ac:dyDescent="0.25" r="650" customHeight="1" ht="18.75" customFormat="1" s="51">
      <c r="A650" s="52"/>
      <c r="B650" s="37"/>
      <c r="C650" s="53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</row>
    <row x14ac:dyDescent="0.25" r="651" customHeight="1" ht="18.75" customFormat="1" s="51">
      <c r="A651" s="52"/>
      <c r="B651" s="37"/>
      <c r="C651" s="53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</row>
    <row x14ac:dyDescent="0.25" r="652" customHeight="1" ht="18.75" customFormat="1" s="51">
      <c r="A652" s="52"/>
      <c r="B652" s="37"/>
      <c r="C652" s="53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</row>
    <row x14ac:dyDescent="0.25" r="653" customHeight="1" ht="18.75" customFormat="1" s="51">
      <c r="A653" s="52"/>
      <c r="B653" s="37"/>
      <c r="C653" s="53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</row>
    <row x14ac:dyDescent="0.25" r="654" customHeight="1" ht="18.75" customFormat="1" s="51">
      <c r="A654" s="52"/>
      <c r="B654" s="37"/>
      <c r="C654" s="53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</row>
    <row x14ac:dyDescent="0.25" r="655" customHeight="1" ht="18.75" customFormat="1" s="51">
      <c r="A655" s="52"/>
      <c r="B655" s="37"/>
      <c r="C655" s="53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</row>
    <row x14ac:dyDescent="0.25" r="656" customHeight="1" ht="18.75" customFormat="1" s="51">
      <c r="A656" s="52"/>
      <c r="B656" s="37"/>
      <c r="C656" s="53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</row>
    <row x14ac:dyDescent="0.25" r="657" customHeight="1" ht="18.75" customFormat="1" s="51">
      <c r="A657" s="52"/>
      <c r="B657" s="37"/>
      <c r="C657" s="53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</row>
    <row x14ac:dyDescent="0.25" r="658" customHeight="1" ht="18.75" customFormat="1" s="51">
      <c r="A658" s="52"/>
      <c r="B658" s="37"/>
      <c r="C658" s="53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</row>
    <row x14ac:dyDescent="0.25" r="659" customHeight="1" ht="18.75" customFormat="1" s="51">
      <c r="A659" s="52"/>
      <c r="B659" s="37"/>
      <c r="C659" s="53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</row>
    <row x14ac:dyDescent="0.25" r="660" customHeight="1" ht="18.75" customFormat="1" s="51">
      <c r="A660" s="52"/>
      <c r="B660" s="37"/>
      <c r="C660" s="53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</row>
    <row x14ac:dyDescent="0.25" r="661" customHeight="1" ht="18.75" customFormat="1" s="51">
      <c r="A661" s="52"/>
      <c r="B661" s="37"/>
      <c r="C661" s="53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</row>
    <row x14ac:dyDescent="0.25" r="662" customHeight="1" ht="18.75" customFormat="1" s="51">
      <c r="A662" s="52"/>
      <c r="B662" s="37"/>
      <c r="C662" s="53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</row>
    <row x14ac:dyDescent="0.25" r="663" customHeight="1" ht="18.75" customFormat="1" s="51">
      <c r="A663" s="52"/>
      <c r="B663" s="37"/>
      <c r="C663" s="53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</row>
    <row x14ac:dyDescent="0.25" r="664" customHeight="1" ht="18.75" customFormat="1" s="51">
      <c r="A664" s="52"/>
      <c r="B664" s="37"/>
      <c r="C664" s="53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</row>
    <row x14ac:dyDescent="0.25" r="665" customHeight="1" ht="18.75" customFormat="1" s="51">
      <c r="A665" s="52"/>
      <c r="B665" s="37"/>
      <c r="C665" s="53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</row>
    <row x14ac:dyDescent="0.25" r="666" customHeight="1" ht="18.75" customFormat="1" s="51">
      <c r="A666" s="52"/>
      <c r="B666" s="37"/>
      <c r="C666" s="53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</row>
    <row x14ac:dyDescent="0.25" r="667" customHeight="1" ht="18.75" customFormat="1" s="51">
      <c r="A667" s="52"/>
      <c r="B667" s="37"/>
      <c r="C667" s="53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</row>
    <row x14ac:dyDescent="0.25" r="668" customHeight="1" ht="18.75" customFormat="1" s="51">
      <c r="A668" s="52"/>
      <c r="B668" s="37"/>
      <c r="C668" s="53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</row>
    <row x14ac:dyDescent="0.25" r="669" customHeight="1" ht="18.75" customFormat="1" s="51">
      <c r="A669" s="52"/>
      <c r="B669" s="37"/>
      <c r="C669" s="53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</row>
    <row x14ac:dyDescent="0.25" r="670" customHeight="1" ht="18.75" customFormat="1" s="51">
      <c r="A670" s="52"/>
      <c r="B670" s="37"/>
      <c r="C670" s="53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</row>
    <row x14ac:dyDescent="0.25" r="671" customHeight="1" ht="18.75" customFormat="1" s="51">
      <c r="A671" s="52"/>
      <c r="B671" s="37"/>
      <c r="C671" s="53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</row>
    <row x14ac:dyDescent="0.25" r="672" customHeight="1" ht="18.75" customFormat="1" s="51">
      <c r="A672" s="52"/>
      <c r="B672" s="37"/>
      <c r="C672" s="53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</row>
    <row x14ac:dyDescent="0.25" r="673" customHeight="1" ht="18.75" customFormat="1" s="51">
      <c r="A673" s="52"/>
      <c r="B673" s="37"/>
      <c r="C673" s="53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</row>
    <row x14ac:dyDescent="0.25" r="674" customHeight="1" ht="18.75" customFormat="1" s="51">
      <c r="A674" s="52"/>
      <c r="B674" s="37"/>
      <c r="C674" s="53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</row>
    <row x14ac:dyDescent="0.25" r="675" customHeight="1" ht="18.75" customFormat="1" s="51">
      <c r="A675" s="52"/>
      <c r="B675" s="37"/>
      <c r="C675" s="53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</row>
    <row x14ac:dyDescent="0.25" r="676" customHeight="1" ht="18.75" customFormat="1" s="51">
      <c r="A676" s="52"/>
      <c r="B676" s="37"/>
      <c r="C676" s="53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</row>
    <row x14ac:dyDescent="0.25" r="677" customHeight="1" ht="18.75" customFormat="1" s="51">
      <c r="A677" s="52"/>
      <c r="B677" s="37"/>
      <c r="C677" s="53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</row>
    <row x14ac:dyDescent="0.25" r="678" customHeight="1" ht="18.75" customFormat="1" s="51">
      <c r="A678" s="52"/>
      <c r="B678" s="37"/>
      <c r="C678" s="53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</row>
    <row x14ac:dyDescent="0.25" r="679" customHeight="1" ht="18.75" customFormat="1" s="51">
      <c r="A679" s="52"/>
      <c r="B679" s="37"/>
      <c r="C679" s="53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</row>
    <row x14ac:dyDescent="0.25" r="680" customHeight="1" ht="18.75" customFormat="1" s="51">
      <c r="A680" s="52"/>
      <c r="B680" s="37"/>
      <c r="C680" s="53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</row>
    <row x14ac:dyDescent="0.25" r="681" customHeight="1" ht="18.75" customFormat="1" s="51">
      <c r="A681" s="52"/>
      <c r="B681" s="37"/>
      <c r="C681" s="53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</row>
    <row x14ac:dyDescent="0.25" r="682" customHeight="1" ht="18.75" customFormat="1" s="51">
      <c r="A682" s="52"/>
      <c r="B682" s="37"/>
      <c r="C682" s="53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</row>
    <row x14ac:dyDescent="0.25" r="683" customHeight="1" ht="18.75" customFormat="1" s="51">
      <c r="A683" s="52"/>
      <c r="B683" s="37"/>
      <c r="C683" s="53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</row>
    <row x14ac:dyDescent="0.25" r="684" customHeight="1" ht="18.75" customFormat="1" s="51">
      <c r="A684" s="52"/>
      <c r="B684" s="37"/>
      <c r="C684" s="53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</row>
    <row x14ac:dyDescent="0.25" r="685" customHeight="1" ht="18.75" customFormat="1" s="51">
      <c r="A685" s="52"/>
      <c r="B685" s="37"/>
      <c r="C685" s="53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</row>
    <row x14ac:dyDescent="0.25" r="686" customHeight="1" ht="18.75" customFormat="1" s="51">
      <c r="A686" s="52"/>
      <c r="B686" s="37"/>
      <c r="C686" s="53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</row>
    <row x14ac:dyDescent="0.25" r="687" customHeight="1" ht="18.75" customFormat="1" s="51">
      <c r="A687" s="52"/>
      <c r="B687" s="37"/>
      <c r="C687" s="53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</row>
    <row x14ac:dyDescent="0.25" r="688" customHeight="1" ht="18.75" customFormat="1" s="51">
      <c r="A688" s="52"/>
      <c r="B688" s="37"/>
      <c r="C688" s="53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</row>
    <row x14ac:dyDescent="0.25" r="689" customHeight="1" ht="18.75" customFormat="1" s="51">
      <c r="A689" s="52"/>
      <c r="B689" s="37"/>
      <c r="C689" s="53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</row>
    <row x14ac:dyDescent="0.25" r="690" customHeight="1" ht="18.75" customFormat="1" s="51">
      <c r="A690" s="52"/>
      <c r="B690" s="37"/>
      <c r="C690" s="53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</row>
    <row x14ac:dyDescent="0.25" r="691" customHeight="1" ht="18.75" customFormat="1" s="51">
      <c r="A691" s="52"/>
      <c r="B691" s="37"/>
      <c r="C691" s="53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</row>
    <row x14ac:dyDescent="0.25" r="692" customHeight="1" ht="18.75" customFormat="1" s="51">
      <c r="A692" s="52"/>
      <c r="B692" s="37"/>
      <c r="C692" s="53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</row>
    <row x14ac:dyDescent="0.25" r="693" customHeight="1" ht="18.75" customFormat="1" s="51">
      <c r="A693" s="52"/>
      <c r="B693" s="37"/>
      <c r="C693" s="53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</row>
    <row x14ac:dyDescent="0.25" r="694" customHeight="1" ht="18.75" customFormat="1" s="51">
      <c r="A694" s="52"/>
      <c r="B694" s="37"/>
      <c r="C694" s="53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</row>
    <row x14ac:dyDescent="0.25" r="695" customHeight="1" ht="18.75" customFormat="1" s="51">
      <c r="A695" s="52"/>
      <c r="B695" s="37"/>
      <c r="C695" s="53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</row>
    <row x14ac:dyDescent="0.25" r="696" customHeight="1" ht="18.75" customFormat="1" s="51">
      <c r="A696" s="52"/>
      <c r="B696" s="37"/>
      <c r="C696" s="53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</row>
    <row x14ac:dyDescent="0.25" r="697" customHeight="1" ht="18.75" customFormat="1" s="51">
      <c r="A697" s="52"/>
      <c r="B697" s="37"/>
      <c r="C697" s="53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</row>
    <row x14ac:dyDescent="0.25" r="698" customHeight="1" ht="18.75" customFormat="1" s="51">
      <c r="A698" s="52"/>
      <c r="B698" s="37"/>
      <c r="C698" s="53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</row>
    <row x14ac:dyDescent="0.25" r="699" customHeight="1" ht="18.75" customFormat="1" s="51">
      <c r="A699" s="52"/>
      <c r="B699" s="37"/>
      <c r="C699" s="53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</row>
    <row x14ac:dyDescent="0.25" r="700" customHeight="1" ht="18.75" customFormat="1" s="51">
      <c r="A700" s="52"/>
      <c r="B700" s="37"/>
      <c r="C700" s="53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</row>
    <row x14ac:dyDescent="0.25" r="701" customHeight="1" ht="18.75" customFormat="1" s="51">
      <c r="A701" s="52"/>
      <c r="B701" s="37"/>
      <c r="C701" s="53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</row>
    <row x14ac:dyDescent="0.25" r="702" customHeight="1" ht="18.75" customFormat="1" s="51">
      <c r="A702" s="52"/>
      <c r="B702" s="37"/>
      <c r="C702" s="53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</row>
    <row x14ac:dyDescent="0.25" r="703" customHeight="1" ht="18.75" customFormat="1" s="51">
      <c r="A703" s="52"/>
      <c r="B703" s="37"/>
      <c r="C703" s="53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</row>
    <row x14ac:dyDescent="0.25" r="704" customHeight="1" ht="18.75" customFormat="1" s="51">
      <c r="A704" s="52"/>
      <c r="B704" s="37"/>
      <c r="C704" s="53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</row>
    <row x14ac:dyDescent="0.25" r="705" customHeight="1" ht="18.75" customFormat="1" s="51">
      <c r="A705" s="52"/>
      <c r="B705" s="37"/>
      <c r="C705" s="53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</row>
    <row x14ac:dyDescent="0.25" r="706" customHeight="1" ht="18.75" customFormat="1" s="51">
      <c r="A706" s="52"/>
      <c r="B706" s="37"/>
      <c r="C706" s="53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</row>
    <row x14ac:dyDescent="0.25" r="707" customHeight="1" ht="18.75" customFormat="1" s="51">
      <c r="A707" s="52"/>
      <c r="B707" s="37"/>
      <c r="C707" s="53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</row>
    <row x14ac:dyDescent="0.25" r="708" customHeight="1" ht="18.75" customFormat="1" s="51">
      <c r="A708" s="52"/>
      <c r="B708" s="37"/>
      <c r="C708" s="53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</row>
    <row x14ac:dyDescent="0.25" r="709" customHeight="1" ht="18.75" customFormat="1" s="51">
      <c r="A709" s="52"/>
      <c r="B709" s="37"/>
      <c r="C709" s="53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</row>
    <row x14ac:dyDescent="0.25" r="710" customHeight="1" ht="18.75" customFormat="1" s="51">
      <c r="A710" s="52"/>
      <c r="B710" s="37"/>
      <c r="C710" s="53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</row>
    <row x14ac:dyDescent="0.25" r="711" customHeight="1" ht="18.75" customFormat="1" s="51">
      <c r="A711" s="52"/>
      <c r="B711" s="37"/>
      <c r="C711" s="53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</row>
    <row x14ac:dyDescent="0.25" r="712" customHeight="1" ht="18.75" customFormat="1" s="51">
      <c r="A712" s="52"/>
      <c r="B712" s="37"/>
      <c r="C712" s="53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</row>
    <row x14ac:dyDescent="0.25" r="713" customHeight="1" ht="18.75" customFormat="1" s="51">
      <c r="A713" s="52"/>
      <c r="B713" s="37"/>
      <c r="C713" s="53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</row>
    <row x14ac:dyDescent="0.25" r="714" customHeight="1" ht="18.75" customFormat="1" s="51">
      <c r="A714" s="52"/>
      <c r="B714" s="37"/>
      <c r="C714" s="53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</row>
    <row x14ac:dyDescent="0.25" r="715" customHeight="1" ht="18.75" customFormat="1" s="51">
      <c r="A715" s="52"/>
      <c r="B715" s="37"/>
      <c r="C715" s="53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</row>
    <row x14ac:dyDescent="0.25" r="716" customHeight="1" ht="18.75" customFormat="1" s="51">
      <c r="A716" s="52"/>
      <c r="B716" s="37"/>
      <c r="C716" s="53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</row>
    <row x14ac:dyDescent="0.25" r="717" customHeight="1" ht="18.75" customFormat="1" s="51">
      <c r="A717" s="52"/>
      <c r="B717" s="37"/>
      <c r="C717" s="53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</row>
    <row x14ac:dyDescent="0.25" r="718" customHeight="1" ht="18.75" customFormat="1" s="51">
      <c r="A718" s="52"/>
      <c r="B718" s="37"/>
      <c r="C718" s="53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</row>
    <row x14ac:dyDescent="0.25" r="719" customHeight="1" ht="18.75" customFormat="1" s="51">
      <c r="A719" s="52"/>
      <c r="B719" s="37"/>
      <c r="C719" s="53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</row>
    <row x14ac:dyDescent="0.25" r="720" customHeight="1" ht="18.75" customFormat="1" s="51">
      <c r="A720" s="52"/>
      <c r="B720" s="37"/>
      <c r="C720" s="53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</row>
    <row x14ac:dyDescent="0.25" r="721" customHeight="1" ht="18.75" customFormat="1" s="51">
      <c r="A721" s="52"/>
      <c r="B721" s="37"/>
      <c r="C721" s="53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</row>
    <row x14ac:dyDescent="0.25" r="722" customHeight="1" ht="18.75" customFormat="1" s="51">
      <c r="A722" s="52"/>
      <c r="B722" s="37"/>
      <c r="C722" s="53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</row>
    <row x14ac:dyDescent="0.25" r="723" customHeight="1" ht="18.75" customFormat="1" s="51">
      <c r="A723" s="52"/>
      <c r="B723" s="37"/>
      <c r="C723" s="53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</row>
    <row x14ac:dyDescent="0.25" r="724" customHeight="1" ht="18.75" customFormat="1" s="51">
      <c r="A724" s="52"/>
      <c r="B724" s="37"/>
      <c r="C724" s="53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</row>
    <row x14ac:dyDescent="0.25" r="725" customHeight="1" ht="18.75" customFormat="1" s="51">
      <c r="A725" s="52"/>
      <c r="B725" s="37"/>
      <c r="C725" s="53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</row>
    <row x14ac:dyDescent="0.25" r="726" customHeight="1" ht="18.75" customFormat="1" s="51">
      <c r="A726" s="52"/>
      <c r="B726" s="37"/>
      <c r="C726" s="53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</row>
    <row x14ac:dyDescent="0.25" r="727" customHeight="1" ht="18.75" customFormat="1" s="51">
      <c r="A727" s="52"/>
      <c r="B727" s="37"/>
      <c r="C727" s="53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</row>
    <row x14ac:dyDescent="0.25" r="728" customHeight="1" ht="18.75" customFormat="1" s="51">
      <c r="A728" s="52"/>
      <c r="B728" s="37"/>
      <c r="C728" s="53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</row>
    <row x14ac:dyDescent="0.25" r="729" customHeight="1" ht="18.75" customFormat="1" s="51">
      <c r="A729" s="52"/>
      <c r="B729" s="37"/>
      <c r="C729" s="53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</row>
    <row x14ac:dyDescent="0.25" r="730" customHeight="1" ht="18.75" customFormat="1" s="51">
      <c r="A730" s="52"/>
      <c r="B730" s="37"/>
      <c r="C730" s="53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</row>
    <row x14ac:dyDescent="0.25" r="731" customHeight="1" ht="18.75" customFormat="1" s="51">
      <c r="A731" s="52"/>
      <c r="B731" s="37"/>
      <c r="C731" s="53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</row>
    <row x14ac:dyDescent="0.25" r="732" customHeight="1" ht="18.75" customFormat="1" s="51">
      <c r="A732" s="52"/>
      <c r="B732" s="37"/>
      <c r="C732" s="53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</row>
    <row x14ac:dyDescent="0.25" r="733" customHeight="1" ht="18.75" customFormat="1" s="51">
      <c r="A733" s="52"/>
      <c r="B733" s="37"/>
      <c r="C733" s="53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</row>
    <row x14ac:dyDescent="0.25" r="734" customHeight="1" ht="18.75" customFormat="1" s="51">
      <c r="A734" s="52"/>
      <c r="B734" s="37"/>
      <c r="C734" s="53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</row>
    <row x14ac:dyDescent="0.25" r="735" customHeight="1" ht="18.75" customFormat="1" s="51">
      <c r="A735" s="52"/>
      <c r="B735" s="37"/>
      <c r="C735" s="53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</row>
    <row x14ac:dyDescent="0.25" r="736" customHeight="1" ht="18.75" customFormat="1" s="51">
      <c r="A736" s="52"/>
      <c r="B736" s="37"/>
      <c r="C736" s="53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</row>
    <row x14ac:dyDescent="0.25" r="737" customHeight="1" ht="18.75" customFormat="1" s="51">
      <c r="A737" s="52"/>
      <c r="B737" s="37"/>
      <c r="C737" s="53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</row>
    <row x14ac:dyDescent="0.25" r="738" customHeight="1" ht="18.75" customFormat="1" s="51">
      <c r="A738" s="52"/>
      <c r="B738" s="37"/>
      <c r="C738" s="53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</row>
    <row x14ac:dyDescent="0.25" r="739" customHeight="1" ht="18.75" customFormat="1" s="51">
      <c r="A739" s="52"/>
      <c r="B739" s="37"/>
      <c r="C739" s="53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</row>
    <row x14ac:dyDescent="0.25" r="740" customHeight="1" ht="18.75" customFormat="1" s="51">
      <c r="A740" s="52"/>
      <c r="B740" s="37"/>
      <c r="C740" s="53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</row>
    <row x14ac:dyDescent="0.25" r="741" customHeight="1" ht="18.75" customFormat="1" s="51">
      <c r="A741" s="52"/>
      <c r="B741" s="37"/>
      <c r="C741" s="53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</row>
    <row x14ac:dyDescent="0.25" r="742" customHeight="1" ht="18.75" customFormat="1" s="51">
      <c r="A742" s="52"/>
      <c r="B742" s="37"/>
      <c r="C742" s="53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</row>
    <row x14ac:dyDescent="0.25" r="743" customHeight="1" ht="18.75" customFormat="1" s="51">
      <c r="A743" s="52"/>
      <c r="B743" s="37"/>
      <c r="C743" s="53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</row>
    <row x14ac:dyDescent="0.25" r="744" customHeight="1" ht="18.75" customFormat="1" s="51">
      <c r="A744" s="52"/>
      <c r="B744" s="37"/>
      <c r="C744" s="53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</row>
    <row x14ac:dyDescent="0.25" r="745" customHeight="1" ht="18.75" customFormat="1" s="51">
      <c r="A745" s="52"/>
      <c r="B745" s="37"/>
      <c r="C745" s="53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</row>
    <row x14ac:dyDescent="0.25" r="746" customHeight="1" ht="18.75" customFormat="1" s="51">
      <c r="A746" s="52"/>
      <c r="B746" s="37"/>
      <c r="C746" s="53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</row>
    <row x14ac:dyDescent="0.25" r="747" customHeight="1" ht="18.75" customFormat="1" s="51">
      <c r="A747" s="52"/>
      <c r="B747" s="37"/>
      <c r="C747" s="53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</row>
    <row x14ac:dyDescent="0.25" r="748" customHeight="1" ht="18.75" customFormat="1" s="51">
      <c r="A748" s="52"/>
      <c r="B748" s="37"/>
      <c r="C748" s="53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</row>
    <row x14ac:dyDescent="0.25" r="749" customHeight="1" ht="18.75" customFormat="1" s="51">
      <c r="A749" s="52"/>
      <c r="B749" s="37"/>
      <c r="C749" s="53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</row>
    <row x14ac:dyDescent="0.25" r="750" customHeight="1" ht="18.75" customFormat="1" s="51">
      <c r="A750" s="52"/>
      <c r="B750" s="37"/>
      <c r="C750" s="53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</row>
    <row x14ac:dyDescent="0.25" r="751" customHeight="1" ht="18.75" customFormat="1" s="51">
      <c r="A751" s="52"/>
      <c r="B751" s="37"/>
      <c r="C751" s="53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</row>
    <row x14ac:dyDescent="0.25" r="752" customHeight="1" ht="18.75" customFormat="1" s="51">
      <c r="A752" s="52"/>
      <c r="B752" s="37"/>
      <c r="C752" s="53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</row>
    <row x14ac:dyDescent="0.25" r="753" customHeight="1" ht="18.75" customFormat="1" s="51">
      <c r="A753" s="52"/>
      <c r="B753" s="37"/>
      <c r="C753" s="53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</row>
    <row x14ac:dyDescent="0.25" r="754" customHeight="1" ht="18.75" customFormat="1" s="51">
      <c r="A754" s="52"/>
      <c r="B754" s="37"/>
      <c r="C754" s="53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</row>
    <row x14ac:dyDescent="0.25" r="755" customHeight="1" ht="18.75" customFormat="1" s="51">
      <c r="A755" s="52"/>
      <c r="B755" s="37"/>
      <c r="C755" s="53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</row>
    <row x14ac:dyDescent="0.25" r="756" customHeight="1" ht="18.75" customFormat="1" s="51">
      <c r="A756" s="52"/>
      <c r="B756" s="37"/>
      <c r="C756" s="53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</row>
    <row x14ac:dyDescent="0.25" r="757" customHeight="1" ht="18.75" customFormat="1" s="51">
      <c r="A757" s="52"/>
      <c r="B757" s="37"/>
      <c r="C757" s="53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</row>
    <row x14ac:dyDescent="0.25" r="758" customHeight="1" ht="18.75" customFormat="1" s="51">
      <c r="A758" s="52"/>
      <c r="B758" s="37"/>
      <c r="C758" s="53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</row>
    <row x14ac:dyDescent="0.25" r="759" customHeight="1" ht="18.75" customFormat="1" s="51">
      <c r="A759" s="52"/>
      <c r="B759" s="37"/>
      <c r="C759" s="53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</row>
    <row x14ac:dyDescent="0.25" r="760" customHeight="1" ht="18.75" customFormat="1" s="51">
      <c r="A760" s="52"/>
      <c r="B760" s="37"/>
      <c r="C760" s="53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</row>
    <row x14ac:dyDescent="0.25" r="761" customHeight="1" ht="18.75" customFormat="1" s="51">
      <c r="A761" s="52"/>
      <c r="B761" s="37"/>
      <c r="C761" s="53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</row>
    <row x14ac:dyDescent="0.25" r="762" customHeight="1" ht="18.75" customFormat="1" s="51">
      <c r="A762" s="52"/>
      <c r="B762" s="37"/>
      <c r="C762" s="53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</row>
    <row x14ac:dyDescent="0.25" r="763" customHeight="1" ht="18.75" customFormat="1" s="51">
      <c r="A763" s="52"/>
      <c r="B763" s="37"/>
      <c r="C763" s="53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</row>
    <row x14ac:dyDescent="0.25" r="764" customHeight="1" ht="18.75" customFormat="1" s="51">
      <c r="A764" s="52"/>
      <c r="B764" s="37"/>
      <c r="C764" s="53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</row>
    <row x14ac:dyDescent="0.25" r="765" customHeight="1" ht="18.75" customFormat="1" s="51">
      <c r="A765" s="52"/>
      <c r="B765" s="37"/>
      <c r="C765" s="53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</row>
    <row x14ac:dyDescent="0.25" r="766" customHeight="1" ht="18.75" customFormat="1" s="51">
      <c r="A766" s="52"/>
      <c r="B766" s="37"/>
      <c r="C766" s="53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</row>
    <row x14ac:dyDescent="0.25" r="767" customHeight="1" ht="18.75" customFormat="1" s="51">
      <c r="A767" s="52"/>
      <c r="B767" s="37"/>
      <c r="C767" s="53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</row>
    <row x14ac:dyDescent="0.25" r="768" customHeight="1" ht="18.75" customFormat="1" s="51">
      <c r="A768" s="52"/>
      <c r="B768" s="37"/>
      <c r="C768" s="53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</row>
    <row x14ac:dyDescent="0.25" r="769" customHeight="1" ht="18.75" customFormat="1" s="51">
      <c r="A769" s="52"/>
      <c r="B769" s="37"/>
      <c r="C769" s="53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</row>
    <row x14ac:dyDescent="0.25" r="770" customHeight="1" ht="18.75" customFormat="1" s="51">
      <c r="A770" s="52"/>
      <c r="B770" s="37"/>
      <c r="C770" s="53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</row>
    <row x14ac:dyDescent="0.25" r="771" customHeight="1" ht="18.75" customFormat="1" s="51">
      <c r="A771" s="52"/>
      <c r="B771" s="37"/>
      <c r="C771" s="53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</row>
    <row x14ac:dyDescent="0.25" r="772" customHeight="1" ht="18.75" customFormat="1" s="51">
      <c r="A772" s="52"/>
      <c r="B772" s="37"/>
      <c r="C772" s="53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</row>
    <row x14ac:dyDescent="0.25" r="773" customHeight="1" ht="18.75" customFormat="1" s="51">
      <c r="A773" s="52"/>
      <c r="B773" s="37"/>
      <c r="C773" s="53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</row>
    <row x14ac:dyDescent="0.25" r="774" customHeight="1" ht="18.75" customFormat="1" s="51">
      <c r="A774" s="52"/>
      <c r="B774" s="37"/>
      <c r="C774" s="53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</row>
    <row x14ac:dyDescent="0.25" r="775" customHeight="1" ht="18.75" customFormat="1" s="51">
      <c r="A775" s="52"/>
      <c r="B775" s="37"/>
      <c r="C775" s="53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</row>
    <row x14ac:dyDescent="0.25" r="776" customHeight="1" ht="18.75" customFormat="1" s="51">
      <c r="A776" s="52"/>
      <c r="B776" s="37"/>
      <c r="C776" s="53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</row>
    <row x14ac:dyDescent="0.25" r="777" customHeight="1" ht="18.75" customFormat="1" s="51">
      <c r="A777" s="52"/>
      <c r="B777" s="37"/>
      <c r="C777" s="53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</row>
    <row x14ac:dyDescent="0.25" r="778" customHeight="1" ht="18.75" customFormat="1" s="51">
      <c r="A778" s="52"/>
      <c r="B778" s="37"/>
      <c r="C778" s="53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</row>
    <row x14ac:dyDescent="0.25" r="779" customHeight="1" ht="18.75" customFormat="1" s="51">
      <c r="A779" s="52"/>
      <c r="B779" s="37"/>
      <c r="C779" s="53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</row>
    <row x14ac:dyDescent="0.25" r="780" customHeight="1" ht="18.75" customFormat="1" s="51">
      <c r="A780" s="52"/>
      <c r="B780" s="37"/>
      <c r="C780" s="53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</row>
    <row x14ac:dyDescent="0.25" r="781" customHeight="1" ht="18.75" customFormat="1" s="51">
      <c r="A781" s="52"/>
      <c r="B781" s="37"/>
      <c r="C781" s="53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</row>
    <row x14ac:dyDescent="0.25" r="782" customHeight="1" ht="18.75" customFormat="1" s="51">
      <c r="A782" s="52"/>
      <c r="B782" s="37"/>
      <c r="C782" s="53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</row>
    <row x14ac:dyDescent="0.25" r="783" customHeight="1" ht="18.75" customFormat="1" s="51">
      <c r="A783" s="52"/>
      <c r="B783" s="37"/>
      <c r="C783" s="53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</row>
    <row x14ac:dyDescent="0.25" r="784" customHeight="1" ht="18.75" customFormat="1" s="51">
      <c r="A784" s="52"/>
      <c r="B784" s="37"/>
      <c r="C784" s="53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</row>
    <row x14ac:dyDescent="0.25" r="785" customHeight="1" ht="18.75" customFormat="1" s="51">
      <c r="A785" s="52"/>
      <c r="B785" s="37"/>
      <c r="C785" s="53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</row>
    <row x14ac:dyDescent="0.25" r="786" customHeight="1" ht="18.75" customFormat="1" s="51">
      <c r="A786" s="52"/>
      <c r="B786" s="37"/>
      <c r="C786" s="53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</row>
    <row x14ac:dyDescent="0.25" r="787" customHeight="1" ht="18.75" customFormat="1" s="51">
      <c r="A787" s="52"/>
      <c r="B787" s="37"/>
      <c r="C787" s="53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</row>
    <row x14ac:dyDescent="0.25" r="788" customHeight="1" ht="18.75" customFormat="1" s="51">
      <c r="A788" s="52"/>
      <c r="B788" s="37"/>
      <c r="C788" s="53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</row>
    <row x14ac:dyDescent="0.25" r="789" customHeight="1" ht="18.75" customFormat="1" s="51">
      <c r="A789" s="52"/>
      <c r="B789" s="37"/>
      <c r="C789" s="53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</row>
    <row x14ac:dyDescent="0.25" r="790" customHeight="1" ht="18.75" customFormat="1" s="51">
      <c r="A790" s="52"/>
      <c r="B790" s="37"/>
      <c r="C790" s="53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</row>
    <row x14ac:dyDescent="0.25" r="791" customHeight="1" ht="18.75" customFormat="1" s="51">
      <c r="A791" s="52"/>
      <c r="B791" s="37"/>
      <c r="C791" s="53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</row>
    <row x14ac:dyDescent="0.25" r="792" customHeight="1" ht="18.75" customFormat="1" s="51">
      <c r="A792" s="52"/>
      <c r="B792" s="37"/>
      <c r="C792" s="53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</row>
    <row x14ac:dyDescent="0.25" r="793" customHeight="1" ht="18.75" customFormat="1" s="51">
      <c r="A793" s="52"/>
      <c r="B793" s="37"/>
      <c r="C793" s="53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</row>
    <row x14ac:dyDescent="0.25" r="794" customHeight="1" ht="18.75" customFormat="1" s="51">
      <c r="A794" s="52"/>
      <c r="B794" s="37"/>
      <c r="C794" s="53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</row>
    <row x14ac:dyDescent="0.25" r="795" customHeight="1" ht="18.75" customFormat="1" s="51">
      <c r="A795" s="52"/>
      <c r="B795" s="37"/>
      <c r="C795" s="53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</row>
    <row x14ac:dyDescent="0.25" r="796" customHeight="1" ht="18.75" customFormat="1" s="51">
      <c r="A796" s="52"/>
      <c r="B796" s="37"/>
      <c r="C796" s="53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</row>
    <row x14ac:dyDescent="0.25" r="797" customHeight="1" ht="18.75" customFormat="1" s="51">
      <c r="A797" s="52"/>
      <c r="B797" s="37"/>
      <c r="C797" s="53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</row>
    <row x14ac:dyDescent="0.25" r="798" customHeight="1" ht="18.75" customFormat="1" s="51">
      <c r="A798" s="52"/>
      <c r="B798" s="37"/>
      <c r="C798" s="53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</row>
    <row x14ac:dyDescent="0.25" r="799" customHeight="1" ht="18.75" customFormat="1" s="51">
      <c r="A799" s="52"/>
      <c r="B799" s="37"/>
      <c r="C799" s="53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</row>
    <row x14ac:dyDescent="0.25" r="800" customHeight="1" ht="18.75" customFormat="1" s="51">
      <c r="A800" s="52"/>
      <c r="B800" s="37"/>
      <c r="C800" s="53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</row>
    <row x14ac:dyDescent="0.25" r="801" customHeight="1" ht="18.75" customFormat="1" s="51">
      <c r="A801" s="52"/>
      <c r="B801" s="37"/>
      <c r="C801" s="53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</row>
    <row x14ac:dyDescent="0.25" r="802" customHeight="1" ht="18.75" customFormat="1" s="51">
      <c r="A802" s="52"/>
      <c r="B802" s="37"/>
      <c r="C802" s="53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</row>
    <row x14ac:dyDescent="0.25" r="803" customHeight="1" ht="18.75" customFormat="1" s="51">
      <c r="A803" s="52"/>
      <c r="B803" s="37"/>
      <c r="C803" s="53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</row>
    <row x14ac:dyDescent="0.25" r="804" customHeight="1" ht="18.75" customFormat="1" s="51">
      <c r="A804" s="52"/>
      <c r="B804" s="37"/>
      <c r="C804" s="53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</row>
    <row x14ac:dyDescent="0.25" r="805" customHeight="1" ht="18.75" customFormat="1" s="51">
      <c r="A805" s="52"/>
      <c r="B805" s="37"/>
      <c r="C805" s="53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</row>
    <row x14ac:dyDescent="0.25" r="806" customHeight="1" ht="18.75" customFormat="1" s="51">
      <c r="A806" s="52"/>
      <c r="B806" s="37"/>
      <c r="C806" s="53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</row>
    <row x14ac:dyDescent="0.25" r="807" customHeight="1" ht="18.75" customFormat="1" s="51">
      <c r="A807" s="52"/>
      <c r="B807" s="37"/>
      <c r="C807" s="53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</row>
    <row x14ac:dyDescent="0.25" r="808" customHeight="1" ht="18.75" customFormat="1" s="51">
      <c r="A808" s="52"/>
      <c r="B808" s="37"/>
      <c r="C808" s="53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</row>
    <row x14ac:dyDescent="0.25" r="809" customHeight="1" ht="18.75" customFormat="1" s="51">
      <c r="A809" s="52"/>
      <c r="B809" s="37"/>
      <c r="C809" s="53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</row>
    <row x14ac:dyDescent="0.25" r="810" customHeight="1" ht="18.75" customFormat="1" s="51">
      <c r="A810" s="52"/>
      <c r="B810" s="37"/>
      <c r="C810" s="53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</row>
    <row x14ac:dyDescent="0.25" r="811" customHeight="1" ht="18.75" customFormat="1" s="51">
      <c r="A811" s="52"/>
      <c r="B811" s="37"/>
      <c r="C811" s="53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</row>
    <row x14ac:dyDescent="0.25" r="812" customHeight="1" ht="18.75" customFormat="1" s="51">
      <c r="A812" s="52"/>
      <c r="B812" s="37"/>
      <c r="C812" s="53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</row>
    <row x14ac:dyDescent="0.25" r="813" customHeight="1" ht="18.75" customFormat="1" s="51">
      <c r="A813" s="52"/>
      <c r="B813" s="37"/>
      <c r="C813" s="53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</row>
    <row x14ac:dyDescent="0.25" r="814" customHeight="1" ht="18.75" customFormat="1" s="51">
      <c r="A814" s="52"/>
      <c r="B814" s="37"/>
      <c r="C814" s="53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</row>
    <row x14ac:dyDescent="0.25" r="815" customHeight="1" ht="18.75" customFormat="1" s="51">
      <c r="A815" s="52"/>
      <c r="B815" s="37"/>
      <c r="C815" s="53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</row>
    <row x14ac:dyDescent="0.25" r="816" customHeight="1" ht="18.75" customFormat="1" s="51">
      <c r="A816" s="52"/>
      <c r="B816" s="37"/>
      <c r="C816" s="53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</row>
    <row x14ac:dyDescent="0.25" r="817" customHeight="1" ht="18.75" customFormat="1" s="51">
      <c r="A817" s="52"/>
      <c r="B817" s="37"/>
      <c r="C817" s="53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</row>
    <row x14ac:dyDescent="0.25" r="818" customHeight="1" ht="18.75" customFormat="1" s="51">
      <c r="A818" s="52"/>
      <c r="B818" s="37"/>
      <c r="C818" s="53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</row>
    <row x14ac:dyDescent="0.25" r="819" customHeight="1" ht="18.75" customFormat="1" s="51">
      <c r="A819" s="52"/>
      <c r="B819" s="37"/>
      <c r="C819" s="53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</row>
    <row x14ac:dyDescent="0.25" r="820" customHeight="1" ht="18.75" customFormat="1" s="51">
      <c r="A820" s="52"/>
      <c r="B820" s="37"/>
      <c r="C820" s="53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</row>
    <row x14ac:dyDescent="0.25" r="821" customHeight="1" ht="18.75" customFormat="1" s="51">
      <c r="A821" s="52"/>
      <c r="B821" s="37"/>
      <c r="C821" s="53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</row>
    <row x14ac:dyDescent="0.25" r="822" customHeight="1" ht="18.75" customFormat="1" s="51">
      <c r="A822" s="52"/>
      <c r="B822" s="37"/>
      <c r="C822" s="53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</row>
    <row x14ac:dyDescent="0.25" r="823" customHeight="1" ht="18.75" customFormat="1" s="51">
      <c r="A823" s="52"/>
      <c r="B823" s="37"/>
      <c r="C823" s="53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</row>
    <row x14ac:dyDescent="0.25" r="824" customHeight="1" ht="18.75" customFormat="1" s="51">
      <c r="A824" s="52"/>
      <c r="B824" s="37"/>
      <c r="C824" s="53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</row>
    <row x14ac:dyDescent="0.25" r="825" customHeight="1" ht="18.75" customFormat="1" s="51">
      <c r="A825" s="52"/>
      <c r="B825" s="37"/>
      <c r="C825" s="53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</row>
    <row x14ac:dyDescent="0.25" r="826" customHeight="1" ht="18.75" customFormat="1" s="51">
      <c r="A826" s="52"/>
      <c r="B826" s="37"/>
      <c r="C826" s="53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</row>
    <row x14ac:dyDescent="0.25" r="827" customHeight="1" ht="18.75" customFormat="1" s="51">
      <c r="A827" s="52"/>
      <c r="B827" s="37"/>
      <c r="C827" s="53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</row>
    <row x14ac:dyDescent="0.25" r="828" customHeight="1" ht="18.75" customFormat="1" s="51">
      <c r="A828" s="52"/>
      <c r="B828" s="37"/>
      <c r="C828" s="53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</row>
    <row x14ac:dyDescent="0.25" r="829" customHeight="1" ht="18.75" customFormat="1" s="51">
      <c r="A829" s="52"/>
      <c r="B829" s="37"/>
      <c r="C829" s="53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</row>
    <row x14ac:dyDescent="0.25" r="830" customHeight="1" ht="18.75" customFormat="1" s="51">
      <c r="A830" s="52"/>
      <c r="B830" s="37"/>
      <c r="C830" s="53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</row>
    <row x14ac:dyDescent="0.25" r="831" customHeight="1" ht="18.75" customFormat="1" s="51">
      <c r="A831" s="52"/>
      <c r="B831" s="37"/>
      <c r="C831" s="53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</row>
    <row x14ac:dyDescent="0.25" r="832" customHeight="1" ht="18.75" customFormat="1" s="51">
      <c r="A832" s="52"/>
      <c r="B832" s="37"/>
      <c r="C832" s="53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</row>
    <row x14ac:dyDescent="0.25" r="833" customHeight="1" ht="18.75" customFormat="1" s="51">
      <c r="A833" s="52"/>
      <c r="B833" s="37"/>
      <c r="C833" s="53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</row>
    <row x14ac:dyDescent="0.25" r="834" customHeight="1" ht="18.75" customFormat="1" s="51">
      <c r="A834" s="52"/>
      <c r="B834" s="37"/>
      <c r="C834" s="53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</row>
    <row x14ac:dyDescent="0.25" r="835" customHeight="1" ht="18.75" customFormat="1" s="51">
      <c r="A835" s="52"/>
      <c r="B835" s="37"/>
      <c r="C835" s="53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</row>
    <row x14ac:dyDescent="0.25" r="836" customHeight="1" ht="18.75" customFormat="1" s="51">
      <c r="A836" s="52"/>
      <c r="B836" s="37"/>
      <c r="C836" s="53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</row>
    <row x14ac:dyDescent="0.25" r="837" customHeight="1" ht="18.75" customFormat="1" s="51">
      <c r="A837" s="52"/>
      <c r="B837" s="37"/>
      <c r="C837" s="53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</row>
    <row x14ac:dyDescent="0.25" r="838" customHeight="1" ht="18.75" customFormat="1" s="51">
      <c r="A838" s="52"/>
      <c r="B838" s="37"/>
      <c r="C838" s="53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</row>
    <row x14ac:dyDescent="0.25" r="839" customHeight="1" ht="18.75" customFormat="1" s="51">
      <c r="A839" s="52"/>
      <c r="B839" s="37"/>
      <c r="C839" s="53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</row>
    <row x14ac:dyDescent="0.25" r="840" customHeight="1" ht="18.75" customFormat="1" s="51">
      <c r="A840" s="52"/>
      <c r="B840" s="37"/>
      <c r="C840" s="53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</row>
    <row x14ac:dyDescent="0.25" r="841" customHeight="1" ht="18.75" customFormat="1" s="51">
      <c r="A841" s="52"/>
      <c r="B841" s="37"/>
      <c r="C841" s="53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</row>
    <row x14ac:dyDescent="0.25" r="842" customHeight="1" ht="18.75" customFormat="1" s="51">
      <c r="A842" s="52"/>
      <c r="B842" s="37"/>
      <c r="C842" s="53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</row>
    <row x14ac:dyDescent="0.25" r="843" customHeight="1" ht="18.75" customFormat="1" s="51">
      <c r="A843" s="52"/>
      <c r="B843" s="37"/>
      <c r="C843" s="53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</row>
    <row x14ac:dyDescent="0.25" r="844" customHeight="1" ht="18.75" customFormat="1" s="51">
      <c r="A844" s="52"/>
      <c r="B844" s="37"/>
      <c r="C844" s="53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</row>
    <row x14ac:dyDescent="0.25" r="845" customHeight="1" ht="18.75" customFormat="1" s="51">
      <c r="A845" s="52"/>
      <c r="B845" s="37"/>
      <c r="C845" s="53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</row>
    <row x14ac:dyDescent="0.25" r="846" customHeight="1" ht="18.75" customFormat="1" s="51">
      <c r="A846" s="52"/>
      <c r="B846" s="37"/>
      <c r="C846" s="53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</row>
    <row x14ac:dyDescent="0.25" r="847" customHeight="1" ht="18.75" customFormat="1" s="51">
      <c r="A847" s="52"/>
      <c r="B847" s="37"/>
      <c r="C847" s="53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</row>
    <row x14ac:dyDescent="0.25" r="848" customHeight="1" ht="18.75" customFormat="1" s="51">
      <c r="A848" s="52"/>
      <c r="B848" s="37"/>
      <c r="C848" s="53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</row>
    <row x14ac:dyDescent="0.25" r="849" customHeight="1" ht="18.75" customFormat="1" s="51">
      <c r="A849" s="52"/>
      <c r="B849" s="37"/>
      <c r="C849" s="53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</row>
    <row x14ac:dyDescent="0.25" r="850" customHeight="1" ht="18.75" customFormat="1" s="51">
      <c r="A850" s="52"/>
      <c r="B850" s="37"/>
      <c r="C850" s="53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</row>
    <row x14ac:dyDescent="0.25" r="851" customHeight="1" ht="18.75" customFormat="1" s="51">
      <c r="A851" s="52"/>
      <c r="B851" s="37"/>
      <c r="C851" s="53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</row>
    <row x14ac:dyDescent="0.25" r="852" customHeight="1" ht="18.75" customFormat="1" s="51">
      <c r="A852" s="52"/>
      <c r="B852" s="37"/>
      <c r="C852" s="53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</row>
    <row x14ac:dyDescent="0.25" r="853" customHeight="1" ht="18.75" customFormat="1" s="51">
      <c r="A853" s="52"/>
      <c r="B853" s="37"/>
      <c r="C853" s="53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</row>
    <row x14ac:dyDescent="0.25" r="854" customHeight="1" ht="18.75" customFormat="1" s="51">
      <c r="A854" s="52"/>
      <c r="B854" s="37"/>
      <c r="C854" s="53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</row>
    <row x14ac:dyDescent="0.25" r="855" customHeight="1" ht="18.75" customFormat="1" s="51">
      <c r="A855" s="52"/>
      <c r="B855" s="37"/>
      <c r="C855" s="53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</row>
    <row x14ac:dyDescent="0.25" r="856" customHeight="1" ht="18.75" customFormat="1" s="51">
      <c r="A856" s="52"/>
      <c r="B856" s="37"/>
      <c r="C856" s="53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</row>
    <row x14ac:dyDescent="0.25" r="857" customHeight="1" ht="18.75" customFormat="1" s="51">
      <c r="A857" s="52"/>
      <c r="B857" s="37"/>
      <c r="C857" s="53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</row>
    <row x14ac:dyDescent="0.25" r="858" customHeight="1" ht="18.75" customFormat="1" s="51">
      <c r="A858" s="52"/>
      <c r="B858" s="37"/>
      <c r="C858" s="53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</row>
    <row x14ac:dyDescent="0.25" r="859" customHeight="1" ht="18.75" customFormat="1" s="51">
      <c r="A859" s="52"/>
      <c r="B859" s="37"/>
      <c r="C859" s="53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</row>
    <row x14ac:dyDescent="0.25" r="860" customHeight="1" ht="18.75" customFormat="1" s="51">
      <c r="A860" s="52"/>
      <c r="B860" s="37"/>
      <c r="C860" s="53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</row>
    <row x14ac:dyDescent="0.25" r="861" customHeight="1" ht="18.75" customFormat="1" s="51">
      <c r="A861" s="52"/>
      <c r="B861" s="37"/>
      <c r="C861" s="53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</row>
    <row x14ac:dyDescent="0.25" r="862" customHeight="1" ht="18.75" customFormat="1" s="51">
      <c r="A862" s="52"/>
      <c r="B862" s="37"/>
      <c r="C862" s="53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</row>
    <row x14ac:dyDescent="0.25" r="863" customHeight="1" ht="18.75" customFormat="1" s="51">
      <c r="A863" s="52"/>
      <c r="B863" s="37"/>
      <c r="C863" s="53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</row>
    <row x14ac:dyDescent="0.25" r="864" customHeight="1" ht="18.75" customFormat="1" s="51">
      <c r="A864" s="52"/>
      <c r="B864" s="37"/>
      <c r="C864" s="53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</row>
    <row x14ac:dyDescent="0.25" r="865" customHeight="1" ht="18.75" customFormat="1" s="51">
      <c r="A865" s="52"/>
      <c r="B865" s="37"/>
      <c r="C865" s="53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</row>
    <row x14ac:dyDescent="0.25" r="866" customHeight="1" ht="18.75" customFormat="1" s="51">
      <c r="A866" s="52"/>
      <c r="B866" s="37"/>
      <c r="C866" s="53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</row>
    <row x14ac:dyDescent="0.25" r="867" customHeight="1" ht="18.75" customFormat="1" s="51">
      <c r="A867" s="52"/>
      <c r="B867" s="37"/>
      <c r="C867" s="53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</row>
    <row x14ac:dyDescent="0.25" r="868" customHeight="1" ht="18.75" customFormat="1" s="51">
      <c r="A868" s="52"/>
      <c r="B868" s="37"/>
      <c r="C868" s="53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</row>
    <row x14ac:dyDescent="0.25" r="869" customHeight="1" ht="18.75" customFormat="1" s="51">
      <c r="A869" s="52"/>
      <c r="B869" s="37"/>
      <c r="C869" s="53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</row>
    <row x14ac:dyDescent="0.25" r="870" customHeight="1" ht="18.75" customFormat="1" s="51">
      <c r="A870" s="52"/>
      <c r="B870" s="37"/>
      <c r="C870" s="53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</row>
    <row x14ac:dyDescent="0.25" r="871" customHeight="1" ht="18.75" customFormat="1" s="51">
      <c r="A871" s="52"/>
      <c r="B871" s="37"/>
      <c r="C871" s="53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</row>
    <row x14ac:dyDescent="0.25" r="872" customHeight="1" ht="18.75" customFormat="1" s="51">
      <c r="A872" s="52"/>
      <c r="B872" s="37"/>
      <c r="C872" s="53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</row>
    <row x14ac:dyDescent="0.25" r="873" customHeight="1" ht="18.75" customFormat="1" s="51">
      <c r="A873" s="52"/>
      <c r="B873" s="37"/>
      <c r="C873" s="53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</row>
    <row x14ac:dyDescent="0.25" r="874" customHeight="1" ht="18.75" customFormat="1" s="51">
      <c r="A874" s="52"/>
      <c r="B874" s="37"/>
      <c r="C874" s="53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</row>
    <row x14ac:dyDescent="0.25" r="875" customHeight="1" ht="18.75" customFormat="1" s="51">
      <c r="A875" s="52"/>
      <c r="B875" s="37"/>
      <c r="C875" s="53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</row>
    <row x14ac:dyDescent="0.25" r="876" customHeight="1" ht="18.75" customFormat="1" s="51">
      <c r="A876" s="52"/>
      <c r="B876" s="37"/>
      <c r="C876" s="53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</row>
    <row x14ac:dyDescent="0.25" r="877" customHeight="1" ht="18.75" customFormat="1" s="51">
      <c r="A877" s="52"/>
      <c r="B877" s="37"/>
      <c r="C877" s="53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</row>
    <row x14ac:dyDescent="0.25" r="878" customHeight="1" ht="18.75" customFormat="1" s="51">
      <c r="A878" s="52"/>
      <c r="B878" s="37"/>
      <c r="C878" s="53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</row>
    <row x14ac:dyDescent="0.25" r="879" customHeight="1" ht="18.75" customFormat="1" s="51">
      <c r="A879" s="52"/>
      <c r="B879" s="37"/>
      <c r="C879" s="53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</row>
    <row x14ac:dyDescent="0.25" r="880" customHeight="1" ht="18.75" customFormat="1" s="51">
      <c r="A880" s="52"/>
      <c r="B880" s="37"/>
      <c r="C880" s="53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</row>
    <row x14ac:dyDescent="0.25" r="881" customHeight="1" ht="18.75" customFormat="1" s="51">
      <c r="A881" s="52"/>
      <c r="B881" s="37"/>
      <c r="C881" s="53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</row>
    <row x14ac:dyDescent="0.25" r="882" customHeight="1" ht="18.75" customFormat="1" s="51">
      <c r="A882" s="52"/>
      <c r="B882" s="37"/>
      <c r="C882" s="53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</row>
    <row x14ac:dyDescent="0.25" r="883" customHeight="1" ht="18.75" customFormat="1" s="51">
      <c r="A883" s="52"/>
      <c r="B883" s="37"/>
      <c r="C883" s="53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</row>
    <row x14ac:dyDescent="0.25" r="884" customHeight="1" ht="18.75" customFormat="1" s="51">
      <c r="A884" s="52"/>
      <c r="B884" s="37"/>
      <c r="C884" s="53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</row>
    <row x14ac:dyDescent="0.25" r="885" customHeight="1" ht="18.75" customFormat="1" s="51">
      <c r="A885" s="52"/>
      <c r="B885" s="37"/>
      <c r="C885" s="53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</row>
    <row x14ac:dyDescent="0.25" r="886" customHeight="1" ht="18.75" customFormat="1" s="51">
      <c r="A886" s="52"/>
      <c r="B886" s="37"/>
      <c r="C886" s="53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</row>
    <row x14ac:dyDescent="0.25" r="887" customHeight="1" ht="18.75" customFormat="1" s="51">
      <c r="A887" s="52"/>
      <c r="B887" s="37"/>
      <c r="C887" s="53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</row>
    <row x14ac:dyDescent="0.25" r="888" customHeight="1" ht="18.75" customFormat="1" s="51">
      <c r="A888" s="52"/>
      <c r="B888" s="37"/>
      <c r="C888" s="53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</row>
    <row x14ac:dyDescent="0.25" r="889" customHeight="1" ht="18.75" customFormat="1" s="51">
      <c r="A889" s="52"/>
      <c r="B889" s="37"/>
      <c r="C889" s="53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</row>
    <row x14ac:dyDescent="0.25" r="890" customHeight="1" ht="18.75" customFormat="1" s="51">
      <c r="A890" s="52"/>
      <c r="B890" s="37"/>
      <c r="C890" s="53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</row>
    <row x14ac:dyDescent="0.25" r="891" customHeight="1" ht="18.75" customFormat="1" s="51">
      <c r="A891" s="52"/>
      <c r="B891" s="37"/>
      <c r="C891" s="53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</row>
    <row x14ac:dyDescent="0.25" r="892" customHeight="1" ht="18.75" customFormat="1" s="51">
      <c r="A892" s="52"/>
      <c r="B892" s="37"/>
      <c r="C892" s="53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</row>
    <row x14ac:dyDescent="0.25" r="893" customHeight="1" ht="18.75" customFormat="1" s="51">
      <c r="A893" s="52"/>
      <c r="B893" s="37"/>
      <c r="C893" s="53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</row>
    <row x14ac:dyDescent="0.25" r="894" customHeight="1" ht="18.75" customFormat="1" s="51">
      <c r="A894" s="52"/>
      <c r="B894" s="37"/>
      <c r="C894" s="53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</row>
    <row x14ac:dyDescent="0.25" r="895" customHeight="1" ht="18.75" customFormat="1" s="51">
      <c r="A895" s="52"/>
      <c r="B895" s="37"/>
      <c r="C895" s="53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</row>
    <row x14ac:dyDescent="0.25" r="896" customHeight="1" ht="18.75" customFormat="1" s="51">
      <c r="A896" s="52"/>
      <c r="B896" s="37"/>
      <c r="C896" s="53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</row>
    <row x14ac:dyDescent="0.25" r="897" customHeight="1" ht="18.75" customFormat="1" s="51">
      <c r="A897" s="52"/>
      <c r="B897" s="37"/>
      <c r="C897" s="53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</row>
    <row x14ac:dyDescent="0.25" r="898" customHeight="1" ht="18.75" customFormat="1" s="51">
      <c r="A898" s="52"/>
      <c r="B898" s="37"/>
      <c r="C898" s="53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</row>
    <row x14ac:dyDescent="0.25" r="899" customHeight="1" ht="18.75" customFormat="1" s="51">
      <c r="A899" s="52"/>
      <c r="B899" s="37"/>
      <c r="C899" s="53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</row>
    <row x14ac:dyDescent="0.25" r="900" customHeight="1" ht="18.75" customFormat="1" s="51">
      <c r="A900" s="52"/>
      <c r="B900" s="37"/>
      <c r="C900" s="53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</row>
    <row x14ac:dyDescent="0.25" r="901" customHeight="1" ht="18.75" customFormat="1" s="51">
      <c r="A901" s="52"/>
      <c r="B901" s="37"/>
      <c r="C901" s="53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</row>
    <row x14ac:dyDescent="0.25" r="902" customHeight="1" ht="18.75" customFormat="1" s="51">
      <c r="A902" s="52"/>
      <c r="B902" s="37"/>
      <c r="C902" s="53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</row>
    <row x14ac:dyDescent="0.25" r="903" customHeight="1" ht="18.75" customFormat="1" s="51">
      <c r="A903" s="52"/>
      <c r="B903" s="37"/>
      <c r="C903" s="53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</row>
    <row x14ac:dyDescent="0.25" r="904" customHeight="1" ht="18.75" customFormat="1" s="51">
      <c r="A904" s="52"/>
      <c r="B904" s="37"/>
      <c r="C904" s="53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</row>
    <row x14ac:dyDescent="0.25" r="905" customHeight="1" ht="18.75" customFormat="1" s="51">
      <c r="A905" s="52"/>
      <c r="B905" s="37"/>
      <c r="C905" s="53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</row>
    <row x14ac:dyDescent="0.25" r="906" customHeight="1" ht="18.75" customFormat="1" s="51">
      <c r="A906" s="52"/>
      <c r="B906" s="37"/>
      <c r="C906" s="53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</row>
    <row x14ac:dyDescent="0.25" r="907" customHeight="1" ht="18.75" customFormat="1" s="51">
      <c r="A907" s="52"/>
      <c r="B907" s="37"/>
      <c r="C907" s="53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</row>
    <row x14ac:dyDescent="0.25" r="908" customHeight="1" ht="18.75" customFormat="1" s="51">
      <c r="A908" s="52"/>
      <c r="B908" s="37"/>
      <c r="C908" s="53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</row>
    <row x14ac:dyDescent="0.25" r="909" customHeight="1" ht="18.75" customFormat="1" s="51">
      <c r="A909" s="52"/>
      <c r="B909" s="37"/>
      <c r="C909" s="53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</row>
    <row x14ac:dyDescent="0.25" r="910" customHeight="1" ht="18.75" customFormat="1" s="51">
      <c r="A910" s="52"/>
      <c r="B910" s="37"/>
      <c r="C910" s="53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</row>
    <row x14ac:dyDescent="0.25" r="911" customHeight="1" ht="18.75" customFormat="1" s="51">
      <c r="A911" s="52"/>
      <c r="B911" s="37"/>
      <c r="C911" s="53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</row>
    <row x14ac:dyDescent="0.25" r="912" customHeight="1" ht="18.75" customFormat="1" s="51">
      <c r="A912" s="52"/>
      <c r="B912" s="37"/>
      <c r="C912" s="53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</row>
    <row x14ac:dyDescent="0.25" r="913" customHeight="1" ht="18.75" customFormat="1" s="51">
      <c r="A913" s="52"/>
      <c r="B913" s="37"/>
      <c r="C913" s="53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</row>
    <row x14ac:dyDescent="0.25" r="914" customHeight="1" ht="18.75" customFormat="1" s="51">
      <c r="A914" s="52"/>
      <c r="B914" s="37"/>
      <c r="C914" s="53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</row>
    <row x14ac:dyDescent="0.25" r="915" customHeight="1" ht="18.75" customFormat="1" s="51">
      <c r="A915" s="52"/>
      <c r="B915" s="37"/>
      <c r="C915" s="53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</row>
    <row x14ac:dyDescent="0.25" r="916" customHeight="1" ht="18.75" customFormat="1" s="51">
      <c r="A916" s="52"/>
      <c r="B916" s="37"/>
      <c r="C916" s="53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</row>
    <row x14ac:dyDescent="0.25" r="917" customHeight="1" ht="18.75" customFormat="1" s="51">
      <c r="A917" s="52"/>
      <c r="B917" s="37"/>
      <c r="C917" s="53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</row>
    <row x14ac:dyDescent="0.25" r="918" customHeight="1" ht="18.75" customFormat="1" s="51">
      <c r="A918" s="52"/>
      <c r="B918" s="37"/>
      <c r="C918" s="53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</row>
    <row x14ac:dyDescent="0.25" r="919" customHeight="1" ht="18.75" customFormat="1" s="51">
      <c r="A919" s="52"/>
      <c r="B919" s="37"/>
      <c r="C919" s="53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</row>
    <row x14ac:dyDescent="0.25" r="920" customHeight="1" ht="18.75" customFormat="1" s="51">
      <c r="A920" s="52"/>
      <c r="B920" s="37"/>
      <c r="C920" s="53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</row>
    <row x14ac:dyDescent="0.25" r="921" customHeight="1" ht="18.75" customFormat="1" s="51">
      <c r="A921" s="52"/>
      <c r="B921" s="37"/>
      <c r="C921" s="53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</row>
    <row x14ac:dyDescent="0.25" r="922" customHeight="1" ht="18.75" customFormat="1" s="51">
      <c r="A922" s="52"/>
      <c r="B922" s="37"/>
      <c r="C922" s="53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</row>
    <row x14ac:dyDescent="0.25" r="923" customHeight="1" ht="18.75" customFormat="1" s="51">
      <c r="A923" s="52"/>
      <c r="B923" s="37"/>
      <c r="C923" s="53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</row>
    <row x14ac:dyDescent="0.25" r="924" customHeight="1" ht="18.75" customFormat="1" s="51">
      <c r="A924" s="52"/>
      <c r="B924" s="37"/>
      <c r="C924" s="53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</row>
    <row x14ac:dyDescent="0.25" r="925" customHeight="1" ht="18.75" customFormat="1" s="51">
      <c r="A925" s="52"/>
      <c r="B925" s="37"/>
      <c r="C925" s="53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</row>
    <row x14ac:dyDescent="0.25" r="926" customHeight="1" ht="18.75" customFormat="1" s="51">
      <c r="A926" s="52"/>
      <c r="B926" s="37"/>
      <c r="C926" s="53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</row>
    <row x14ac:dyDescent="0.25" r="927" customHeight="1" ht="18.75" customFormat="1" s="51">
      <c r="A927" s="52"/>
      <c r="B927" s="37"/>
      <c r="C927" s="53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</row>
    <row x14ac:dyDescent="0.25" r="928" customHeight="1" ht="18.75" customFormat="1" s="51">
      <c r="A928" s="52"/>
      <c r="B928" s="37"/>
      <c r="C928" s="53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</row>
    <row x14ac:dyDescent="0.25" r="929" customHeight="1" ht="18.75" customFormat="1" s="51">
      <c r="A929" s="52"/>
      <c r="B929" s="37"/>
      <c r="C929" s="53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</row>
    <row x14ac:dyDescent="0.25" r="930" customHeight="1" ht="18.75" customFormat="1" s="51">
      <c r="A930" s="52"/>
      <c r="B930" s="37"/>
      <c r="C930" s="53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</row>
    <row x14ac:dyDescent="0.25" r="931" customHeight="1" ht="18.75" customFormat="1" s="51">
      <c r="A931" s="52"/>
      <c r="B931" s="37"/>
      <c r="C931" s="53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</row>
    <row x14ac:dyDescent="0.25" r="932" customHeight="1" ht="18.75" customFormat="1" s="51">
      <c r="A932" s="52"/>
      <c r="B932" s="37"/>
      <c r="C932" s="53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</row>
    <row x14ac:dyDescent="0.25" r="933" customHeight="1" ht="18.75" customFormat="1" s="51">
      <c r="A933" s="52"/>
      <c r="B933" s="37"/>
      <c r="C933" s="53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</row>
    <row x14ac:dyDescent="0.25" r="934" customHeight="1" ht="18.75" customFormat="1" s="51">
      <c r="A934" s="52"/>
      <c r="B934" s="37"/>
      <c r="C934" s="53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</row>
    <row x14ac:dyDescent="0.25" r="935" customHeight="1" ht="18.75" customFormat="1" s="51">
      <c r="A935" s="52"/>
      <c r="B935" s="37"/>
      <c r="C935" s="53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</row>
    <row x14ac:dyDescent="0.25" r="936" customHeight="1" ht="18.75" customFormat="1" s="51">
      <c r="A936" s="52"/>
      <c r="B936" s="37"/>
      <c r="C936" s="53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</row>
    <row x14ac:dyDescent="0.25" r="937" customHeight="1" ht="18.75" customFormat="1" s="51">
      <c r="A937" s="52"/>
      <c r="B937" s="37"/>
      <c r="C937" s="53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</row>
    <row x14ac:dyDescent="0.25" r="938" customHeight="1" ht="18.75" customFormat="1" s="51">
      <c r="A938" s="52"/>
      <c r="B938" s="37"/>
      <c r="C938" s="53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</row>
    <row x14ac:dyDescent="0.25" r="939" customHeight="1" ht="18.75" customFormat="1" s="51">
      <c r="A939" s="52"/>
      <c r="B939" s="37"/>
      <c r="C939" s="53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</row>
    <row x14ac:dyDescent="0.25" r="940" customHeight="1" ht="18.75" customFormat="1" s="51">
      <c r="A940" s="52"/>
      <c r="B940" s="37"/>
      <c r="C940" s="53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</row>
    <row x14ac:dyDescent="0.25" r="941" customHeight="1" ht="18.75" customFormat="1" s="51">
      <c r="A941" s="52"/>
      <c r="B941" s="37"/>
      <c r="C941" s="53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</row>
    <row x14ac:dyDescent="0.25" r="942" customHeight="1" ht="18.75" customFormat="1" s="51">
      <c r="A942" s="52"/>
      <c r="B942" s="37"/>
      <c r="C942" s="53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</row>
    <row x14ac:dyDescent="0.25" r="943" customHeight="1" ht="18.75" customFormat="1" s="51">
      <c r="A943" s="52"/>
      <c r="B943" s="37"/>
      <c r="C943" s="53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</row>
    <row x14ac:dyDescent="0.25" r="944" customHeight="1" ht="18.75" customFormat="1" s="51">
      <c r="A944" s="52"/>
      <c r="B944" s="37"/>
      <c r="C944" s="53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</row>
    <row x14ac:dyDescent="0.25" r="945" customHeight="1" ht="18.75" customFormat="1" s="51">
      <c r="A945" s="52"/>
      <c r="B945" s="37"/>
      <c r="C945" s="53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</row>
    <row x14ac:dyDescent="0.25" r="946" customHeight="1" ht="18.75" customFormat="1" s="51">
      <c r="A946" s="52"/>
      <c r="B946" s="37"/>
      <c r="C946" s="53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</row>
    <row x14ac:dyDescent="0.25" r="947" customHeight="1" ht="18.75" customFormat="1" s="51">
      <c r="A947" s="52"/>
      <c r="B947" s="37"/>
      <c r="C947" s="53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</row>
    <row x14ac:dyDescent="0.25" r="948" customHeight="1" ht="18.75" customFormat="1" s="51">
      <c r="A948" s="52"/>
      <c r="B948" s="37"/>
      <c r="C948" s="53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</row>
    <row x14ac:dyDescent="0.25" r="949" customHeight="1" ht="18.75" customFormat="1" s="51">
      <c r="A949" s="52"/>
      <c r="B949" s="37"/>
      <c r="C949" s="53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</row>
    <row x14ac:dyDescent="0.25" r="950" customHeight="1" ht="18.75" customFormat="1" s="51">
      <c r="A950" s="52"/>
      <c r="B950" s="37"/>
      <c r="C950" s="53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</row>
    <row x14ac:dyDescent="0.25" r="951" customHeight="1" ht="18.75" customFormat="1" s="51">
      <c r="A951" s="52"/>
      <c r="B951" s="37"/>
      <c r="C951" s="53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</row>
    <row x14ac:dyDescent="0.25" r="952" customHeight="1" ht="18.75" customFormat="1" s="51">
      <c r="A952" s="52"/>
      <c r="B952" s="37"/>
      <c r="C952" s="53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</row>
    <row x14ac:dyDescent="0.25" r="953" customHeight="1" ht="18.75" customFormat="1" s="51">
      <c r="A953" s="52"/>
      <c r="B953" s="37"/>
      <c r="C953" s="53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</row>
    <row x14ac:dyDescent="0.25" r="954" customHeight="1" ht="18.75" customFormat="1" s="51">
      <c r="A954" s="52"/>
      <c r="B954" s="37"/>
      <c r="C954" s="53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</row>
    <row x14ac:dyDescent="0.25" r="955" customHeight="1" ht="18.75" customFormat="1" s="51">
      <c r="A955" s="52"/>
      <c r="B955" s="37"/>
      <c r="C955" s="53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</row>
    <row x14ac:dyDescent="0.25" r="956" customHeight="1" ht="18.75" customFormat="1" s="51">
      <c r="A956" s="52"/>
      <c r="B956" s="37"/>
      <c r="C956" s="53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</row>
    <row x14ac:dyDescent="0.25" r="957" customHeight="1" ht="18.75" customFormat="1" s="51">
      <c r="A957" s="52"/>
      <c r="B957" s="37"/>
      <c r="C957" s="53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</row>
    <row x14ac:dyDescent="0.25" r="958" customHeight="1" ht="18.75" customFormat="1" s="51">
      <c r="A958" s="52"/>
      <c r="B958" s="37"/>
      <c r="C958" s="53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</row>
    <row x14ac:dyDescent="0.25" r="959" customHeight="1" ht="18.75" customFormat="1" s="51">
      <c r="A959" s="52"/>
      <c r="B959" s="37"/>
      <c r="C959" s="53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</row>
    <row x14ac:dyDescent="0.25" r="960" customHeight="1" ht="18.75" customFormat="1" s="51">
      <c r="A960" s="52"/>
      <c r="B960" s="37"/>
      <c r="C960" s="53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</row>
    <row x14ac:dyDescent="0.25" r="961" customHeight="1" ht="18.75" customFormat="1" s="51">
      <c r="A961" s="52"/>
      <c r="B961" s="37"/>
      <c r="C961" s="53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</row>
    <row x14ac:dyDescent="0.25" r="962" customHeight="1" ht="18.75" customFormat="1" s="51">
      <c r="A962" s="52"/>
      <c r="B962" s="37"/>
      <c r="C962" s="53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</row>
    <row x14ac:dyDescent="0.25" r="963" customHeight="1" ht="18.75" customFormat="1" s="51">
      <c r="A963" s="52"/>
      <c r="B963" s="37"/>
      <c r="C963" s="53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</row>
    <row x14ac:dyDescent="0.25" r="964" customHeight="1" ht="18.75" customFormat="1" s="51">
      <c r="A964" s="52"/>
      <c r="B964" s="37"/>
      <c r="C964" s="53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</row>
    <row x14ac:dyDescent="0.25" r="965" customHeight="1" ht="18.75" customFormat="1" s="51">
      <c r="A965" s="52"/>
      <c r="B965" s="37"/>
      <c r="C965" s="53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</row>
    <row x14ac:dyDescent="0.25" r="966" customHeight="1" ht="18.75" customFormat="1" s="51">
      <c r="A966" s="52"/>
      <c r="B966" s="37"/>
      <c r="C966" s="53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</row>
    <row x14ac:dyDescent="0.25" r="967" customHeight="1" ht="18.75" customFormat="1" s="51">
      <c r="A967" s="52"/>
      <c r="B967" s="37"/>
      <c r="C967" s="53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</row>
    <row x14ac:dyDescent="0.25" r="968" customHeight="1" ht="18.75" customFormat="1" s="51">
      <c r="A968" s="52"/>
      <c r="B968" s="37"/>
      <c r="C968" s="53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</row>
    <row x14ac:dyDescent="0.25" r="969" customHeight="1" ht="18.75" customFormat="1" s="51">
      <c r="A969" s="52"/>
      <c r="B969" s="37"/>
      <c r="C969" s="53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</row>
    <row x14ac:dyDescent="0.25" r="970" customHeight="1" ht="18.75" customFormat="1" s="51">
      <c r="A970" s="52"/>
      <c r="B970" s="37"/>
      <c r="C970" s="53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</row>
    <row x14ac:dyDescent="0.25" r="971" customHeight="1" ht="18.75" customFormat="1" s="51">
      <c r="A971" s="52"/>
      <c r="B971" s="37"/>
      <c r="C971" s="53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</row>
    <row x14ac:dyDescent="0.25" r="972" customHeight="1" ht="18.75" customFormat="1" s="51">
      <c r="A972" s="52"/>
      <c r="B972" s="37"/>
      <c r="C972" s="53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</row>
    <row x14ac:dyDescent="0.25" r="973" customHeight="1" ht="18.75" customFormat="1" s="51">
      <c r="A973" s="52"/>
      <c r="B973" s="37"/>
      <c r="C973" s="53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</row>
    <row x14ac:dyDescent="0.25" r="974" customHeight="1" ht="18.75" customFormat="1" s="51">
      <c r="A974" s="52"/>
      <c r="B974" s="37"/>
      <c r="C974" s="53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</row>
    <row x14ac:dyDescent="0.25" r="975" customHeight="1" ht="18.75" customFormat="1" s="51">
      <c r="A975" s="52"/>
      <c r="B975" s="37"/>
      <c r="C975" s="53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</row>
    <row x14ac:dyDescent="0.25" r="976" customHeight="1" ht="18.75" customFormat="1" s="51">
      <c r="A976" s="52"/>
      <c r="B976" s="37"/>
      <c r="C976" s="53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</row>
    <row x14ac:dyDescent="0.25" r="977" customHeight="1" ht="18.75" customFormat="1" s="51">
      <c r="A977" s="52"/>
      <c r="B977" s="37"/>
      <c r="C977" s="53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</row>
    <row x14ac:dyDescent="0.25" r="978" customHeight="1" ht="18.75" customFormat="1" s="51">
      <c r="A978" s="52"/>
      <c r="B978" s="37"/>
      <c r="C978" s="53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</row>
    <row x14ac:dyDescent="0.25" r="979" customHeight="1" ht="18.75" customFormat="1" s="51">
      <c r="A979" s="52"/>
      <c r="B979" s="37"/>
      <c r="C979" s="53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</row>
    <row x14ac:dyDescent="0.25" r="980" customHeight="1" ht="18.75" customFormat="1" s="51">
      <c r="A980" s="52"/>
      <c r="B980" s="37"/>
      <c r="C980" s="53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</row>
    <row x14ac:dyDescent="0.25" r="981" customHeight="1" ht="18.75" customFormat="1" s="51">
      <c r="A981" s="52"/>
      <c r="B981" s="37"/>
      <c r="C981" s="53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</row>
    <row x14ac:dyDescent="0.25" r="982" customHeight="1" ht="18.75" customFormat="1" s="51">
      <c r="A982" s="52"/>
      <c r="B982" s="37"/>
      <c r="C982" s="53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</row>
    <row x14ac:dyDescent="0.25" r="983" customHeight="1" ht="18.75" customFormat="1" s="51">
      <c r="A983" s="52"/>
      <c r="B983" s="37"/>
      <c r="C983" s="53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</row>
    <row x14ac:dyDescent="0.25" r="984" customHeight="1" ht="18.75" customFormat="1" s="51">
      <c r="A984" s="52"/>
      <c r="B984" s="37"/>
      <c r="C984" s="53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</row>
    <row x14ac:dyDescent="0.25" r="985" customHeight="1" ht="18.75" customFormat="1" s="51">
      <c r="A985" s="52"/>
      <c r="B985" s="37"/>
      <c r="C985" s="53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</row>
    <row x14ac:dyDescent="0.25" r="986" customHeight="1" ht="18.75" customFormat="1" s="51">
      <c r="A986" s="52"/>
      <c r="B986" s="37"/>
      <c r="C986" s="53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</row>
    <row x14ac:dyDescent="0.25" r="987" customHeight="1" ht="18.75" customFormat="1" s="51">
      <c r="A987" s="52"/>
      <c r="B987" s="37"/>
      <c r="C987" s="53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</row>
    <row x14ac:dyDescent="0.25" r="988" customHeight="1" ht="18.75" customFormat="1" s="51">
      <c r="A988" s="52"/>
      <c r="B988" s="37"/>
      <c r="C988" s="53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</row>
    <row x14ac:dyDescent="0.25" r="989" customHeight="1" ht="18.75" customFormat="1" s="51">
      <c r="A989" s="52"/>
      <c r="B989" s="37"/>
      <c r="C989" s="53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</row>
    <row x14ac:dyDescent="0.25" r="990" customHeight="1" ht="18.75" customFormat="1" s="51">
      <c r="A990" s="52"/>
      <c r="B990" s="37"/>
      <c r="C990" s="53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</row>
    <row x14ac:dyDescent="0.25" r="991" customHeight="1" ht="18.75" customFormat="1" s="51">
      <c r="A991" s="52"/>
      <c r="B991" s="37"/>
      <c r="C991" s="53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2"/>
  <sheetViews>
    <sheetView workbookViewId="0"/>
  </sheetViews>
  <sheetFormatPr defaultRowHeight="15" x14ac:dyDescent="0.25"/>
  <cols>
    <col min="1" max="1" style="4" width="13.576428571428572" customWidth="1" bestFit="1"/>
    <col min="2" max="2" style="25" width="13.576428571428572" customWidth="1" bestFit="1"/>
    <col min="3" max="3" style="43" width="13.576428571428572" customWidth="1" bestFit="1"/>
    <col min="4" max="4" style="43" width="13.576428571428572" customWidth="1" bestFit="1"/>
    <col min="5" max="5" style="43" width="13.576428571428572" customWidth="1" bestFit="1"/>
    <col min="6" max="6" style="43" width="13.576428571428572" customWidth="1" bestFit="1"/>
    <col min="7" max="7" style="43" width="13.576428571428572" customWidth="1" bestFit="1"/>
    <col min="8" max="8" style="4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4" width="13.576428571428572" customWidth="1" bestFit="1"/>
    <col min="18" max="18" style="4" width="13.576428571428572" customWidth="1" bestFit="1"/>
  </cols>
  <sheetData>
    <row x14ac:dyDescent="0.25" r="1" customHeight="1" ht="18.75">
      <c r="A1" s="31" t="s">
        <v>237</v>
      </c>
      <c r="B1" s="32" t="s">
        <v>195</v>
      </c>
      <c r="C1" s="31" t="s">
        <v>196</v>
      </c>
      <c r="D1" s="31" t="s">
        <v>170</v>
      </c>
      <c r="E1" s="31" t="s">
        <v>171</v>
      </c>
      <c r="F1" s="31" t="s">
        <v>197</v>
      </c>
      <c r="G1" s="31" t="s">
        <v>198</v>
      </c>
      <c r="H1" s="31" t="s">
        <v>173</v>
      </c>
      <c r="I1" s="33" t="s">
        <v>238</v>
      </c>
      <c r="J1" s="33"/>
      <c r="K1" s="33"/>
      <c r="L1" s="33"/>
      <c r="M1" s="33"/>
      <c r="N1" s="33"/>
      <c r="O1" s="33"/>
      <c r="P1" s="33"/>
      <c r="Q1" s="2"/>
      <c r="R1" s="2"/>
    </row>
    <row x14ac:dyDescent="0.25" r="2" customHeight="1" ht="18.75">
      <c r="A2" s="31" t="s">
        <v>188</v>
      </c>
      <c r="B2" s="34">
        <f>&amp;#21313;&amp;#22825;&amp;#36229;&amp;#36234;!B14-&amp;#21313;&amp;#22825;&amp;#36229;&amp;#36234;!B37</f>
      </c>
      <c r="C2" s="34">
        <f>&amp;#21313;&amp;#22825;&amp;#36229;&amp;#36234;!C14-&amp;#21313;&amp;#22825;&amp;#36229;&amp;#36234;!C37</f>
      </c>
      <c r="D2" s="34">
        <f>&amp;#21313;&amp;#22825;&amp;#36229;&amp;#36234;!D14-&amp;#21313;&amp;#22825;&amp;#36229;&amp;#36234;!D37</f>
      </c>
      <c r="E2" s="34">
        <f>&amp;#21313;&amp;#22825;&amp;#36229;&amp;#36234;!E14-&amp;#21313;&amp;#22825;&amp;#36229;&amp;#36234;!E37</f>
      </c>
      <c r="F2" s="34">
        <f>&amp;#21313;&amp;#22825;&amp;#36229;&amp;#36234;!F14-&amp;#21313;&amp;#22825;&amp;#36229;&amp;#36234;!F37</f>
      </c>
      <c r="G2" s="34">
        <f>&amp;#21313;&amp;#22825;&amp;#36229;&amp;#36234;!G14-&amp;#21313;&amp;#22825;&amp;#36229;&amp;#36234;!G37</f>
      </c>
      <c r="H2" s="34">
        <f>&amp;#21313;&amp;#22825;&amp;#36229;&amp;#36234;!H14-&amp;#21313;&amp;#22825;&amp;#36229;&amp;#36234;!H37</f>
      </c>
      <c r="I2" s="35"/>
      <c r="J2" s="35"/>
      <c r="K2" s="35"/>
      <c r="L2" s="35"/>
      <c r="M2" s="35"/>
      <c r="N2" s="35"/>
      <c r="O2" s="35"/>
      <c r="P2" s="35"/>
      <c r="Q2" s="2"/>
      <c r="R2" s="2"/>
    </row>
    <row x14ac:dyDescent="0.25" r="3" customHeight="1" ht="18.75">
      <c r="A3" s="31" t="s">
        <v>181</v>
      </c>
      <c r="B3" s="34">
        <f>&amp;#21313;&amp;#22825;&amp;#36229;&amp;#36234;!B15-&amp;#21313;&amp;#22825;&amp;#36229;&amp;#36234;!B38</f>
      </c>
      <c r="C3" s="34">
        <f>&amp;#21313;&amp;#22825;&amp;#36229;&amp;#36234;!C15-&amp;#21313;&amp;#22825;&amp;#36229;&amp;#36234;!C38</f>
      </c>
      <c r="D3" s="34">
        <f>&amp;#21313;&amp;#22825;&amp;#36229;&amp;#36234;!D15-&amp;#21313;&amp;#22825;&amp;#36229;&amp;#36234;!D38</f>
      </c>
      <c r="E3" s="34">
        <f>&amp;#21313;&amp;#22825;&amp;#36229;&amp;#36234;!E15-&amp;#21313;&amp;#22825;&amp;#36229;&amp;#36234;!E38</f>
      </c>
      <c r="F3" s="34">
        <f>&amp;#21313;&amp;#22825;&amp;#36229;&amp;#36234;!F15-&amp;#21313;&amp;#22825;&amp;#36229;&amp;#36234;!F38</f>
      </c>
      <c r="G3" s="34">
        <f>&amp;#21313;&amp;#22825;&amp;#36229;&amp;#36234;!G15-&amp;#21313;&amp;#22825;&amp;#36229;&amp;#36234;!G38</f>
      </c>
      <c r="H3" s="34">
        <f>&amp;#21313;&amp;#22825;&amp;#36229;&amp;#36234;!H15-&amp;#21313;&amp;#22825;&amp;#36229;&amp;#36234;!H38</f>
      </c>
      <c r="I3" s="35"/>
      <c r="J3" s="35"/>
      <c r="K3" s="35"/>
      <c r="L3" s="35"/>
      <c r="M3" s="35"/>
      <c r="N3" s="35"/>
      <c r="O3" s="35"/>
      <c r="P3" s="35"/>
      <c r="Q3" s="2"/>
      <c r="R3" s="2"/>
    </row>
    <row x14ac:dyDescent="0.25" r="4" customHeight="1" ht="18.75">
      <c r="A4" s="31" t="s">
        <v>184</v>
      </c>
      <c r="B4" s="34">
        <f>&amp;#21313;&amp;#22825;&amp;#36229;&amp;#36234;!B16-&amp;#21313;&amp;#22825;&amp;#36229;&amp;#36234;!B39</f>
      </c>
      <c r="C4" s="34">
        <f>&amp;#21313;&amp;#22825;&amp;#36229;&amp;#36234;!C16-&amp;#21313;&amp;#22825;&amp;#36229;&amp;#36234;!C39</f>
      </c>
      <c r="D4" s="34">
        <f>&amp;#21313;&amp;#22825;&amp;#36229;&amp;#36234;!D16-&amp;#21313;&amp;#22825;&amp;#36229;&amp;#36234;!D39</f>
      </c>
      <c r="E4" s="34">
        <f>&amp;#21313;&amp;#22825;&amp;#36229;&amp;#36234;!E16-&amp;#21313;&amp;#22825;&amp;#36229;&amp;#36234;!E39</f>
      </c>
      <c r="F4" s="34">
        <f>&amp;#21313;&amp;#22825;&amp;#36229;&amp;#36234;!F16-&amp;#21313;&amp;#22825;&amp;#36229;&amp;#36234;!F39</f>
      </c>
      <c r="G4" s="34">
        <f>&amp;#21313;&amp;#22825;&amp;#36229;&amp;#36234;!G16-&amp;#21313;&amp;#22825;&amp;#36229;&amp;#36234;!G39</f>
      </c>
      <c r="H4" s="34">
        <f>&amp;#21313;&amp;#22825;&amp;#36229;&amp;#36234;!H16-&amp;#21313;&amp;#22825;&amp;#36229;&amp;#36234;!H39</f>
      </c>
      <c r="I4" s="35"/>
      <c r="J4" s="35"/>
      <c r="K4" s="35"/>
      <c r="L4" s="35"/>
      <c r="M4" s="35"/>
      <c r="N4" s="35"/>
      <c r="O4" s="35"/>
      <c r="P4" s="35"/>
      <c r="Q4" s="2"/>
      <c r="R4" s="2"/>
    </row>
    <row x14ac:dyDescent="0.25" r="5" customHeight="1" ht="18.75">
      <c r="A5" s="31" t="s">
        <v>179</v>
      </c>
      <c r="B5" s="34">
        <f>&amp;#21313;&amp;#22825;&amp;#36229;&amp;#36234;!B17-&amp;#21313;&amp;#22825;&amp;#36229;&amp;#36234;!B40</f>
      </c>
      <c r="C5" s="34">
        <f>&amp;#21313;&amp;#22825;&amp;#36229;&amp;#36234;!C17-&amp;#21313;&amp;#22825;&amp;#36229;&amp;#36234;!C40</f>
      </c>
      <c r="D5" s="34">
        <f>&amp;#21313;&amp;#22825;&amp;#36229;&amp;#36234;!D17-&amp;#21313;&amp;#22825;&amp;#36229;&amp;#36234;!D40</f>
      </c>
      <c r="E5" s="34">
        <f>&amp;#21313;&amp;#22825;&amp;#36229;&amp;#36234;!E17-&amp;#21313;&amp;#22825;&amp;#36229;&amp;#36234;!E40</f>
      </c>
      <c r="F5" s="34">
        <f>&amp;#21313;&amp;#22825;&amp;#36229;&amp;#36234;!F17-&amp;#21313;&amp;#22825;&amp;#36229;&amp;#36234;!F40</f>
      </c>
      <c r="G5" s="34">
        <f>&amp;#21313;&amp;#22825;&amp;#36229;&amp;#36234;!G17-&amp;#21313;&amp;#22825;&amp;#36229;&amp;#36234;!G40</f>
      </c>
      <c r="H5" s="34">
        <f>&amp;#21313;&amp;#22825;&amp;#36229;&amp;#36234;!H17-&amp;#21313;&amp;#22825;&amp;#36229;&amp;#36234;!H40</f>
      </c>
      <c r="I5" s="35"/>
      <c r="J5" s="35"/>
      <c r="K5" s="35"/>
      <c r="L5" s="35"/>
      <c r="M5" s="35"/>
      <c r="N5" s="35"/>
      <c r="O5" s="35"/>
      <c r="P5" s="35"/>
      <c r="Q5" s="2"/>
      <c r="R5" s="2"/>
    </row>
    <row x14ac:dyDescent="0.25" r="6" customHeight="1" ht="18.75">
      <c r="A6" s="31" t="s">
        <v>186</v>
      </c>
      <c r="B6" s="34">
        <f>&amp;#21313;&amp;#22825;&amp;#36229;&amp;#36234;!B18-&amp;#21313;&amp;#22825;&amp;#36229;&amp;#36234;!B41</f>
      </c>
      <c r="C6" s="34">
        <f>&amp;#21313;&amp;#22825;&amp;#36229;&amp;#36234;!C18-&amp;#21313;&amp;#22825;&amp;#36229;&amp;#36234;!C41</f>
      </c>
      <c r="D6" s="34">
        <f>&amp;#21313;&amp;#22825;&amp;#36229;&amp;#36234;!D18-&amp;#21313;&amp;#22825;&amp;#36229;&amp;#36234;!D41</f>
      </c>
      <c r="E6" s="34">
        <f>&amp;#21313;&amp;#22825;&amp;#36229;&amp;#36234;!E18-&amp;#21313;&amp;#22825;&amp;#36229;&amp;#36234;!E41</f>
      </c>
      <c r="F6" s="34">
        <f>&amp;#21313;&amp;#22825;&amp;#36229;&amp;#36234;!F18-&amp;#21313;&amp;#22825;&amp;#36229;&amp;#36234;!F41</f>
      </c>
      <c r="G6" s="34">
        <f>&amp;#21313;&amp;#22825;&amp;#36229;&amp;#36234;!G18-&amp;#21313;&amp;#22825;&amp;#36229;&amp;#36234;!G41</f>
      </c>
      <c r="H6" s="34">
        <f>&amp;#21313;&amp;#22825;&amp;#36229;&amp;#36234;!H18-&amp;#21313;&amp;#22825;&amp;#36229;&amp;#36234;!H41</f>
      </c>
      <c r="I6" s="35"/>
      <c r="J6" s="35"/>
      <c r="K6" s="35"/>
      <c r="L6" s="35"/>
      <c r="M6" s="35"/>
      <c r="N6" s="35"/>
      <c r="O6" s="35"/>
      <c r="P6" s="35"/>
      <c r="Q6" s="2"/>
      <c r="R6" s="2"/>
    </row>
    <row x14ac:dyDescent="0.25" r="7" customHeight="1" ht="18.75">
      <c r="A7" s="31" t="s">
        <v>190</v>
      </c>
      <c r="B7" s="34">
        <f>&amp;#21313;&amp;#22825;&amp;#36229;&amp;#36234;!B19-&amp;#21313;&amp;#22825;&amp;#36229;&amp;#36234;!B42</f>
      </c>
      <c r="C7" s="34">
        <f>&amp;#21313;&amp;#22825;&amp;#36229;&amp;#36234;!C19-&amp;#21313;&amp;#22825;&amp;#36229;&amp;#36234;!C42</f>
      </c>
      <c r="D7" s="34">
        <f>&amp;#21313;&amp;#22825;&amp;#36229;&amp;#36234;!D19-&amp;#21313;&amp;#22825;&amp;#36229;&amp;#36234;!D42</f>
      </c>
      <c r="E7" s="34">
        <f>&amp;#21313;&amp;#22825;&amp;#36229;&amp;#36234;!E19-&amp;#21313;&amp;#22825;&amp;#36229;&amp;#36234;!E42</f>
      </c>
      <c r="F7" s="34">
        <f>&amp;#21313;&amp;#22825;&amp;#36229;&amp;#36234;!F19-&amp;#21313;&amp;#22825;&amp;#36229;&amp;#36234;!F42</f>
      </c>
      <c r="G7" s="34">
        <f>&amp;#21313;&amp;#22825;&amp;#36229;&amp;#36234;!G19-&amp;#21313;&amp;#22825;&amp;#36229;&amp;#36234;!G42</f>
      </c>
      <c r="H7" s="34">
        <f>&amp;#21313;&amp;#22825;&amp;#36229;&amp;#36234;!H19-&amp;#21313;&amp;#22825;&amp;#36229;&amp;#36234;!H42</f>
      </c>
      <c r="I7" s="35"/>
      <c r="J7" s="35"/>
      <c r="K7" s="35"/>
      <c r="L7" s="35"/>
      <c r="M7" s="35"/>
      <c r="N7" s="35"/>
      <c r="O7" s="35"/>
      <c r="P7" s="35"/>
      <c r="Q7" s="2"/>
      <c r="R7" s="2"/>
    </row>
    <row x14ac:dyDescent="0.25" r="8" customHeight="1" ht="18.75">
      <c r="A8" s="36"/>
      <c r="B8" s="37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2"/>
      <c r="R8" s="2"/>
    </row>
    <row x14ac:dyDescent="0.25" r="9" customHeight="1" ht="18.75">
      <c r="A9" s="31" t="s">
        <v>199</v>
      </c>
      <c r="B9" s="31" t="s">
        <v>149</v>
      </c>
      <c r="C9" s="31" t="s">
        <v>172</v>
      </c>
      <c r="D9" s="31" t="s">
        <v>152</v>
      </c>
      <c r="E9" s="31" t="s">
        <v>140</v>
      </c>
      <c r="F9" s="31" t="s">
        <v>142</v>
      </c>
      <c r="G9" s="31" t="s">
        <v>200</v>
      </c>
      <c r="H9" s="31" t="s">
        <v>150</v>
      </c>
      <c r="I9" s="38" t="s">
        <v>151</v>
      </c>
      <c r="J9" s="38" t="s">
        <v>163</v>
      </c>
      <c r="K9" s="38" t="s">
        <v>121</v>
      </c>
      <c r="L9" s="38" t="s">
        <v>120</v>
      </c>
      <c r="M9" s="38" t="s">
        <v>128</v>
      </c>
      <c r="N9" s="38" t="s">
        <v>129</v>
      </c>
      <c r="O9" s="38" t="s">
        <v>201</v>
      </c>
      <c r="P9" s="38" t="s">
        <v>202</v>
      </c>
      <c r="Q9" s="39" t="s">
        <v>238</v>
      </c>
      <c r="R9" s="40"/>
    </row>
    <row x14ac:dyDescent="0.25" r="10" customHeight="1" ht="18.75">
      <c r="A10" s="41" t="s">
        <v>237</v>
      </c>
      <c r="B10" s="34">
        <f>&amp;#21313;&amp;#22825;&amp;#36229;&amp;#36234;!B22-&amp;#21313;&amp;#22825;&amp;#36229;&amp;#36234;!B45</f>
      </c>
      <c r="C10" s="34">
        <f>&amp;#21313;&amp;#22825;&amp;#36229;&amp;#36234;!C22-&amp;#21313;&amp;#22825;&amp;#36229;&amp;#36234;!C45</f>
      </c>
      <c r="D10" s="34">
        <f>&amp;#21313;&amp;#22825;&amp;#36229;&amp;#36234;!D22-&amp;#21313;&amp;#22825;&amp;#36229;&amp;#36234;!D45</f>
      </c>
      <c r="E10" s="34">
        <f>&amp;#21313;&amp;#22825;&amp;#36229;&amp;#36234;!E22-&amp;#21313;&amp;#22825;&amp;#36229;&amp;#36234;!E45</f>
      </c>
      <c r="F10" s="34">
        <f>&amp;#21313;&amp;#22825;&amp;#36229;&amp;#36234;!F22-&amp;#21313;&amp;#22825;&amp;#36229;&amp;#36234;!F45</f>
      </c>
      <c r="G10" s="34">
        <f>&amp;#21313;&amp;#22825;&amp;#36229;&amp;#36234;!G22-&amp;#21313;&amp;#22825;&amp;#36229;&amp;#36234;!G45</f>
      </c>
      <c r="H10" s="34">
        <f>&amp;#21313;&amp;#22825;&amp;#36229;&amp;#36234;!H22-&amp;#21313;&amp;#22825;&amp;#36229;&amp;#36234;!H45</f>
      </c>
      <c r="I10" s="34">
        <f>&amp;#21313;&amp;#22825;&amp;#36229;&amp;#36234;!I22-&amp;#21313;&amp;#22825;&amp;#36229;&amp;#36234;!I45</f>
      </c>
      <c r="J10" s="34">
        <f>&amp;#21313;&amp;#22825;&amp;#36229;&amp;#36234;!J22-&amp;#21313;&amp;#22825;&amp;#36229;&amp;#36234;!J45</f>
      </c>
      <c r="K10" s="34">
        <f>&amp;#21313;&amp;#22825;&amp;#36229;&amp;#36234;!K22-&amp;#21313;&amp;#22825;&amp;#36229;&amp;#36234;!K45</f>
      </c>
      <c r="L10" s="34">
        <f>&amp;#21313;&amp;#22825;&amp;#36229;&amp;#36234;!L22-&amp;#21313;&amp;#22825;&amp;#36229;&amp;#36234;!L45</f>
      </c>
      <c r="M10" s="34">
        <f>&amp;#21313;&amp;#22825;&amp;#36229;&amp;#36234;!M22-&amp;#21313;&amp;#22825;&amp;#36229;&amp;#36234;!M45</f>
      </c>
      <c r="N10" s="34">
        <f>&amp;#21313;&amp;#22825;&amp;#36229;&amp;#36234;!N22-&amp;#21313;&amp;#22825;&amp;#36229;&amp;#36234;!N45</f>
      </c>
      <c r="O10" s="34">
        <f>&amp;#21313;&amp;#22825;&amp;#36229;&amp;#36234;!O22-&amp;#21313;&amp;#22825;&amp;#36229;&amp;#36234;!O45</f>
      </c>
      <c r="P10" s="34">
        <f>&amp;#21313;&amp;#22825;&amp;#36229;&amp;#36234;!P22-&amp;#21313;&amp;#22825;&amp;#36229;&amp;#36234;!P45</f>
      </c>
      <c r="Q10" s="2"/>
      <c r="R10" s="2"/>
    </row>
    <row x14ac:dyDescent="0.25" r="11" customHeight="1" ht="18.75">
      <c r="A11" s="36"/>
      <c r="B11" s="37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2"/>
      <c r="R11" s="2"/>
    </row>
    <row x14ac:dyDescent="0.25" r="12" customHeight="1" ht="18.75">
      <c r="A12" s="31" t="s">
        <v>203</v>
      </c>
      <c r="B12" s="32" t="s">
        <v>204</v>
      </c>
      <c r="C12" s="31" t="s">
        <v>167</v>
      </c>
      <c r="D12" s="31" t="s">
        <v>175</v>
      </c>
      <c r="E12" s="33" t="s">
        <v>238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2"/>
      <c r="R12" s="2"/>
    </row>
    <row x14ac:dyDescent="0.25" r="13" customHeight="1" ht="18.75">
      <c r="A13" s="31" t="s">
        <v>182</v>
      </c>
      <c r="B13" s="32" t="s">
        <v>205</v>
      </c>
      <c r="C13" s="42">
        <f>&amp;#21313;&amp;#22825;&amp;#36229;&amp;#36234;!C25-&amp;#21313;&amp;#22825;&amp;#36229;&amp;#36234;!C48</f>
      </c>
      <c r="D13" s="42">
        <f>&amp;#21313;&amp;#22825;&amp;#36229;&amp;#36234;!D25-&amp;#21313;&amp;#22825;&amp;#36229;&amp;#36234;!D48</f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2"/>
      <c r="R13" s="2"/>
    </row>
    <row x14ac:dyDescent="0.25" r="14" customHeight="1" ht="18.75">
      <c r="A14" s="31" t="s">
        <v>191</v>
      </c>
      <c r="B14" s="32" t="s">
        <v>206</v>
      </c>
      <c r="C14" s="42">
        <f>&amp;#21313;&amp;#22825;&amp;#36229;&amp;#36234;!C26-&amp;#21313;&amp;#22825;&amp;#36229;&amp;#36234;!C49</f>
      </c>
      <c r="D14" s="42">
        <f>&amp;#21313;&amp;#22825;&amp;#36229;&amp;#36234;!D26-&amp;#21313;&amp;#22825;&amp;#36229;&amp;#36234;!D49</f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2"/>
      <c r="R14" s="2"/>
    </row>
    <row x14ac:dyDescent="0.25" r="15" customHeight="1" ht="18.75">
      <c r="A15" s="31" t="s">
        <v>183</v>
      </c>
      <c r="B15" s="32" t="s">
        <v>207</v>
      </c>
      <c r="C15" s="42">
        <f>&amp;#21313;&amp;#22825;&amp;#36229;&amp;#36234;!C27-&amp;#21313;&amp;#22825;&amp;#36229;&amp;#36234;!C50</f>
      </c>
      <c r="D15" s="42">
        <f>&amp;#21313;&amp;#22825;&amp;#36229;&amp;#36234;!D27-&amp;#21313;&amp;#22825;&amp;#36229;&amp;#36234;!D50</f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2"/>
      <c r="R15" s="2"/>
    </row>
    <row x14ac:dyDescent="0.25" r="16" customHeight="1" ht="18.75">
      <c r="A16" s="31" t="s">
        <v>180</v>
      </c>
      <c r="B16" s="32" t="s">
        <v>208</v>
      </c>
      <c r="C16" s="42">
        <f>&amp;#21313;&amp;#22825;&amp;#36229;&amp;#36234;!C28-&amp;#21313;&amp;#22825;&amp;#36229;&amp;#36234;!C51</f>
      </c>
      <c r="D16" s="42">
        <f>&amp;#21313;&amp;#22825;&amp;#36229;&amp;#36234;!D28-&amp;#21313;&amp;#22825;&amp;#36229;&amp;#36234;!D51</f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2"/>
      <c r="R16" s="2"/>
    </row>
    <row x14ac:dyDescent="0.25" r="17" customHeight="1" ht="18.75">
      <c r="A17" s="31" t="s">
        <v>185</v>
      </c>
      <c r="B17" s="32" t="s">
        <v>209</v>
      </c>
      <c r="C17" s="42">
        <f>&amp;#21313;&amp;#22825;&amp;#36229;&amp;#36234;!C29-&amp;#21313;&amp;#22825;&amp;#36229;&amp;#36234;!C52</f>
      </c>
      <c r="D17" s="42">
        <f>&amp;#21313;&amp;#22825;&amp;#36229;&amp;#36234;!D29-&amp;#21313;&amp;#22825;&amp;#36229;&amp;#36234;!D52</f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2"/>
      <c r="R17" s="2"/>
    </row>
    <row x14ac:dyDescent="0.25" r="18" customHeight="1" ht="18.75">
      <c r="A18" s="31" t="s">
        <v>189</v>
      </c>
      <c r="B18" s="32" t="s">
        <v>210</v>
      </c>
      <c r="C18" s="42">
        <f>&amp;#21313;&amp;#22825;&amp;#36229;&amp;#36234;!C30-&amp;#21313;&amp;#22825;&amp;#36229;&amp;#36234;!C53</f>
      </c>
      <c r="D18" s="42">
        <f>&amp;#21313;&amp;#22825;&amp;#36229;&amp;#36234;!D30-&amp;#21313;&amp;#22825;&amp;#36229;&amp;#36234;!D53</f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2"/>
      <c r="R18" s="2"/>
    </row>
    <row x14ac:dyDescent="0.25" r="19" customHeight="1" ht="18.75">
      <c r="A19" s="31" t="s">
        <v>178</v>
      </c>
      <c r="B19" s="32" t="s">
        <v>211</v>
      </c>
      <c r="C19" s="42">
        <f>&amp;#21313;&amp;#22825;&amp;#36229;&amp;#36234;!C31-&amp;#21313;&amp;#22825;&amp;#36229;&amp;#36234;!C54</f>
      </c>
      <c r="D19" s="42">
        <f>&amp;#21313;&amp;#22825;&amp;#36229;&amp;#36234;!D31-&amp;#21313;&amp;#22825;&amp;#36229;&amp;#36234;!D54</f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2"/>
      <c r="R19" s="2"/>
    </row>
    <row x14ac:dyDescent="0.25" r="20" customHeight="1" ht="18.75">
      <c r="A20" s="31" t="s">
        <v>193</v>
      </c>
      <c r="B20" s="32" t="s">
        <v>212</v>
      </c>
      <c r="C20" s="42">
        <f>&amp;#21313;&amp;#22825;&amp;#36229;&amp;#36234;!C32-&amp;#21313;&amp;#22825;&amp;#36229;&amp;#36234;!C55</f>
      </c>
      <c r="D20" s="42">
        <f>&amp;#21313;&amp;#22825;&amp;#36229;&amp;#36234;!D32-&amp;#21313;&amp;#22825;&amp;#36229;&amp;#36234;!D55</f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2"/>
      <c r="R20" s="2"/>
    </row>
    <row x14ac:dyDescent="0.25" r="21" customHeight="1" ht="18.75">
      <c r="A21" s="31" t="s">
        <v>192</v>
      </c>
      <c r="B21" s="32" t="s">
        <v>213</v>
      </c>
      <c r="C21" s="42">
        <f>&amp;#21313;&amp;#22825;&amp;#36229;&amp;#36234;!C33-&amp;#21313;&amp;#22825;&amp;#36229;&amp;#36234;!C56</f>
      </c>
      <c r="D21" s="42">
        <f>&amp;#21313;&amp;#22825;&amp;#36229;&amp;#36234;!D33-&amp;#21313;&amp;#22825;&amp;#36229;&amp;#36234;!D56</f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2"/>
      <c r="R21" s="2"/>
    </row>
    <row x14ac:dyDescent="0.25" r="22" customHeight="1" ht="18.75">
      <c r="A22" s="31" t="s">
        <v>187</v>
      </c>
      <c r="B22" s="32" t="s">
        <v>214</v>
      </c>
      <c r="C22" s="42">
        <f>&amp;#21313;&amp;#22825;&amp;#36229;&amp;#36234;!C34-&amp;#21313;&amp;#22825;&amp;#36229;&amp;#36234;!C57</f>
      </c>
      <c r="D22" s="42">
        <f>&amp;#21313;&amp;#22825;&amp;#36229;&amp;#36234;!D34-&amp;#21313;&amp;#22825;&amp;#36229;&amp;#36234;!D57</f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2"/>
      <c r="R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6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30" width="20.290714285714284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0" width="13.576428571428572" customWidth="1" bestFit="1"/>
    <col min="8" max="8" style="4" width="13.576428571428572" customWidth="1" bestFit="1"/>
  </cols>
  <sheetData>
    <row x14ac:dyDescent="0.25" r="1" customHeight="1" ht="18.75">
      <c r="A1" s="16" t="s">
        <v>215</v>
      </c>
      <c r="B1" s="16" t="s">
        <v>216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5" t="s">
        <v>217</v>
      </c>
    </row>
    <row x14ac:dyDescent="0.25" r="2" customHeight="1" ht="18.75">
      <c r="A2" s="16" t="s">
        <v>218</v>
      </c>
      <c r="B2" s="1">
        <v>5</v>
      </c>
      <c r="C2" s="1">
        <v>5</v>
      </c>
      <c r="D2" s="1">
        <v>10</v>
      </c>
      <c r="E2" s="1">
        <v>20</v>
      </c>
      <c r="F2" s="1">
        <v>20</v>
      </c>
      <c r="G2" s="1">
        <v>30</v>
      </c>
      <c r="H2" s="27">
        <f>SUM(B2:G2)</f>
      </c>
    </row>
    <row x14ac:dyDescent="0.25" r="3" customHeight="1" ht="18.75">
      <c r="A3" s="16" t="s">
        <v>219</v>
      </c>
      <c r="B3" s="1">
        <v>5</v>
      </c>
      <c r="C3" s="1">
        <v>15</v>
      </c>
      <c r="D3" s="1">
        <v>30</v>
      </c>
      <c r="E3" s="1">
        <v>50</v>
      </c>
      <c r="F3" s="1">
        <v>60</v>
      </c>
      <c r="G3" s="1">
        <v>70</v>
      </c>
      <c r="H3" s="27">
        <f>SUM(B3:G3)</f>
      </c>
    </row>
    <row x14ac:dyDescent="0.25" r="4" customHeight="1" ht="18.75">
      <c r="A4" s="16" t="s">
        <v>220</v>
      </c>
      <c r="B4" s="1">
        <v>20</v>
      </c>
      <c r="C4" s="1">
        <v>70</v>
      </c>
      <c r="D4" s="1">
        <v>100</v>
      </c>
      <c r="E4" s="1">
        <v>130</v>
      </c>
      <c r="F4" s="1">
        <v>150</v>
      </c>
      <c r="G4" s="1">
        <v>170</v>
      </c>
      <c r="H4" s="27">
        <f>SUM(B4:G4)</f>
      </c>
    </row>
    <row x14ac:dyDescent="0.25" r="5" customHeight="1" ht="18.75">
      <c r="A5" s="16" t="s">
        <v>221</v>
      </c>
      <c r="B5" s="1">
        <v>0</v>
      </c>
      <c r="C5" s="1">
        <v>30</v>
      </c>
      <c r="D5" s="1">
        <v>0</v>
      </c>
      <c r="E5" s="1">
        <v>0</v>
      </c>
      <c r="F5" s="1">
        <v>0</v>
      </c>
      <c r="G5" s="1">
        <v>0</v>
      </c>
      <c r="H5" s="27">
        <f>SUM(B5:G5)</f>
      </c>
    </row>
    <row x14ac:dyDescent="0.25" r="6" customHeight="1" ht="18.75">
      <c r="A6" s="16" t="s">
        <v>222</v>
      </c>
      <c r="B6" s="1">
        <v>0</v>
      </c>
      <c r="C6" s="1">
        <v>0</v>
      </c>
      <c r="D6" s="1">
        <v>20</v>
      </c>
      <c r="E6" s="1">
        <v>0</v>
      </c>
      <c r="F6" s="1">
        <v>0</v>
      </c>
      <c r="G6" s="1">
        <v>0</v>
      </c>
      <c r="H6" s="27">
        <f>SUM(B6:G6)</f>
      </c>
    </row>
    <row x14ac:dyDescent="0.25" r="7" customHeight="1" ht="18.75">
      <c r="A7" s="16" t="s">
        <v>223</v>
      </c>
      <c r="B7" s="1">
        <v>0</v>
      </c>
      <c r="C7" s="1">
        <v>0</v>
      </c>
      <c r="D7" s="1">
        <v>0</v>
      </c>
      <c r="E7" s="1">
        <v>20</v>
      </c>
      <c r="F7" s="1">
        <v>30</v>
      </c>
      <c r="G7" s="1">
        <v>0</v>
      </c>
      <c r="H7" s="27">
        <f>SUM(B7:G7)</f>
      </c>
    </row>
    <row x14ac:dyDescent="0.25" r="8" customHeight="1" ht="18.75">
      <c r="A8" s="16" t="s">
        <v>224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30</v>
      </c>
      <c r="H8" s="27">
        <f>SUM(B8:G8)</f>
      </c>
    </row>
    <row x14ac:dyDescent="0.25" r="9" customHeight="1" ht="18.75">
      <c r="A9" s="16" t="s">
        <v>225</v>
      </c>
      <c r="B9" s="1">
        <v>0</v>
      </c>
      <c r="C9" s="1">
        <v>100</v>
      </c>
      <c r="D9" s="1">
        <v>150</v>
      </c>
      <c r="E9" s="1">
        <v>200</v>
      </c>
      <c r="F9" s="1">
        <v>250</v>
      </c>
      <c r="G9" s="1">
        <v>0</v>
      </c>
      <c r="H9" s="27">
        <f>SUM(B9:G9)</f>
      </c>
    </row>
    <row x14ac:dyDescent="0.25" r="10" customHeight="1" ht="18.75">
      <c r="A10" s="16" t="s">
        <v>226</v>
      </c>
      <c r="B10" s="1">
        <v>0</v>
      </c>
      <c r="C10" s="1">
        <v>30</v>
      </c>
      <c r="D10" s="1">
        <v>50</v>
      </c>
      <c r="E10" s="1">
        <v>100</v>
      </c>
      <c r="F10" s="1">
        <v>120</v>
      </c>
      <c r="G10" s="1">
        <v>140</v>
      </c>
      <c r="H10" s="27">
        <f>SUM(B10:G10)</f>
      </c>
    </row>
    <row x14ac:dyDescent="0.25" r="11" customHeight="1" ht="18.75">
      <c r="A11" s="16" t="s">
        <v>227</v>
      </c>
      <c r="B11" s="1">
        <v>0</v>
      </c>
      <c r="C11" s="1">
        <v>0</v>
      </c>
      <c r="D11" s="1">
        <v>30</v>
      </c>
      <c r="E11" s="1">
        <v>70</v>
      </c>
      <c r="F11" s="1">
        <v>100</v>
      </c>
      <c r="G11" s="1">
        <v>130</v>
      </c>
      <c r="H11" s="27">
        <f>SUM(B11:G11)</f>
      </c>
    </row>
    <row x14ac:dyDescent="0.25" r="12" customHeight="1" ht="18.75">
      <c r="A12" s="16" t="s">
        <v>228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30</v>
      </c>
      <c r="H12" s="27">
        <f>SUM(B12:G12)</f>
      </c>
    </row>
    <row x14ac:dyDescent="0.25" r="13" customHeight="1" ht="18.75">
      <c r="A13" s="16" t="s">
        <v>229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3</v>
      </c>
      <c r="H13" s="27">
        <f>SUM(B13:G13)</f>
      </c>
    </row>
    <row x14ac:dyDescent="0.25" r="14" customHeight="1" ht="18.75">
      <c r="A14" s="28"/>
      <c r="B14" s="29"/>
      <c r="C14" s="29"/>
      <c r="D14" s="29"/>
      <c r="E14" s="29"/>
      <c r="F14" s="29"/>
      <c r="G14" s="28"/>
      <c r="H14" s="2"/>
    </row>
    <row x14ac:dyDescent="0.25" r="15" customHeight="1" ht="18.75">
      <c r="A15" s="16">
        <v>100</v>
      </c>
      <c r="B15" s="1">
        <v>110</v>
      </c>
      <c r="C15" s="1">
        <v>120</v>
      </c>
      <c r="D15" s="1">
        <v>130</v>
      </c>
      <c r="E15" s="1">
        <v>140</v>
      </c>
      <c r="F15" s="1">
        <v>150</v>
      </c>
      <c r="G15" s="16" t="s">
        <v>217</v>
      </c>
      <c r="H15" s="2"/>
    </row>
    <row x14ac:dyDescent="0.25" r="16" customHeight="1" ht="18.75">
      <c r="A16" s="16" t="s">
        <v>149</v>
      </c>
      <c r="B16" s="1">
        <v>7500</v>
      </c>
      <c r="C16" s="1">
        <v>2500</v>
      </c>
      <c r="D16" s="1">
        <v>0</v>
      </c>
      <c r="E16" s="1">
        <v>0</v>
      </c>
      <c r="F16" s="1">
        <v>0</v>
      </c>
      <c r="G16" s="16">
        <f>SUM(B16:F16)</f>
      </c>
      <c r="H16" s="2"/>
    </row>
    <row x14ac:dyDescent="0.25" r="17" customHeight="1" ht="18.75">
      <c r="A17" s="16" t="s">
        <v>164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6">
        <f>SUM(B17:F17)</f>
      </c>
      <c r="H17" s="2"/>
    </row>
    <row x14ac:dyDescent="0.25" r="18" customHeight="1" ht="18.75">
      <c r="A18" s="16" t="s">
        <v>167</v>
      </c>
      <c r="B18" s="1">
        <v>200</v>
      </c>
      <c r="C18" s="1">
        <v>0</v>
      </c>
      <c r="D18" s="1">
        <v>0</v>
      </c>
      <c r="E18" s="1">
        <v>0</v>
      </c>
      <c r="F18" s="1">
        <v>0</v>
      </c>
      <c r="G18" s="16">
        <f>SUM(B18:F18)</f>
      </c>
      <c r="H18" s="2"/>
    </row>
    <row x14ac:dyDescent="0.25" r="19" customHeight="1" ht="18.75">
      <c r="A19" s="16" t="s">
        <v>168</v>
      </c>
      <c r="B19" s="1">
        <v>7500</v>
      </c>
      <c r="C19" s="1">
        <v>0</v>
      </c>
      <c r="D19" s="1">
        <v>0</v>
      </c>
      <c r="E19" s="1">
        <v>0</v>
      </c>
      <c r="F19" s="1">
        <v>0</v>
      </c>
      <c r="G19" s="16">
        <f>SUM(B19:F19)</f>
      </c>
      <c r="H19" s="2"/>
    </row>
    <row x14ac:dyDescent="0.25" r="20" customHeight="1" ht="18.75">
      <c r="A20" s="16" t="s">
        <v>169</v>
      </c>
      <c r="B20" s="1">
        <v>7500</v>
      </c>
      <c r="C20" s="1">
        <v>2500</v>
      </c>
      <c r="D20" s="1">
        <v>0</v>
      </c>
      <c r="E20" s="1">
        <v>0</v>
      </c>
      <c r="F20" s="1">
        <v>0</v>
      </c>
      <c r="G20" s="16">
        <f>SUM(B20:F20)</f>
      </c>
      <c r="H20" s="2"/>
    </row>
    <row x14ac:dyDescent="0.25" r="21" customHeight="1" ht="18.75">
      <c r="A21" s="16" t="s">
        <v>230</v>
      </c>
      <c r="B21" s="1">
        <v>120</v>
      </c>
      <c r="C21" s="1">
        <v>40</v>
      </c>
      <c r="D21" s="1">
        <v>0</v>
      </c>
      <c r="E21" s="1">
        <v>0</v>
      </c>
      <c r="F21" s="1">
        <v>0</v>
      </c>
      <c r="G21" s="16">
        <f>SUM(B21:F21)</f>
      </c>
      <c r="H21" s="2"/>
    </row>
    <row x14ac:dyDescent="0.25" r="22" customHeight="1" ht="18.75">
      <c r="A22" s="16" t="s">
        <v>170</v>
      </c>
      <c r="B22" s="1">
        <v>0</v>
      </c>
      <c r="C22" s="1">
        <v>50</v>
      </c>
      <c r="D22" s="1">
        <v>0</v>
      </c>
      <c r="E22" s="1">
        <v>0</v>
      </c>
      <c r="F22" s="1">
        <v>0</v>
      </c>
      <c r="G22" s="16">
        <f>SUM(B22:F22)</f>
      </c>
      <c r="H22" s="2"/>
    </row>
    <row x14ac:dyDescent="0.25" r="23" customHeight="1" ht="18.75">
      <c r="A23" s="16" t="s">
        <v>171</v>
      </c>
      <c r="B23" s="1">
        <v>0</v>
      </c>
      <c r="C23" s="1">
        <v>300</v>
      </c>
      <c r="D23" s="1">
        <v>0</v>
      </c>
      <c r="E23" s="1">
        <v>0</v>
      </c>
      <c r="F23" s="1">
        <v>0</v>
      </c>
      <c r="G23" s="16">
        <f>SUM(B23:F23)</f>
      </c>
      <c r="H23" s="2"/>
    </row>
    <row x14ac:dyDescent="0.25" r="24" customHeight="1" ht="18.75">
      <c r="A24" s="16" t="s">
        <v>172</v>
      </c>
      <c r="B24" s="1">
        <v>0</v>
      </c>
      <c r="C24" s="1">
        <v>100</v>
      </c>
      <c r="D24" s="1">
        <v>0</v>
      </c>
      <c r="E24" s="1">
        <v>0</v>
      </c>
      <c r="F24" s="1">
        <v>0</v>
      </c>
      <c r="G24" s="16">
        <f>SUM(B24:F24)</f>
      </c>
      <c r="H24" s="2"/>
    </row>
    <row x14ac:dyDescent="0.25" r="25" customHeight="1" ht="18.75">
      <c r="A25" s="16" t="s">
        <v>152</v>
      </c>
      <c r="B25" s="1">
        <v>0</v>
      </c>
      <c r="C25" s="1">
        <v>100</v>
      </c>
      <c r="D25" s="1">
        <v>0</v>
      </c>
      <c r="E25" s="1">
        <v>0</v>
      </c>
      <c r="F25" s="1">
        <v>0</v>
      </c>
      <c r="G25" s="16">
        <f>SUM(B25:F25)</f>
      </c>
      <c r="H25" s="2"/>
    </row>
    <row x14ac:dyDescent="0.25" r="26" customHeight="1" ht="18.75">
      <c r="A26" s="16" t="s">
        <v>231</v>
      </c>
      <c r="B26" s="1">
        <v>0</v>
      </c>
      <c r="C26" s="1">
        <v>20000</v>
      </c>
      <c r="D26" s="1">
        <v>0</v>
      </c>
      <c r="E26" s="1">
        <v>0</v>
      </c>
      <c r="F26" s="1">
        <v>0</v>
      </c>
      <c r="G26" s="16">
        <f>SUM(B26:F26)</f>
      </c>
      <c r="H26" s="2"/>
    </row>
    <row x14ac:dyDescent="0.25" r="27" customHeight="1" ht="18.75">
      <c r="A27" s="16" t="s">
        <v>140</v>
      </c>
      <c r="B27" s="1">
        <v>0</v>
      </c>
      <c r="C27" s="1">
        <v>500</v>
      </c>
      <c r="D27" s="1">
        <v>0</v>
      </c>
      <c r="E27" s="1">
        <v>0</v>
      </c>
      <c r="F27" s="1">
        <v>0</v>
      </c>
      <c r="G27" s="16">
        <f>SUM(B27:F27)</f>
      </c>
      <c r="H27" s="2"/>
    </row>
    <row x14ac:dyDescent="0.25" r="28" customHeight="1" ht="18.75">
      <c r="A28" s="16" t="s">
        <v>142</v>
      </c>
      <c r="B28" s="1">
        <v>0</v>
      </c>
      <c r="C28" s="1">
        <v>500</v>
      </c>
      <c r="D28" s="1">
        <v>0</v>
      </c>
      <c r="E28" s="1">
        <v>0</v>
      </c>
      <c r="F28" s="1">
        <v>0</v>
      </c>
      <c r="G28" s="16">
        <f>SUM(B28:F28)</f>
      </c>
      <c r="H28" s="2"/>
    </row>
    <row x14ac:dyDescent="0.25" r="29" customHeight="1" ht="18.75">
      <c r="A29" s="16" t="s">
        <v>147</v>
      </c>
      <c r="B29" s="1">
        <v>0</v>
      </c>
      <c r="C29" s="1">
        <v>500</v>
      </c>
      <c r="D29" s="1">
        <v>0</v>
      </c>
      <c r="E29" s="1">
        <v>0</v>
      </c>
      <c r="F29" s="1">
        <v>0</v>
      </c>
      <c r="G29" s="16">
        <f>SUM(B29:F29)</f>
      </c>
      <c r="H29" s="2"/>
    </row>
    <row x14ac:dyDescent="0.25" r="30" customHeight="1" ht="18.75">
      <c r="A30" s="16" t="s">
        <v>150</v>
      </c>
      <c r="B30" s="1">
        <v>0</v>
      </c>
      <c r="C30" s="1">
        <v>500</v>
      </c>
      <c r="D30" s="1">
        <v>0</v>
      </c>
      <c r="E30" s="1">
        <v>0</v>
      </c>
      <c r="F30" s="1">
        <v>0</v>
      </c>
      <c r="G30" s="16">
        <f>SUM(B30:F30)</f>
      </c>
      <c r="H30" s="2"/>
    </row>
    <row x14ac:dyDescent="0.25" r="31" customHeight="1" ht="18.75">
      <c r="A31" s="16" t="s">
        <v>151</v>
      </c>
      <c r="B31" s="1">
        <v>0</v>
      </c>
      <c r="C31" s="1">
        <v>500</v>
      </c>
      <c r="D31" s="1">
        <v>0</v>
      </c>
      <c r="E31" s="1">
        <v>0</v>
      </c>
      <c r="F31" s="1">
        <v>0</v>
      </c>
      <c r="G31" s="16">
        <f>SUM(B31:F31)</f>
      </c>
      <c r="H31" s="2"/>
    </row>
    <row x14ac:dyDescent="0.25" r="32" customHeight="1" ht="18.75">
      <c r="A32" s="16" t="s">
        <v>232</v>
      </c>
      <c r="B32" s="1">
        <v>0</v>
      </c>
      <c r="C32" s="1">
        <v>1000</v>
      </c>
      <c r="D32" s="1">
        <v>0</v>
      </c>
      <c r="E32" s="1">
        <v>0</v>
      </c>
      <c r="F32" s="1">
        <v>0</v>
      </c>
      <c r="G32" s="16">
        <f>SUM(B32:F32)</f>
      </c>
      <c r="H32" s="2"/>
    </row>
    <row x14ac:dyDescent="0.25" r="33" customHeight="1" ht="18.75">
      <c r="A33" s="16" t="s">
        <v>233</v>
      </c>
      <c r="B33" s="1">
        <v>0</v>
      </c>
      <c r="C33" s="1">
        <v>40</v>
      </c>
      <c r="D33" s="1">
        <v>0</v>
      </c>
      <c r="E33" s="1">
        <v>0</v>
      </c>
      <c r="F33" s="1">
        <v>0</v>
      </c>
      <c r="G33" s="16">
        <f>SUM(B33:F33)</f>
      </c>
      <c r="H33" s="2"/>
    </row>
    <row x14ac:dyDescent="0.25" r="34" customHeight="1" ht="18.75">
      <c r="A34" s="16" t="s">
        <v>234</v>
      </c>
      <c r="B34" s="1">
        <v>0</v>
      </c>
      <c r="C34" s="1">
        <v>2500</v>
      </c>
      <c r="D34" s="1">
        <v>0</v>
      </c>
      <c r="E34" s="1">
        <v>0</v>
      </c>
      <c r="F34" s="1">
        <v>0</v>
      </c>
      <c r="G34" s="16">
        <f>SUM(B34:F34)</f>
      </c>
      <c r="H34" s="2"/>
    </row>
    <row x14ac:dyDescent="0.25" r="35" customHeight="1" ht="18.75">
      <c r="A35" s="16" t="s">
        <v>173</v>
      </c>
      <c r="B35" s="1">
        <v>0</v>
      </c>
      <c r="C35" s="1">
        <v>30</v>
      </c>
      <c r="D35" s="1">
        <v>0</v>
      </c>
      <c r="E35" s="1">
        <v>0</v>
      </c>
      <c r="F35" s="1">
        <v>0</v>
      </c>
      <c r="G35" s="16">
        <f>SUM(B35:F35)</f>
      </c>
      <c r="H35" s="2"/>
    </row>
    <row x14ac:dyDescent="0.25" r="36" customHeight="1" ht="18.75">
      <c r="A36" s="16" t="s">
        <v>163</v>
      </c>
      <c r="B36" s="1">
        <v>0</v>
      </c>
      <c r="C36" s="1">
        <v>0</v>
      </c>
      <c r="D36" s="1">
        <v>1</v>
      </c>
      <c r="E36" s="1">
        <v>0</v>
      </c>
      <c r="F36" s="1">
        <v>1</v>
      </c>
      <c r="G36" s="16">
        <f>SUM(B36:F36)</f>
      </c>
      <c r="H36" s="2"/>
    </row>
    <row x14ac:dyDescent="0.25" r="37" customHeight="1" ht="18.75">
      <c r="A37" s="16" t="s">
        <v>174</v>
      </c>
      <c r="B37" s="1">
        <v>0</v>
      </c>
      <c r="C37" s="1">
        <v>0</v>
      </c>
      <c r="D37" s="1">
        <v>0</v>
      </c>
      <c r="E37" s="1">
        <v>30</v>
      </c>
      <c r="F37" s="1">
        <v>0</v>
      </c>
      <c r="G37" s="16">
        <f>SUM(B37:F37)</f>
      </c>
      <c r="H37" s="2"/>
    </row>
    <row x14ac:dyDescent="0.25" r="38" customHeight="1" ht="18.75">
      <c r="A38" s="16" t="s">
        <v>235</v>
      </c>
      <c r="B38" s="1">
        <v>0</v>
      </c>
      <c r="C38" s="1">
        <v>0</v>
      </c>
      <c r="D38" s="1">
        <v>0</v>
      </c>
      <c r="E38" s="1">
        <v>30</v>
      </c>
      <c r="F38" s="1">
        <v>0</v>
      </c>
      <c r="G38" s="16">
        <f>SUM(B38:F38)</f>
      </c>
      <c r="H38" s="2"/>
    </row>
    <row x14ac:dyDescent="0.25" r="39" customHeight="1" ht="18.75">
      <c r="A39" s="16" t="s">
        <v>175</v>
      </c>
      <c r="B39" s="1">
        <v>0</v>
      </c>
      <c r="C39" s="1">
        <v>0</v>
      </c>
      <c r="D39" s="1">
        <v>0</v>
      </c>
      <c r="E39" s="1">
        <v>2000</v>
      </c>
      <c r="F39" s="1">
        <v>0</v>
      </c>
      <c r="G39" s="16">
        <f>SUM(B39:F39)</f>
      </c>
      <c r="H39" s="2"/>
    </row>
    <row x14ac:dyDescent="0.25" r="40" customHeight="1" ht="18.75">
      <c r="A40" s="16" t="s">
        <v>176</v>
      </c>
      <c r="B40" s="1">
        <v>0</v>
      </c>
      <c r="C40" s="1">
        <v>0</v>
      </c>
      <c r="D40" s="1">
        <v>0</v>
      </c>
      <c r="E40" s="1">
        <v>2000</v>
      </c>
      <c r="F40" s="1">
        <v>0</v>
      </c>
      <c r="G40" s="16">
        <f>SUM(B40:F40)</f>
      </c>
      <c r="H40" s="2"/>
    </row>
    <row x14ac:dyDescent="0.25" r="41" customHeight="1" ht="18.75">
      <c r="A41" s="16" t="s">
        <v>177</v>
      </c>
      <c r="B41" s="1">
        <v>0</v>
      </c>
      <c r="C41" s="1">
        <v>0</v>
      </c>
      <c r="D41" s="1">
        <v>0</v>
      </c>
      <c r="E41" s="1">
        <v>300</v>
      </c>
      <c r="F41" s="1">
        <v>0</v>
      </c>
      <c r="G41" s="16">
        <f>SUM(B41:F41)</f>
      </c>
      <c r="H41" s="2"/>
    </row>
    <row x14ac:dyDescent="0.25" r="42" customHeight="1" ht="18.75">
      <c r="A42" s="16" t="s">
        <v>121</v>
      </c>
      <c r="B42" s="1">
        <v>0</v>
      </c>
      <c r="C42" s="1">
        <v>0</v>
      </c>
      <c r="D42" s="1">
        <v>0</v>
      </c>
      <c r="E42" s="1">
        <v>50</v>
      </c>
      <c r="F42" s="1">
        <v>0</v>
      </c>
      <c r="G42" s="16">
        <f>SUM(B42:F42)</f>
      </c>
      <c r="H42" s="2"/>
    </row>
    <row x14ac:dyDescent="0.25" r="43" customHeight="1" ht="18.75">
      <c r="A43" s="16" t="s">
        <v>236</v>
      </c>
      <c r="B43" s="1">
        <v>100000</v>
      </c>
      <c r="C43" s="1">
        <v>5000000</v>
      </c>
      <c r="D43" s="1">
        <v>0</v>
      </c>
      <c r="E43" s="1">
        <v>5000000</v>
      </c>
      <c r="F43" s="1">
        <v>0</v>
      </c>
      <c r="G43" s="16">
        <f>SUM(B43:F43)</f>
      </c>
      <c r="H43" s="2"/>
    </row>
    <row x14ac:dyDescent="0.25" r="44" customHeight="1" ht="18.75">
      <c r="A44" s="16" t="s">
        <v>120</v>
      </c>
      <c r="B44" s="1">
        <v>0</v>
      </c>
      <c r="C44" s="1">
        <v>0</v>
      </c>
      <c r="D44" s="1">
        <v>0</v>
      </c>
      <c r="E44" s="1">
        <v>0</v>
      </c>
      <c r="F44" s="1">
        <v>30</v>
      </c>
      <c r="G44" s="16">
        <f>SUM(B44:F44)</f>
      </c>
      <c r="H44" s="2"/>
    </row>
    <row x14ac:dyDescent="0.25" r="45" customHeight="1" ht="18.75">
      <c r="A45" s="16" t="s">
        <v>128</v>
      </c>
      <c r="B45" s="1">
        <v>0</v>
      </c>
      <c r="C45" s="1">
        <v>0</v>
      </c>
      <c r="D45" s="1">
        <v>0</v>
      </c>
      <c r="E45" s="1">
        <v>0</v>
      </c>
      <c r="F45" s="1">
        <v>30</v>
      </c>
      <c r="G45" s="16">
        <f>SUM(B45:F45)</f>
      </c>
      <c r="H45" s="2"/>
    </row>
    <row x14ac:dyDescent="0.25" r="46" customHeight="1" ht="18.75">
      <c r="A46" s="16" t="s">
        <v>129</v>
      </c>
      <c r="B46" s="1">
        <v>0</v>
      </c>
      <c r="C46" s="1">
        <v>0</v>
      </c>
      <c r="D46" s="1">
        <v>0</v>
      </c>
      <c r="E46" s="1">
        <v>0</v>
      </c>
      <c r="F46" s="1">
        <v>30</v>
      </c>
      <c r="G46" s="16">
        <f>SUM(B46:F46)</f>
      </c>
      <c r="H4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80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25" width="9.005" customWidth="1" bestFit="1"/>
    <col min="2" max="2" style="25" width="9.005" customWidth="1" bestFit="1"/>
    <col min="3" max="3" style="26" width="9.005" customWidth="1" bestFit="1"/>
    <col min="4" max="4" style="26" width="9.005" customWidth="1" bestFit="1"/>
    <col min="5" max="5" style="26" width="9.005" customWidth="1" bestFit="1"/>
    <col min="6" max="6" style="26" width="9.005" customWidth="1" bestFit="1"/>
    <col min="7" max="7" style="26" width="9.005" customWidth="1" bestFit="1"/>
    <col min="8" max="8" style="26" width="9.005" customWidth="1" bestFit="1"/>
    <col min="9" max="9" style="26" width="9.005" customWidth="1" bestFit="1"/>
    <col min="10" max="10" style="26" width="9.005" customWidth="1" bestFit="1"/>
    <col min="11" max="11" style="26" width="9.005" customWidth="1" bestFit="1"/>
    <col min="12" max="12" style="26" width="9.005" customWidth="1" bestFit="1"/>
    <col min="13" max="13" style="26" width="9.005" customWidth="1" bestFit="1"/>
    <col min="14" max="14" style="26" width="9.005" customWidth="1" bestFit="1"/>
    <col min="15" max="15" style="26" width="9.005" customWidth="1" bestFit="1"/>
    <col min="16" max="16" style="26" width="9.005" customWidth="1" bestFit="1"/>
    <col min="17" max="17" style="26" width="9.005" customWidth="1" bestFit="1"/>
    <col min="18" max="18" style="26" width="9.005" customWidth="1" bestFit="1"/>
    <col min="19" max="19" style="26" width="9.005" customWidth="1" bestFit="1"/>
    <col min="20" max="20" style="26" width="9.005" customWidth="1" bestFit="1"/>
    <col min="21" max="21" style="26" width="9.005" customWidth="1" bestFit="1"/>
    <col min="22" max="22" style="26" width="9.005" customWidth="1" bestFit="1"/>
    <col min="23" max="23" style="26" width="9.005" customWidth="1" bestFit="1"/>
    <col min="24" max="24" style="26" width="9.005" customWidth="1" bestFit="1"/>
    <col min="25" max="25" style="26" width="9.005" customWidth="1" bestFit="1"/>
    <col min="26" max="26" style="26" width="9.005" customWidth="1" bestFit="1"/>
  </cols>
  <sheetData>
    <row x14ac:dyDescent="0.25" r="1" customHeight="1" ht="18.75">
      <c r="A1" s="15" t="s">
        <v>165</v>
      </c>
      <c r="B1" s="15" t="s">
        <v>166</v>
      </c>
      <c r="C1" s="16" t="s">
        <v>149</v>
      </c>
      <c r="D1" s="16" t="s">
        <v>164</v>
      </c>
      <c r="E1" s="16" t="s">
        <v>167</v>
      </c>
      <c r="F1" s="16" t="s">
        <v>168</v>
      </c>
      <c r="G1" s="16" t="s">
        <v>169</v>
      </c>
      <c r="H1" s="16" t="s">
        <v>170</v>
      </c>
      <c r="I1" s="16" t="s">
        <v>171</v>
      </c>
      <c r="J1" s="16" t="s">
        <v>172</v>
      </c>
      <c r="K1" s="16" t="s">
        <v>152</v>
      </c>
      <c r="L1" s="16" t="s">
        <v>140</v>
      </c>
      <c r="M1" s="16" t="s">
        <v>142</v>
      </c>
      <c r="N1" s="16" t="s">
        <v>147</v>
      </c>
      <c r="O1" s="16" t="s">
        <v>150</v>
      </c>
      <c r="P1" s="16" t="s">
        <v>151</v>
      </c>
      <c r="Q1" s="16" t="s">
        <v>173</v>
      </c>
      <c r="R1" s="16" t="s">
        <v>163</v>
      </c>
      <c r="S1" s="16" t="s">
        <v>174</v>
      </c>
      <c r="T1" s="16" t="s">
        <v>175</v>
      </c>
      <c r="U1" s="16" t="s">
        <v>176</v>
      </c>
      <c r="V1" s="16" t="s">
        <v>177</v>
      </c>
      <c r="W1" s="16" t="s">
        <v>121</v>
      </c>
      <c r="X1" s="16" t="s">
        <v>120</v>
      </c>
      <c r="Y1" s="16" t="s">
        <v>128</v>
      </c>
      <c r="Z1" s="16" t="s">
        <v>129</v>
      </c>
    </row>
    <row x14ac:dyDescent="0.25" r="2" customHeight="1" ht="18.75">
      <c r="A2" s="15" t="s">
        <v>178</v>
      </c>
      <c r="B2" s="15" t="s">
        <v>179</v>
      </c>
      <c r="C2" s="1">
        <v>1202</v>
      </c>
      <c r="D2" s="1">
        <v>20004</v>
      </c>
      <c r="E2" s="1">
        <v>5411</v>
      </c>
      <c r="F2" s="1">
        <v>1041</v>
      </c>
      <c r="G2" s="1">
        <v>1343</v>
      </c>
      <c r="H2" s="1">
        <v>517</v>
      </c>
      <c r="I2" s="1">
        <v>114</v>
      </c>
      <c r="J2" s="1">
        <v>79</v>
      </c>
      <c r="K2" s="1">
        <v>2003</v>
      </c>
      <c r="L2" s="1">
        <v>1052</v>
      </c>
      <c r="M2" s="1">
        <v>1352</v>
      </c>
      <c r="N2" s="1">
        <v>1353</v>
      </c>
      <c r="O2" s="1">
        <v>1151</v>
      </c>
      <c r="P2" s="1">
        <v>2001</v>
      </c>
      <c r="Q2" s="1">
        <v>44</v>
      </c>
      <c r="R2" s="1">
        <v>6511</v>
      </c>
      <c r="S2" s="1">
        <v>529</v>
      </c>
      <c r="T2" s="1">
        <v>4011</v>
      </c>
      <c r="U2" s="1">
        <v>5041</v>
      </c>
      <c r="V2" s="1">
        <v>560</v>
      </c>
      <c r="W2" s="1">
        <v>547</v>
      </c>
      <c r="X2" s="1">
        <v>538</v>
      </c>
      <c r="Y2" s="1">
        <v>555</v>
      </c>
      <c r="Z2" s="1">
        <v>570</v>
      </c>
    </row>
    <row x14ac:dyDescent="0.25" r="3" customHeight="1" ht="18.75">
      <c r="A3" s="15" t="s">
        <v>180</v>
      </c>
      <c r="B3" s="15" t="s">
        <v>181</v>
      </c>
      <c r="C3" s="1">
        <v>1202</v>
      </c>
      <c r="D3" s="1">
        <v>20004</v>
      </c>
      <c r="E3" s="1">
        <v>5421</v>
      </c>
      <c r="F3" s="1">
        <v>1021</v>
      </c>
      <c r="G3" s="1">
        <v>1323</v>
      </c>
      <c r="H3" s="1">
        <v>513</v>
      </c>
      <c r="I3" s="1">
        <v>112</v>
      </c>
      <c r="J3" s="1">
        <v>79</v>
      </c>
      <c r="K3" s="1">
        <v>2003</v>
      </c>
      <c r="L3" s="1">
        <v>1052</v>
      </c>
      <c r="M3" s="1">
        <v>1352</v>
      </c>
      <c r="N3" s="1">
        <v>1353</v>
      </c>
      <c r="O3" s="1">
        <v>1151</v>
      </c>
      <c r="P3" s="1">
        <v>2001</v>
      </c>
      <c r="Q3" s="1">
        <v>42</v>
      </c>
      <c r="R3" s="1">
        <v>6511</v>
      </c>
      <c r="S3" s="1">
        <v>531</v>
      </c>
      <c r="T3" s="1">
        <v>4021</v>
      </c>
      <c r="U3" s="1">
        <v>5021</v>
      </c>
      <c r="V3" s="1">
        <v>558</v>
      </c>
      <c r="W3" s="1">
        <v>547</v>
      </c>
      <c r="X3" s="1">
        <v>538</v>
      </c>
      <c r="Y3" s="1">
        <v>555</v>
      </c>
      <c r="Z3" s="1">
        <v>570</v>
      </c>
    </row>
    <row x14ac:dyDescent="0.25" r="4" customHeight="1" ht="18.75">
      <c r="A4" s="15" t="s">
        <v>182</v>
      </c>
      <c r="B4" s="15" t="s">
        <v>181</v>
      </c>
      <c r="C4" s="1">
        <v>1202</v>
      </c>
      <c r="D4" s="1">
        <v>20004</v>
      </c>
      <c r="E4" s="1">
        <v>5431</v>
      </c>
      <c r="F4" s="1">
        <v>1021</v>
      </c>
      <c r="G4" s="1">
        <v>1323</v>
      </c>
      <c r="H4" s="1">
        <v>513</v>
      </c>
      <c r="I4" s="1">
        <v>112</v>
      </c>
      <c r="J4" s="1">
        <v>79</v>
      </c>
      <c r="K4" s="1">
        <v>2003</v>
      </c>
      <c r="L4" s="1">
        <v>1052</v>
      </c>
      <c r="M4" s="1">
        <v>1352</v>
      </c>
      <c r="N4" s="1">
        <v>1353</v>
      </c>
      <c r="O4" s="1">
        <v>1151</v>
      </c>
      <c r="P4" s="1">
        <v>2001</v>
      </c>
      <c r="Q4" s="1">
        <v>42</v>
      </c>
      <c r="R4" s="1">
        <v>6511</v>
      </c>
      <c r="S4" s="1">
        <v>531</v>
      </c>
      <c r="T4" s="1">
        <v>4031</v>
      </c>
      <c r="U4" s="1">
        <v>5021</v>
      </c>
      <c r="V4" s="1">
        <v>558</v>
      </c>
      <c r="W4" s="1">
        <v>547</v>
      </c>
      <c r="X4" s="1">
        <v>538</v>
      </c>
      <c r="Y4" s="1">
        <v>555</v>
      </c>
      <c r="Z4" s="1">
        <v>570</v>
      </c>
    </row>
    <row x14ac:dyDescent="0.25" r="5" customHeight="1" ht="18.75">
      <c r="A5" s="15" t="s">
        <v>183</v>
      </c>
      <c r="B5" s="15" t="s">
        <v>184</v>
      </c>
      <c r="C5" s="1">
        <v>1202</v>
      </c>
      <c r="D5" s="1">
        <v>20004</v>
      </c>
      <c r="E5" s="1">
        <v>5441</v>
      </c>
      <c r="F5" s="1">
        <v>1031</v>
      </c>
      <c r="G5" s="1">
        <v>1333</v>
      </c>
      <c r="H5" s="1">
        <v>515</v>
      </c>
      <c r="I5" s="1">
        <v>113</v>
      </c>
      <c r="J5" s="1">
        <v>79</v>
      </c>
      <c r="K5" s="1">
        <v>2003</v>
      </c>
      <c r="L5" s="1">
        <v>1052</v>
      </c>
      <c r="M5" s="1">
        <v>1352</v>
      </c>
      <c r="N5" s="1">
        <v>1353</v>
      </c>
      <c r="O5" s="1">
        <v>1151</v>
      </c>
      <c r="P5" s="1">
        <v>2001</v>
      </c>
      <c r="Q5" s="1">
        <v>43</v>
      </c>
      <c r="R5" s="1">
        <v>6511</v>
      </c>
      <c r="S5" s="1">
        <v>531</v>
      </c>
      <c r="T5" s="1">
        <v>4041</v>
      </c>
      <c r="U5" s="1">
        <v>5031</v>
      </c>
      <c r="V5" s="1">
        <v>559</v>
      </c>
      <c r="W5" s="1">
        <v>547</v>
      </c>
      <c r="X5" s="1">
        <v>538</v>
      </c>
      <c r="Y5" s="1">
        <v>555</v>
      </c>
      <c r="Z5" s="1">
        <v>570</v>
      </c>
    </row>
    <row x14ac:dyDescent="0.25" r="6" customHeight="1" ht="18.75">
      <c r="A6" s="15" t="s">
        <v>185</v>
      </c>
      <c r="B6" s="15" t="s">
        <v>186</v>
      </c>
      <c r="C6" s="1">
        <v>1202</v>
      </c>
      <c r="D6" s="1">
        <v>20004</v>
      </c>
      <c r="E6" s="1">
        <v>5451</v>
      </c>
      <c r="F6" s="1">
        <v>1051</v>
      </c>
      <c r="G6" s="1">
        <v>1353</v>
      </c>
      <c r="H6" s="1">
        <v>519</v>
      </c>
      <c r="I6" s="1">
        <v>115</v>
      </c>
      <c r="J6" s="1">
        <v>79</v>
      </c>
      <c r="K6" s="1">
        <v>2003</v>
      </c>
      <c r="L6" s="1">
        <v>1052</v>
      </c>
      <c r="M6" s="1">
        <v>1352</v>
      </c>
      <c r="N6" s="1">
        <v>1353</v>
      </c>
      <c r="O6" s="1">
        <v>1151</v>
      </c>
      <c r="P6" s="1">
        <v>2001</v>
      </c>
      <c r="Q6" s="1">
        <v>45</v>
      </c>
      <c r="R6" s="1">
        <v>6511</v>
      </c>
      <c r="S6" s="1">
        <v>529</v>
      </c>
      <c r="T6" s="1">
        <v>4051</v>
      </c>
      <c r="U6" s="1">
        <v>5051</v>
      </c>
      <c r="V6" s="1">
        <v>561</v>
      </c>
      <c r="W6" s="1">
        <v>547</v>
      </c>
      <c r="X6" s="1">
        <v>538</v>
      </c>
      <c r="Y6" s="1">
        <v>555</v>
      </c>
      <c r="Z6" s="1">
        <v>570</v>
      </c>
    </row>
    <row x14ac:dyDescent="0.25" r="7" customHeight="1" ht="18.75">
      <c r="A7" s="15" t="s">
        <v>187</v>
      </c>
      <c r="B7" s="15" t="s">
        <v>188</v>
      </c>
      <c r="C7" s="1">
        <v>1202</v>
      </c>
      <c r="D7" s="1">
        <v>20004</v>
      </c>
      <c r="E7" s="1">
        <v>5461</v>
      </c>
      <c r="F7" s="1">
        <v>1011</v>
      </c>
      <c r="G7" s="1">
        <v>1313</v>
      </c>
      <c r="H7" s="1">
        <v>511</v>
      </c>
      <c r="I7" s="1">
        <v>111</v>
      </c>
      <c r="J7" s="1">
        <v>79</v>
      </c>
      <c r="K7" s="1">
        <v>2003</v>
      </c>
      <c r="L7" s="1">
        <v>1052</v>
      </c>
      <c r="M7" s="1">
        <v>1352</v>
      </c>
      <c r="N7" s="1">
        <v>1353</v>
      </c>
      <c r="O7" s="1">
        <v>1151</v>
      </c>
      <c r="P7" s="1">
        <v>2001</v>
      </c>
      <c r="Q7" s="1">
        <v>41</v>
      </c>
      <c r="R7" s="1">
        <v>6511</v>
      </c>
      <c r="S7" s="1">
        <v>529</v>
      </c>
      <c r="T7" s="1">
        <v>4061</v>
      </c>
      <c r="U7" s="1">
        <v>5011</v>
      </c>
      <c r="V7" s="1">
        <v>557</v>
      </c>
      <c r="W7" s="1">
        <v>547</v>
      </c>
      <c r="X7" s="1">
        <v>538</v>
      </c>
      <c r="Y7" s="1">
        <v>555</v>
      </c>
      <c r="Z7" s="1">
        <v>570</v>
      </c>
    </row>
    <row x14ac:dyDescent="0.25" r="8" customHeight="1" ht="18.75">
      <c r="A8" s="15" t="s">
        <v>189</v>
      </c>
      <c r="B8" s="15" t="s">
        <v>190</v>
      </c>
      <c r="C8" s="1">
        <v>1202</v>
      </c>
      <c r="D8" s="1">
        <v>20004</v>
      </c>
      <c r="E8" s="1">
        <v>5471</v>
      </c>
      <c r="F8" s="1">
        <v>1061</v>
      </c>
      <c r="G8" s="1">
        <v>1363</v>
      </c>
      <c r="H8" s="1">
        <v>521</v>
      </c>
      <c r="I8" s="1">
        <v>116</v>
      </c>
      <c r="J8" s="1">
        <v>79</v>
      </c>
      <c r="K8" s="1">
        <v>2003</v>
      </c>
      <c r="L8" s="1">
        <v>1052</v>
      </c>
      <c r="M8" s="1">
        <v>1352</v>
      </c>
      <c r="N8" s="1">
        <v>1353</v>
      </c>
      <c r="O8" s="1">
        <v>1151</v>
      </c>
      <c r="P8" s="1">
        <v>2001</v>
      </c>
      <c r="Q8" s="1">
        <v>46</v>
      </c>
      <c r="R8" s="1">
        <v>6511</v>
      </c>
      <c r="S8" s="1">
        <v>531</v>
      </c>
      <c r="T8" s="1">
        <v>4071</v>
      </c>
      <c r="U8" s="1">
        <v>5061</v>
      </c>
      <c r="V8" s="1">
        <v>562</v>
      </c>
      <c r="W8" s="1">
        <v>547</v>
      </c>
      <c r="X8" s="1">
        <v>538</v>
      </c>
      <c r="Y8" s="1">
        <v>555</v>
      </c>
      <c r="Z8" s="1">
        <v>570</v>
      </c>
    </row>
    <row x14ac:dyDescent="0.25" r="9" customHeight="1" ht="18.75">
      <c r="A9" s="15" t="s">
        <v>191</v>
      </c>
      <c r="B9" s="15" t="s">
        <v>186</v>
      </c>
      <c r="C9" s="1">
        <v>1202</v>
      </c>
      <c r="D9" s="1">
        <v>20004</v>
      </c>
      <c r="E9" s="1">
        <v>5481</v>
      </c>
      <c r="F9" s="1">
        <v>1051</v>
      </c>
      <c r="G9" s="1">
        <v>1353</v>
      </c>
      <c r="H9" s="1">
        <v>519</v>
      </c>
      <c r="I9" s="1">
        <v>115</v>
      </c>
      <c r="J9" s="1">
        <v>79</v>
      </c>
      <c r="K9" s="1">
        <v>2003</v>
      </c>
      <c r="L9" s="1">
        <v>1052</v>
      </c>
      <c r="M9" s="1">
        <v>1352</v>
      </c>
      <c r="N9" s="1">
        <v>1353</v>
      </c>
      <c r="O9" s="1">
        <v>1151</v>
      </c>
      <c r="P9" s="1">
        <v>2001</v>
      </c>
      <c r="Q9" s="1">
        <v>45</v>
      </c>
      <c r="R9" s="1">
        <v>6511</v>
      </c>
      <c r="S9" s="1">
        <v>529</v>
      </c>
      <c r="T9" s="1">
        <v>4081</v>
      </c>
      <c r="U9" s="1">
        <v>5051</v>
      </c>
      <c r="V9" s="1">
        <v>561</v>
      </c>
      <c r="W9" s="1">
        <v>547</v>
      </c>
      <c r="X9" s="1">
        <v>538</v>
      </c>
      <c r="Y9" s="1">
        <v>555</v>
      </c>
      <c r="Z9" s="1">
        <v>570</v>
      </c>
    </row>
    <row x14ac:dyDescent="0.25" r="10" customHeight="1" ht="18.75">
      <c r="A10" s="15" t="s">
        <v>192</v>
      </c>
      <c r="B10" s="15" t="s">
        <v>179</v>
      </c>
      <c r="C10" s="1">
        <v>1202</v>
      </c>
      <c r="D10" s="1">
        <v>20004</v>
      </c>
      <c r="E10" s="1">
        <v>5491</v>
      </c>
      <c r="F10" s="1">
        <v>1041</v>
      </c>
      <c r="G10" s="1">
        <v>1343</v>
      </c>
      <c r="H10" s="1">
        <v>517</v>
      </c>
      <c r="I10" s="1">
        <v>114</v>
      </c>
      <c r="J10" s="1">
        <v>79</v>
      </c>
      <c r="K10" s="1">
        <v>2003</v>
      </c>
      <c r="L10" s="1">
        <v>1052</v>
      </c>
      <c r="M10" s="1">
        <v>1352</v>
      </c>
      <c r="N10" s="1">
        <v>1353</v>
      </c>
      <c r="O10" s="1">
        <v>1151</v>
      </c>
      <c r="P10" s="1">
        <v>2001</v>
      </c>
      <c r="Q10" s="1">
        <v>44</v>
      </c>
      <c r="R10" s="1">
        <v>6511</v>
      </c>
      <c r="S10" s="1">
        <v>529</v>
      </c>
      <c r="T10" s="1">
        <v>4091</v>
      </c>
      <c r="U10" s="1">
        <v>5041</v>
      </c>
      <c r="V10" s="1">
        <v>569</v>
      </c>
      <c r="W10" s="1">
        <v>547</v>
      </c>
      <c r="X10" s="1">
        <v>538</v>
      </c>
      <c r="Y10" s="1">
        <v>555</v>
      </c>
      <c r="Z10" s="1">
        <v>570</v>
      </c>
    </row>
    <row x14ac:dyDescent="0.25" r="11" customHeight="1" ht="18.75">
      <c r="A11" s="15" t="s">
        <v>193</v>
      </c>
      <c r="B11" s="15" t="s">
        <v>184</v>
      </c>
      <c r="C11" s="1">
        <v>1202</v>
      </c>
      <c r="D11" s="1">
        <v>20004</v>
      </c>
      <c r="E11" s="1">
        <v>5501</v>
      </c>
      <c r="F11" s="1">
        <v>1031</v>
      </c>
      <c r="G11" s="1">
        <v>1333</v>
      </c>
      <c r="H11" s="1">
        <v>515</v>
      </c>
      <c r="I11" s="1">
        <v>113</v>
      </c>
      <c r="J11" s="1">
        <v>79</v>
      </c>
      <c r="K11" s="1">
        <v>2003</v>
      </c>
      <c r="L11" s="1">
        <v>1052</v>
      </c>
      <c r="M11" s="1">
        <v>1352</v>
      </c>
      <c r="N11" s="1">
        <v>1353</v>
      </c>
      <c r="O11" s="1">
        <v>1151</v>
      </c>
      <c r="P11" s="1">
        <v>2001</v>
      </c>
      <c r="Q11" s="1">
        <v>43</v>
      </c>
      <c r="R11" s="1">
        <v>6511</v>
      </c>
      <c r="S11" s="1">
        <v>531</v>
      </c>
      <c r="T11" s="1">
        <v>4101</v>
      </c>
      <c r="U11" s="1">
        <v>5031</v>
      </c>
      <c r="V11" s="1">
        <v>559</v>
      </c>
      <c r="W11" s="1">
        <v>547</v>
      </c>
      <c r="X11" s="1">
        <v>538</v>
      </c>
      <c r="Y11" s="1">
        <v>555</v>
      </c>
      <c r="Z11" s="1">
        <v>570</v>
      </c>
    </row>
    <row x14ac:dyDescent="0.25" r="12" customHeight="1" ht="18.75">
      <c r="A12" s="17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x14ac:dyDescent="0.25" r="13" customHeight="1" ht="18.75">
      <c r="A13" s="17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x14ac:dyDescent="0.25" r="14" customHeight="1" ht="18.75">
      <c r="A14" s="17"/>
      <c r="B14" s="15" t="s">
        <v>194</v>
      </c>
      <c r="C14" s="19" t="s">
        <v>195</v>
      </c>
      <c r="D14" s="19" t="s">
        <v>196</v>
      </c>
      <c r="E14" s="19" t="s">
        <v>170</v>
      </c>
      <c r="F14" s="16" t="s">
        <v>171</v>
      </c>
      <c r="G14" s="19" t="s">
        <v>197</v>
      </c>
      <c r="H14" s="19" t="s">
        <v>198</v>
      </c>
      <c r="I14" s="16" t="s">
        <v>173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x14ac:dyDescent="0.25" r="15" customHeight="1" ht="18.75">
      <c r="A15" s="17"/>
      <c r="B15" s="15" t="s">
        <v>188</v>
      </c>
      <c r="C15" s="1">
        <v>1041</v>
      </c>
      <c r="D15" s="1">
        <v>1343</v>
      </c>
      <c r="E15" s="1">
        <v>517</v>
      </c>
      <c r="F15" s="1">
        <v>114</v>
      </c>
      <c r="G15" s="1">
        <v>5011</v>
      </c>
      <c r="H15" s="1">
        <v>557</v>
      </c>
      <c r="I15" s="1">
        <v>41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x14ac:dyDescent="0.25" r="16" customHeight="1" ht="18.75">
      <c r="A16" s="17"/>
      <c r="B16" s="15" t="s">
        <v>181</v>
      </c>
      <c r="C16" s="1">
        <v>1021</v>
      </c>
      <c r="D16" s="1">
        <v>1323</v>
      </c>
      <c r="E16" s="1">
        <v>513</v>
      </c>
      <c r="F16" s="1">
        <v>112</v>
      </c>
      <c r="G16" s="1">
        <v>5021</v>
      </c>
      <c r="H16" s="1">
        <v>558</v>
      </c>
      <c r="I16" s="1">
        <v>42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x14ac:dyDescent="0.25" r="17" customHeight="1" ht="18.75">
      <c r="A17" s="17"/>
      <c r="B17" s="15" t="s">
        <v>184</v>
      </c>
      <c r="C17" s="1">
        <v>1031</v>
      </c>
      <c r="D17" s="1">
        <v>1333</v>
      </c>
      <c r="E17" s="1">
        <v>515</v>
      </c>
      <c r="F17" s="1">
        <v>113</v>
      </c>
      <c r="G17" s="1">
        <v>5031</v>
      </c>
      <c r="H17" s="1">
        <v>559</v>
      </c>
      <c r="I17" s="1">
        <v>43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x14ac:dyDescent="0.25" r="18" customHeight="1" ht="18.75">
      <c r="A18" s="17"/>
      <c r="B18" s="15" t="s">
        <v>179</v>
      </c>
      <c r="C18" s="1">
        <v>1041</v>
      </c>
      <c r="D18" s="1">
        <v>1343</v>
      </c>
      <c r="E18" s="1">
        <v>517</v>
      </c>
      <c r="F18" s="1">
        <v>114</v>
      </c>
      <c r="G18" s="1">
        <v>5041</v>
      </c>
      <c r="H18" s="1">
        <v>560</v>
      </c>
      <c r="I18" s="1">
        <v>44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x14ac:dyDescent="0.25" r="19" customHeight="1" ht="18.75">
      <c r="A19" s="17"/>
      <c r="B19" s="15" t="s">
        <v>186</v>
      </c>
      <c r="C19" s="1">
        <v>1051</v>
      </c>
      <c r="D19" s="1">
        <v>1353</v>
      </c>
      <c r="E19" s="1">
        <v>519</v>
      </c>
      <c r="F19" s="1">
        <v>115</v>
      </c>
      <c r="G19" s="1">
        <v>5051</v>
      </c>
      <c r="H19" s="1">
        <v>561</v>
      </c>
      <c r="I19" s="1">
        <v>45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x14ac:dyDescent="0.25" r="20" customHeight="1" ht="18.75">
      <c r="A20" s="17"/>
      <c r="B20" s="15" t="s">
        <v>190</v>
      </c>
      <c r="C20" s="1">
        <v>1061</v>
      </c>
      <c r="D20" s="1">
        <v>1363</v>
      </c>
      <c r="E20" s="1">
        <v>521</v>
      </c>
      <c r="F20" s="1">
        <v>116</v>
      </c>
      <c r="G20" s="1">
        <v>5061</v>
      </c>
      <c r="H20" s="1">
        <v>562</v>
      </c>
      <c r="I20" s="1">
        <v>46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x14ac:dyDescent="0.25" r="21" customHeight="1" ht="18.75">
      <c r="A21" s="17"/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x14ac:dyDescent="0.25" r="22" customHeight="1" ht="18.75">
      <c r="A22" s="17"/>
      <c r="B22" s="15" t="s">
        <v>199</v>
      </c>
      <c r="C22" s="16" t="s">
        <v>149</v>
      </c>
      <c r="D22" s="16" t="s">
        <v>164</v>
      </c>
      <c r="E22" s="16" t="s">
        <v>172</v>
      </c>
      <c r="F22" s="16" t="s">
        <v>152</v>
      </c>
      <c r="G22" s="16" t="s">
        <v>140</v>
      </c>
      <c r="H22" s="16" t="s">
        <v>142</v>
      </c>
      <c r="I22" s="16" t="s">
        <v>200</v>
      </c>
      <c r="J22" s="16" t="s">
        <v>150</v>
      </c>
      <c r="K22" s="16" t="s">
        <v>151</v>
      </c>
      <c r="L22" s="16" t="s">
        <v>163</v>
      </c>
      <c r="M22" s="16" t="s">
        <v>121</v>
      </c>
      <c r="N22" s="16" t="s">
        <v>120</v>
      </c>
      <c r="O22" s="16" t="s">
        <v>128</v>
      </c>
      <c r="P22" s="16" t="s">
        <v>129</v>
      </c>
      <c r="Q22" s="16" t="s">
        <v>201</v>
      </c>
      <c r="R22" s="20" t="s">
        <v>202</v>
      </c>
      <c r="S22" s="20"/>
      <c r="T22" s="20"/>
      <c r="U22" s="20"/>
      <c r="V22" s="18"/>
      <c r="W22" s="18"/>
      <c r="X22" s="18"/>
      <c r="Y22" s="18"/>
      <c r="Z22" s="18"/>
    </row>
    <row x14ac:dyDescent="0.25" r="23" customHeight="1" ht="18.75">
      <c r="A23" s="17"/>
      <c r="B23" s="17"/>
      <c r="C23" s="1">
        <v>1202</v>
      </c>
      <c r="D23" s="1">
        <v>20004</v>
      </c>
      <c r="E23" s="1">
        <v>79</v>
      </c>
      <c r="F23" s="1">
        <v>2003</v>
      </c>
      <c r="G23" s="1">
        <v>1052</v>
      </c>
      <c r="H23" s="1">
        <v>1352</v>
      </c>
      <c r="I23" s="1">
        <v>1353</v>
      </c>
      <c r="J23" s="1">
        <v>1151</v>
      </c>
      <c r="K23" s="1">
        <v>2001</v>
      </c>
      <c r="L23" s="1">
        <v>6511</v>
      </c>
      <c r="M23" s="1">
        <v>547</v>
      </c>
      <c r="N23" s="1">
        <v>538</v>
      </c>
      <c r="O23" s="1">
        <v>555</v>
      </c>
      <c r="P23" s="1">
        <v>570</v>
      </c>
      <c r="Q23" s="1">
        <v>529</v>
      </c>
      <c r="R23" s="1">
        <v>531</v>
      </c>
      <c r="S23" s="18"/>
      <c r="T23" s="18"/>
      <c r="U23" s="18"/>
      <c r="V23" s="18"/>
      <c r="W23" s="18"/>
      <c r="X23" s="18"/>
      <c r="Y23" s="18"/>
      <c r="Z23" s="18"/>
    </row>
    <row x14ac:dyDescent="0.25" r="24" customHeight="1" ht="18.75">
      <c r="A24" s="17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x14ac:dyDescent="0.25" r="25" customHeight="1" ht="18.75">
      <c r="A25" s="17"/>
      <c r="B25" s="15" t="s">
        <v>203</v>
      </c>
      <c r="C25" s="16" t="s">
        <v>204</v>
      </c>
      <c r="D25" s="16" t="s">
        <v>167</v>
      </c>
      <c r="E25" s="16" t="s">
        <v>175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x14ac:dyDescent="0.25" r="26" customHeight="1" ht="18.75">
      <c r="A26" s="17"/>
      <c r="B26" s="15" t="s">
        <v>182</v>
      </c>
      <c r="C26" s="16" t="s">
        <v>205</v>
      </c>
      <c r="D26" s="1">
        <v>5411</v>
      </c>
      <c r="E26" s="1">
        <v>4011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x14ac:dyDescent="0.25" r="27" customHeight="1" ht="18.75">
      <c r="A27" s="17"/>
      <c r="B27" s="15" t="s">
        <v>191</v>
      </c>
      <c r="C27" s="16" t="s">
        <v>206</v>
      </c>
      <c r="D27" s="1">
        <v>5421</v>
      </c>
      <c r="E27" s="1">
        <v>4021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x14ac:dyDescent="0.25" r="28" customHeight="1" ht="18.75">
      <c r="A28" s="17"/>
      <c r="B28" s="15" t="s">
        <v>183</v>
      </c>
      <c r="C28" s="16" t="s">
        <v>207</v>
      </c>
      <c r="D28" s="1">
        <v>5431</v>
      </c>
      <c r="E28" s="1">
        <v>4031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x14ac:dyDescent="0.25" r="29" customHeight="1" ht="18.75">
      <c r="A29" s="17"/>
      <c r="B29" s="15" t="s">
        <v>180</v>
      </c>
      <c r="C29" s="16" t="s">
        <v>208</v>
      </c>
      <c r="D29" s="1">
        <v>5441</v>
      </c>
      <c r="E29" s="1">
        <v>4041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x14ac:dyDescent="0.25" r="30" customHeight="1" ht="18.75">
      <c r="A30" s="21"/>
      <c r="B30" s="15" t="s">
        <v>185</v>
      </c>
      <c r="C30" s="16" t="s">
        <v>209</v>
      </c>
      <c r="D30" s="1">
        <v>5451</v>
      </c>
      <c r="E30" s="1">
        <v>4051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x14ac:dyDescent="0.25" r="31" customHeight="1" ht="18.75">
      <c r="A31" s="17"/>
      <c r="B31" s="21" t="s">
        <v>189</v>
      </c>
      <c r="C31" s="22" t="s">
        <v>210</v>
      </c>
      <c r="D31" s="23">
        <v>5461</v>
      </c>
      <c r="E31" s="23">
        <v>4061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x14ac:dyDescent="0.25" r="32" customHeight="1" ht="18.75">
      <c r="A32" s="17"/>
      <c r="B32" s="15" t="s">
        <v>178</v>
      </c>
      <c r="C32" s="16" t="s">
        <v>211</v>
      </c>
      <c r="D32" s="1">
        <v>5471</v>
      </c>
      <c r="E32" s="1">
        <v>4071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x14ac:dyDescent="0.25" r="33" customHeight="1" ht="18.75">
      <c r="A33" s="21"/>
      <c r="B33" s="15" t="s">
        <v>193</v>
      </c>
      <c r="C33" s="16" t="s">
        <v>212</v>
      </c>
      <c r="D33" s="1">
        <v>5481</v>
      </c>
      <c r="E33" s="1">
        <v>4081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x14ac:dyDescent="0.25" r="34" customHeight="1" ht="18.75">
      <c r="A34" s="21"/>
      <c r="B34" s="21" t="s">
        <v>192</v>
      </c>
      <c r="C34" s="22" t="s">
        <v>213</v>
      </c>
      <c r="D34" s="23">
        <v>5491</v>
      </c>
      <c r="E34" s="23">
        <v>4091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x14ac:dyDescent="0.25" r="35" customHeight="1" ht="18.75">
      <c r="A35" s="17"/>
      <c r="B35" s="15" t="s">
        <v>187</v>
      </c>
      <c r="C35" s="16" t="s">
        <v>214</v>
      </c>
      <c r="D35" s="1">
        <v>5501</v>
      </c>
      <c r="E35" s="1">
        <v>4101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x14ac:dyDescent="0.25" r="36" customHeight="1" ht="18.75">
      <c r="A36" s="17"/>
      <c r="B36" s="24"/>
      <c r="C36" s="19"/>
      <c r="D36" s="18"/>
      <c r="E36" s="19"/>
      <c r="F36" s="19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x14ac:dyDescent="0.25" r="37" customHeight="1" ht="18.75">
      <c r="A37" s="17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x14ac:dyDescent="0.25" r="38" customHeight="1" ht="18.75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x14ac:dyDescent="0.25" r="39" customHeight="1" ht="18.75">
      <c r="A39" s="17"/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x14ac:dyDescent="0.25" r="40" customHeight="1" ht="18.75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x14ac:dyDescent="0.25" r="41" customHeight="1" ht="18.75">
      <c r="A41" s="17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x14ac:dyDescent="0.25" r="42" customHeight="1" ht="18.75">
      <c r="A42" s="17"/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x14ac:dyDescent="0.25" r="43" customHeight="1" ht="18.75">
      <c r="A43" s="17"/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x14ac:dyDescent="0.25" r="44" customHeight="1" ht="18.75">
      <c r="A44" s="17"/>
      <c r="B44" s="17"/>
      <c r="C44" s="18"/>
      <c r="D44" s="18"/>
      <c r="E44" s="18"/>
      <c r="F44" s="18"/>
      <c r="G44" s="18"/>
      <c r="H44" s="18"/>
      <c r="I44" s="18"/>
      <c r="J44" s="18"/>
      <c r="K44" s="16"/>
      <c r="L44" s="1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x14ac:dyDescent="0.25" r="45" customHeight="1" ht="18.75">
      <c r="A45" s="17"/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x14ac:dyDescent="0.25" r="46" customHeight="1" ht="18.75">
      <c r="A46" s="17"/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x14ac:dyDescent="0.25" r="47" customHeight="1" ht="18.75">
      <c r="A47" s="17"/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x14ac:dyDescent="0.25" r="48" customHeight="1" ht="18.75">
      <c r="A48" s="17"/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x14ac:dyDescent="0.25" r="49" customHeight="1" ht="18.75">
      <c r="A49" s="17"/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x14ac:dyDescent="0.25" r="50" customHeight="1" ht="18.75">
      <c r="A50" s="17"/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x14ac:dyDescent="0.25" r="51" customHeight="1" ht="18.75">
      <c r="A51" s="17"/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x14ac:dyDescent="0.25" r="52" customHeight="1" ht="18.75">
      <c r="A52" s="17"/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x14ac:dyDescent="0.25" r="53" customHeight="1" ht="18.75">
      <c r="A53" s="21"/>
      <c r="B53" s="21"/>
      <c r="C53" s="22"/>
      <c r="D53" s="22"/>
      <c r="E53" s="22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x14ac:dyDescent="0.25" r="54" customHeight="1" ht="18.75">
      <c r="A54" s="17"/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x14ac:dyDescent="0.25" r="55" customHeight="1" ht="18.75">
      <c r="A55" s="17"/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x14ac:dyDescent="0.25" r="56" customHeight="1" ht="18.75">
      <c r="A56" s="21"/>
      <c r="B56" s="21"/>
      <c r="C56" s="22"/>
      <c r="D56" s="22"/>
      <c r="E56" s="22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x14ac:dyDescent="0.25" r="57" customHeight="1" ht="18.75">
      <c r="A57" s="17"/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x14ac:dyDescent="0.25" r="58" customHeight="1" ht="18.75">
      <c r="A58" s="17"/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x14ac:dyDescent="0.25" r="59" customHeight="1" ht="18.75">
      <c r="A59" s="17"/>
      <c r="B59" s="24"/>
      <c r="C59" s="19"/>
      <c r="D59" s="18"/>
      <c r="E59" s="19"/>
      <c r="F59" s="19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x14ac:dyDescent="0.25" r="60" customHeight="1" ht="18.75">
      <c r="A60" s="21"/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x14ac:dyDescent="0.25" r="61" customHeight="1" ht="18.75">
      <c r="A61" s="17"/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x14ac:dyDescent="0.25" r="62" customHeight="1" ht="18.75">
      <c r="A62" s="17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x14ac:dyDescent="0.25" r="63" customHeight="1" ht="18.75">
      <c r="A63" s="17"/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x14ac:dyDescent="0.25" r="64" customHeight="1" ht="18.75">
      <c r="A64" s="17"/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x14ac:dyDescent="0.25" r="65" customHeight="1" ht="18.75">
      <c r="A65" s="21"/>
      <c r="B65" s="17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x14ac:dyDescent="0.25" r="66" customHeight="1" ht="18.75">
      <c r="A66" s="17"/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x14ac:dyDescent="0.25" r="67" customHeight="1" ht="18.75">
      <c r="A67" s="17"/>
      <c r="B67" s="17"/>
      <c r="C67" s="18"/>
      <c r="D67" s="18"/>
      <c r="E67" s="18"/>
      <c r="F67" s="18"/>
      <c r="G67" s="18"/>
      <c r="H67" s="18"/>
      <c r="I67" s="18"/>
      <c r="J67" s="18"/>
      <c r="K67" s="16"/>
      <c r="L67" s="1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x14ac:dyDescent="0.25" r="68" customHeight="1" ht="18.75">
      <c r="A68" s="17"/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x14ac:dyDescent="0.25" r="69" customHeight="1" ht="18.75">
      <c r="A69" s="17"/>
      <c r="B69" s="17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x14ac:dyDescent="0.25" r="70" customHeight="1" ht="18.75">
      <c r="A70" s="17"/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x14ac:dyDescent="0.25" r="71" customHeight="1" ht="18.75">
      <c r="A71" s="17"/>
      <c r="B71" s="17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x14ac:dyDescent="0.25" r="72" customHeight="1" ht="18.75">
      <c r="A72" s="17"/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x14ac:dyDescent="0.25" r="73" customHeight="1" ht="18.75">
      <c r="A73" s="17"/>
      <c r="B73" s="17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x14ac:dyDescent="0.25" r="74" customHeight="1" ht="18.75">
      <c r="A74" s="17"/>
      <c r="B74" s="1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x14ac:dyDescent="0.25" r="75" customHeight="1" ht="18.75">
      <c r="A75" s="17"/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x14ac:dyDescent="0.25" r="76" customHeight="1" ht="18.75">
      <c r="A76" s="21"/>
      <c r="B76" s="21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x14ac:dyDescent="0.25" r="77" customHeight="1" ht="18.75">
      <c r="A77" s="17"/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x14ac:dyDescent="0.25" r="78" customHeight="1" ht="18.75">
      <c r="A78" s="17"/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x14ac:dyDescent="0.25" r="79" customHeight="1" ht="18.75">
      <c r="A79" s="21"/>
      <c r="B79" s="21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x14ac:dyDescent="0.25" r="80" customHeight="1" ht="18.75">
      <c r="A80" s="21"/>
      <c r="B80" s="21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91"/>
  <sheetViews>
    <sheetView workbookViewId="0"/>
  </sheetViews>
  <sheetFormatPr defaultRowHeight="15" x14ac:dyDescent="0.25"/>
  <cols>
    <col min="1" max="1" style="13" width="13.576428571428572" customWidth="1" bestFit="1"/>
    <col min="2" max="2" style="13" width="13.576428571428572" customWidth="1" bestFit="1"/>
    <col min="3" max="3" style="14" width="13.576428571428572" customWidth="1" bestFit="1"/>
    <col min="4" max="4" style="14" width="13.576428571428572" customWidth="1" bestFit="1"/>
    <col min="5" max="5" style="14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13.576428571428572" customWidth="1" bestFit="1"/>
    <col min="12" max="12" style="14" width="13.576428571428572" customWidth="1" bestFit="1"/>
    <col min="13" max="13" style="14" width="13.576428571428572" customWidth="1" bestFit="1"/>
    <col min="14" max="14" style="14" width="13.576428571428572" customWidth="1" bestFit="1"/>
    <col min="15" max="15" style="14" width="13.576428571428572" customWidth="1" bestFit="1"/>
    <col min="16" max="16" style="14" width="13.576428571428572" customWidth="1" bestFit="1"/>
    <col min="17" max="17" style="14" width="13.576428571428572" customWidth="1" bestFit="1"/>
    <col min="18" max="18" style="14" width="13.576428571428572" customWidth="1" bestFit="1"/>
    <col min="19" max="19" style="14" width="13.576428571428572" customWidth="1" bestFit="1"/>
    <col min="20" max="20" style="4" width="13.576428571428572" customWidth="1" bestFit="1"/>
    <col min="21" max="21" style="4" width="13.576428571428572" customWidth="1" bestFit="1"/>
    <col min="22" max="22" style="4" width="13.576428571428572" customWidth="1" bestFit="1"/>
    <col min="23" max="23" style="4" width="13.576428571428572" customWidth="1" bestFit="1"/>
    <col min="24" max="24" style="4" width="13.576428571428572" customWidth="1" bestFit="1"/>
    <col min="25" max="25" style="4" width="13.576428571428572" customWidth="1" bestFit="1"/>
    <col min="26" max="26" style="4" width="13.576428571428572" customWidth="1" bestFit="1"/>
  </cols>
  <sheetData>
    <row x14ac:dyDescent="0.25" r="1" customHeight="1" ht="18.75">
      <c r="A1" s="5" t="s">
        <v>71</v>
      </c>
      <c r="B1" s="5" t="s">
        <v>72</v>
      </c>
      <c r="C1" s="6" t="s">
        <v>73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2"/>
      <c r="U1" s="2"/>
      <c r="V1" s="2"/>
      <c r="W1" s="2"/>
      <c r="X1" s="2"/>
      <c r="Y1" s="2"/>
      <c r="Z1" s="2"/>
    </row>
    <row x14ac:dyDescent="0.25" r="2" customHeight="1" ht="18.75">
      <c r="A2" s="8">
        <v>10</v>
      </c>
      <c r="B2" s="5" t="s">
        <v>74</v>
      </c>
      <c r="C2" s="1">
        <v>751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2"/>
      <c r="U2" s="2"/>
      <c r="V2" s="2"/>
      <c r="W2" s="2"/>
      <c r="X2" s="2"/>
      <c r="Y2" s="2"/>
      <c r="Z2" s="2"/>
    </row>
    <row x14ac:dyDescent="0.25" r="3" customHeight="1" ht="18.75">
      <c r="A3" s="8">
        <v>18</v>
      </c>
      <c r="B3" s="5" t="s">
        <v>75</v>
      </c>
      <c r="C3" s="1">
        <v>172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2"/>
      <c r="U3" s="2"/>
      <c r="V3" s="2"/>
      <c r="W3" s="2"/>
      <c r="X3" s="2"/>
      <c r="Y3" s="2"/>
      <c r="Z3" s="2"/>
    </row>
    <row x14ac:dyDescent="0.25" r="4" customHeight="1" ht="18.75">
      <c r="A4" s="8">
        <v>32</v>
      </c>
      <c r="B4" s="5" t="s">
        <v>76</v>
      </c>
      <c r="C4" s="1">
        <v>322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2"/>
      <c r="U4" s="2"/>
      <c r="V4" s="2"/>
      <c r="W4" s="2"/>
      <c r="X4" s="2"/>
      <c r="Y4" s="2"/>
      <c r="Z4" s="2"/>
    </row>
    <row x14ac:dyDescent="0.25" r="5" customHeight="1" ht="18.75">
      <c r="A5" s="8">
        <v>11</v>
      </c>
      <c r="B5" s="5" t="s">
        <v>77</v>
      </c>
      <c r="C5" s="1">
        <v>700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2"/>
      <c r="U5" s="2"/>
      <c r="V5" s="2"/>
      <c r="W5" s="2"/>
      <c r="X5" s="2"/>
      <c r="Y5" s="2"/>
      <c r="Z5" s="2"/>
    </row>
    <row x14ac:dyDescent="0.25" r="6" customHeight="1" ht="18.75">
      <c r="A6" s="8">
        <v>19</v>
      </c>
      <c r="B6" s="5" t="s">
        <v>78</v>
      </c>
      <c r="C6" s="1">
        <v>203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"/>
      <c r="U6" s="2"/>
      <c r="V6" s="2"/>
      <c r="W6" s="2"/>
      <c r="X6" s="2"/>
      <c r="Y6" s="2"/>
      <c r="Z6" s="2"/>
    </row>
    <row x14ac:dyDescent="0.25" r="7" customHeight="1" ht="18.75">
      <c r="A7" s="8">
        <v>47</v>
      </c>
      <c r="B7" s="5" t="s">
        <v>79</v>
      </c>
      <c r="C7" s="1">
        <v>280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2"/>
      <c r="U7" s="2"/>
      <c r="V7" s="2"/>
      <c r="W7" s="2"/>
      <c r="X7" s="2"/>
      <c r="Y7" s="2"/>
      <c r="Z7" s="2"/>
    </row>
    <row x14ac:dyDescent="0.25" r="8" customHeight="1" ht="18.75">
      <c r="A8" s="8">
        <v>12</v>
      </c>
      <c r="B8" s="5" t="s">
        <v>80</v>
      </c>
      <c r="C8" s="1">
        <v>1108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2"/>
      <c r="U8" s="2"/>
      <c r="V8" s="2"/>
      <c r="W8" s="2"/>
      <c r="X8" s="2"/>
      <c r="Y8" s="2"/>
      <c r="Z8" s="2"/>
    </row>
    <row x14ac:dyDescent="0.25" r="9" customHeight="1" ht="18.75">
      <c r="A9" s="8">
        <v>20</v>
      </c>
      <c r="B9" s="5" t="s">
        <v>81</v>
      </c>
      <c r="C9" s="1">
        <v>210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2"/>
      <c r="U9" s="2"/>
      <c r="V9" s="2"/>
      <c r="W9" s="2"/>
      <c r="X9" s="2"/>
      <c r="Y9" s="2"/>
      <c r="Z9" s="2"/>
    </row>
    <row x14ac:dyDescent="0.25" r="10" customHeight="1" ht="18.75">
      <c r="A10" s="8">
        <v>48</v>
      </c>
      <c r="B10" s="5" t="s">
        <v>82</v>
      </c>
      <c r="C10" s="1">
        <v>315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"/>
      <c r="U10" s="2"/>
      <c r="V10" s="2"/>
      <c r="W10" s="2"/>
      <c r="X10" s="2"/>
      <c r="Y10" s="2"/>
      <c r="Z10" s="2"/>
    </row>
    <row x14ac:dyDescent="0.25" r="11" customHeight="1" ht="18.75">
      <c r="A11" s="8">
        <v>13</v>
      </c>
      <c r="B11" s="5" t="s">
        <v>83</v>
      </c>
      <c r="C11" s="1">
        <v>982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2"/>
      <c r="U11" s="2"/>
      <c r="V11" s="2"/>
      <c r="W11" s="2"/>
      <c r="X11" s="2"/>
      <c r="Y11" s="2"/>
      <c r="Z11" s="2"/>
    </row>
    <row x14ac:dyDescent="0.25" r="12" customHeight="1" ht="18.75">
      <c r="A12" s="8">
        <v>21</v>
      </c>
      <c r="B12" s="5" t="s">
        <v>84</v>
      </c>
      <c r="C12" s="1">
        <v>212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2"/>
      <c r="U12" s="2"/>
      <c r="V12" s="2"/>
      <c r="W12" s="2"/>
      <c r="X12" s="2"/>
      <c r="Y12" s="2"/>
      <c r="Z12" s="2"/>
    </row>
    <row x14ac:dyDescent="0.25" r="13" customHeight="1" ht="18.75">
      <c r="A13" s="8">
        <v>49</v>
      </c>
      <c r="B13" s="5" t="s">
        <v>85</v>
      </c>
      <c r="C13" s="1">
        <v>270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"/>
      <c r="U13" s="2"/>
      <c r="V13" s="2"/>
      <c r="W13" s="2"/>
      <c r="X13" s="2"/>
      <c r="Y13" s="2"/>
      <c r="Z13" s="2"/>
    </row>
    <row x14ac:dyDescent="0.25" r="14" customHeight="1" ht="18.75">
      <c r="A14" s="8">
        <v>25</v>
      </c>
      <c r="B14" s="5" t="s">
        <v>86</v>
      </c>
      <c r="C14" s="1">
        <v>686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2"/>
      <c r="U14" s="2"/>
      <c r="V14" s="2"/>
      <c r="W14" s="2"/>
      <c r="X14" s="2"/>
      <c r="Y14" s="2"/>
      <c r="Z14" s="2"/>
    </row>
    <row x14ac:dyDescent="0.25" r="15" customHeight="1" ht="18.75">
      <c r="A15" s="8">
        <v>26</v>
      </c>
      <c r="B15" s="5" t="s">
        <v>87</v>
      </c>
      <c r="C15" s="1">
        <v>251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"/>
      <c r="U15" s="2"/>
      <c r="V15" s="2"/>
      <c r="W15" s="2"/>
      <c r="X15" s="2"/>
      <c r="Y15" s="2"/>
      <c r="Z15" s="2"/>
    </row>
    <row x14ac:dyDescent="0.25" r="16" customHeight="1" ht="18.75">
      <c r="A16" s="8">
        <v>50</v>
      </c>
      <c r="B16" s="5" t="s">
        <v>88</v>
      </c>
      <c r="C16" s="1">
        <v>212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2"/>
      <c r="U16" s="2"/>
      <c r="V16" s="2"/>
      <c r="W16" s="2"/>
      <c r="X16" s="2"/>
      <c r="Y16" s="2"/>
      <c r="Z16" s="2"/>
    </row>
    <row x14ac:dyDescent="0.25" r="17" customHeight="1" ht="18.75">
      <c r="A17" s="8">
        <v>30</v>
      </c>
      <c r="B17" s="5" t="s">
        <v>89</v>
      </c>
      <c r="C17" s="1">
        <v>722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"/>
      <c r="U17" s="2"/>
      <c r="V17" s="2"/>
      <c r="W17" s="2"/>
      <c r="X17" s="2"/>
      <c r="Y17" s="2"/>
      <c r="Z17" s="2"/>
    </row>
    <row x14ac:dyDescent="0.25" r="18" customHeight="1" ht="18.75">
      <c r="A18" s="8">
        <v>31</v>
      </c>
      <c r="B18" s="5" t="s">
        <v>90</v>
      </c>
      <c r="C18" s="1">
        <v>236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2"/>
      <c r="U18" s="2"/>
      <c r="V18" s="2"/>
      <c r="W18" s="2"/>
      <c r="X18" s="2"/>
      <c r="Y18" s="2"/>
      <c r="Z18" s="2"/>
    </row>
    <row x14ac:dyDescent="0.25" r="19" customHeight="1" ht="18.75">
      <c r="A19" s="8">
        <v>51</v>
      </c>
      <c r="B19" s="5" t="s">
        <v>91</v>
      </c>
      <c r="C19" s="1">
        <v>389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2"/>
      <c r="U19" s="2"/>
      <c r="V19" s="2"/>
      <c r="W19" s="2"/>
      <c r="X19" s="2"/>
      <c r="Y19" s="2"/>
      <c r="Z19" s="2"/>
    </row>
    <row x14ac:dyDescent="0.25" r="20" customHeight="1" ht="18.75">
      <c r="A20" s="8">
        <v>36</v>
      </c>
      <c r="B20" s="5" t="s">
        <v>92</v>
      </c>
      <c r="C20" s="1">
        <v>30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2"/>
      <c r="U20" s="2"/>
      <c r="V20" s="2"/>
      <c r="W20" s="2"/>
      <c r="X20" s="2"/>
      <c r="Y20" s="2"/>
      <c r="Z20" s="2"/>
    </row>
    <row x14ac:dyDescent="0.25" r="21" customHeight="1" ht="18.75">
      <c r="A21" s="8">
        <v>41</v>
      </c>
      <c r="B21" s="5" t="s">
        <v>93</v>
      </c>
      <c r="C21" s="1">
        <v>263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2"/>
      <c r="U21" s="2"/>
      <c r="V21" s="2"/>
      <c r="W21" s="2"/>
      <c r="X21" s="2"/>
      <c r="Y21" s="2"/>
      <c r="Z21" s="2"/>
    </row>
    <row x14ac:dyDescent="0.25" r="22" customHeight="1" ht="18.75">
      <c r="A22" s="8">
        <v>42</v>
      </c>
      <c r="B22" s="5" t="s">
        <v>94</v>
      </c>
      <c r="C22" s="1">
        <v>425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2"/>
      <c r="U22" s="2"/>
      <c r="V22" s="2"/>
      <c r="W22" s="2"/>
      <c r="X22" s="2"/>
      <c r="Y22" s="2"/>
      <c r="Z22" s="2"/>
    </row>
    <row x14ac:dyDescent="0.25" r="23" customHeight="1" ht="18.75">
      <c r="A23" s="8">
        <v>43</v>
      </c>
      <c r="B23" s="5" t="s">
        <v>95</v>
      </c>
      <c r="C23" s="1">
        <v>296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2"/>
      <c r="U23" s="2"/>
      <c r="V23" s="2"/>
      <c r="W23" s="2"/>
      <c r="X23" s="2"/>
      <c r="Y23" s="2"/>
      <c r="Z23" s="2"/>
    </row>
    <row x14ac:dyDescent="0.25" r="24" customHeight="1" ht="18.75">
      <c r="A24" s="8">
        <v>44</v>
      </c>
      <c r="B24" s="5" t="s">
        <v>96</v>
      </c>
      <c r="C24" s="1">
        <v>366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2"/>
      <c r="U24" s="2"/>
      <c r="V24" s="2"/>
      <c r="W24" s="2"/>
      <c r="X24" s="2"/>
      <c r="Y24" s="2"/>
      <c r="Z24" s="2"/>
    </row>
    <row x14ac:dyDescent="0.25" r="25" customHeight="1" ht="18.75">
      <c r="A25" s="8">
        <v>45</v>
      </c>
      <c r="B25" s="5" t="s">
        <v>97</v>
      </c>
      <c r="C25" s="1">
        <v>230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2"/>
      <c r="U25" s="2"/>
      <c r="V25" s="2"/>
      <c r="W25" s="2"/>
      <c r="X25" s="2"/>
      <c r="Y25" s="2"/>
      <c r="Z25" s="2"/>
    </row>
    <row x14ac:dyDescent="0.25" r="26" customHeight="1" ht="18.75">
      <c r="A26" s="8">
        <v>46</v>
      </c>
      <c r="B26" s="5" t="s">
        <v>98</v>
      </c>
      <c r="C26" s="1">
        <v>444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2"/>
      <c r="U26" s="2"/>
      <c r="V26" s="2"/>
      <c r="W26" s="2"/>
      <c r="X26" s="2"/>
      <c r="Y26" s="2"/>
      <c r="Z26" s="2"/>
    </row>
    <row x14ac:dyDescent="0.25" r="27" customHeight="1" ht="18.75">
      <c r="A27" s="8">
        <v>55</v>
      </c>
      <c r="B27" s="5"/>
      <c r="C27" s="1">
        <v>2202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2"/>
      <c r="U27" s="2"/>
      <c r="V27" s="2"/>
      <c r="W27" s="2"/>
      <c r="X27" s="2"/>
      <c r="Y27" s="2"/>
      <c r="Z27" s="2"/>
    </row>
    <row x14ac:dyDescent="0.25" r="28" customHeight="1" ht="18.75">
      <c r="A28" s="8">
        <v>56</v>
      </c>
      <c r="B28" s="5"/>
      <c r="C28" s="1">
        <v>31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2"/>
      <c r="U28" s="2"/>
      <c r="V28" s="2"/>
      <c r="W28" s="2"/>
      <c r="X28" s="2"/>
      <c r="Y28" s="2"/>
      <c r="Z28" s="2"/>
    </row>
    <row x14ac:dyDescent="0.25" r="29" customHeight="1" ht="18.75">
      <c r="A29" s="8">
        <v>57</v>
      </c>
      <c r="B29" s="5"/>
      <c r="C29" s="1">
        <v>30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2"/>
      <c r="U29" s="2"/>
      <c r="V29" s="2"/>
      <c r="W29" s="2"/>
      <c r="X29" s="2"/>
      <c r="Y29" s="2"/>
      <c r="Z29" s="2"/>
    </row>
    <row x14ac:dyDescent="0.25" r="30" customHeight="1" ht="18.75">
      <c r="A30" s="8">
        <v>58</v>
      </c>
      <c r="B30" s="5"/>
      <c r="C30" s="1">
        <v>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2"/>
      <c r="U30" s="2"/>
      <c r="V30" s="2"/>
      <c r="W30" s="2"/>
      <c r="X30" s="2"/>
      <c r="Y30" s="2"/>
      <c r="Z30" s="2"/>
    </row>
    <row x14ac:dyDescent="0.25" r="31" customHeight="1" ht="18.75">
      <c r="A31" s="8">
        <v>59</v>
      </c>
      <c r="B31" s="5"/>
      <c r="C31" s="1">
        <v>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2"/>
      <c r="U31" s="2"/>
      <c r="V31" s="2"/>
      <c r="W31" s="2"/>
      <c r="X31" s="2"/>
      <c r="Y31" s="2"/>
      <c r="Z31" s="2"/>
    </row>
    <row x14ac:dyDescent="0.25" r="32" customHeight="1" ht="18.75">
      <c r="A32" s="8">
        <v>79</v>
      </c>
      <c r="B32" s="5" t="s">
        <v>99</v>
      </c>
      <c r="C32" s="1">
        <v>71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2"/>
      <c r="U32" s="2"/>
      <c r="V32" s="2"/>
      <c r="W32" s="2"/>
      <c r="X32" s="2"/>
      <c r="Y32" s="2"/>
      <c r="Z32" s="2"/>
    </row>
    <row x14ac:dyDescent="0.25" r="33" customHeight="1" ht="18.75">
      <c r="A33" s="8">
        <v>101</v>
      </c>
      <c r="B33" s="5"/>
      <c r="C33" s="1">
        <v>409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"/>
      <c r="U33" s="2"/>
      <c r="V33" s="2"/>
      <c r="W33" s="2"/>
      <c r="X33" s="2"/>
      <c r="Y33" s="2"/>
      <c r="Z33" s="2"/>
    </row>
    <row x14ac:dyDescent="0.25" r="34" customHeight="1" ht="18.75">
      <c r="A34" s="8">
        <v>102</v>
      </c>
      <c r="B34" s="5"/>
      <c r="C34" s="1">
        <v>336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2"/>
      <c r="U34" s="2"/>
      <c r="V34" s="2"/>
      <c r="W34" s="2"/>
      <c r="X34" s="2"/>
      <c r="Y34" s="2"/>
      <c r="Z34" s="2"/>
    </row>
    <row x14ac:dyDescent="0.25" r="35" customHeight="1" ht="18.75">
      <c r="A35" s="8">
        <v>103</v>
      </c>
      <c r="B35" s="5"/>
      <c r="C35" s="1">
        <v>364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2"/>
      <c r="U35" s="2"/>
      <c r="V35" s="2"/>
      <c r="W35" s="2"/>
      <c r="X35" s="2"/>
      <c r="Y35" s="2"/>
      <c r="Z35" s="2"/>
    </row>
    <row x14ac:dyDescent="0.25" r="36" customHeight="1" ht="18.75">
      <c r="A36" s="8">
        <v>104</v>
      </c>
      <c r="B36" s="5"/>
      <c r="C36" s="1">
        <v>374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2"/>
      <c r="U36" s="2"/>
      <c r="V36" s="2"/>
      <c r="W36" s="2"/>
      <c r="X36" s="2"/>
      <c r="Y36" s="2"/>
      <c r="Z36" s="2"/>
    </row>
    <row x14ac:dyDescent="0.25" r="37" customHeight="1" ht="18.75">
      <c r="A37" s="8">
        <v>105</v>
      </c>
      <c r="B37" s="5"/>
      <c r="C37" s="1">
        <v>380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2"/>
      <c r="U37" s="2"/>
      <c r="V37" s="2"/>
      <c r="W37" s="2"/>
      <c r="X37" s="2"/>
      <c r="Y37" s="2"/>
      <c r="Z37" s="2"/>
    </row>
    <row x14ac:dyDescent="0.25" r="38" customHeight="1" ht="18.75">
      <c r="A38" s="8">
        <v>106</v>
      </c>
      <c r="B38" s="5"/>
      <c r="C38" s="1">
        <v>294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2"/>
      <c r="U38" s="2"/>
      <c r="V38" s="2"/>
      <c r="W38" s="2"/>
      <c r="X38" s="2"/>
      <c r="Y38" s="2"/>
      <c r="Z38" s="2"/>
    </row>
    <row x14ac:dyDescent="0.25" r="39" customHeight="1" ht="18.75">
      <c r="A39" s="8">
        <v>107</v>
      </c>
      <c r="B39" s="5"/>
      <c r="C39" s="1">
        <v>562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2"/>
      <c r="U39" s="2"/>
      <c r="V39" s="2"/>
      <c r="W39" s="2"/>
      <c r="X39" s="2"/>
      <c r="Y39" s="2"/>
      <c r="Z39" s="2"/>
    </row>
    <row x14ac:dyDescent="0.25" r="40" customHeight="1" ht="18.75">
      <c r="A40" s="8">
        <v>111</v>
      </c>
      <c r="B40" s="5" t="s">
        <v>100</v>
      </c>
      <c r="C40" s="1">
        <v>301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2"/>
      <c r="U40" s="2"/>
      <c r="V40" s="2"/>
      <c r="W40" s="2"/>
      <c r="X40" s="2"/>
      <c r="Y40" s="2"/>
      <c r="Z40" s="2"/>
    </row>
    <row x14ac:dyDescent="0.25" r="41" customHeight="1" ht="18.75">
      <c r="A41" s="8">
        <v>112</v>
      </c>
      <c r="B41" s="5" t="s">
        <v>101</v>
      </c>
      <c r="C41" s="1">
        <v>308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2"/>
      <c r="U41" s="2"/>
      <c r="V41" s="2"/>
      <c r="W41" s="2"/>
      <c r="X41" s="2"/>
      <c r="Y41" s="2"/>
      <c r="Z41" s="2"/>
    </row>
    <row x14ac:dyDescent="0.25" r="42" customHeight="1" ht="18.75">
      <c r="A42" s="8">
        <v>113</v>
      </c>
      <c r="B42" s="5" t="s">
        <v>102</v>
      </c>
      <c r="C42" s="1">
        <v>206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2"/>
      <c r="U42" s="2"/>
      <c r="V42" s="2"/>
      <c r="W42" s="2"/>
      <c r="X42" s="2"/>
      <c r="Y42" s="2"/>
      <c r="Z42" s="2"/>
    </row>
    <row x14ac:dyDescent="0.25" r="43" customHeight="1" ht="18.75">
      <c r="A43" s="8">
        <v>114</v>
      </c>
      <c r="B43" s="5" t="s">
        <v>103</v>
      </c>
      <c r="C43" s="1">
        <v>291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2"/>
      <c r="U43" s="2"/>
      <c r="V43" s="2"/>
      <c r="W43" s="2"/>
      <c r="X43" s="2"/>
      <c r="Y43" s="2"/>
      <c r="Z43" s="2"/>
    </row>
    <row x14ac:dyDescent="0.25" r="44" customHeight="1" ht="18.75">
      <c r="A44" s="8">
        <v>115</v>
      </c>
      <c r="B44" s="5" t="s">
        <v>104</v>
      </c>
      <c r="C44" s="1">
        <v>326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2"/>
      <c r="U44" s="2"/>
      <c r="V44" s="2"/>
      <c r="W44" s="2"/>
      <c r="X44" s="2"/>
      <c r="Y44" s="2"/>
      <c r="Z44" s="2"/>
    </row>
    <row x14ac:dyDescent="0.25" r="45" customHeight="1" ht="18.75">
      <c r="A45" s="8">
        <v>116</v>
      </c>
      <c r="B45" s="5" t="s">
        <v>105</v>
      </c>
      <c r="C45" s="1">
        <v>293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2"/>
      <c r="U45" s="2"/>
      <c r="V45" s="2"/>
      <c r="W45" s="2"/>
      <c r="X45" s="2"/>
      <c r="Y45" s="2"/>
      <c r="Z45" s="2"/>
    </row>
    <row x14ac:dyDescent="0.25" r="46" customHeight="1" ht="18.75">
      <c r="A46" s="8">
        <v>64</v>
      </c>
      <c r="B46" s="5"/>
      <c r="C46" s="1">
        <v>16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2"/>
      <c r="U46" s="2"/>
      <c r="V46" s="2"/>
      <c r="W46" s="2"/>
      <c r="X46" s="2"/>
      <c r="Y46" s="2"/>
      <c r="Z46" s="2"/>
    </row>
    <row x14ac:dyDescent="0.25" r="47" customHeight="1" ht="18.75">
      <c r="A47" s="8">
        <v>76</v>
      </c>
      <c r="B47" s="5"/>
      <c r="C47" s="1">
        <v>58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2"/>
      <c r="U47" s="2"/>
      <c r="V47" s="2"/>
      <c r="W47" s="2"/>
      <c r="X47" s="2"/>
      <c r="Y47" s="2"/>
      <c r="Z47" s="2"/>
    </row>
    <row x14ac:dyDescent="0.25" r="48" customHeight="1" ht="18.75">
      <c r="A48" s="8">
        <v>60</v>
      </c>
      <c r="B48" s="5"/>
      <c r="C48" s="1">
        <v>289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2"/>
      <c r="U48" s="2"/>
      <c r="V48" s="2"/>
      <c r="W48" s="2"/>
      <c r="X48" s="2"/>
      <c r="Y48" s="2"/>
      <c r="Z48" s="2"/>
    </row>
    <row x14ac:dyDescent="0.25" r="49" customHeight="1" ht="18.75">
      <c r="A49" s="8">
        <v>73</v>
      </c>
      <c r="B49" s="5"/>
      <c r="C49" s="1">
        <v>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2"/>
      <c r="U49" s="2"/>
      <c r="V49" s="2"/>
      <c r="W49" s="2"/>
      <c r="X49" s="2"/>
      <c r="Y49" s="2"/>
      <c r="Z49" s="2"/>
    </row>
    <row x14ac:dyDescent="0.25" r="50" customHeight="1" ht="18.75">
      <c r="A50" s="8">
        <v>62</v>
      </c>
      <c r="B50" s="5"/>
      <c r="C50" s="1">
        <v>175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  <c r="Y50" s="2"/>
      <c r="Z50" s="2"/>
    </row>
    <row x14ac:dyDescent="0.25" r="51" customHeight="1" ht="18.75">
      <c r="A51" s="8">
        <v>74</v>
      </c>
      <c r="B51" s="5"/>
      <c r="C51" s="1">
        <v>7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  <c r="Y51" s="2"/>
      <c r="Z51" s="2"/>
    </row>
    <row x14ac:dyDescent="0.25" r="52" customHeight="1" ht="18.75">
      <c r="A52" s="8">
        <v>65</v>
      </c>
      <c r="B52" s="5"/>
      <c r="C52" s="1">
        <v>471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  <c r="Y52" s="2"/>
      <c r="Z52" s="2"/>
    </row>
    <row x14ac:dyDescent="0.25" r="53" customHeight="1" ht="18.75">
      <c r="A53" s="8">
        <v>77</v>
      </c>
      <c r="B53" s="5"/>
      <c r="C53" s="1">
        <v>23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  <c r="Y53" s="2"/>
      <c r="Z53" s="2"/>
    </row>
    <row x14ac:dyDescent="0.25" r="54" customHeight="1" ht="18.75">
      <c r="A54" s="8">
        <v>66</v>
      </c>
      <c r="B54" s="5"/>
      <c r="C54" s="1">
        <v>341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  <c r="Y54" s="2"/>
      <c r="Z54" s="2"/>
    </row>
    <row x14ac:dyDescent="0.25" r="55" customHeight="1" ht="18.75">
      <c r="A55" s="8">
        <v>78</v>
      </c>
      <c r="B55" s="5"/>
      <c r="C55" s="1">
        <v>28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  <c r="Y55" s="2"/>
      <c r="Z55" s="2"/>
    </row>
    <row x14ac:dyDescent="0.25" r="56" customHeight="1" ht="18.75">
      <c r="A56" s="8">
        <v>63</v>
      </c>
      <c r="B56" s="5"/>
      <c r="C56" s="1"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  <c r="Y56" s="2"/>
      <c r="Z56" s="2"/>
    </row>
    <row x14ac:dyDescent="0.25" r="57" customHeight="1" ht="18.75">
      <c r="A57" s="8">
        <v>75</v>
      </c>
      <c r="B57" s="5"/>
      <c r="C57" s="1">
        <v>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  <c r="Y57" s="2"/>
      <c r="Z57" s="2"/>
    </row>
    <row x14ac:dyDescent="0.25" r="58" customHeight="1" ht="18.75">
      <c r="A58" s="8">
        <v>80</v>
      </c>
      <c r="B58" s="5"/>
      <c r="C58" s="1">
        <v>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  <c r="Y58" s="2"/>
      <c r="Z58" s="2"/>
    </row>
    <row x14ac:dyDescent="0.25" r="59" customHeight="1" ht="18.75">
      <c r="A59" s="8">
        <v>81</v>
      </c>
      <c r="B59" s="5"/>
      <c r="C59" s="1">
        <v>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  <c r="Y59" s="2"/>
      <c r="Z59" s="2"/>
    </row>
    <row x14ac:dyDescent="0.25" r="60" customHeight="1" ht="18.75">
      <c r="A60" s="8">
        <v>82</v>
      </c>
      <c r="B60" s="5"/>
      <c r="C60" s="1">
        <v>6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2"/>
      <c r="U60" s="2"/>
      <c r="V60" s="2"/>
      <c r="W60" s="2"/>
      <c r="X60" s="2"/>
      <c r="Y60" s="2"/>
      <c r="Z60" s="2"/>
    </row>
    <row x14ac:dyDescent="0.25" r="61" customHeight="1" ht="18.75">
      <c r="A61" s="8">
        <v>84</v>
      </c>
      <c r="B61" s="5"/>
      <c r="C61" s="1">
        <v>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2"/>
      <c r="U61" s="2"/>
      <c r="V61" s="2"/>
      <c r="W61" s="2"/>
      <c r="X61" s="2"/>
      <c r="Y61" s="2"/>
      <c r="Z61" s="2"/>
    </row>
    <row x14ac:dyDescent="0.25" r="62" customHeight="1" ht="18.75">
      <c r="A62" s="8">
        <v>83</v>
      </c>
      <c r="B62" s="5"/>
      <c r="C62" s="1">
        <v>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2"/>
      <c r="U62" s="2"/>
      <c r="V62" s="2"/>
      <c r="W62" s="2"/>
      <c r="X62" s="2"/>
      <c r="Y62" s="2"/>
      <c r="Z62" s="2"/>
    </row>
    <row x14ac:dyDescent="0.25" r="63" customHeight="1" ht="18.75">
      <c r="A63" s="8">
        <v>546</v>
      </c>
      <c r="B63" s="5"/>
      <c r="C63" s="1">
        <v>6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2"/>
      <c r="U63" s="2"/>
      <c r="V63" s="2"/>
      <c r="W63" s="2"/>
      <c r="X63" s="2"/>
      <c r="Y63" s="2"/>
      <c r="Z63" s="2"/>
    </row>
    <row x14ac:dyDescent="0.25" r="64" customHeight="1" ht="18.75">
      <c r="A64" s="8">
        <v>506</v>
      </c>
      <c r="B64" s="5"/>
      <c r="C64" s="1">
        <v>65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2"/>
      <c r="U64" s="2"/>
      <c r="V64" s="2"/>
      <c r="W64" s="2"/>
      <c r="X64" s="2"/>
      <c r="Y64" s="2"/>
      <c r="Z64" s="2"/>
    </row>
    <row x14ac:dyDescent="0.25" r="65" customHeight="1" ht="18.75">
      <c r="A65" s="8">
        <v>507</v>
      </c>
      <c r="B65" s="5"/>
      <c r="C65" s="1">
        <v>115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2"/>
      <c r="U65" s="2"/>
      <c r="V65" s="2"/>
      <c r="W65" s="2"/>
      <c r="X65" s="2"/>
      <c r="Y65" s="2"/>
      <c r="Z65" s="2"/>
    </row>
    <row x14ac:dyDescent="0.25" r="66" customHeight="1" ht="18.75">
      <c r="A66" s="8">
        <v>508</v>
      </c>
      <c r="B66" s="5"/>
      <c r="C66" s="1">
        <v>111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2"/>
      <c r="U66" s="2"/>
      <c r="V66" s="2"/>
      <c r="W66" s="2"/>
      <c r="X66" s="2"/>
      <c r="Y66" s="2"/>
      <c r="Z66" s="2"/>
    </row>
    <row x14ac:dyDescent="0.25" r="67" customHeight="1" ht="18.75">
      <c r="A67" s="8">
        <v>509</v>
      </c>
      <c r="B67" s="5"/>
      <c r="C67" s="1">
        <v>142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2"/>
      <c r="U67" s="2"/>
      <c r="V67" s="2"/>
      <c r="W67" s="2"/>
      <c r="X67" s="2"/>
      <c r="Y67" s="2"/>
      <c r="Z67" s="2"/>
    </row>
    <row x14ac:dyDescent="0.25" r="68" customHeight="1" ht="18.75">
      <c r="A68" s="8">
        <v>85</v>
      </c>
      <c r="B68" s="5"/>
      <c r="C68" s="1">
        <v>349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2"/>
      <c r="U68" s="2"/>
      <c r="V68" s="2"/>
      <c r="W68" s="2"/>
      <c r="X68" s="2"/>
      <c r="Y68" s="2"/>
      <c r="Z68" s="2"/>
    </row>
    <row x14ac:dyDescent="0.25" r="69" customHeight="1" ht="18.75">
      <c r="A69" s="8">
        <v>86</v>
      </c>
      <c r="B69" s="5"/>
      <c r="C69" s="1">
        <v>73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2"/>
      <c r="U69" s="2"/>
      <c r="V69" s="2"/>
      <c r="W69" s="2"/>
      <c r="X69" s="2"/>
      <c r="Y69" s="2"/>
      <c r="Z69" s="2"/>
    </row>
    <row x14ac:dyDescent="0.25" r="70" customHeight="1" ht="18.75">
      <c r="A70" s="8">
        <v>68</v>
      </c>
      <c r="B70" s="5"/>
      <c r="C70" s="1">
        <v>333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2"/>
      <c r="U70" s="2"/>
      <c r="V70" s="2"/>
      <c r="W70" s="2"/>
      <c r="X70" s="2"/>
      <c r="Y70" s="2"/>
      <c r="Z70" s="2"/>
    </row>
    <row x14ac:dyDescent="0.25" r="71" customHeight="1" ht="18.75">
      <c r="A71" s="8">
        <v>142</v>
      </c>
      <c r="B71" s="5"/>
      <c r="C71" s="1">
        <v>68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2"/>
      <c r="U71" s="2"/>
      <c r="V71" s="2"/>
      <c r="W71" s="2"/>
      <c r="X71" s="2"/>
      <c r="Y71" s="2"/>
      <c r="Z71" s="2"/>
    </row>
    <row x14ac:dyDescent="0.25" r="72" customHeight="1" ht="18.75">
      <c r="A72" s="8">
        <v>87</v>
      </c>
      <c r="B72" s="5"/>
      <c r="C72" s="1">
        <v>325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2"/>
      <c r="U72" s="2"/>
      <c r="V72" s="2"/>
      <c r="W72" s="2"/>
      <c r="X72" s="2"/>
      <c r="Y72" s="2"/>
      <c r="Z72" s="2"/>
    </row>
    <row x14ac:dyDescent="0.25" r="73" customHeight="1" ht="18.75">
      <c r="A73" s="8">
        <v>88</v>
      </c>
      <c r="B73" s="5"/>
      <c r="C73" s="1">
        <v>59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2"/>
      <c r="U73" s="2"/>
      <c r="V73" s="2"/>
      <c r="W73" s="2"/>
      <c r="X73" s="2"/>
      <c r="Y73" s="2"/>
      <c r="Z73" s="2"/>
    </row>
    <row x14ac:dyDescent="0.25" r="74" customHeight="1" ht="18.75">
      <c r="A74" s="8">
        <v>92</v>
      </c>
      <c r="B74" s="5"/>
      <c r="C74" s="1">
        <v>334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2"/>
      <c r="U74" s="2"/>
      <c r="V74" s="2"/>
      <c r="W74" s="2"/>
      <c r="X74" s="2"/>
      <c r="Y74" s="2"/>
      <c r="Z74" s="2"/>
    </row>
    <row x14ac:dyDescent="0.25" r="75" customHeight="1" ht="18.75">
      <c r="A75" s="8">
        <v>93</v>
      </c>
      <c r="B75" s="5"/>
      <c r="C75" s="1">
        <v>83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2"/>
      <c r="U75" s="2"/>
      <c r="V75" s="2"/>
      <c r="W75" s="2"/>
      <c r="X75" s="2"/>
      <c r="Y75" s="2"/>
      <c r="Z75" s="2"/>
    </row>
    <row x14ac:dyDescent="0.25" r="76" customHeight="1" ht="18.75">
      <c r="A76" s="8">
        <v>67</v>
      </c>
      <c r="B76" s="5"/>
      <c r="C76" s="1">
        <v>351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2"/>
      <c r="U76" s="2"/>
      <c r="V76" s="2"/>
      <c r="W76" s="2"/>
      <c r="X76" s="2"/>
      <c r="Y76" s="2"/>
      <c r="Z76" s="2"/>
    </row>
    <row x14ac:dyDescent="0.25" r="77" customHeight="1" ht="18.75">
      <c r="A77" s="8">
        <v>141</v>
      </c>
      <c r="B77" s="5"/>
      <c r="C77" s="1">
        <v>53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2"/>
      <c r="U77" s="2"/>
      <c r="V77" s="2"/>
      <c r="W77" s="2"/>
      <c r="X77" s="2"/>
      <c r="Y77" s="2"/>
      <c r="Z77" s="2"/>
    </row>
    <row x14ac:dyDescent="0.25" r="78" customHeight="1" ht="18.75">
      <c r="A78" s="8">
        <v>72</v>
      </c>
      <c r="B78" s="5"/>
      <c r="C78" s="1">
        <v>323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2"/>
      <c r="U78" s="2"/>
      <c r="V78" s="2"/>
      <c r="W78" s="2"/>
      <c r="X78" s="2"/>
      <c r="Y78" s="2"/>
      <c r="Z78" s="2"/>
    </row>
    <row x14ac:dyDescent="0.25" r="79" customHeight="1" ht="18.75">
      <c r="A79" s="8">
        <v>143</v>
      </c>
      <c r="B79" s="5"/>
      <c r="C79" s="1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2"/>
      <c r="U79" s="2"/>
      <c r="V79" s="2"/>
      <c r="W79" s="2"/>
      <c r="X79" s="2"/>
      <c r="Y79" s="2"/>
      <c r="Z79" s="2"/>
    </row>
    <row x14ac:dyDescent="0.25" r="80" customHeight="1" ht="18.75">
      <c r="A80" s="8">
        <v>204</v>
      </c>
      <c r="B80" s="5"/>
      <c r="C80" s="1">
        <v>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2"/>
      <c r="U80" s="2"/>
      <c r="V80" s="2"/>
      <c r="W80" s="2"/>
      <c r="X80" s="2"/>
      <c r="Y80" s="2"/>
      <c r="Z80" s="2"/>
    </row>
    <row x14ac:dyDescent="0.25" r="81" customHeight="1" ht="18.75">
      <c r="A81" s="8">
        <v>205</v>
      </c>
      <c r="B81" s="5"/>
      <c r="C81" s="1">
        <v>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2"/>
      <c r="U81" s="2"/>
      <c r="V81" s="2"/>
      <c r="W81" s="2"/>
      <c r="X81" s="2"/>
      <c r="Y81" s="2"/>
      <c r="Z81" s="2"/>
    </row>
    <row x14ac:dyDescent="0.25" r="82" customHeight="1" ht="18.75">
      <c r="A82" s="8">
        <v>96</v>
      </c>
      <c r="B82" s="5"/>
      <c r="C82" s="1">
        <v>118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2"/>
      <c r="U82" s="2"/>
      <c r="V82" s="2"/>
      <c r="W82" s="2"/>
      <c r="X82" s="2"/>
      <c r="Y82" s="2"/>
      <c r="Z82" s="2"/>
    </row>
    <row x14ac:dyDescent="0.25" r="83" customHeight="1" ht="18.75">
      <c r="A83" s="8">
        <v>117</v>
      </c>
      <c r="B83" s="5"/>
      <c r="C83" s="1">
        <v>179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2"/>
      <c r="U83" s="2"/>
      <c r="V83" s="2"/>
      <c r="W83" s="2"/>
      <c r="X83" s="2"/>
      <c r="Y83" s="2"/>
      <c r="Z83" s="2"/>
    </row>
    <row x14ac:dyDescent="0.25" r="84" customHeight="1" ht="18.75">
      <c r="A84" s="8">
        <v>94</v>
      </c>
      <c r="B84" s="5"/>
      <c r="C84" s="1">
        <v>53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2"/>
      <c r="U84" s="2"/>
      <c r="V84" s="2"/>
      <c r="W84" s="2"/>
      <c r="X84" s="2"/>
      <c r="Y84" s="2"/>
      <c r="Z84" s="2"/>
    </row>
    <row x14ac:dyDescent="0.25" r="85" customHeight="1" ht="18.75">
      <c r="A85" s="8">
        <v>500</v>
      </c>
      <c r="B85" s="5"/>
      <c r="C85" s="1">
        <v>213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2"/>
      <c r="U85" s="2"/>
      <c r="V85" s="2"/>
      <c r="W85" s="2"/>
      <c r="X85" s="2"/>
      <c r="Y85" s="2"/>
      <c r="Z85" s="2"/>
    </row>
    <row x14ac:dyDescent="0.25" r="86" customHeight="1" ht="18.75">
      <c r="A86" s="8">
        <v>502</v>
      </c>
      <c r="B86" s="5"/>
      <c r="C86" s="1">
        <v>122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2"/>
      <c r="U86" s="2"/>
      <c r="V86" s="2"/>
      <c r="W86" s="2"/>
      <c r="X86" s="2"/>
      <c r="Y86" s="2"/>
      <c r="Z86" s="2"/>
    </row>
    <row x14ac:dyDescent="0.25" r="87" customHeight="1" ht="18.75">
      <c r="A87" s="8">
        <v>504</v>
      </c>
      <c r="B87" s="5"/>
      <c r="C87" s="1">
        <v>34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2"/>
      <c r="U87" s="2"/>
      <c r="V87" s="2"/>
      <c r="W87" s="2"/>
      <c r="X87" s="2"/>
      <c r="Y87" s="2"/>
      <c r="Z87" s="2"/>
    </row>
    <row x14ac:dyDescent="0.25" r="88" customHeight="1" ht="18.75">
      <c r="A88" s="8">
        <v>131</v>
      </c>
      <c r="B88" s="5"/>
      <c r="C88" s="1">
        <v>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2"/>
      <c r="U88" s="2"/>
      <c r="V88" s="2"/>
      <c r="W88" s="2"/>
      <c r="X88" s="2"/>
      <c r="Y88" s="2"/>
      <c r="Z88" s="2"/>
    </row>
    <row x14ac:dyDescent="0.25" r="89" customHeight="1" ht="18.75">
      <c r="A89" s="8">
        <v>132</v>
      </c>
      <c r="B89" s="5"/>
      <c r="C89" s="1">
        <v>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2"/>
      <c r="U89" s="2"/>
      <c r="V89" s="2"/>
      <c r="W89" s="2"/>
      <c r="X89" s="2"/>
      <c r="Y89" s="2"/>
      <c r="Z89" s="2"/>
    </row>
    <row x14ac:dyDescent="0.25" r="90" customHeight="1" ht="18.75">
      <c r="A90" s="8">
        <v>133</v>
      </c>
      <c r="B90" s="5"/>
      <c r="C90" s="1">
        <v>1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2"/>
      <c r="U90" s="2"/>
      <c r="V90" s="2"/>
      <c r="W90" s="2"/>
      <c r="X90" s="2"/>
      <c r="Y90" s="2"/>
      <c r="Z90" s="2"/>
    </row>
    <row x14ac:dyDescent="0.25" r="91" customHeight="1" ht="18.75">
      <c r="A91" s="8">
        <v>136</v>
      </c>
      <c r="B91" s="5"/>
      <c r="C91" s="1">
        <v>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2"/>
      <c r="U91" s="2"/>
      <c r="V91" s="2"/>
      <c r="W91" s="2"/>
      <c r="X91" s="2"/>
      <c r="Y91" s="2"/>
      <c r="Z91" s="2"/>
    </row>
    <row x14ac:dyDescent="0.25" r="92" customHeight="1" ht="18.75">
      <c r="A92" s="8">
        <v>137</v>
      </c>
      <c r="B92" s="5"/>
      <c r="C92" s="1">
        <v>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2"/>
      <c r="U92" s="2"/>
      <c r="V92" s="2"/>
      <c r="W92" s="2"/>
      <c r="X92" s="2"/>
      <c r="Y92" s="2"/>
      <c r="Z92" s="2"/>
    </row>
    <row x14ac:dyDescent="0.25" r="93" customHeight="1" ht="18.75">
      <c r="A93" s="8">
        <v>138</v>
      </c>
      <c r="B93" s="5"/>
      <c r="C93" s="1">
        <v>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2"/>
      <c r="U93" s="2"/>
      <c r="V93" s="2"/>
      <c r="W93" s="2"/>
      <c r="X93" s="2"/>
      <c r="Y93" s="2"/>
      <c r="Z93" s="2"/>
    </row>
    <row x14ac:dyDescent="0.25" r="94" customHeight="1" ht="18.75">
      <c r="A94" s="8">
        <v>139</v>
      </c>
      <c r="B94" s="5"/>
      <c r="C94" s="1">
        <v>1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2"/>
      <c r="U94" s="2"/>
      <c r="V94" s="2"/>
      <c r="W94" s="2"/>
      <c r="X94" s="2"/>
      <c r="Y94" s="2"/>
      <c r="Z94" s="2"/>
    </row>
    <row x14ac:dyDescent="0.25" r="95" customHeight="1" ht="18.75">
      <c r="A95" s="8">
        <v>140</v>
      </c>
      <c r="B95" s="5"/>
      <c r="C95" s="1">
        <v>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2"/>
      <c r="U95" s="2"/>
      <c r="V95" s="2"/>
      <c r="W95" s="2"/>
      <c r="X95" s="2"/>
      <c r="Y95" s="2"/>
      <c r="Z95" s="2"/>
    </row>
    <row x14ac:dyDescent="0.25" r="96" customHeight="1" ht="18.75">
      <c r="A96" s="8">
        <v>510</v>
      </c>
      <c r="B96" s="5" t="s">
        <v>106</v>
      </c>
      <c r="C96" s="1">
        <v>588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2"/>
      <c r="U96" s="2"/>
      <c r="V96" s="2"/>
      <c r="W96" s="2"/>
      <c r="X96" s="2"/>
      <c r="Y96" s="2"/>
      <c r="Z96" s="2"/>
    </row>
    <row x14ac:dyDescent="0.25" r="97" customHeight="1" ht="18.75">
      <c r="A97" s="8">
        <v>511</v>
      </c>
      <c r="B97" s="5" t="s">
        <v>107</v>
      </c>
      <c r="C97" s="1">
        <v>36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2"/>
      <c r="U97" s="2"/>
      <c r="V97" s="2"/>
      <c r="W97" s="2"/>
      <c r="X97" s="2"/>
      <c r="Y97" s="2"/>
      <c r="Z97" s="2"/>
    </row>
    <row x14ac:dyDescent="0.25" r="98" customHeight="1" ht="18.75">
      <c r="A98" s="8">
        <v>512</v>
      </c>
      <c r="B98" s="5" t="s">
        <v>108</v>
      </c>
      <c r="C98" s="1">
        <v>822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2"/>
      <c r="U98" s="2"/>
      <c r="V98" s="2"/>
      <c r="W98" s="2"/>
      <c r="X98" s="2"/>
      <c r="Y98" s="2"/>
      <c r="Z98" s="2"/>
    </row>
    <row x14ac:dyDescent="0.25" r="99" customHeight="1" ht="18.75">
      <c r="A99" s="8">
        <v>513</v>
      </c>
      <c r="B99" s="5" t="s">
        <v>109</v>
      </c>
      <c r="C99" s="1">
        <v>69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2"/>
      <c r="U99" s="2"/>
      <c r="V99" s="2"/>
      <c r="W99" s="2"/>
      <c r="X99" s="2"/>
      <c r="Y99" s="2"/>
      <c r="Z99" s="2"/>
    </row>
    <row x14ac:dyDescent="0.25" r="100" customHeight="1" ht="18.75">
      <c r="A100" s="8">
        <v>514</v>
      </c>
      <c r="B100" s="5" t="s">
        <v>110</v>
      </c>
      <c r="C100" s="1">
        <v>679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2"/>
      <c r="U100" s="2"/>
      <c r="V100" s="2"/>
      <c r="W100" s="2"/>
      <c r="X100" s="2"/>
      <c r="Y100" s="2"/>
      <c r="Z100" s="2"/>
    </row>
    <row x14ac:dyDescent="0.25" r="101" customHeight="1" ht="18.75">
      <c r="A101" s="8">
        <v>515</v>
      </c>
      <c r="B101" s="5" t="s">
        <v>111</v>
      </c>
      <c r="C101" s="1">
        <v>50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2"/>
      <c r="U101" s="2"/>
      <c r="V101" s="2"/>
      <c r="W101" s="2"/>
      <c r="X101" s="2"/>
      <c r="Y101" s="2"/>
      <c r="Z101" s="2"/>
    </row>
    <row x14ac:dyDescent="0.25" r="102" customHeight="1" ht="18.75">
      <c r="A102" s="8">
        <v>516</v>
      </c>
      <c r="B102" s="5" t="s">
        <v>112</v>
      </c>
      <c r="C102" s="1">
        <v>772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2"/>
      <c r="U102" s="2"/>
      <c r="V102" s="2"/>
      <c r="W102" s="2"/>
      <c r="X102" s="2"/>
      <c r="Y102" s="2"/>
      <c r="Z102" s="2"/>
    </row>
    <row x14ac:dyDescent="0.25" r="103" customHeight="1" ht="18.75">
      <c r="A103" s="8">
        <v>517</v>
      </c>
      <c r="B103" s="5" t="s">
        <v>113</v>
      </c>
      <c r="C103" s="1">
        <v>114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2"/>
      <c r="U103" s="2"/>
      <c r="V103" s="2"/>
      <c r="W103" s="2"/>
      <c r="X103" s="2"/>
      <c r="Y103" s="2"/>
      <c r="Z103" s="2"/>
    </row>
    <row x14ac:dyDescent="0.25" r="104" customHeight="1" ht="18.75">
      <c r="A104" s="8">
        <v>518</v>
      </c>
      <c r="B104" s="5" t="s">
        <v>114</v>
      </c>
      <c r="C104" s="1">
        <v>816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2"/>
      <c r="U104" s="2"/>
      <c r="V104" s="2"/>
      <c r="W104" s="2"/>
      <c r="X104" s="2"/>
      <c r="Y104" s="2"/>
      <c r="Z104" s="2"/>
    </row>
    <row x14ac:dyDescent="0.25" r="105" customHeight="1" ht="18.75">
      <c r="A105" s="8">
        <v>519</v>
      </c>
      <c r="B105" s="5" t="s">
        <v>115</v>
      </c>
      <c r="C105" s="1">
        <v>47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2"/>
      <c r="U105" s="2"/>
      <c r="V105" s="2"/>
      <c r="W105" s="2"/>
      <c r="X105" s="2"/>
      <c r="Y105" s="2"/>
      <c r="Z105" s="2"/>
    </row>
    <row x14ac:dyDescent="0.25" r="106" customHeight="1" ht="18.75">
      <c r="A106" s="8">
        <v>520</v>
      </c>
      <c r="B106" s="5" t="s">
        <v>116</v>
      </c>
      <c r="C106" s="1">
        <v>737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2"/>
      <c r="U106" s="2"/>
      <c r="V106" s="2"/>
      <c r="W106" s="2"/>
      <c r="X106" s="2"/>
      <c r="Y106" s="2"/>
      <c r="Z106" s="2"/>
    </row>
    <row x14ac:dyDescent="0.25" r="107" customHeight="1" ht="18.75">
      <c r="A107" s="8">
        <v>521</v>
      </c>
      <c r="B107" s="5" t="s">
        <v>117</v>
      </c>
      <c r="C107" s="1">
        <v>49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2"/>
      <c r="U107" s="2"/>
      <c r="V107" s="2"/>
      <c r="W107" s="2"/>
      <c r="X107" s="2"/>
      <c r="Y107" s="2"/>
      <c r="Z107" s="2"/>
    </row>
    <row x14ac:dyDescent="0.25" r="108" customHeight="1" ht="18.75">
      <c r="A108" s="8">
        <v>522</v>
      </c>
      <c r="B108" s="5"/>
      <c r="C108" s="1">
        <v>183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2"/>
      <c r="U108" s="2"/>
      <c r="V108" s="2"/>
      <c r="W108" s="2"/>
      <c r="X108" s="2"/>
      <c r="Y108" s="2"/>
      <c r="Z108" s="2"/>
    </row>
    <row x14ac:dyDescent="0.25" r="109" customHeight="1" ht="18.75">
      <c r="A109" s="8">
        <v>523</v>
      </c>
      <c r="B109" s="5"/>
      <c r="C109" s="1">
        <v>189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2"/>
      <c r="U109" s="2"/>
      <c r="V109" s="2"/>
      <c r="W109" s="2"/>
      <c r="X109" s="2"/>
      <c r="Y109" s="2"/>
      <c r="Z109" s="2"/>
    </row>
    <row x14ac:dyDescent="0.25" r="110" customHeight="1" ht="18.75">
      <c r="A110" s="8">
        <v>524</v>
      </c>
      <c r="B110" s="5"/>
      <c r="C110" s="1">
        <v>201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2"/>
      <c r="U110" s="2"/>
      <c r="V110" s="2"/>
      <c r="W110" s="2"/>
      <c r="X110" s="2"/>
      <c r="Y110" s="2"/>
      <c r="Z110" s="2"/>
    </row>
    <row x14ac:dyDescent="0.25" r="111" customHeight="1" ht="18.75">
      <c r="A111" s="8">
        <v>525</v>
      </c>
      <c r="B111" s="5"/>
      <c r="C111" s="1">
        <v>153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2"/>
      <c r="U111" s="2"/>
      <c r="V111" s="2"/>
      <c r="W111" s="2"/>
      <c r="X111" s="2"/>
      <c r="Y111" s="2"/>
      <c r="Z111" s="2"/>
    </row>
    <row x14ac:dyDescent="0.25" r="112" customHeight="1" ht="18.75">
      <c r="A112" s="8">
        <v>526</v>
      </c>
      <c r="B112" s="5"/>
      <c r="C112" s="1">
        <v>143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2"/>
      <c r="U112" s="2"/>
      <c r="V112" s="2"/>
      <c r="W112" s="2"/>
      <c r="X112" s="2"/>
      <c r="Y112" s="2"/>
      <c r="Z112" s="2"/>
    </row>
    <row x14ac:dyDescent="0.25" r="113" customHeight="1" ht="18.75">
      <c r="A113" s="8">
        <v>527</v>
      </c>
      <c r="B113" s="5"/>
      <c r="C113" s="1">
        <v>126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2"/>
      <c r="U113" s="2"/>
      <c r="V113" s="2"/>
      <c r="W113" s="2"/>
      <c r="X113" s="2"/>
      <c r="Y113" s="2"/>
      <c r="Z113" s="2"/>
    </row>
    <row x14ac:dyDescent="0.25" r="114" customHeight="1" ht="18.75">
      <c r="A114" s="8">
        <v>575</v>
      </c>
      <c r="B114" s="5"/>
      <c r="C114" s="1">
        <v>14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2"/>
      <c r="U114" s="2"/>
      <c r="V114" s="2"/>
      <c r="W114" s="2"/>
      <c r="X114" s="2"/>
      <c r="Y114" s="2"/>
      <c r="Z114" s="2"/>
    </row>
    <row x14ac:dyDescent="0.25" r="115" customHeight="1" ht="18.75">
      <c r="A115" s="8">
        <v>576</v>
      </c>
      <c r="B115" s="5"/>
      <c r="C115" s="1">
        <v>1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2"/>
      <c r="U115" s="2"/>
      <c r="V115" s="2"/>
      <c r="W115" s="2"/>
      <c r="X115" s="2"/>
      <c r="Y115" s="2"/>
      <c r="Z115" s="2"/>
    </row>
    <row x14ac:dyDescent="0.25" r="116" customHeight="1" ht="18.75">
      <c r="A116" s="8">
        <v>577</v>
      </c>
      <c r="B116" s="5"/>
      <c r="C116" s="1">
        <v>144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2"/>
      <c r="U116" s="2"/>
      <c r="V116" s="2"/>
      <c r="W116" s="2"/>
      <c r="X116" s="2"/>
      <c r="Y116" s="2"/>
      <c r="Z116" s="2"/>
    </row>
    <row x14ac:dyDescent="0.25" r="117" customHeight="1" ht="18.75">
      <c r="A117" s="8">
        <v>578</v>
      </c>
      <c r="B117" s="5"/>
      <c r="C117" s="1">
        <v>1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2"/>
      <c r="U117" s="2"/>
      <c r="V117" s="2"/>
      <c r="W117" s="2"/>
      <c r="X117" s="2"/>
      <c r="Y117" s="2"/>
      <c r="Z117" s="2"/>
    </row>
    <row x14ac:dyDescent="0.25" r="118" customHeight="1" ht="18.75">
      <c r="A118" s="8">
        <v>579</v>
      </c>
      <c r="B118" s="5"/>
      <c r="C118" s="1">
        <v>185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2"/>
      <c r="U118" s="2"/>
      <c r="V118" s="2"/>
      <c r="W118" s="2"/>
      <c r="X118" s="2"/>
      <c r="Y118" s="2"/>
      <c r="Z118" s="2"/>
    </row>
    <row x14ac:dyDescent="0.25" r="119" customHeight="1" ht="18.75">
      <c r="A119" s="8">
        <v>580</v>
      </c>
      <c r="B119" s="5"/>
      <c r="C119" s="1">
        <v>4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2"/>
      <c r="U119" s="2"/>
      <c r="V119" s="2"/>
      <c r="W119" s="2"/>
      <c r="X119" s="2"/>
      <c r="Y119" s="2"/>
      <c r="Z119" s="2"/>
    </row>
    <row x14ac:dyDescent="0.25" r="120" customHeight="1" ht="18.75">
      <c r="A120" s="8">
        <v>581</v>
      </c>
      <c r="B120" s="5"/>
      <c r="C120" s="1">
        <v>7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2"/>
      <c r="U120" s="2"/>
      <c r="V120" s="2"/>
      <c r="W120" s="2"/>
      <c r="X120" s="2"/>
      <c r="Y120" s="2"/>
      <c r="Z120" s="2"/>
    </row>
    <row x14ac:dyDescent="0.25" r="121" customHeight="1" ht="18.75">
      <c r="A121" s="8">
        <v>582</v>
      </c>
      <c r="B121" s="5"/>
      <c r="C121" s="1">
        <v>1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2"/>
      <c r="U121" s="2"/>
      <c r="V121" s="2"/>
      <c r="W121" s="2"/>
      <c r="X121" s="2"/>
      <c r="Y121" s="2"/>
      <c r="Z121" s="2"/>
    </row>
    <row x14ac:dyDescent="0.25" r="122" customHeight="1" ht="18.75">
      <c r="A122" s="8">
        <v>574</v>
      </c>
      <c r="B122" s="5"/>
      <c r="C122" s="1">
        <v>20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2"/>
      <c r="U122" s="2"/>
      <c r="V122" s="2"/>
      <c r="W122" s="2"/>
      <c r="X122" s="2"/>
      <c r="Y122" s="2"/>
      <c r="Z122" s="2"/>
    </row>
    <row x14ac:dyDescent="0.25" r="123" customHeight="1" ht="18.75">
      <c r="A123" s="8">
        <v>583</v>
      </c>
      <c r="B123" s="5"/>
      <c r="C123" s="1">
        <v>2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2"/>
      <c r="U123" s="2"/>
      <c r="V123" s="2"/>
      <c r="W123" s="2"/>
      <c r="X123" s="2"/>
      <c r="Y123" s="2"/>
      <c r="Z123" s="2"/>
    </row>
    <row x14ac:dyDescent="0.25" r="124" customHeight="1" ht="18.75">
      <c r="A124" s="8">
        <v>573</v>
      </c>
      <c r="B124" s="5"/>
      <c r="C124" s="1">
        <v>153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2"/>
      <c r="U124" s="2"/>
      <c r="V124" s="2"/>
      <c r="W124" s="2"/>
      <c r="X124" s="2"/>
      <c r="Y124" s="2"/>
      <c r="Z124" s="2"/>
    </row>
    <row x14ac:dyDescent="0.25" r="125" customHeight="1" ht="18.75">
      <c r="A125" s="8">
        <v>584</v>
      </c>
      <c r="B125" s="5"/>
      <c r="C125" s="1">
        <v>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2"/>
      <c r="U125" s="2"/>
      <c r="V125" s="2"/>
      <c r="W125" s="2"/>
      <c r="X125" s="2"/>
      <c r="Y125" s="2"/>
      <c r="Z125" s="2"/>
    </row>
    <row x14ac:dyDescent="0.25" r="126" customHeight="1" ht="18.75">
      <c r="A126" s="8">
        <v>528</v>
      </c>
      <c r="B126" s="5"/>
      <c r="C126" s="1">
        <v>2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2"/>
      <c r="U126" s="2"/>
      <c r="V126" s="2"/>
      <c r="W126" s="2"/>
      <c r="X126" s="2"/>
      <c r="Y126" s="2"/>
      <c r="Z126" s="2"/>
    </row>
    <row x14ac:dyDescent="0.25" r="127" customHeight="1" ht="18.75">
      <c r="A127" s="8">
        <v>529</v>
      </c>
      <c r="B127" s="5" t="s">
        <v>118</v>
      </c>
      <c r="C127" s="1">
        <v>2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2"/>
      <c r="U127" s="2"/>
      <c r="V127" s="2"/>
      <c r="W127" s="2"/>
      <c r="X127" s="2"/>
      <c r="Y127" s="2"/>
      <c r="Z127" s="2"/>
    </row>
    <row x14ac:dyDescent="0.25" r="128" customHeight="1" ht="18.75">
      <c r="A128" s="8">
        <v>530</v>
      </c>
      <c r="B128" s="5"/>
      <c r="C128" s="1">
        <v>12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2"/>
      <c r="U128" s="2"/>
      <c r="V128" s="2"/>
      <c r="W128" s="2"/>
      <c r="X128" s="2"/>
      <c r="Y128" s="2"/>
      <c r="Z128" s="2"/>
    </row>
    <row x14ac:dyDescent="0.25" r="129" customHeight="1" ht="18.75">
      <c r="A129" s="8">
        <v>531</v>
      </c>
      <c r="B129" s="5" t="s">
        <v>119</v>
      </c>
      <c r="C129" s="1">
        <v>35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2"/>
      <c r="U129" s="2"/>
      <c r="V129" s="2"/>
      <c r="W129" s="2"/>
      <c r="X129" s="2"/>
      <c r="Y129" s="2"/>
      <c r="Z129" s="2"/>
    </row>
    <row x14ac:dyDescent="0.25" r="130" customHeight="1" ht="18.75">
      <c r="A130" s="8">
        <v>532</v>
      </c>
      <c r="B130" s="5"/>
      <c r="C130" s="1">
        <v>0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2"/>
      <c r="U130" s="2"/>
      <c r="V130" s="2"/>
      <c r="W130" s="2"/>
      <c r="X130" s="2"/>
      <c r="Y130" s="2"/>
      <c r="Z130" s="2"/>
    </row>
    <row x14ac:dyDescent="0.25" r="131" customHeight="1" ht="18.75">
      <c r="A131" s="8">
        <v>545</v>
      </c>
      <c r="B131" s="5"/>
      <c r="C131" s="1">
        <v>0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2"/>
      <c r="U131" s="2"/>
      <c r="V131" s="2"/>
      <c r="W131" s="2"/>
      <c r="X131" s="2"/>
      <c r="Y131" s="2"/>
      <c r="Z131" s="2"/>
    </row>
    <row x14ac:dyDescent="0.25" r="132" customHeight="1" ht="18.75">
      <c r="A132" s="8">
        <v>556</v>
      </c>
      <c r="B132" s="5"/>
      <c r="C132" s="1">
        <v>2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2"/>
      <c r="U132" s="2"/>
      <c r="V132" s="2"/>
      <c r="W132" s="2"/>
      <c r="X132" s="2"/>
      <c r="Y132" s="2"/>
      <c r="Z132" s="2"/>
    </row>
    <row x14ac:dyDescent="0.25" r="133" customHeight="1" ht="18.75">
      <c r="A133" s="8">
        <v>563</v>
      </c>
      <c r="B133" s="5"/>
      <c r="C133" s="1">
        <v>1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2"/>
      <c r="U133" s="2"/>
      <c r="V133" s="2"/>
      <c r="W133" s="2"/>
      <c r="X133" s="2"/>
      <c r="Y133" s="2"/>
      <c r="Z133" s="2"/>
    </row>
    <row x14ac:dyDescent="0.25" r="134" customHeight="1" ht="18.75">
      <c r="A134" s="8">
        <v>571</v>
      </c>
      <c r="B134" s="5"/>
      <c r="C134" s="1">
        <v>0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2"/>
      <c r="U134" s="2"/>
      <c r="V134" s="2"/>
      <c r="W134" s="2"/>
      <c r="X134" s="2"/>
      <c r="Y134" s="2"/>
      <c r="Z134" s="2"/>
    </row>
    <row x14ac:dyDescent="0.25" r="135" customHeight="1" ht="18.75">
      <c r="A135" s="8">
        <v>591</v>
      </c>
      <c r="B135" s="5"/>
      <c r="C135" s="1">
        <v>11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2"/>
      <c r="U135" s="2"/>
      <c r="V135" s="2"/>
      <c r="W135" s="2"/>
      <c r="X135" s="2"/>
      <c r="Y135" s="2"/>
      <c r="Z135" s="2"/>
    </row>
    <row x14ac:dyDescent="0.25" r="136" customHeight="1" ht="18.75">
      <c r="A136" s="8">
        <v>533</v>
      </c>
      <c r="B136" s="5"/>
      <c r="C136" s="1">
        <v>216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2"/>
      <c r="U136" s="2"/>
      <c r="V136" s="2"/>
      <c r="W136" s="2"/>
      <c r="X136" s="2"/>
      <c r="Y136" s="2"/>
      <c r="Z136" s="2"/>
    </row>
    <row x14ac:dyDescent="0.25" r="137" customHeight="1" ht="18.75">
      <c r="A137" s="8">
        <v>534</v>
      </c>
      <c r="B137" s="5"/>
      <c r="C137" s="1">
        <v>60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2"/>
      <c r="U137" s="2"/>
      <c r="V137" s="2"/>
      <c r="W137" s="2"/>
      <c r="X137" s="2"/>
      <c r="Y137" s="2"/>
      <c r="Z137" s="2"/>
    </row>
    <row x14ac:dyDescent="0.25" r="138" customHeight="1" ht="18.75">
      <c r="A138" s="8">
        <v>535</v>
      </c>
      <c r="B138" s="5"/>
      <c r="C138" s="1">
        <v>399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2"/>
      <c r="U138" s="2"/>
      <c r="V138" s="2"/>
      <c r="W138" s="2"/>
      <c r="X138" s="2"/>
      <c r="Y138" s="2"/>
      <c r="Z138" s="2"/>
    </row>
    <row x14ac:dyDescent="0.25" r="139" customHeight="1" ht="18.75">
      <c r="A139" s="8">
        <v>536</v>
      </c>
      <c r="B139" s="5"/>
      <c r="C139" s="1">
        <v>4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2"/>
      <c r="U139" s="2"/>
      <c r="V139" s="2"/>
      <c r="W139" s="2"/>
      <c r="X139" s="2"/>
      <c r="Y139" s="2"/>
      <c r="Z139" s="2"/>
    </row>
    <row x14ac:dyDescent="0.25" r="140" customHeight="1" ht="18.75">
      <c r="A140" s="8">
        <v>537</v>
      </c>
      <c r="B140" s="5"/>
      <c r="C140" s="1">
        <v>0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2"/>
      <c r="U140" s="2"/>
      <c r="V140" s="2"/>
      <c r="W140" s="2"/>
      <c r="X140" s="2"/>
      <c r="Y140" s="2"/>
      <c r="Z140" s="2"/>
    </row>
    <row x14ac:dyDescent="0.25" r="141" customHeight="1" ht="18.75">
      <c r="A141" s="8">
        <v>538</v>
      </c>
      <c r="B141" s="5" t="s">
        <v>120</v>
      </c>
      <c r="C141" s="1">
        <v>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2"/>
      <c r="U141" s="2"/>
      <c r="V141" s="2"/>
      <c r="W141" s="2"/>
      <c r="X141" s="2"/>
      <c r="Y141" s="2"/>
      <c r="Z141" s="2"/>
    </row>
    <row x14ac:dyDescent="0.25" r="142" customHeight="1" ht="18.75">
      <c r="A142" s="8">
        <v>539</v>
      </c>
      <c r="B142" s="5"/>
      <c r="C142" s="1">
        <v>1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2"/>
      <c r="U142" s="2"/>
      <c r="V142" s="2"/>
      <c r="W142" s="2"/>
      <c r="X142" s="2"/>
      <c r="Y142" s="2"/>
      <c r="Z142" s="2"/>
    </row>
    <row x14ac:dyDescent="0.25" r="143" customHeight="1" ht="18.75">
      <c r="A143" s="8">
        <v>540</v>
      </c>
      <c r="B143" s="5"/>
      <c r="C143" s="1">
        <v>0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2"/>
      <c r="U143" s="2"/>
      <c r="V143" s="2"/>
      <c r="W143" s="2"/>
      <c r="X143" s="2"/>
      <c r="Y143" s="2"/>
      <c r="Z143" s="2"/>
    </row>
    <row x14ac:dyDescent="0.25" r="144" customHeight="1" ht="18.75">
      <c r="A144" s="8">
        <v>541</v>
      </c>
      <c r="B144" s="5"/>
      <c r="C144" s="1">
        <v>1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2"/>
      <c r="U144" s="2"/>
      <c r="V144" s="2"/>
      <c r="W144" s="2"/>
      <c r="X144" s="2"/>
      <c r="Y144" s="2"/>
      <c r="Z144" s="2"/>
    </row>
    <row x14ac:dyDescent="0.25" r="145" customHeight="1" ht="18.75">
      <c r="A145" s="8">
        <v>542</v>
      </c>
      <c r="B145" s="5"/>
      <c r="C145" s="1">
        <v>0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2"/>
      <c r="U145" s="2"/>
      <c r="V145" s="2"/>
      <c r="W145" s="2"/>
      <c r="X145" s="2"/>
      <c r="Y145" s="2"/>
      <c r="Z145" s="2"/>
    </row>
    <row x14ac:dyDescent="0.25" r="146" customHeight="1" ht="18.75">
      <c r="A146" s="8">
        <v>543</v>
      </c>
      <c r="B146" s="5"/>
      <c r="C146" s="1">
        <v>0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2"/>
      <c r="U146" s="2"/>
      <c r="V146" s="2"/>
      <c r="W146" s="2"/>
      <c r="X146" s="2"/>
      <c r="Y146" s="2"/>
      <c r="Z146" s="2"/>
    </row>
    <row x14ac:dyDescent="0.25" r="147" customHeight="1" ht="18.75">
      <c r="A147" s="8">
        <v>544</v>
      </c>
      <c r="B147" s="5"/>
      <c r="C147" s="1">
        <v>0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2"/>
      <c r="U147" s="2"/>
      <c r="V147" s="2"/>
      <c r="W147" s="2"/>
      <c r="X147" s="2"/>
      <c r="Y147" s="2"/>
      <c r="Z147" s="2"/>
    </row>
    <row x14ac:dyDescent="0.25" r="148" customHeight="1" ht="18.75">
      <c r="A148" s="8">
        <v>547</v>
      </c>
      <c r="B148" s="5" t="s">
        <v>121</v>
      </c>
      <c r="C148" s="1">
        <v>6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2"/>
      <c r="U148" s="2"/>
      <c r="V148" s="2"/>
      <c r="W148" s="2"/>
      <c r="X148" s="2"/>
      <c r="Y148" s="2"/>
      <c r="Z148" s="2"/>
    </row>
    <row x14ac:dyDescent="0.25" r="149" customHeight="1" ht="18.75">
      <c r="A149" s="8">
        <v>548</v>
      </c>
      <c r="B149" s="5"/>
      <c r="C149" s="1">
        <v>8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2"/>
      <c r="U149" s="2"/>
      <c r="V149" s="2"/>
      <c r="W149" s="2"/>
      <c r="X149" s="2"/>
      <c r="Y149" s="2"/>
      <c r="Z149" s="2"/>
    </row>
    <row x14ac:dyDescent="0.25" r="150" customHeight="1" ht="18.75">
      <c r="A150" s="8">
        <v>549</v>
      </c>
      <c r="B150" s="5"/>
      <c r="C150" s="1">
        <v>23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2"/>
      <c r="U150" s="2"/>
      <c r="V150" s="2"/>
      <c r="W150" s="2"/>
      <c r="X150" s="2"/>
      <c r="Y150" s="2"/>
      <c r="Z150" s="2"/>
    </row>
    <row x14ac:dyDescent="0.25" r="151" customHeight="1" ht="18.75">
      <c r="A151" s="8">
        <v>550</v>
      </c>
      <c r="B151" s="5"/>
      <c r="C151" s="1">
        <v>26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2"/>
      <c r="U151" s="2"/>
      <c r="V151" s="2"/>
      <c r="W151" s="2"/>
      <c r="X151" s="2"/>
      <c r="Y151" s="2"/>
      <c r="Z151" s="2"/>
    </row>
    <row x14ac:dyDescent="0.25" r="152" customHeight="1" ht="18.75">
      <c r="A152" s="8">
        <v>551</v>
      </c>
      <c r="B152" s="5"/>
      <c r="C152" s="1">
        <v>111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2"/>
      <c r="U152" s="2"/>
      <c r="V152" s="2"/>
      <c r="W152" s="2"/>
      <c r="X152" s="2"/>
      <c r="Y152" s="2"/>
      <c r="Z152" s="2"/>
    </row>
    <row x14ac:dyDescent="0.25" r="153" customHeight="1" ht="18.75">
      <c r="A153" s="8">
        <v>552</v>
      </c>
      <c r="B153" s="5"/>
      <c r="C153" s="1">
        <v>4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2"/>
      <c r="U153" s="2"/>
      <c r="V153" s="2"/>
      <c r="W153" s="2"/>
      <c r="X153" s="2"/>
      <c r="Y153" s="2"/>
      <c r="Z153" s="2"/>
    </row>
    <row x14ac:dyDescent="0.25" r="154" customHeight="1" ht="18.75">
      <c r="A154" s="8">
        <v>553</v>
      </c>
      <c r="B154" s="5"/>
      <c r="C154" s="1">
        <v>12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2"/>
      <c r="U154" s="2"/>
      <c r="V154" s="2"/>
      <c r="W154" s="2"/>
      <c r="X154" s="2"/>
      <c r="Y154" s="2"/>
      <c r="Z154" s="2"/>
    </row>
    <row x14ac:dyDescent="0.25" r="155" customHeight="1" ht="18.75">
      <c r="A155" s="8">
        <v>554</v>
      </c>
      <c r="B155" s="5"/>
      <c r="C155" s="1">
        <v>15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2"/>
      <c r="U155" s="2"/>
      <c r="V155" s="2"/>
      <c r="W155" s="2"/>
      <c r="X155" s="2"/>
      <c r="Y155" s="2"/>
      <c r="Z155" s="2"/>
    </row>
    <row x14ac:dyDescent="0.25" r="156" customHeight="1" ht="18.75">
      <c r="A156" s="8">
        <v>557</v>
      </c>
      <c r="B156" s="5" t="s">
        <v>122</v>
      </c>
      <c r="C156" s="1">
        <v>32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2"/>
      <c r="U156" s="2"/>
      <c r="V156" s="2"/>
      <c r="W156" s="2"/>
      <c r="X156" s="2"/>
      <c r="Y156" s="2"/>
      <c r="Z156" s="2"/>
    </row>
    <row x14ac:dyDescent="0.25" r="157" customHeight="1" ht="18.75">
      <c r="A157" s="8">
        <v>558</v>
      </c>
      <c r="B157" s="5" t="s">
        <v>123</v>
      </c>
      <c r="C157" s="1">
        <v>127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2"/>
      <c r="U157" s="2"/>
      <c r="V157" s="2"/>
      <c r="W157" s="2"/>
      <c r="X157" s="2"/>
      <c r="Y157" s="2"/>
      <c r="Z157" s="2"/>
    </row>
    <row x14ac:dyDescent="0.25" r="158" customHeight="1" ht="18.75">
      <c r="A158" s="8">
        <v>559</v>
      </c>
      <c r="B158" s="5" t="s">
        <v>124</v>
      </c>
      <c r="C158" s="1">
        <v>115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2"/>
      <c r="U158" s="2"/>
      <c r="V158" s="2"/>
      <c r="W158" s="2"/>
      <c r="X158" s="2"/>
      <c r="Y158" s="2"/>
      <c r="Z158" s="2"/>
    </row>
    <row x14ac:dyDescent="0.25" r="159" customHeight="1" ht="18.75">
      <c r="A159" s="8">
        <v>560</v>
      </c>
      <c r="B159" s="5" t="s">
        <v>125</v>
      </c>
      <c r="C159" s="1">
        <v>162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2"/>
      <c r="U159" s="2"/>
      <c r="V159" s="2"/>
      <c r="W159" s="2"/>
      <c r="X159" s="2"/>
      <c r="Y159" s="2"/>
      <c r="Z159" s="2"/>
    </row>
    <row x14ac:dyDescent="0.25" r="160" customHeight="1" ht="18.75">
      <c r="A160" s="8">
        <v>561</v>
      </c>
      <c r="B160" s="5" t="s">
        <v>126</v>
      </c>
      <c r="C160" s="1">
        <v>139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2"/>
      <c r="U160" s="2"/>
      <c r="V160" s="2"/>
      <c r="W160" s="2"/>
      <c r="X160" s="2"/>
      <c r="Y160" s="2"/>
      <c r="Z160" s="2"/>
    </row>
    <row x14ac:dyDescent="0.25" r="161" customHeight="1" ht="18.75">
      <c r="A161" s="8">
        <v>562</v>
      </c>
      <c r="B161" s="5" t="s">
        <v>127</v>
      </c>
      <c r="C161" s="1">
        <v>155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2"/>
      <c r="U161" s="2"/>
      <c r="V161" s="2"/>
      <c r="W161" s="2"/>
      <c r="X161" s="2"/>
      <c r="Y161" s="2"/>
      <c r="Z161" s="2"/>
    </row>
    <row x14ac:dyDescent="0.25" r="162" customHeight="1" ht="18.75">
      <c r="A162" s="8">
        <v>555</v>
      </c>
      <c r="B162" s="5" t="s">
        <v>128</v>
      </c>
      <c r="C162" s="1">
        <v>35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2"/>
      <c r="U162" s="2"/>
      <c r="V162" s="2"/>
      <c r="W162" s="2"/>
      <c r="X162" s="2"/>
      <c r="Y162" s="2"/>
      <c r="Z162" s="2"/>
    </row>
    <row x14ac:dyDescent="0.25" r="163" customHeight="1" ht="18.75">
      <c r="A163" s="8">
        <v>565</v>
      </c>
      <c r="B163" s="5"/>
      <c r="C163" s="1">
        <v>0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2"/>
      <c r="U163" s="2"/>
      <c r="V163" s="2"/>
      <c r="W163" s="2"/>
      <c r="X163" s="2"/>
      <c r="Y163" s="2"/>
      <c r="Z163" s="2"/>
    </row>
    <row x14ac:dyDescent="0.25" r="164" customHeight="1" ht="18.75">
      <c r="A164" s="8">
        <v>566</v>
      </c>
      <c r="B164" s="5"/>
      <c r="C164" s="1">
        <v>0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2"/>
      <c r="U164" s="2"/>
      <c r="V164" s="2"/>
      <c r="W164" s="2"/>
      <c r="X164" s="2"/>
      <c r="Y164" s="2"/>
      <c r="Z164" s="2"/>
    </row>
    <row x14ac:dyDescent="0.25" r="165" customHeight="1" ht="18.75">
      <c r="A165" s="8">
        <v>567</v>
      </c>
      <c r="B165" s="5"/>
      <c r="C165" s="1">
        <v>0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2"/>
      <c r="U165" s="2"/>
      <c r="V165" s="2"/>
      <c r="W165" s="2"/>
      <c r="X165" s="2"/>
      <c r="Y165" s="2"/>
      <c r="Z165" s="2"/>
    </row>
    <row x14ac:dyDescent="0.25" r="166" customHeight="1" ht="18.75">
      <c r="A166" s="8">
        <v>569</v>
      </c>
      <c r="B166" s="5"/>
      <c r="C166" s="1">
        <v>3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2"/>
      <c r="U166" s="2"/>
      <c r="V166" s="2"/>
      <c r="W166" s="2"/>
      <c r="X166" s="2"/>
      <c r="Y166" s="2"/>
      <c r="Z166" s="2"/>
    </row>
    <row x14ac:dyDescent="0.25" r="167" customHeight="1" ht="18.75">
      <c r="A167" s="8">
        <v>570</v>
      </c>
      <c r="B167" s="5" t="s">
        <v>129</v>
      </c>
      <c r="C167" s="1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2"/>
      <c r="U167" s="2"/>
      <c r="V167" s="2"/>
      <c r="W167" s="2"/>
      <c r="X167" s="2"/>
      <c r="Y167" s="2"/>
      <c r="Z167" s="2"/>
    </row>
    <row x14ac:dyDescent="0.25" r="168" customHeight="1" ht="18.75">
      <c r="A168" s="8">
        <v>572</v>
      </c>
      <c r="B168" s="5"/>
      <c r="C168" s="1">
        <v>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2"/>
      <c r="U168" s="2"/>
      <c r="V168" s="2"/>
      <c r="W168" s="2"/>
      <c r="X168" s="2"/>
      <c r="Y168" s="2"/>
      <c r="Z168" s="2"/>
    </row>
    <row x14ac:dyDescent="0.25" r="169" customHeight="1" ht="18.75">
      <c r="A169" s="8">
        <v>585</v>
      </c>
      <c r="B169" s="5"/>
      <c r="C169" s="1">
        <v>0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2"/>
      <c r="U169" s="2"/>
      <c r="V169" s="2"/>
      <c r="W169" s="2"/>
      <c r="X169" s="2"/>
      <c r="Y169" s="2"/>
      <c r="Z169" s="2"/>
    </row>
    <row x14ac:dyDescent="0.25" r="170" customHeight="1" ht="18.75">
      <c r="A170" s="8">
        <v>586</v>
      </c>
      <c r="B170" s="5"/>
      <c r="C170" s="1">
        <v>0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2"/>
      <c r="U170" s="2"/>
      <c r="V170" s="2"/>
      <c r="W170" s="2"/>
      <c r="X170" s="2"/>
      <c r="Y170" s="2"/>
      <c r="Z170" s="2"/>
    </row>
    <row x14ac:dyDescent="0.25" r="171" customHeight="1" ht="18.75">
      <c r="A171" s="8">
        <v>587</v>
      </c>
      <c r="B171" s="5"/>
      <c r="C171" s="1">
        <v>4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2"/>
      <c r="U171" s="2"/>
      <c r="V171" s="2"/>
      <c r="W171" s="2"/>
      <c r="X171" s="2"/>
      <c r="Y171" s="2"/>
      <c r="Z171" s="2"/>
    </row>
    <row x14ac:dyDescent="0.25" r="172" customHeight="1" ht="18.75">
      <c r="A172" s="8">
        <v>588</v>
      </c>
      <c r="B172" s="5"/>
      <c r="C172" s="1">
        <v>6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2"/>
      <c r="U172" s="2"/>
      <c r="V172" s="2"/>
      <c r="W172" s="2"/>
      <c r="X172" s="2"/>
      <c r="Y172" s="2"/>
      <c r="Z172" s="2"/>
    </row>
    <row x14ac:dyDescent="0.25" r="173" customHeight="1" ht="18.75">
      <c r="A173" s="8">
        <v>589</v>
      </c>
      <c r="B173" s="5"/>
      <c r="C173" s="1">
        <v>147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2"/>
      <c r="U173" s="2"/>
      <c r="V173" s="2"/>
      <c r="W173" s="2"/>
      <c r="X173" s="2"/>
      <c r="Y173" s="2"/>
      <c r="Z173" s="2"/>
    </row>
    <row x14ac:dyDescent="0.25" r="174" customHeight="1" ht="18.75">
      <c r="A174" s="8">
        <v>590</v>
      </c>
      <c r="B174" s="5"/>
      <c r="C174" s="1">
        <v>0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2"/>
      <c r="U174" s="2"/>
      <c r="V174" s="2"/>
      <c r="W174" s="2"/>
      <c r="X174" s="2"/>
      <c r="Y174" s="2"/>
      <c r="Z174" s="2"/>
    </row>
    <row x14ac:dyDescent="0.25" r="175" customHeight="1" ht="18.75">
      <c r="A175" s="8">
        <v>592</v>
      </c>
      <c r="B175" s="5"/>
      <c r="C175" s="1">
        <v>15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2"/>
      <c r="U175" s="2"/>
      <c r="V175" s="2"/>
      <c r="W175" s="2"/>
      <c r="X175" s="2"/>
      <c r="Y175" s="2"/>
      <c r="Z175" s="2"/>
    </row>
    <row x14ac:dyDescent="0.25" r="176" customHeight="1" ht="18.75">
      <c r="A176" s="8">
        <v>1011</v>
      </c>
      <c r="B176" s="5" t="s">
        <v>130</v>
      </c>
      <c r="C176" s="1">
        <v>1871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2"/>
      <c r="U176" s="2"/>
      <c r="V176" s="2"/>
      <c r="W176" s="2"/>
      <c r="X176" s="2"/>
      <c r="Y176" s="2"/>
      <c r="Z176" s="2"/>
    </row>
    <row x14ac:dyDescent="0.25" r="177" customHeight="1" ht="18.75">
      <c r="A177" s="8">
        <v>1021</v>
      </c>
      <c r="B177" s="5" t="s">
        <v>131</v>
      </c>
      <c r="C177" s="1">
        <v>10980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2"/>
      <c r="U177" s="2"/>
      <c r="V177" s="2"/>
      <c r="W177" s="2"/>
      <c r="X177" s="2"/>
      <c r="Y177" s="2"/>
      <c r="Z177" s="2"/>
    </row>
    <row x14ac:dyDescent="0.25" r="178" customHeight="1" ht="18.75">
      <c r="A178" s="8">
        <v>1031</v>
      </c>
      <c r="B178" s="5" t="s">
        <v>132</v>
      </c>
      <c r="C178" s="1">
        <v>12336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2"/>
      <c r="U178" s="2"/>
      <c r="V178" s="2"/>
      <c r="W178" s="2"/>
      <c r="X178" s="2"/>
      <c r="Y178" s="2"/>
      <c r="Z178" s="2"/>
    </row>
    <row x14ac:dyDescent="0.25" r="179" customHeight="1" ht="18.75">
      <c r="A179" s="8">
        <v>1041</v>
      </c>
      <c r="B179" s="5" t="s">
        <v>133</v>
      </c>
      <c r="C179" s="1">
        <v>958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2"/>
      <c r="U179" s="2"/>
      <c r="V179" s="2"/>
      <c r="W179" s="2"/>
      <c r="X179" s="2"/>
      <c r="Y179" s="2"/>
      <c r="Z179" s="2"/>
    </row>
    <row x14ac:dyDescent="0.25" r="180" customHeight="1" ht="18.75">
      <c r="A180" s="8">
        <v>1051</v>
      </c>
      <c r="B180" s="5" t="s">
        <v>134</v>
      </c>
      <c r="C180" s="1">
        <v>10198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2"/>
      <c r="U180" s="2"/>
      <c r="V180" s="2"/>
      <c r="W180" s="2"/>
      <c r="X180" s="2"/>
      <c r="Y180" s="2"/>
      <c r="Z180" s="2"/>
    </row>
    <row x14ac:dyDescent="0.25" r="181" customHeight="1" ht="18.75">
      <c r="A181" s="8">
        <v>1061</v>
      </c>
      <c r="B181" s="5" t="s">
        <v>135</v>
      </c>
      <c r="C181" s="1">
        <v>7835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2"/>
      <c r="U181" s="2"/>
      <c r="V181" s="2"/>
      <c r="W181" s="2"/>
      <c r="X181" s="2"/>
      <c r="Y181" s="2"/>
      <c r="Z181" s="2"/>
    </row>
    <row x14ac:dyDescent="0.25" r="182" customHeight="1" ht="18.75">
      <c r="A182" s="8">
        <v>1012</v>
      </c>
      <c r="B182" s="5" t="s">
        <v>136</v>
      </c>
      <c r="C182" s="1">
        <v>14248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2"/>
      <c r="U182" s="2"/>
      <c r="V182" s="2"/>
      <c r="W182" s="2"/>
      <c r="X182" s="2"/>
      <c r="Y182" s="2"/>
      <c r="Z182" s="2"/>
    </row>
    <row x14ac:dyDescent="0.25" r="183" customHeight="1" ht="18.75">
      <c r="A183" s="8">
        <v>1022</v>
      </c>
      <c r="B183" s="5" t="s">
        <v>137</v>
      </c>
      <c r="C183" s="1">
        <v>10600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2"/>
      <c r="U183" s="2"/>
      <c r="V183" s="2"/>
      <c r="W183" s="2"/>
      <c r="X183" s="2"/>
      <c r="Y183" s="2"/>
      <c r="Z183" s="2"/>
    </row>
    <row x14ac:dyDescent="0.25" r="184" customHeight="1" ht="18.75">
      <c r="A184" s="8">
        <v>1032</v>
      </c>
      <c r="B184" s="5" t="s">
        <v>138</v>
      </c>
      <c r="C184" s="1">
        <v>9708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2"/>
      <c r="U184" s="2"/>
      <c r="V184" s="2"/>
      <c r="W184" s="2"/>
      <c r="X184" s="2"/>
      <c r="Y184" s="2"/>
      <c r="Z184" s="2"/>
    </row>
    <row x14ac:dyDescent="0.25" r="185" customHeight="1" ht="18.75">
      <c r="A185" s="8">
        <v>1042</v>
      </c>
      <c r="B185" s="5" t="s">
        <v>139</v>
      </c>
      <c r="C185" s="1">
        <v>15211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2"/>
      <c r="U185" s="2"/>
      <c r="V185" s="2"/>
      <c r="W185" s="2"/>
      <c r="X185" s="2"/>
      <c r="Y185" s="2"/>
      <c r="Z185" s="2"/>
    </row>
    <row x14ac:dyDescent="0.25" r="186" customHeight="1" ht="18.75">
      <c r="A186" s="8">
        <v>1052</v>
      </c>
      <c r="B186" s="5" t="s">
        <v>140</v>
      </c>
      <c r="C186" s="1">
        <v>13560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2"/>
      <c r="U186" s="2"/>
      <c r="V186" s="2"/>
      <c r="W186" s="2"/>
      <c r="X186" s="2"/>
      <c r="Y186" s="2"/>
      <c r="Z186" s="2"/>
    </row>
    <row x14ac:dyDescent="0.25" r="187" customHeight="1" ht="18.75">
      <c r="A187" s="8">
        <v>1062</v>
      </c>
      <c r="B187" s="5" t="s">
        <v>141</v>
      </c>
      <c r="C187" s="1">
        <v>6047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2"/>
      <c r="U187" s="2"/>
      <c r="V187" s="2"/>
      <c r="W187" s="2"/>
      <c r="X187" s="2"/>
      <c r="Y187" s="2"/>
      <c r="Z187" s="2"/>
    </row>
    <row x14ac:dyDescent="0.25" r="188" customHeight="1" ht="18.75">
      <c r="A188" s="8">
        <v>1311</v>
      </c>
      <c r="B188" s="5"/>
      <c r="C188" s="1">
        <v>4929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2"/>
      <c r="U188" s="2"/>
      <c r="V188" s="2"/>
      <c r="W188" s="2"/>
      <c r="X188" s="2"/>
      <c r="Y188" s="2"/>
      <c r="Z188" s="2"/>
    </row>
    <row x14ac:dyDescent="0.25" r="189" customHeight="1" ht="18.75">
      <c r="A189" s="8">
        <v>1321</v>
      </c>
      <c r="B189" s="5"/>
      <c r="C189" s="1">
        <v>3844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2"/>
      <c r="U189" s="2"/>
      <c r="V189" s="2"/>
      <c r="W189" s="2"/>
      <c r="X189" s="2"/>
      <c r="Y189" s="2"/>
      <c r="Z189" s="2"/>
    </row>
    <row x14ac:dyDescent="0.25" r="190" customHeight="1" ht="18.75">
      <c r="A190" s="8">
        <v>1331</v>
      </c>
      <c r="B190" s="5"/>
      <c r="C190" s="1">
        <v>4014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2"/>
      <c r="U190" s="2"/>
      <c r="V190" s="2"/>
      <c r="W190" s="2"/>
      <c r="X190" s="2"/>
      <c r="Y190" s="2"/>
      <c r="Z190" s="2"/>
    </row>
    <row x14ac:dyDescent="0.25" r="191" customHeight="1" ht="18.75">
      <c r="A191" s="8">
        <v>1341</v>
      </c>
      <c r="B191" s="5"/>
      <c r="C191" s="1">
        <v>5300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2"/>
      <c r="U191" s="2"/>
      <c r="V191" s="2"/>
      <c r="W191" s="2"/>
      <c r="X191" s="2"/>
      <c r="Y191" s="2"/>
      <c r="Z191" s="2"/>
    </row>
    <row x14ac:dyDescent="0.25" r="192" customHeight="1" ht="18.75">
      <c r="A192" s="8">
        <v>1351</v>
      </c>
      <c r="B192" s="5"/>
      <c r="C192" s="1">
        <v>1370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2"/>
      <c r="U192" s="2"/>
      <c r="V192" s="2"/>
      <c r="W192" s="2"/>
      <c r="X192" s="2"/>
      <c r="Y192" s="2"/>
      <c r="Z192" s="2"/>
    </row>
    <row x14ac:dyDescent="0.25" r="193" customHeight="1" ht="18.75">
      <c r="A193" s="8">
        <v>1361</v>
      </c>
      <c r="B193" s="5"/>
      <c r="C193" s="1">
        <v>2932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2"/>
      <c r="U193" s="2"/>
      <c r="V193" s="2"/>
      <c r="W193" s="2"/>
      <c r="X193" s="2"/>
      <c r="Y193" s="2"/>
      <c r="Z193" s="2"/>
    </row>
    <row x14ac:dyDescent="0.25" r="194" customHeight="1" ht="18.75">
      <c r="A194" s="8">
        <v>1312</v>
      </c>
      <c r="B194" s="5"/>
      <c r="C194" s="1">
        <v>4114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2"/>
      <c r="U194" s="2"/>
      <c r="V194" s="2"/>
      <c r="W194" s="2"/>
      <c r="X194" s="2"/>
      <c r="Y194" s="2"/>
      <c r="Z194" s="2"/>
    </row>
    <row x14ac:dyDescent="0.25" r="195" customHeight="1" ht="18.75">
      <c r="A195" s="8">
        <v>1322</v>
      </c>
      <c r="B195" s="5"/>
      <c r="C195" s="1">
        <v>3044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2"/>
      <c r="U195" s="2"/>
      <c r="V195" s="2"/>
      <c r="W195" s="2"/>
      <c r="X195" s="2"/>
      <c r="Y195" s="2"/>
      <c r="Z195" s="2"/>
    </row>
    <row x14ac:dyDescent="0.25" r="196" customHeight="1" ht="18.75">
      <c r="A196" s="8">
        <v>1332</v>
      </c>
      <c r="B196" s="5"/>
      <c r="C196" s="1">
        <v>3242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2"/>
      <c r="U196" s="2"/>
      <c r="V196" s="2"/>
      <c r="W196" s="2"/>
      <c r="X196" s="2"/>
      <c r="Y196" s="2"/>
      <c r="Z196" s="2"/>
    </row>
    <row x14ac:dyDescent="0.25" r="197" customHeight="1" ht="18.75">
      <c r="A197" s="8">
        <v>1342</v>
      </c>
      <c r="B197" s="5"/>
      <c r="C197" s="1">
        <v>4414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2"/>
      <c r="U197" s="2"/>
      <c r="V197" s="2"/>
      <c r="W197" s="2"/>
      <c r="X197" s="2"/>
      <c r="Y197" s="2"/>
      <c r="Z197" s="2"/>
    </row>
    <row x14ac:dyDescent="0.25" r="198" customHeight="1" ht="18.75">
      <c r="A198" s="8">
        <v>1352</v>
      </c>
      <c r="B198" s="5" t="s">
        <v>142</v>
      </c>
      <c r="C198" s="1">
        <v>1498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2"/>
      <c r="U198" s="2"/>
      <c r="V198" s="2"/>
      <c r="W198" s="2"/>
      <c r="X198" s="2"/>
      <c r="Y198" s="2"/>
      <c r="Z198" s="2"/>
    </row>
    <row x14ac:dyDescent="0.25" r="199" customHeight="1" ht="18.75">
      <c r="A199" s="8">
        <v>1362</v>
      </c>
      <c r="B199" s="5"/>
      <c r="C199" s="1">
        <v>2392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2"/>
      <c r="U199" s="2"/>
      <c r="V199" s="2"/>
      <c r="W199" s="2"/>
      <c r="X199" s="2"/>
      <c r="Y199" s="2"/>
      <c r="Z199" s="2"/>
    </row>
    <row x14ac:dyDescent="0.25" r="200" customHeight="1" ht="18.75">
      <c r="A200" s="8">
        <v>1313</v>
      </c>
      <c r="B200" s="5" t="s">
        <v>143</v>
      </c>
      <c r="C200" s="1">
        <v>10265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2"/>
      <c r="U200" s="2"/>
      <c r="V200" s="2"/>
      <c r="W200" s="2"/>
      <c r="X200" s="2"/>
      <c r="Y200" s="2"/>
      <c r="Z200" s="2"/>
    </row>
    <row x14ac:dyDescent="0.25" r="201" customHeight="1" ht="18.75">
      <c r="A201" s="8">
        <v>1323</v>
      </c>
      <c r="B201" s="5" t="s">
        <v>144</v>
      </c>
      <c r="C201" s="1">
        <v>20262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2"/>
      <c r="U201" s="2"/>
      <c r="V201" s="2"/>
      <c r="W201" s="2"/>
      <c r="X201" s="2"/>
      <c r="Y201" s="2"/>
      <c r="Z201" s="2"/>
    </row>
    <row x14ac:dyDescent="0.25" r="202" customHeight="1" ht="18.75">
      <c r="A202" s="8">
        <v>1333</v>
      </c>
      <c r="B202" s="5" t="s">
        <v>145</v>
      </c>
      <c r="C202" s="1">
        <v>19616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2"/>
      <c r="U202" s="2"/>
      <c r="V202" s="2"/>
      <c r="W202" s="2"/>
      <c r="X202" s="2"/>
      <c r="Y202" s="2"/>
      <c r="Z202" s="2"/>
    </row>
    <row x14ac:dyDescent="0.25" r="203" customHeight="1" ht="18.75">
      <c r="A203" s="8">
        <v>1343</v>
      </c>
      <c r="B203" s="5" t="s">
        <v>146</v>
      </c>
      <c r="C203" s="1">
        <v>11342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2"/>
      <c r="U203" s="2"/>
      <c r="V203" s="2"/>
      <c r="W203" s="2"/>
      <c r="X203" s="2"/>
      <c r="Y203" s="2"/>
      <c r="Z203" s="2"/>
    </row>
    <row x14ac:dyDescent="0.25" r="204" customHeight="1" ht="18.75">
      <c r="A204" s="8">
        <v>1353</v>
      </c>
      <c r="B204" s="5" t="s">
        <v>147</v>
      </c>
      <c r="C204" s="1">
        <v>13377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2"/>
      <c r="U204" s="2"/>
      <c r="V204" s="2"/>
      <c r="W204" s="2"/>
      <c r="X204" s="2"/>
      <c r="Y204" s="2"/>
      <c r="Z204" s="2"/>
    </row>
    <row x14ac:dyDescent="0.25" r="205" customHeight="1" ht="18.75">
      <c r="A205" s="8">
        <v>1363</v>
      </c>
      <c r="B205" s="5" t="s">
        <v>148</v>
      </c>
      <c r="C205" s="1">
        <v>11507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2"/>
      <c r="U205" s="2"/>
      <c r="V205" s="2"/>
      <c r="W205" s="2"/>
      <c r="X205" s="2"/>
      <c r="Y205" s="2"/>
      <c r="Z205" s="2"/>
    </row>
    <row x14ac:dyDescent="0.25" r="206" customHeight="1" ht="18.75">
      <c r="A206" s="8">
        <v>1201</v>
      </c>
      <c r="B206" s="5"/>
      <c r="C206" s="1">
        <v>152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2"/>
      <c r="U206" s="2"/>
      <c r="V206" s="2"/>
      <c r="W206" s="2"/>
      <c r="X206" s="2"/>
      <c r="Y206" s="2"/>
      <c r="Z206" s="2"/>
    </row>
    <row x14ac:dyDescent="0.25" r="207" customHeight="1" ht="18.75">
      <c r="A207" s="8">
        <v>1202</v>
      </c>
      <c r="B207" s="6" t="s">
        <v>149</v>
      </c>
      <c r="C207" s="1">
        <v>4570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2"/>
      <c r="U207" s="2"/>
      <c r="V207" s="2"/>
      <c r="W207" s="2"/>
      <c r="X207" s="2"/>
      <c r="Y207" s="2"/>
      <c r="Z207" s="2"/>
    </row>
    <row x14ac:dyDescent="0.25" r="208" customHeight="1" ht="18.75">
      <c r="A208" s="8">
        <v>1203</v>
      </c>
      <c r="B208" s="5"/>
      <c r="C208" s="1">
        <v>39967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2"/>
      <c r="U208" s="2"/>
      <c r="V208" s="2"/>
      <c r="W208" s="2"/>
      <c r="X208" s="2"/>
      <c r="Y208" s="2"/>
      <c r="Z208" s="2"/>
    </row>
    <row x14ac:dyDescent="0.25" r="209" customHeight="1" ht="18.75">
      <c r="A209" s="8">
        <v>1204</v>
      </c>
      <c r="B209" s="5"/>
      <c r="C209" s="1">
        <v>9006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2"/>
      <c r="U209" s="2"/>
      <c r="V209" s="2"/>
      <c r="W209" s="2"/>
      <c r="X209" s="2"/>
      <c r="Y209" s="2"/>
      <c r="Z209" s="2"/>
    </row>
    <row x14ac:dyDescent="0.25" r="210" customHeight="1" ht="18.75">
      <c r="A210" s="8">
        <v>1111</v>
      </c>
      <c r="B210" s="5"/>
      <c r="C210" s="1">
        <v>963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2"/>
      <c r="U210" s="2"/>
      <c r="V210" s="2"/>
      <c r="W210" s="2"/>
      <c r="X210" s="2"/>
      <c r="Y210" s="2"/>
      <c r="Z210" s="2"/>
    </row>
    <row x14ac:dyDescent="0.25" r="211" customHeight="1" ht="18.75">
      <c r="A211" s="8">
        <v>1121</v>
      </c>
      <c r="B211" s="5"/>
      <c r="C211" s="1">
        <v>1183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2"/>
      <c r="U211" s="2"/>
      <c r="V211" s="2"/>
      <c r="W211" s="2"/>
      <c r="X211" s="2"/>
      <c r="Y211" s="2"/>
      <c r="Z211" s="2"/>
    </row>
    <row x14ac:dyDescent="0.25" r="212" customHeight="1" ht="18.75">
      <c r="A212" s="8">
        <v>1131</v>
      </c>
      <c r="B212" s="5"/>
      <c r="C212" s="1">
        <v>589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2"/>
      <c r="U212" s="2"/>
      <c r="V212" s="2"/>
      <c r="W212" s="2"/>
      <c r="X212" s="2"/>
      <c r="Y212" s="2"/>
      <c r="Z212" s="2"/>
    </row>
    <row x14ac:dyDescent="0.25" r="213" customHeight="1" ht="18.75">
      <c r="A213" s="8">
        <v>1141</v>
      </c>
      <c r="B213" s="5"/>
      <c r="C213" s="1">
        <v>1377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2"/>
      <c r="U213" s="2"/>
      <c r="V213" s="2"/>
      <c r="W213" s="2"/>
      <c r="X213" s="2"/>
      <c r="Y213" s="2"/>
      <c r="Z213" s="2"/>
    </row>
    <row x14ac:dyDescent="0.25" r="214" customHeight="1" ht="18.75">
      <c r="A214" s="8">
        <v>1151</v>
      </c>
      <c r="B214" s="5" t="s">
        <v>150</v>
      </c>
      <c r="C214" s="1">
        <v>402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2"/>
      <c r="U214" s="2"/>
      <c r="V214" s="2"/>
      <c r="W214" s="2"/>
      <c r="X214" s="2"/>
      <c r="Y214" s="2"/>
      <c r="Z214" s="2"/>
    </row>
    <row x14ac:dyDescent="0.25" r="215" customHeight="1" ht="18.75">
      <c r="A215" s="8">
        <v>1161</v>
      </c>
      <c r="B215" s="5"/>
      <c r="C215" s="1">
        <v>1345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2"/>
      <c r="U215" s="2"/>
      <c r="V215" s="2"/>
      <c r="W215" s="2"/>
      <c r="X215" s="2"/>
      <c r="Y215" s="2"/>
      <c r="Z215" s="2"/>
    </row>
    <row x14ac:dyDescent="0.25" r="216" customHeight="1" ht="18.75">
      <c r="A216" s="8">
        <v>2001</v>
      </c>
      <c r="B216" s="5" t="s">
        <v>151</v>
      </c>
      <c r="C216" s="1">
        <v>1133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2"/>
      <c r="U216" s="2"/>
      <c r="V216" s="2"/>
      <c r="W216" s="2"/>
      <c r="X216" s="2"/>
      <c r="Y216" s="2"/>
      <c r="Z216" s="2"/>
    </row>
    <row x14ac:dyDescent="0.25" r="217" customHeight="1" ht="18.75">
      <c r="A217" s="8">
        <v>2002</v>
      </c>
      <c r="B217" s="5"/>
      <c r="C217" s="1">
        <v>1047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2"/>
      <c r="U217" s="2"/>
      <c r="V217" s="2"/>
      <c r="W217" s="2"/>
      <c r="X217" s="2"/>
      <c r="Y217" s="2"/>
      <c r="Z217" s="2"/>
    </row>
    <row x14ac:dyDescent="0.25" r="218" customHeight="1" ht="18.75">
      <c r="A218" s="8">
        <v>2003</v>
      </c>
      <c r="B218" s="5" t="s">
        <v>152</v>
      </c>
      <c r="C218" s="1">
        <v>323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2"/>
      <c r="U218" s="2"/>
      <c r="V218" s="2"/>
      <c r="W218" s="2"/>
      <c r="X218" s="2"/>
      <c r="Y218" s="2"/>
      <c r="Z218" s="2"/>
    </row>
    <row x14ac:dyDescent="0.25" r="219" customHeight="1" ht="18.75">
      <c r="A219" s="8">
        <v>1</v>
      </c>
      <c r="B219" s="5"/>
      <c r="C219" s="1">
        <v>1239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2"/>
      <c r="U219" s="2"/>
      <c r="V219" s="2"/>
      <c r="W219" s="2"/>
      <c r="X219" s="2"/>
      <c r="Y219" s="2"/>
      <c r="Z219" s="2"/>
    </row>
    <row x14ac:dyDescent="0.25" r="220" customHeight="1" ht="18.75">
      <c r="A220" s="8">
        <v>4011</v>
      </c>
      <c r="B220" s="5"/>
      <c r="C220" s="1">
        <v>5370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2"/>
      <c r="U220" s="2"/>
      <c r="V220" s="2"/>
      <c r="W220" s="2"/>
      <c r="X220" s="2"/>
      <c r="Y220" s="2"/>
      <c r="Z220" s="2"/>
    </row>
    <row x14ac:dyDescent="0.25" r="221" customHeight="1" ht="18.75">
      <c r="A221" s="8">
        <v>4021</v>
      </c>
      <c r="B221" s="5"/>
      <c r="C221" s="1">
        <v>5347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2"/>
      <c r="U221" s="2"/>
      <c r="V221" s="2"/>
      <c r="W221" s="2"/>
      <c r="X221" s="2"/>
      <c r="Y221" s="2"/>
      <c r="Z221" s="2"/>
    </row>
    <row x14ac:dyDescent="0.25" r="222" customHeight="1" ht="18.75">
      <c r="A222" s="8">
        <v>4031</v>
      </c>
      <c r="B222" s="5"/>
      <c r="C222" s="1">
        <v>4487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2"/>
      <c r="U222" s="2"/>
      <c r="V222" s="2"/>
      <c r="W222" s="2"/>
      <c r="X222" s="2"/>
      <c r="Y222" s="2"/>
      <c r="Z222" s="2"/>
    </row>
    <row x14ac:dyDescent="0.25" r="223" customHeight="1" ht="18.75">
      <c r="A223" s="8">
        <v>4041</v>
      </c>
      <c r="B223" s="5"/>
      <c r="C223" s="1">
        <v>2469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2"/>
      <c r="U223" s="2"/>
      <c r="V223" s="2"/>
      <c r="W223" s="2"/>
      <c r="X223" s="2"/>
      <c r="Y223" s="2"/>
      <c r="Z223" s="2"/>
    </row>
    <row x14ac:dyDescent="0.25" r="224" customHeight="1" ht="18.75">
      <c r="A224" s="8">
        <v>4051</v>
      </c>
      <c r="B224" s="5"/>
      <c r="C224" s="1">
        <v>3457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2"/>
      <c r="U224" s="2"/>
      <c r="V224" s="2"/>
      <c r="W224" s="2"/>
      <c r="X224" s="2"/>
      <c r="Y224" s="2"/>
      <c r="Z224" s="2"/>
    </row>
    <row x14ac:dyDescent="0.25" r="225" customHeight="1" ht="18.75">
      <c r="A225" s="8">
        <v>4061</v>
      </c>
      <c r="B225" s="5"/>
      <c r="C225" s="1">
        <v>1656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2"/>
      <c r="U225" s="2"/>
      <c r="V225" s="2"/>
      <c r="W225" s="2"/>
      <c r="X225" s="2"/>
      <c r="Y225" s="2"/>
      <c r="Z225" s="2"/>
    </row>
    <row x14ac:dyDescent="0.25" r="226" customHeight="1" ht="18.75">
      <c r="A226" s="8">
        <v>4071</v>
      </c>
      <c r="B226" s="5"/>
      <c r="C226" s="1">
        <v>3269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2"/>
      <c r="U226" s="2"/>
      <c r="V226" s="2"/>
      <c r="W226" s="2"/>
      <c r="X226" s="2"/>
      <c r="Y226" s="2"/>
      <c r="Z226" s="2"/>
    </row>
    <row x14ac:dyDescent="0.25" r="227" customHeight="1" ht="18.75">
      <c r="A227" s="8">
        <v>4081</v>
      </c>
      <c r="B227" s="5"/>
      <c r="C227" s="1">
        <v>8103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2"/>
      <c r="U227" s="2"/>
      <c r="V227" s="2"/>
      <c r="W227" s="2"/>
      <c r="X227" s="2"/>
      <c r="Y227" s="2"/>
      <c r="Z227" s="2"/>
    </row>
    <row x14ac:dyDescent="0.25" r="228" customHeight="1" ht="18.75">
      <c r="A228" s="8">
        <v>4091</v>
      </c>
      <c r="B228" s="5"/>
      <c r="C228" s="1">
        <v>6887</v>
      </c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2"/>
      <c r="U228" s="2"/>
      <c r="V228" s="2"/>
      <c r="W228" s="2"/>
      <c r="X228" s="2"/>
      <c r="Y228" s="2"/>
      <c r="Z228" s="2"/>
    </row>
    <row x14ac:dyDescent="0.25" r="229" customHeight="1" ht="18.75">
      <c r="A229" s="8">
        <v>4101</v>
      </c>
      <c r="B229" s="5"/>
      <c r="C229" s="1">
        <v>2808</v>
      </c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2"/>
      <c r="U229" s="2"/>
      <c r="V229" s="2"/>
      <c r="W229" s="2"/>
      <c r="X229" s="2"/>
      <c r="Y229" s="2"/>
      <c r="Z229" s="2"/>
    </row>
    <row x14ac:dyDescent="0.25" r="230" customHeight="1" ht="18.75">
      <c r="A230" s="8">
        <v>5011</v>
      </c>
      <c r="B230" s="5"/>
      <c r="C230" s="1">
        <v>3247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2"/>
      <c r="U230" s="2"/>
      <c r="V230" s="2"/>
      <c r="W230" s="2"/>
      <c r="X230" s="2"/>
      <c r="Y230" s="2"/>
      <c r="Z230" s="2"/>
    </row>
    <row x14ac:dyDescent="0.25" r="231" customHeight="1" ht="18.75">
      <c r="A231" s="8">
        <v>5021</v>
      </c>
      <c r="B231" s="5"/>
      <c r="C231" s="1">
        <v>3477</v>
      </c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2"/>
      <c r="U231" s="2"/>
      <c r="V231" s="2"/>
      <c r="W231" s="2"/>
      <c r="X231" s="2"/>
      <c r="Y231" s="2"/>
      <c r="Z231" s="2"/>
    </row>
    <row x14ac:dyDescent="0.25" r="232" customHeight="1" ht="18.75">
      <c r="A232" s="8">
        <v>5031</v>
      </c>
      <c r="B232" s="5"/>
      <c r="C232" s="1">
        <v>8105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2"/>
      <c r="U232" s="2"/>
      <c r="V232" s="2"/>
      <c r="W232" s="2"/>
      <c r="X232" s="2"/>
      <c r="Y232" s="2"/>
      <c r="Z232" s="2"/>
    </row>
    <row x14ac:dyDescent="0.25" r="233" customHeight="1" ht="18.75">
      <c r="A233" s="8">
        <v>5041</v>
      </c>
      <c r="B233" s="5"/>
      <c r="C233" s="1">
        <v>8555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2"/>
      <c r="U233" s="2"/>
      <c r="V233" s="2"/>
      <c r="W233" s="2"/>
      <c r="X233" s="2"/>
      <c r="Y233" s="2"/>
      <c r="Z233" s="2"/>
    </row>
    <row x14ac:dyDescent="0.25" r="234" customHeight="1" ht="18.75">
      <c r="A234" s="8">
        <v>5051</v>
      </c>
      <c r="B234" s="5"/>
      <c r="C234" s="1">
        <v>4367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2"/>
      <c r="U234" s="2"/>
      <c r="V234" s="2"/>
      <c r="W234" s="2"/>
      <c r="X234" s="2"/>
      <c r="Y234" s="2"/>
      <c r="Z234" s="2"/>
    </row>
    <row x14ac:dyDescent="0.25" r="235" customHeight="1" ht="18.75">
      <c r="A235" s="8">
        <v>5061</v>
      </c>
      <c r="B235" s="5"/>
      <c r="C235" s="1">
        <v>1131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2"/>
      <c r="U235" s="2"/>
      <c r="V235" s="2"/>
      <c r="W235" s="2"/>
      <c r="X235" s="2"/>
      <c r="Y235" s="2"/>
      <c r="Z235" s="2"/>
    </row>
    <row x14ac:dyDescent="0.25" r="236" customHeight="1" ht="18.75">
      <c r="A236" s="8">
        <v>5111</v>
      </c>
      <c r="B236" s="5"/>
      <c r="C236" s="1">
        <v>252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2"/>
      <c r="U236" s="2"/>
      <c r="V236" s="2"/>
      <c r="W236" s="2"/>
      <c r="X236" s="2"/>
      <c r="Y236" s="2"/>
      <c r="Z236" s="2"/>
    </row>
    <row x14ac:dyDescent="0.25" r="237" customHeight="1" ht="18.75">
      <c r="A237" s="8">
        <v>5121</v>
      </c>
      <c r="B237" s="5"/>
      <c r="C237" s="1">
        <v>130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2"/>
      <c r="U237" s="2"/>
      <c r="V237" s="2"/>
      <c r="W237" s="2"/>
      <c r="X237" s="2"/>
      <c r="Y237" s="2"/>
      <c r="Z237" s="2"/>
    </row>
    <row x14ac:dyDescent="0.25" r="238" customHeight="1" ht="18.75">
      <c r="A238" s="8">
        <v>5131</v>
      </c>
      <c r="B238" s="5"/>
      <c r="C238" s="1">
        <v>192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2"/>
      <c r="U238" s="2"/>
      <c r="V238" s="2"/>
      <c r="W238" s="2"/>
      <c r="X238" s="2"/>
      <c r="Y238" s="2"/>
      <c r="Z238" s="2"/>
    </row>
    <row x14ac:dyDescent="0.25" r="239" customHeight="1" ht="18.75">
      <c r="A239" s="8">
        <v>5141</v>
      </c>
      <c r="B239" s="5"/>
      <c r="C239" s="1">
        <v>171</v>
      </c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2"/>
      <c r="U239" s="2"/>
      <c r="V239" s="2"/>
      <c r="W239" s="2"/>
      <c r="X239" s="2"/>
      <c r="Y239" s="2"/>
      <c r="Z239" s="2"/>
    </row>
    <row x14ac:dyDescent="0.25" r="240" customHeight="1" ht="18.75">
      <c r="A240" s="8">
        <v>5311</v>
      </c>
      <c r="B240" s="5"/>
      <c r="C240" s="1">
        <v>37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2"/>
      <c r="U240" s="2"/>
      <c r="V240" s="2"/>
      <c r="W240" s="2"/>
      <c r="X240" s="2"/>
      <c r="Y240" s="2"/>
      <c r="Z240" s="2"/>
    </row>
    <row x14ac:dyDescent="0.25" r="241" customHeight="1" ht="18.75">
      <c r="A241" s="8">
        <v>5321</v>
      </c>
      <c r="B241" s="5"/>
      <c r="C241" s="1">
        <v>56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2"/>
      <c r="U241" s="2"/>
      <c r="V241" s="2"/>
      <c r="W241" s="2"/>
      <c r="X241" s="2"/>
      <c r="Y241" s="2"/>
      <c r="Z241" s="2"/>
    </row>
    <row x14ac:dyDescent="0.25" r="242" customHeight="1" ht="18.75">
      <c r="A242" s="8">
        <v>5331</v>
      </c>
      <c r="B242" s="5"/>
      <c r="C242" s="1">
        <v>68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2"/>
      <c r="U242" s="2"/>
      <c r="V242" s="2"/>
      <c r="W242" s="2"/>
      <c r="X242" s="2"/>
      <c r="Y242" s="2"/>
      <c r="Z242" s="2"/>
    </row>
    <row x14ac:dyDescent="0.25" r="243" customHeight="1" ht="18.75">
      <c r="A243" s="8">
        <v>5341</v>
      </c>
      <c r="B243" s="5"/>
      <c r="C243" s="1">
        <v>47</v>
      </c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2"/>
      <c r="U243" s="2"/>
      <c r="V243" s="2"/>
      <c r="W243" s="2"/>
      <c r="X243" s="2"/>
      <c r="Y243" s="2"/>
      <c r="Z243" s="2"/>
    </row>
    <row x14ac:dyDescent="0.25" r="244" customHeight="1" ht="18.75">
      <c r="A244" s="8">
        <v>5211</v>
      </c>
      <c r="B244" s="5"/>
      <c r="C244" s="1">
        <v>152</v>
      </c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2"/>
      <c r="U244" s="2"/>
      <c r="V244" s="2"/>
      <c r="W244" s="2"/>
      <c r="X244" s="2"/>
      <c r="Y244" s="2"/>
      <c r="Z244" s="2"/>
    </row>
    <row x14ac:dyDescent="0.25" r="245" customHeight="1" ht="18.75">
      <c r="A245" s="8">
        <v>5221</v>
      </c>
      <c r="B245" s="5"/>
      <c r="C245" s="1">
        <v>206</v>
      </c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2"/>
      <c r="U245" s="2"/>
      <c r="V245" s="2"/>
      <c r="W245" s="2"/>
      <c r="X245" s="2"/>
      <c r="Y245" s="2"/>
      <c r="Z245" s="2"/>
    </row>
    <row x14ac:dyDescent="0.25" r="246" customHeight="1" ht="18.75">
      <c r="A246" s="8">
        <v>5231</v>
      </c>
      <c r="B246" s="5"/>
      <c r="C246" s="1">
        <v>187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2"/>
      <c r="U246" s="2"/>
      <c r="V246" s="2"/>
      <c r="W246" s="2"/>
      <c r="X246" s="2"/>
      <c r="Y246" s="2"/>
      <c r="Z246" s="2"/>
    </row>
    <row x14ac:dyDescent="0.25" r="247" customHeight="1" ht="18.75">
      <c r="A247" s="8">
        <v>5241</v>
      </c>
      <c r="B247" s="5"/>
      <c r="C247" s="1">
        <v>75</v>
      </c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2"/>
      <c r="U247" s="2"/>
      <c r="V247" s="2"/>
      <c r="W247" s="2"/>
      <c r="X247" s="2"/>
      <c r="Y247" s="2"/>
      <c r="Z247" s="2"/>
    </row>
    <row x14ac:dyDescent="0.25" r="248" customHeight="1" ht="18.75">
      <c r="A248" s="8">
        <v>5411</v>
      </c>
      <c r="B248" s="5" t="s">
        <v>153</v>
      </c>
      <c r="C248" s="1">
        <v>1</v>
      </c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2"/>
      <c r="U248" s="2"/>
      <c r="V248" s="2"/>
      <c r="W248" s="2"/>
      <c r="X248" s="2"/>
      <c r="Y248" s="2"/>
      <c r="Z248" s="2"/>
    </row>
    <row x14ac:dyDescent="0.25" r="249" customHeight="1" ht="18.75">
      <c r="A249" s="8">
        <v>5421</v>
      </c>
      <c r="B249" s="5" t="s">
        <v>154</v>
      </c>
      <c r="C249" s="1">
        <v>130</v>
      </c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2"/>
      <c r="U249" s="2"/>
      <c r="V249" s="2"/>
      <c r="W249" s="2"/>
      <c r="X249" s="2"/>
      <c r="Y249" s="2"/>
      <c r="Z249" s="2"/>
    </row>
    <row x14ac:dyDescent="0.25" r="250" customHeight="1" ht="18.75">
      <c r="A250" s="8">
        <v>5431</v>
      </c>
      <c r="B250" s="5" t="s">
        <v>155</v>
      </c>
      <c r="C250" s="1">
        <v>128</v>
      </c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2"/>
      <c r="U250" s="2"/>
      <c r="V250" s="2"/>
      <c r="W250" s="2"/>
      <c r="X250" s="2"/>
      <c r="Y250" s="2"/>
      <c r="Z250" s="2"/>
    </row>
    <row x14ac:dyDescent="0.25" r="251" customHeight="1" ht="18.75">
      <c r="A251" s="8">
        <v>5441</v>
      </c>
      <c r="B251" s="5" t="s">
        <v>156</v>
      </c>
      <c r="C251" s="1">
        <v>159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2"/>
      <c r="U251" s="2"/>
      <c r="V251" s="2"/>
      <c r="W251" s="2"/>
      <c r="X251" s="2"/>
      <c r="Y251" s="2"/>
      <c r="Z251" s="2"/>
    </row>
    <row x14ac:dyDescent="0.25" r="252" customHeight="1" ht="18.75">
      <c r="A252" s="8">
        <v>5451</v>
      </c>
      <c r="B252" s="5" t="s">
        <v>157</v>
      </c>
      <c r="C252" s="1">
        <v>98</v>
      </c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2"/>
      <c r="U252" s="2"/>
      <c r="V252" s="2"/>
      <c r="W252" s="2"/>
      <c r="X252" s="2"/>
      <c r="Y252" s="2"/>
      <c r="Z252" s="2"/>
    </row>
    <row x14ac:dyDescent="0.25" r="253" customHeight="1" ht="18.75">
      <c r="A253" s="8">
        <v>5461</v>
      </c>
      <c r="B253" s="5" t="s">
        <v>158</v>
      </c>
      <c r="C253" s="1">
        <v>68</v>
      </c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2"/>
      <c r="U253" s="2"/>
      <c r="V253" s="2"/>
      <c r="W253" s="2"/>
      <c r="X253" s="2"/>
      <c r="Y253" s="2"/>
      <c r="Z253" s="2"/>
    </row>
    <row x14ac:dyDescent="0.25" r="254" customHeight="1" ht="18.75">
      <c r="A254" s="8">
        <v>5471</v>
      </c>
      <c r="B254" s="5" t="s">
        <v>159</v>
      </c>
      <c r="C254" s="1">
        <v>131</v>
      </c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2"/>
      <c r="U254" s="2"/>
      <c r="V254" s="2"/>
      <c r="W254" s="2"/>
      <c r="X254" s="2"/>
      <c r="Y254" s="2"/>
      <c r="Z254" s="2"/>
    </row>
    <row x14ac:dyDescent="0.25" r="255" customHeight="1" ht="18.75">
      <c r="A255" s="8">
        <v>5481</v>
      </c>
      <c r="B255" s="5" t="s">
        <v>160</v>
      </c>
      <c r="C255" s="1">
        <v>171</v>
      </c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2"/>
      <c r="U255" s="2"/>
      <c r="V255" s="2"/>
      <c r="W255" s="2"/>
      <c r="X255" s="2"/>
      <c r="Y255" s="2"/>
      <c r="Z255" s="2"/>
    </row>
    <row x14ac:dyDescent="0.25" r="256" customHeight="1" ht="18.75">
      <c r="A256" s="8">
        <v>5491</v>
      </c>
      <c r="B256" s="5" t="s">
        <v>161</v>
      </c>
      <c r="C256" s="1">
        <v>135</v>
      </c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2"/>
      <c r="U256" s="2"/>
      <c r="V256" s="2"/>
      <c r="W256" s="2"/>
      <c r="X256" s="2"/>
      <c r="Y256" s="2"/>
      <c r="Z256" s="2"/>
    </row>
    <row x14ac:dyDescent="0.25" r="257" customHeight="1" ht="18.75">
      <c r="A257" s="8">
        <v>5501</v>
      </c>
      <c r="B257" s="5" t="s">
        <v>162</v>
      </c>
      <c r="C257" s="1">
        <v>165</v>
      </c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2"/>
      <c r="U257" s="2"/>
      <c r="V257" s="2"/>
      <c r="W257" s="2"/>
      <c r="X257" s="2"/>
      <c r="Y257" s="2"/>
      <c r="Z257" s="2"/>
    </row>
    <row x14ac:dyDescent="0.25" r="258" customHeight="1" ht="18.75">
      <c r="A258" s="8">
        <v>6511</v>
      </c>
      <c r="B258" s="5" t="s">
        <v>163</v>
      </c>
      <c r="C258" s="1">
        <v>1</v>
      </c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2"/>
      <c r="U258" s="2"/>
      <c r="V258" s="2"/>
      <c r="W258" s="2"/>
      <c r="X258" s="2"/>
      <c r="Y258" s="2"/>
      <c r="Z258" s="2"/>
    </row>
    <row x14ac:dyDescent="0.25" r="259" customHeight="1" ht="18.75">
      <c r="A259" s="8">
        <v>20611</v>
      </c>
      <c r="B259" s="5"/>
      <c r="C259" s="1">
        <v>321</v>
      </c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2"/>
      <c r="U259" s="2"/>
      <c r="V259" s="2"/>
      <c r="W259" s="2"/>
      <c r="X259" s="2"/>
      <c r="Y259" s="2"/>
      <c r="Z259" s="2"/>
    </row>
    <row x14ac:dyDescent="0.25" r="260" customHeight="1" ht="18.75">
      <c r="A260" s="8">
        <v>20621</v>
      </c>
      <c r="B260" s="5"/>
      <c r="C260" s="1">
        <v>536</v>
      </c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2"/>
      <c r="U260" s="2"/>
      <c r="V260" s="2"/>
      <c r="W260" s="2"/>
      <c r="X260" s="2"/>
      <c r="Y260" s="2"/>
      <c r="Z260" s="2"/>
    </row>
    <row x14ac:dyDescent="0.25" r="261" customHeight="1" ht="18.75">
      <c r="A261" s="8">
        <v>20631</v>
      </c>
      <c r="B261" s="5"/>
      <c r="C261" s="1">
        <v>498</v>
      </c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2"/>
      <c r="U261" s="2"/>
      <c r="V261" s="2"/>
      <c r="W261" s="2"/>
      <c r="X261" s="2"/>
      <c r="Y261" s="2"/>
      <c r="Z261" s="2"/>
    </row>
    <row x14ac:dyDescent="0.25" r="262" customHeight="1" ht="18.75">
      <c r="A262" s="8">
        <v>20641</v>
      </c>
      <c r="B262" s="5"/>
      <c r="C262" s="1">
        <v>417</v>
      </c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2"/>
      <c r="U262" s="2"/>
      <c r="V262" s="2"/>
      <c r="W262" s="2"/>
      <c r="X262" s="2"/>
      <c r="Y262" s="2"/>
      <c r="Z262" s="2"/>
    </row>
    <row x14ac:dyDescent="0.25" r="263" customHeight="1" ht="18.75">
      <c r="A263" s="8">
        <v>20651</v>
      </c>
      <c r="B263" s="5"/>
      <c r="C263" s="1">
        <v>453</v>
      </c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2"/>
      <c r="U263" s="2"/>
      <c r="V263" s="2"/>
      <c r="W263" s="2"/>
      <c r="X263" s="2"/>
      <c r="Y263" s="2"/>
      <c r="Z263" s="2"/>
    </row>
    <row x14ac:dyDescent="0.25" r="264" customHeight="1" ht="18.75">
      <c r="A264" s="8">
        <v>20661</v>
      </c>
      <c r="B264" s="5"/>
      <c r="C264" s="1">
        <v>416</v>
      </c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2"/>
      <c r="U264" s="2"/>
      <c r="V264" s="2"/>
      <c r="W264" s="2"/>
      <c r="X264" s="2"/>
      <c r="Y264" s="2"/>
      <c r="Z264" s="2"/>
    </row>
    <row x14ac:dyDescent="0.25" r="265" customHeight="1" ht="18.75">
      <c r="A265" s="8">
        <v>20711</v>
      </c>
      <c r="B265" s="5"/>
      <c r="C265" s="1">
        <v>1728</v>
      </c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2"/>
      <c r="U265" s="2"/>
      <c r="V265" s="2"/>
      <c r="W265" s="2"/>
      <c r="X265" s="2"/>
      <c r="Y265" s="2"/>
      <c r="Z265" s="2"/>
    </row>
    <row x14ac:dyDescent="0.25" r="266" customHeight="1" ht="18.75">
      <c r="A266" s="8">
        <v>20721</v>
      </c>
      <c r="B266" s="5"/>
      <c r="C266" s="1">
        <v>1533</v>
      </c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2"/>
      <c r="U266" s="2"/>
      <c r="V266" s="2"/>
      <c r="W266" s="2"/>
      <c r="X266" s="2"/>
      <c r="Y266" s="2"/>
      <c r="Z266" s="2"/>
    </row>
    <row x14ac:dyDescent="0.25" r="267" customHeight="1" ht="18.75">
      <c r="A267" s="8">
        <v>20731</v>
      </c>
      <c r="B267" s="5"/>
      <c r="C267" s="1">
        <v>2169</v>
      </c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2"/>
      <c r="U267" s="2"/>
      <c r="V267" s="2"/>
      <c r="W267" s="2"/>
      <c r="X267" s="2"/>
      <c r="Y267" s="2"/>
      <c r="Z267" s="2"/>
    </row>
    <row x14ac:dyDescent="0.25" r="268" customHeight="1" ht="18.75">
      <c r="A268" s="8">
        <v>20741</v>
      </c>
      <c r="B268" s="5"/>
      <c r="C268" s="1">
        <v>1403</v>
      </c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2"/>
      <c r="U268" s="2"/>
      <c r="V268" s="2"/>
      <c r="W268" s="2"/>
      <c r="X268" s="2"/>
      <c r="Y268" s="2"/>
      <c r="Z268" s="2"/>
    </row>
    <row x14ac:dyDescent="0.25" r="269" customHeight="1" ht="18.75">
      <c r="A269" s="9">
        <v>20004</v>
      </c>
      <c r="B269" s="10" t="s">
        <v>164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2"/>
      <c r="U269" s="2"/>
      <c r="V269" s="2"/>
      <c r="W269" s="2"/>
      <c r="X269" s="2"/>
      <c r="Y269" s="2"/>
      <c r="Z269" s="2"/>
    </row>
    <row x14ac:dyDescent="0.25" r="270" customHeight="1" ht="18.75">
      <c r="A270" s="11"/>
      <c r="B270" s="1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2"/>
      <c r="U270" s="2"/>
      <c r="V270" s="2"/>
      <c r="W270" s="2"/>
      <c r="X270" s="2"/>
      <c r="Y270" s="2"/>
      <c r="Z270" s="2"/>
    </row>
    <row x14ac:dyDescent="0.25" r="271" customHeight="1" ht="18.75">
      <c r="A271" s="11"/>
      <c r="B271" s="1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2"/>
      <c r="U271" s="2"/>
      <c r="V271" s="2"/>
      <c r="W271" s="2"/>
      <c r="X271" s="2"/>
      <c r="Y271" s="2"/>
      <c r="Z271" s="2"/>
    </row>
    <row x14ac:dyDescent="0.25" r="272" customHeight="1" ht="18.75">
      <c r="A272" s="11"/>
      <c r="B272" s="1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2"/>
      <c r="U272" s="2"/>
      <c r="V272" s="2"/>
      <c r="W272" s="2"/>
      <c r="X272" s="2"/>
      <c r="Y272" s="2"/>
      <c r="Z272" s="2"/>
    </row>
    <row x14ac:dyDescent="0.25" r="273" customHeight="1" ht="18.75">
      <c r="A273" s="12">
        <v>1041</v>
      </c>
      <c r="B273" s="12">
        <v>1343</v>
      </c>
      <c r="C273" s="12">
        <v>517</v>
      </c>
      <c r="D273" s="12">
        <v>114</v>
      </c>
      <c r="E273" s="12">
        <v>5011</v>
      </c>
      <c r="F273" s="12">
        <v>557</v>
      </c>
      <c r="G273" s="12">
        <v>41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2"/>
      <c r="U273" s="2"/>
      <c r="V273" s="2"/>
      <c r="W273" s="2"/>
      <c r="X273" s="2"/>
      <c r="Y273" s="2"/>
      <c r="Z273" s="2"/>
    </row>
    <row x14ac:dyDescent="0.25" r="274" customHeight="1" ht="18.75">
      <c r="A274" s="12">
        <v>1021</v>
      </c>
      <c r="B274" s="12">
        <v>1323</v>
      </c>
      <c r="C274" s="12">
        <v>513</v>
      </c>
      <c r="D274" s="12">
        <v>112</v>
      </c>
      <c r="E274" s="12">
        <v>5021</v>
      </c>
      <c r="F274" s="12">
        <v>558</v>
      </c>
      <c r="G274" s="12">
        <v>42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2"/>
      <c r="U274" s="2"/>
      <c r="V274" s="2"/>
      <c r="W274" s="2"/>
      <c r="X274" s="2"/>
      <c r="Y274" s="2"/>
      <c r="Z274" s="2"/>
    </row>
    <row x14ac:dyDescent="0.25" r="275" customHeight="1" ht="18.75">
      <c r="A275" s="12">
        <v>1031</v>
      </c>
      <c r="B275" s="12">
        <v>1333</v>
      </c>
      <c r="C275" s="12">
        <v>515</v>
      </c>
      <c r="D275" s="12">
        <v>113</v>
      </c>
      <c r="E275" s="12">
        <v>5031</v>
      </c>
      <c r="F275" s="12">
        <v>559</v>
      </c>
      <c r="G275" s="12">
        <v>43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2"/>
      <c r="U275" s="2"/>
      <c r="V275" s="2"/>
      <c r="W275" s="2"/>
      <c r="X275" s="2"/>
      <c r="Y275" s="2"/>
      <c r="Z275" s="2"/>
    </row>
    <row x14ac:dyDescent="0.25" r="276" customHeight="1" ht="18.75">
      <c r="A276" s="12">
        <v>1041</v>
      </c>
      <c r="B276" s="12">
        <v>1343</v>
      </c>
      <c r="C276" s="12">
        <v>517</v>
      </c>
      <c r="D276" s="12">
        <v>114</v>
      </c>
      <c r="E276" s="12">
        <v>5041</v>
      </c>
      <c r="F276" s="12">
        <v>560</v>
      </c>
      <c r="G276" s="12">
        <v>44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2"/>
      <c r="U276" s="2"/>
      <c r="V276" s="2"/>
      <c r="W276" s="2"/>
      <c r="X276" s="2"/>
      <c r="Y276" s="2"/>
      <c r="Z276" s="2"/>
    </row>
    <row x14ac:dyDescent="0.25" r="277" customHeight="1" ht="18.75">
      <c r="A277" s="12">
        <v>1051</v>
      </c>
      <c r="B277" s="12">
        <v>1353</v>
      </c>
      <c r="C277" s="12">
        <v>519</v>
      </c>
      <c r="D277" s="12">
        <v>115</v>
      </c>
      <c r="E277" s="12">
        <v>5051</v>
      </c>
      <c r="F277" s="12">
        <v>561</v>
      </c>
      <c r="G277" s="12">
        <v>45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2"/>
      <c r="U277" s="2"/>
      <c r="V277" s="2"/>
      <c r="W277" s="2"/>
      <c r="X277" s="2"/>
      <c r="Y277" s="2"/>
      <c r="Z277" s="2"/>
    </row>
    <row x14ac:dyDescent="0.25" r="278" customHeight="1" ht="18.75">
      <c r="A278" s="12">
        <v>1061</v>
      </c>
      <c r="B278" s="12">
        <v>1363</v>
      </c>
      <c r="C278" s="12">
        <v>521</v>
      </c>
      <c r="D278" s="12">
        <v>116</v>
      </c>
      <c r="E278" s="12">
        <v>5061</v>
      </c>
      <c r="F278" s="12">
        <v>562</v>
      </c>
      <c r="G278" s="12">
        <v>46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2"/>
      <c r="U278" s="2"/>
      <c r="V278" s="2"/>
      <c r="W278" s="2"/>
      <c r="X278" s="2"/>
      <c r="Y278" s="2"/>
      <c r="Z278" s="2"/>
    </row>
    <row x14ac:dyDescent="0.25" r="279" customHeight="1" ht="18.75">
      <c r="A279" s="11"/>
      <c r="B279" s="1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2"/>
      <c r="U279" s="2"/>
      <c r="V279" s="2"/>
      <c r="W279" s="2"/>
      <c r="X279" s="2"/>
      <c r="Y279" s="2"/>
      <c r="Z279" s="2"/>
    </row>
    <row x14ac:dyDescent="0.25" r="280" customHeight="1" ht="18.75">
      <c r="A280" s="12">
        <v>1202</v>
      </c>
      <c r="B280" s="12">
        <v>20004</v>
      </c>
      <c r="C280" s="12">
        <v>79</v>
      </c>
      <c r="D280" s="12">
        <v>2003</v>
      </c>
      <c r="E280" s="12">
        <v>1052</v>
      </c>
      <c r="F280" s="12">
        <v>1352</v>
      </c>
      <c r="G280" s="12">
        <v>1353</v>
      </c>
      <c r="H280" s="12">
        <v>1151</v>
      </c>
      <c r="I280" s="12">
        <v>2001</v>
      </c>
      <c r="J280" s="12">
        <v>6511</v>
      </c>
      <c r="K280" s="12">
        <v>547</v>
      </c>
      <c r="L280" s="12">
        <v>538</v>
      </c>
      <c r="M280" s="12">
        <v>555</v>
      </c>
      <c r="N280" s="12">
        <v>570</v>
      </c>
      <c r="O280" s="12">
        <v>529</v>
      </c>
      <c r="P280" s="12">
        <v>561</v>
      </c>
      <c r="Q280" s="12">
        <v>17</v>
      </c>
      <c r="R280" s="12">
        <v>2</v>
      </c>
      <c r="S280" s="12">
        <v>35</v>
      </c>
      <c r="T280" s="6"/>
      <c r="U280" s="6"/>
      <c r="V280" s="6"/>
      <c r="W280" s="6"/>
      <c r="X280" s="6"/>
      <c r="Y280" s="6"/>
      <c r="Z280" s="6"/>
    </row>
    <row x14ac:dyDescent="0.25" r="281" customHeight="1" ht="18.75">
      <c r="A281" s="11"/>
      <c r="B281" s="1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2"/>
      <c r="U281" s="2"/>
      <c r="V281" s="2"/>
      <c r="W281" s="2"/>
      <c r="X281" s="2"/>
      <c r="Y281" s="2"/>
      <c r="Z281" s="2"/>
    </row>
    <row x14ac:dyDescent="0.25" r="282" customHeight="1" ht="18.75">
      <c r="A282" s="12">
        <v>5411</v>
      </c>
      <c r="B282" s="12">
        <v>4011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2"/>
      <c r="U282" s="2"/>
      <c r="V282" s="2"/>
      <c r="W282" s="2"/>
      <c r="X282" s="2"/>
      <c r="Y282" s="2"/>
      <c r="Z282" s="2"/>
    </row>
    <row x14ac:dyDescent="0.25" r="283" customHeight="1" ht="18.75">
      <c r="A283" s="12">
        <v>5421</v>
      </c>
      <c r="B283" s="12">
        <v>4021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2"/>
      <c r="U283" s="2"/>
      <c r="V283" s="2"/>
      <c r="W283" s="2"/>
      <c r="X283" s="2"/>
      <c r="Y283" s="2"/>
      <c r="Z283" s="2"/>
    </row>
    <row x14ac:dyDescent="0.25" r="284" customHeight="1" ht="18.75">
      <c r="A284" s="12">
        <v>5431</v>
      </c>
      <c r="B284" s="12">
        <v>4031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2"/>
      <c r="U284" s="2"/>
      <c r="V284" s="2"/>
      <c r="W284" s="2"/>
      <c r="X284" s="2"/>
      <c r="Y284" s="2"/>
      <c r="Z284" s="2"/>
    </row>
    <row x14ac:dyDescent="0.25" r="285" customHeight="1" ht="18.75">
      <c r="A285" s="12">
        <v>5441</v>
      </c>
      <c r="B285" s="12">
        <v>4041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2"/>
      <c r="U285" s="2"/>
      <c r="V285" s="2"/>
      <c r="W285" s="2"/>
      <c r="X285" s="2"/>
      <c r="Y285" s="2"/>
      <c r="Z285" s="2"/>
    </row>
    <row x14ac:dyDescent="0.25" r="286" customHeight="1" ht="18.75">
      <c r="A286" s="12">
        <v>5451</v>
      </c>
      <c r="B286" s="12">
        <v>4051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2"/>
      <c r="U286" s="2"/>
      <c r="V286" s="2"/>
      <c r="W286" s="2"/>
      <c r="X286" s="2"/>
      <c r="Y286" s="2"/>
      <c r="Z286" s="2"/>
    </row>
    <row x14ac:dyDescent="0.25" r="287" customHeight="1" ht="18.75">
      <c r="A287" s="12">
        <v>5461</v>
      </c>
      <c r="B287" s="12">
        <v>4061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2"/>
      <c r="U287" s="2"/>
      <c r="V287" s="2"/>
      <c r="W287" s="2"/>
      <c r="X287" s="2"/>
      <c r="Y287" s="2"/>
      <c r="Z287" s="2"/>
    </row>
    <row x14ac:dyDescent="0.25" r="288" customHeight="1" ht="18.75">
      <c r="A288" s="12">
        <v>5471</v>
      </c>
      <c r="B288" s="12">
        <v>4071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2"/>
      <c r="U288" s="2"/>
      <c r="V288" s="2"/>
      <c r="W288" s="2"/>
      <c r="X288" s="2"/>
      <c r="Y288" s="2"/>
      <c r="Z288" s="2"/>
    </row>
    <row x14ac:dyDescent="0.25" r="289" customHeight="1" ht="18.75">
      <c r="A289" s="12">
        <v>5481</v>
      </c>
      <c r="B289" s="12">
        <v>4081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2"/>
      <c r="U289" s="2"/>
      <c r="V289" s="2"/>
      <c r="W289" s="2"/>
      <c r="X289" s="2"/>
      <c r="Y289" s="2"/>
      <c r="Z289" s="2"/>
    </row>
    <row x14ac:dyDescent="0.25" r="290" customHeight="1" ht="18.75">
      <c r="A290" s="12">
        <v>5491</v>
      </c>
      <c r="B290" s="12">
        <v>4091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2"/>
      <c r="U290" s="2"/>
      <c r="V290" s="2"/>
      <c r="W290" s="2"/>
      <c r="X290" s="2"/>
      <c r="Y290" s="2"/>
      <c r="Z290" s="2"/>
    </row>
    <row x14ac:dyDescent="0.25" r="291" customHeight="1" ht="18.75">
      <c r="A291" s="12">
        <v>5501</v>
      </c>
      <c r="B291" s="12">
        <v>4101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2"/>
      <c r="U291" s="2"/>
      <c r="V291" s="2"/>
      <c r="W291" s="2"/>
      <c r="X291" s="2"/>
      <c r="Y291" s="2"/>
      <c r="Z29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77"/>
  <sheetViews>
    <sheetView workbookViewId="0"/>
  </sheetViews>
  <sheetFormatPr defaultRowHeight="15" x14ac:dyDescent="0.25"/>
  <cols>
    <col min="1" max="1" style="3" width="13.576428571428572" customWidth="1" bestFit="1"/>
    <col min="2" max="2" style="4" width="13.576428571428572" customWidth="1" bestFit="1"/>
  </cols>
  <sheetData>
    <row x14ac:dyDescent="0.25" r="1" customHeight="1" ht="18.75">
      <c r="A1" s="1">
        <v>1041</v>
      </c>
      <c r="B1" s="2" t="s">
        <v>0</v>
      </c>
    </row>
    <row x14ac:dyDescent="0.25" r="2" customHeight="1" ht="18.75">
      <c r="A2" s="1">
        <v>1021</v>
      </c>
      <c r="B2" s="2" t="s">
        <v>1</v>
      </c>
    </row>
    <row x14ac:dyDescent="0.25" r="3" customHeight="1" ht="18.75">
      <c r="A3" s="1">
        <v>1031</v>
      </c>
      <c r="B3" s="2" t="s">
        <v>2</v>
      </c>
    </row>
    <row x14ac:dyDescent="0.25" r="4" customHeight="1" ht="18.75">
      <c r="A4" s="1">
        <v>1041</v>
      </c>
      <c r="B4" s="2" t="s">
        <v>0</v>
      </c>
    </row>
    <row x14ac:dyDescent="0.25" r="5" customHeight="1" ht="18.75">
      <c r="A5" s="1">
        <v>1051</v>
      </c>
      <c r="B5" s="2" t="s">
        <v>3</v>
      </c>
    </row>
    <row x14ac:dyDescent="0.25" r="6" customHeight="1" ht="18.75">
      <c r="A6" s="1">
        <v>1061</v>
      </c>
      <c r="B6" s="2" t="s">
        <v>4</v>
      </c>
    </row>
    <row x14ac:dyDescent="0.25" r="7" customHeight="1" ht="18.75">
      <c r="A7" s="1">
        <v>1343</v>
      </c>
      <c r="B7" s="2" t="s">
        <v>5</v>
      </c>
    </row>
    <row x14ac:dyDescent="0.25" r="8" customHeight="1" ht="18.75">
      <c r="A8" s="1">
        <v>1323</v>
      </c>
      <c r="B8" s="2" t="s">
        <v>6</v>
      </c>
    </row>
    <row x14ac:dyDescent="0.25" r="9" customHeight="1" ht="18.75">
      <c r="A9" s="1">
        <v>1333</v>
      </c>
      <c r="B9" s="2" t="s">
        <v>7</v>
      </c>
    </row>
    <row x14ac:dyDescent="0.25" r="10" customHeight="1" ht="18.75">
      <c r="A10" s="1">
        <v>1343</v>
      </c>
      <c r="B10" s="2" t="s">
        <v>5</v>
      </c>
    </row>
    <row x14ac:dyDescent="0.25" r="11" customHeight="1" ht="18.75">
      <c r="A11" s="1">
        <v>1353</v>
      </c>
      <c r="B11" s="2" t="s">
        <v>8</v>
      </c>
    </row>
    <row x14ac:dyDescent="0.25" r="12" customHeight="1" ht="18.75">
      <c r="A12" s="1">
        <v>1363</v>
      </c>
      <c r="B12" s="2" t="s">
        <v>9</v>
      </c>
    </row>
    <row x14ac:dyDescent="0.25" r="13" customHeight="1" ht="18.75">
      <c r="A13" s="1">
        <v>517</v>
      </c>
      <c r="B13" s="2" t="s">
        <v>10</v>
      </c>
    </row>
    <row x14ac:dyDescent="0.25" r="14" customHeight="1" ht="18.75">
      <c r="A14" s="1">
        <v>513</v>
      </c>
      <c r="B14" s="2" t="s">
        <v>11</v>
      </c>
    </row>
    <row x14ac:dyDescent="0.25" r="15" customHeight="1" ht="18.75">
      <c r="A15" s="1">
        <v>515</v>
      </c>
      <c r="B15" s="2" t="s">
        <v>12</v>
      </c>
    </row>
    <row x14ac:dyDescent="0.25" r="16" customHeight="1" ht="18.75">
      <c r="A16" s="1">
        <v>517</v>
      </c>
      <c r="B16" s="2" t="s">
        <v>10</v>
      </c>
    </row>
    <row x14ac:dyDescent="0.25" r="17" customHeight="1" ht="18.75">
      <c r="A17" s="1">
        <v>519</v>
      </c>
      <c r="B17" s="2" t="s">
        <v>13</v>
      </c>
    </row>
    <row x14ac:dyDescent="0.25" r="18" customHeight="1" ht="18.75">
      <c r="A18" s="1">
        <v>521</v>
      </c>
      <c r="B18" s="2" t="s">
        <v>14</v>
      </c>
    </row>
    <row x14ac:dyDescent="0.25" r="19" customHeight="1" ht="18.75">
      <c r="A19" s="1">
        <v>114</v>
      </c>
      <c r="B19" s="2" t="s">
        <v>15</v>
      </c>
    </row>
    <row x14ac:dyDescent="0.25" r="20" customHeight="1" ht="18.75">
      <c r="A20" s="1">
        <v>112</v>
      </c>
      <c r="B20" s="2" t="s">
        <v>16</v>
      </c>
    </row>
    <row x14ac:dyDescent="0.25" r="21" customHeight="1" ht="18.75">
      <c r="A21" s="1">
        <v>113</v>
      </c>
      <c r="B21" s="2" t="s">
        <v>17</v>
      </c>
    </row>
    <row x14ac:dyDescent="0.25" r="22" customHeight="1" ht="18.75">
      <c r="A22" s="1">
        <v>114</v>
      </c>
      <c r="B22" s="2" t="s">
        <v>15</v>
      </c>
    </row>
    <row x14ac:dyDescent="0.25" r="23" customHeight="1" ht="18.75">
      <c r="A23" s="1">
        <v>115</v>
      </c>
      <c r="B23" s="2" t="s">
        <v>18</v>
      </c>
    </row>
    <row x14ac:dyDescent="0.25" r="24" customHeight="1" ht="18.75">
      <c r="A24" s="1">
        <v>116</v>
      </c>
      <c r="B24" s="2" t="s">
        <v>19</v>
      </c>
    </row>
    <row x14ac:dyDescent="0.25" r="25" customHeight="1" ht="18.75">
      <c r="A25" s="1">
        <v>5011</v>
      </c>
      <c r="B25" s="2" t="s">
        <v>20</v>
      </c>
    </row>
    <row x14ac:dyDescent="0.25" r="26" customHeight="1" ht="18.75">
      <c r="A26" s="1">
        <v>5021</v>
      </c>
      <c r="B26" s="2" t="s">
        <v>21</v>
      </c>
    </row>
    <row x14ac:dyDescent="0.25" r="27" customHeight="1" ht="18.75">
      <c r="A27" s="1">
        <v>5031</v>
      </c>
      <c r="B27" s="2" t="s">
        <v>22</v>
      </c>
    </row>
    <row x14ac:dyDescent="0.25" r="28" customHeight="1" ht="18.75">
      <c r="A28" s="1">
        <v>5041</v>
      </c>
      <c r="B28" s="2" t="s">
        <v>23</v>
      </c>
    </row>
    <row x14ac:dyDescent="0.25" r="29" customHeight="1" ht="18.75">
      <c r="A29" s="1">
        <v>5051</v>
      </c>
      <c r="B29" s="2" t="s">
        <v>24</v>
      </c>
    </row>
    <row x14ac:dyDescent="0.25" r="30" customHeight="1" ht="18.75">
      <c r="A30" s="1">
        <v>5061</v>
      </c>
      <c r="B30" s="2" t="s">
        <v>25</v>
      </c>
    </row>
    <row x14ac:dyDescent="0.25" r="31" customHeight="1" ht="18.75">
      <c r="A31" s="1">
        <v>557</v>
      </c>
      <c r="B31" s="2" t="s">
        <v>26</v>
      </c>
    </row>
    <row x14ac:dyDescent="0.25" r="32" customHeight="1" ht="18.75">
      <c r="A32" s="1">
        <v>558</v>
      </c>
      <c r="B32" s="2" t="s">
        <v>27</v>
      </c>
    </row>
    <row x14ac:dyDescent="0.25" r="33" customHeight="1" ht="18.75">
      <c r="A33" s="1">
        <v>559</v>
      </c>
      <c r="B33" s="2" t="s">
        <v>28</v>
      </c>
    </row>
    <row x14ac:dyDescent="0.25" r="34" customHeight="1" ht="18.75">
      <c r="A34" s="1">
        <v>560</v>
      </c>
      <c r="B34" s="2" t="s">
        <v>29</v>
      </c>
    </row>
    <row x14ac:dyDescent="0.25" r="35" customHeight="1" ht="18.75">
      <c r="A35" s="1">
        <v>561</v>
      </c>
      <c r="B35" s="2" t="s">
        <v>30</v>
      </c>
    </row>
    <row x14ac:dyDescent="0.25" r="36" customHeight="1" ht="18.75">
      <c r="A36" s="1">
        <v>562</v>
      </c>
      <c r="B36" s="2" t="s">
        <v>31</v>
      </c>
    </row>
    <row x14ac:dyDescent="0.25" r="37" customHeight="1" ht="18.75">
      <c r="A37" s="1">
        <v>41</v>
      </c>
      <c r="B37" s="2" t="s">
        <v>32</v>
      </c>
    </row>
    <row x14ac:dyDescent="0.25" r="38" customHeight="1" ht="18.75">
      <c r="A38" s="1">
        <v>42</v>
      </c>
      <c r="B38" s="2" t="s">
        <v>33</v>
      </c>
    </row>
    <row x14ac:dyDescent="0.25" r="39" customHeight="1" ht="18.75">
      <c r="A39" s="1">
        <v>43</v>
      </c>
      <c r="B39" s="2" t="s">
        <v>34</v>
      </c>
    </row>
    <row x14ac:dyDescent="0.25" r="40" customHeight="1" ht="18.75">
      <c r="A40" s="1">
        <v>44</v>
      </c>
      <c r="B40" s="2" t="s">
        <v>35</v>
      </c>
    </row>
    <row x14ac:dyDescent="0.25" r="41" customHeight="1" ht="18.75">
      <c r="A41" s="1">
        <v>45</v>
      </c>
      <c r="B41" s="2" t="s">
        <v>36</v>
      </c>
    </row>
    <row x14ac:dyDescent="0.25" r="42" customHeight="1" ht="18.75">
      <c r="A42" s="1">
        <v>46</v>
      </c>
      <c r="B42" s="2" t="s">
        <v>37</v>
      </c>
    </row>
    <row x14ac:dyDescent="0.25" r="43" customHeight="1" ht="18.75">
      <c r="A43" s="1">
        <v>1202</v>
      </c>
      <c r="B43" s="2" t="s">
        <v>38</v>
      </c>
    </row>
    <row x14ac:dyDescent="0.25" r="44" customHeight="1" ht="18.75">
      <c r="A44" s="1">
        <v>79</v>
      </c>
      <c r="B44" s="2" t="s">
        <v>39</v>
      </c>
    </row>
    <row x14ac:dyDescent="0.25" r="45" customHeight="1" ht="18.75">
      <c r="A45" s="1">
        <v>2003</v>
      </c>
      <c r="B45" s="2" t="s">
        <v>40</v>
      </c>
    </row>
    <row x14ac:dyDescent="0.25" r="46" customHeight="1" ht="18.75">
      <c r="A46" s="1">
        <v>1052</v>
      </c>
      <c r="B46" s="2" t="s">
        <v>41</v>
      </c>
    </row>
    <row x14ac:dyDescent="0.25" r="47" customHeight="1" ht="18.75">
      <c r="A47" s="1">
        <v>1352</v>
      </c>
      <c r="B47" s="2" t="s">
        <v>42</v>
      </c>
    </row>
    <row x14ac:dyDescent="0.25" r="48" customHeight="1" ht="18.75">
      <c r="A48" s="1">
        <v>1353</v>
      </c>
      <c r="B48" s="2" t="s">
        <v>8</v>
      </c>
    </row>
    <row x14ac:dyDescent="0.25" r="49" customHeight="1" ht="18.75">
      <c r="A49" s="1">
        <v>1151</v>
      </c>
      <c r="B49" s="2" t="s">
        <v>43</v>
      </c>
    </row>
    <row x14ac:dyDescent="0.25" r="50" customHeight="1" ht="18.75">
      <c r="A50" s="1">
        <v>2001</v>
      </c>
      <c r="B50" s="2" t="s">
        <v>44</v>
      </c>
    </row>
    <row x14ac:dyDescent="0.25" r="51" customHeight="1" ht="18.75">
      <c r="A51" s="1">
        <v>6511</v>
      </c>
      <c r="B51" s="2" t="s">
        <v>39</v>
      </c>
    </row>
    <row x14ac:dyDescent="0.25" r="52" customHeight="1" ht="18.75">
      <c r="A52" s="1">
        <v>547</v>
      </c>
      <c r="B52" s="2" t="s">
        <v>45</v>
      </c>
    </row>
    <row x14ac:dyDescent="0.25" r="53" customHeight="1" ht="18.75">
      <c r="A53" s="1">
        <v>538</v>
      </c>
      <c r="B53" s="2" t="s">
        <v>46</v>
      </c>
    </row>
    <row x14ac:dyDescent="0.25" r="54" customHeight="1" ht="18.75">
      <c r="A54" s="1">
        <v>555</v>
      </c>
      <c r="B54" s="2" t="s">
        <v>47</v>
      </c>
    </row>
    <row x14ac:dyDescent="0.25" r="55" customHeight="1" ht="18.75">
      <c r="A55" s="1">
        <v>570</v>
      </c>
      <c r="B55" s="2" t="s">
        <v>48</v>
      </c>
    </row>
    <row x14ac:dyDescent="0.25" r="56" customHeight="1" ht="18.75">
      <c r="A56" s="1">
        <v>529</v>
      </c>
      <c r="B56" s="2" t="s">
        <v>49</v>
      </c>
    </row>
    <row x14ac:dyDescent="0.25" r="57" customHeight="1" ht="18.75">
      <c r="A57" s="1">
        <v>531</v>
      </c>
      <c r="B57" s="2" t="s">
        <v>50</v>
      </c>
    </row>
    <row x14ac:dyDescent="0.25" r="58" customHeight="1" ht="18.75">
      <c r="A58" s="1">
        <v>5411</v>
      </c>
      <c r="B58" s="2" t="s">
        <v>51</v>
      </c>
    </row>
    <row x14ac:dyDescent="0.25" r="59" customHeight="1" ht="18.75">
      <c r="A59" s="1">
        <v>5421</v>
      </c>
      <c r="B59" s="2" t="s">
        <v>52</v>
      </c>
    </row>
    <row x14ac:dyDescent="0.25" r="60" customHeight="1" ht="18.75">
      <c r="A60" s="1">
        <v>5431</v>
      </c>
      <c r="B60" s="2" t="s">
        <v>53</v>
      </c>
    </row>
    <row x14ac:dyDescent="0.25" r="61" customHeight="1" ht="18.75">
      <c r="A61" s="1">
        <v>5441</v>
      </c>
      <c r="B61" s="2" t="s">
        <v>54</v>
      </c>
    </row>
    <row x14ac:dyDescent="0.25" r="62" customHeight="1" ht="18.75">
      <c r="A62" s="1">
        <v>5451</v>
      </c>
      <c r="B62" s="2" t="s">
        <v>55</v>
      </c>
    </row>
    <row x14ac:dyDescent="0.25" r="63" customHeight="1" ht="18.75">
      <c r="A63" s="1">
        <v>5461</v>
      </c>
      <c r="B63" s="2" t="s">
        <v>56</v>
      </c>
    </row>
    <row x14ac:dyDescent="0.25" r="64" customHeight="1" ht="18.75">
      <c r="A64" s="1">
        <v>5471</v>
      </c>
      <c r="B64" s="2" t="s">
        <v>57</v>
      </c>
    </row>
    <row x14ac:dyDescent="0.25" r="65" customHeight="1" ht="18.75">
      <c r="A65" s="1">
        <v>5481</v>
      </c>
      <c r="B65" s="2" t="s">
        <v>58</v>
      </c>
    </row>
    <row x14ac:dyDescent="0.25" r="66" customHeight="1" ht="18.75">
      <c r="A66" s="1">
        <v>5491</v>
      </c>
      <c r="B66" s="2" t="s">
        <v>59</v>
      </c>
    </row>
    <row x14ac:dyDescent="0.25" r="67" customHeight="1" ht="18.75">
      <c r="A67" s="1">
        <v>5501</v>
      </c>
      <c r="B67" s="2" t="s">
        <v>60</v>
      </c>
    </row>
    <row x14ac:dyDescent="0.25" r="68" customHeight="1" ht="18.75">
      <c r="A68" s="1">
        <v>4011</v>
      </c>
      <c r="B68" s="2" t="s">
        <v>61</v>
      </c>
    </row>
    <row x14ac:dyDescent="0.25" r="69" customHeight="1" ht="18.75">
      <c r="A69" s="1">
        <v>4021</v>
      </c>
      <c r="B69" s="2" t="s">
        <v>62</v>
      </c>
    </row>
    <row x14ac:dyDescent="0.25" r="70" customHeight="1" ht="18.75">
      <c r="A70" s="1">
        <v>4031</v>
      </c>
      <c r="B70" s="2" t="s">
        <v>63</v>
      </c>
    </row>
    <row x14ac:dyDescent="0.25" r="71" customHeight="1" ht="18.75">
      <c r="A71" s="1">
        <v>4041</v>
      </c>
      <c r="B71" s="2" t="s">
        <v>64</v>
      </c>
    </row>
    <row x14ac:dyDescent="0.25" r="72" customHeight="1" ht="18.75">
      <c r="A72" s="1">
        <v>4051</v>
      </c>
      <c r="B72" s="2" t="s">
        <v>65</v>
      </c>
    </row>
    <row x14ac:dyDescent="0.25" r="73" customHeight="1" ht="18.75">
      <c r="A73" s="1">
        <v>4061</v>
      </c>
      <c r="B73" s="2" t="s">
        <v>66</v>
      </c>
    </row>
    <row x14ac:dyDescent="0.25" r="74" customHeight="1" ht="18.75">
      <c r="A74" s="1">
        <v>4071</v>
      </c>
      <c r="B74" s="2" t="s">
        <v>67</v>
      </c>
    </row>
    <row x14ac:dyDescent="0.25" r="75" customHeight="1" ht="18.75">
      <c r="A75" s="1">
        <v>4081</v>
      </c>
      <c r="B75" s="2" t="s">
        <v>68</v>
      </c>
    </row>
    <row x14ac:dyDescent="0.25" r="76" customHeight="1" ht="18.75">
      <c r="A76" s="1">
        <v>4091</v>
      </c>
      <c r="B76" s="2" t="s">
        <v>69</v>
      </c>
    </row>
    <row x14ac:dyDescent="0.25" r="77" customHeight="1" ht="18.75">
      <c r="A77" s="1">
        <v>4101</v>
      </c>
      <c r="B77" s="2" t="s">
        <v>70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礎武器</vt:lpstr>
      <vt:lpstr>十天超越</vt:lpstr>
      <vt:lpstr>十天所欠</vt:lpstr>
      <vt:lpstr>所需素材</vt:lpstr>
      <vt:lpstr>十天超越ID別</vt:lpstr>
      <vt:lpstr>素材ID對照</vt:lpstr>
      <vt:lpstr>所持一覽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2024-03-08T03:35:34.021Z</dcterms:created>
  <dcterms:modified xsi:type="dcterms:W3CDTF">2024-03-08T03:35:34.021Z</dcterms:modified>
</cp:coreProperties>
</file>