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201702-厦门视贝科技有限公司\02 蓝图设计\2.11 客户化方案设计\视贝开发需求【seebest】\讨论170516\"/>
    </mc:Choice>
  </mc:AlternateContent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70" i="1" l="1"/>
  <c r="G270" i="1" s="1"/>
  <c r="C269" i="1"/>
  <c r="C268" i="1"/>
  <c r="C267" i="1"/>
  <c r="C266" i="1"/>
  <c r="E265" i="1"/>
  <c r="C265" i="1"/>
  <c r="C264" i="1"/>
  <c r="C263" i="1"/>
  <c r="C262" i="1"/>
  <c r="E261" i="1"/>
  <c r="C261" i="1"/>
  <c r="G261" i="1" s="1"/>
  <c r="C260" i="1"/>
  <c r="C259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G252" i="1" s="1"/>
  <c r="E251" i="1"/>
  <c r="C251" i="1"/>
  <c r="E250" i="1"/>
  <c r="C250" i="1"/>
  <c r="C249" i="1"/>
  <c r="G249" i="1" s="1"/>
  <c r="E248" i="1"/>
  <c r="C248" i="1"/>
  <c r="E247" i="1"/>
  <c r="C247" i="1"/>
  <c r="E246" i="1"/>
  <c r="C246" i="1"/>
  <c r="G246" i="1" s="1"/>
  <c r="E245" i="1"/>
  <c r="C245" i="1"/>
  <c r="C244" i="1"/>
  <c r="G244" i="1" s="1"/>
  <c r="E243" i="1"/>
  <c r="C243" i="1"/>
  <c r="G243" i="1" s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C231" i="1"/>
  <c r="G231" i="1" s="1"/>
  <c r="E230" i="1"/>
  <c r="C230" i="1"/>
  <c r="E229" i="1"/>
  <c r="C229" i="1"/>
  <c r="G229" i="1" s="1"/>
  <c r="E228" i="1"/>
  <c r="C228" i="1"/>
  <c r="E227" i="1"/>
  <c r="C227" i="1"/>
  <c r="E226" i="1"/>
  <c r="C226" i="1"/>
  <c r="E225" i="1"/>
  <c r="C225" i="1"/>
  <c r="D224" i="1"/>
  <c r="D271" i="1" s="1"/>
  <c r="E271" i="1" s="1"/>
  <c r="C224" i="1"/>
  <c r="E223" i="1"/>
  <c r="C223" i="1"/>
  <c r="E222" i="1"/>
  <c r="C222" i="1"/>
  <c r="E221" i="1"/>
  <c r="C221" i="1"/>
  <c r="G221" i="1" s="1"/>
  <c r="C220" i="1"/>
  <c r="G220" i="1" s="1"/>
  <c r="E219" i="1"/>
  <c r="C219" i="1"/>
  <c r="G219" i="1" s="1"/>
  <c r="E218" i="1"/>
  <c r="C218" i="1"/>
  <c r="E217" i="1"/>
  <c r="C217" i="1"/>
  <c r="G217" i="1" s="1"/>
  <c r="E216" i="1"/>
  <c r="C216" i="1"/>
  <c r="C215" i="1"/>
  <c r="G215" i="1" s="1"/>
  <c r="E214" i="1"/>
  <c r="C214" i="1"/>
  <c r="E213" i="1"/>
  <c r="C213" i="1"/>
  <c r="E212" i="1"/>
  <c r="C212" i="1"/>
  <c r="E211" i="1"/>
  <c r="C211" i="1"/>
  <c r="E210" i="1"/>
  <c r="C210" i="1"/>
  <c r="E209" i="1"/>
  <c r="C209" i="1"/>
  <c r="C208" i="1"/>
  <c r="G208" i="1" s="1"/>
  <c r="E207" i="1"/>
  <c r="C207" i="1"/>
  <c r="C206" i="1"/>
  <c r="G206" i="1" s="1"/>
  <c r="E205" i="1"/>
  <c r="C205" i="1"/>
  <c r="E204" i="1"/>
  <c r="C204" i="1"/>
  <c r="G204" i="1" s="1"/>
  <c r="E203" i="1"/>
  <c r="C203" i="1"/>
  <c r="E202" i="1"/>
  <c r="C202" i="1"/>
  <c r="E201" i="1"/>
  <c r="C201" i="1"/>
  <c r="E200" i="1"/>
  <c r="C200" i="1"/>
  <c r="E199" i="1"/>
  <c r="C199" i="1"/>
  <c r="G199" i="1" s="1"/>
  <c r="G198" i="1"/>
  <c r="E198" i="1"/>
  <c r="C198" i="1"/>
  <c r="E197" i="1"/>
  <c r="C197" i="1"/>
  <c r="E196" i="1"/>
  <c r="C196" i="1"/>
  <c r="G196" i="1" s="1"/>
  <c r="E195" i="1"/>
  <c r="C195" i="1"/>
  <c r="E194" i="1"/>
  <c r="C194" i="1"/>
  <c r="G194" i="1" s="1"/>
  <c r="E193" i="1"/>
  <c r="C193" i="1"/>
  <c r="E192" i="1"/>
  <c r="C192" i="1"/>
  <c r="G192" i="1" s="1"/>
  <c r="E191" i="1"/>
  <c r="C191" i="1"/>
  <c r="E190" i="1"/>
  <c r="C190" i="1"/>
  <c r="G190" i="1" s="1"/>
  <c r="E189" i="1"/>
  <c r="C189" i="1"/>
  <c r="G189" i="1" s="1"/>
  <c r="E188" i="1"/>
  <c r="C188" i="1"/>
  <c r="G188" i="1" s="1"/>
  <c r="E187" i="1"/>
  <c r="C187" i="1"/>
  <c r="C186" i="1"/>
  <c r="G186" i="1" s="1"/>
  <c r="E185" i="1"/>
  <c r="C185" i="1"/>
  <c r="E184" i="1"/>
  <c r="C184" i="1"/>
  <c r="E183" i="1"/>
  <c r="C183" i="1"/>
  <c r="E182" i="1"/>
  <c r="C182" i="1"/>
  <c r="E181" i="1"/>
  <c r="C181" i="1"/>
  <c r="E180" i="1"/>
  <c r="C180" i="1"/>
  <c r="C179" i="1"/>
  <c r="G179" i="1" s="1"/>
  <c r="E178" i="1"/>
  <c r="C178" i="1"/>
  <c r="E177" i="1"/>
  <c r="C177" i="1"/>
  <c r="E176" i="1"/>
  <c r="C176" i="1"/>
  <c r="G176" i="1" s="1"/>
  <c r="E175" i="1"/>
  <c r="C175" i="1"/>
  <c r="E174" i="1"/>
  <c r="C174" i="1"/>
  <c r="E173" i="1"/>
  <c r="C173" i="1"/>
  <c r="E172" i="1"/>
  <c r="C172" i="1"/>
  <c r="E171" i="1"/>
  <c r="C171" i="1"/>
  <c r="G171" i="1" s="1"/>
  <c r="E170" i="1"/>
  <c r="C170" i="1"/>
  <c r="E169" i="1"/>
  <c r="C169" i="1"/>
  <c r="E168" i="1"/>
  <c r="C168" i="1"/>
  <c r="E167" i="1"/>
  <c r="C167" i="1"/>
  <c r="E166" i="1"/>
  <c r="C166" i="1"/>
  <c r="E165" i="1"/>
  <c r="C165" i="1"/>
  <c r="G165" i="1" s="1"/>
  <c r="E164" i="1"/>
  <c r="C164" i="1"/>
  <c r="E163" i="1"/>
  <c r="C163" i="1"/>
  <c r="G163" i="1" s="1"/>
  <c r="C162" i="1"/>
  <c r="G162" i="1" s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G154" i="1" s="1"/>
  <c r="E153" i="1"/>
  <c r="C153" i="1"/>
  <c r="E152" i="1"/>
  <c r="C152" i="1"/>
  <c r="E151" i="1"/>
  <c r="C151" i="1"/>
  <c r="G151" i="1" s="1"/>
  <c r="C150" i="1"/>
  <c r="G150" i="1" s="1"/>
  <c r="C149" i="1"/>
  <c r="G149" i="1" s="1"/>
  <c r="E148" i="1"/>
  <c r="C148" i="1"/>
  <c r="E147" i="1"/>
  <c r="C147" i="1"/>
  <c r="E146" i="1"/>
  <c r="C146" i="1"/>
  <c r="G146" i="1" s="1"/>
  <c r="E145" i="1"/>
  <c r="C145" i="1"/>
  <c r="E144" i="1"/>
  <c r="C144" i="1"/>
  <c r="E143" i="1"/>
  <c r="C143" i="1"/>
  <c r="E142" i="1"/>
  <c r="C142" i="1"/>
  <c r="E141" i="1"/>
  <c r="C141" i="1"/>
  <c r="E140" i="1"/>
  <c r="G140" i="1" s="1"/>
  <c r="C140" i="1"/>
  <c r="E139" i="1"/>
  <c r="C139" i="1"/>
  <c r="C138" i="1"/>
  <c r="G138" i="1" s="1"/>
  <c r="E137" i="1"/>
  <c r="C137" i="1"/>
  <c r="G137" i="1" s="1"/>
  <c r="E136" i="1"/>
  <c r="C136" i="1"/>
  <c r="E135" i="1"/>
  <c r="C135" i="1"/>
  <c r="E134" i="1"/>
  <c r="C134" i="1"/>
  <c r="G134" i="1" s="1"/>
  <c r="C133" i="1"/>
  <c r="G133" i="1" s="1"/>
  <c r="E132" i="1"/>
  <c r="C132" i="1"/>
  <c r="G131" i="1"/>
  <c r="E131" i="1"/>
  <c r="C131" i="1"/>
  <c r="E130" i="1"/>
  <c r="C130" i="1"/>
  <c r="E129" i="1"/>
  <c r="C129" i="1"/>
  <c r="E128" i="1"/>
  <c r="C128" i="1"/>
  <c r="E127" i="1"/>
  <c r="C127" i="1"/>
  <c r="G127" i="1" s="1"/>
  <c r="E126" i="1"/>
  <c r="C126" i="1"/>
  <c r="G126" i="1" s="1"/>
  <c r="C125" i="1"/>
  <c r="G125" i="1" s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C115" i="1"/>
  <c r="G115" i="1" s="1"/>
  <c r="E114" i="1"/>
  <c r="C114" i="1"/>
  <c r="G114" i="1" s="1"/>
  <c r="E113" i="1"/>
  <c r="C113" i="1"/>
  <c r="G113" i="1" s="1"/>
  <c r="C112" i="1"/>
  <c r="G112" i="1" s="1"/>
  <c r="E111" i="1"/>
  <c r="C111" i="1"/>
  <c r="E110" i="1"/>
  <c r="G110" i="1" s="1"/>
  <c r="C110" i="1"/>
  <c r="E109" i="1"/>
  <c r="C109" i="1"/>
  <c r="E108" i="1"/>
  <c r="C108" i="1"/>
  <c r="E107" i="1"/>
  <c r="C107" i="1"/>
  <c r="E106" i="1"/>
  <c r="G106" i="1" s="1"/>
  <c r="C106" i="1"/>
  <c r="E105" i="1"/>
  <c r="C105" i="1"/>
  <c r="E104" i="1"/>
  <c r="C104" i="1"/>
  <c r="E103" i="1"/>
  <c r="C103" i="1"/>
  <c r="G102" i="1"/>
  <c r="C102" i="1"/>
  <c r="E101" i="1"/>
  <c r="C101" i="1"/>
  <c r="E100" i="1"/>
  <c r="C100" i="1"/>
  <c r="E99" i="1"/>
  <c r="C99" i="1"/>
  <c r="E98" i="1"/>
  <c r="G98" i="1" s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C87" i="1"/>
  <c r="G87" i="1" s="1"/>
  <c r="E86" i="1"/>
  <c r="C86" i="1"/>
  <c r="E85" i="1"/>
  <c r="C85" i="1"/>
  <c r="C84" i="1"/>
  <c r="G84" i="1" s="1"/>
  <c r="E83" i="1"/>
  <c r="C83" i="1"/>
  <c r="E82" i="1"/>
  <c r="C82" i="1"/>
  <c r="E81" i="1"/>
  <c r="C81" i="1"/>
  <c r="E80" i="1"/>
  <c r="C80" i="1"/>
  <c r="G80" i="1" s="1"/>
  <c r="E79" i="1"/>
  <c r="G79" i="1" s="1"/>
  <c r="C79" i="1"/>
  <c r="E78" i="1"/>
  <c r="C78" i="1"/>
  <c r="E77" i="1"/>
  <c r="C77" i="1"/>
  <c r="E76" i="1"/>
  <c r="C76" i="1"/>
  <c r="E75" i="1"/>
  <c r="C75" i="1"/>
  <c r="E74" i="1"/>
  <c r="C74" i="1"/>
  <c r="G74" i="1" s="1"/>
  <c r="E73" i="1"/>
  <c r="C73" i="1"/>
  <c r="E72" i="1"/>
  <c r="C72" i="1"/>
  <c r="E71" i="1"/>
  <c r="C71" i="1"/>
  <c r="E70" i="1"/>
  <c r="C70" i="1"/>
  <c r="E69" i="1"/>
  <c r="C69" i="1"/>
  <c r="E68" i="1"/>
  <c r="C68" i="1"/>
  <c r="G68" i="1" s="1"/>
  <c r="E67" i="1"/>
  <c r="C67" i="1"/>
  <c r="E66" i="1"/>
  <c r="C66" i="1"/>
  <c r="G66" i="1" s="1"/>
  <c r="E65" i="1"/>
  <c r="C65" i="1"/>
  <c r="E64" i="1"/>
  <c r="C64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C50" i="1"/>
  <c r="G50" i="1" s="1"/>
  <c r="E49" i="1"/>
  <c r="C49" i="1"/>
  <c r="E48" i="1"/>
  <c r="C48" i="1"/>
  <c r="G48" i="1" s="1"/>
  <c r="E47" i="1"/>
  <c r="C47" i="1"/>
  <c r="G46" i="1"/>
  <c r="E46" i="1"/>
  <c r="C46" i="1"/>
  <c r="E45" i="1"/>
  <c r="C45" i="1"/>
  <c r="E44" i="1"/>
  <c r="C44" i="1"/>
  <c r="E43" i="1"/>
  <c r="C43" i="1"/>
  <c r="E42" i="1"/>
  <c r="C42" i="1"/>
  <c r="E41" i="1"/>
  <c r="C41" i="1"/>
  <c r="G41" i="1" s="1"/>
  <c r="E40" i="1"/>
  <c r="C40" i="1"/>
  <c r="E39" i="1"/>
  <c r="C39" i="1"/>
  <c r="E38" i="1"/>
  <c r="C38" i="1"/>
  <c r="E37" i="1"/>
  <c r="C37" i="1"/>
  <c r="G37" i="1" s="1"/>
  <c r="E36" i="1"/>
  <c r="C36" i="1"/>
  <c r="E35" i="1"/>
  <c r="C35" i="1"/>
  <c r="E34" i="1"/>
  <c r="C34" i="1"/>
  <c r="G34" i="1" s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G25" i="1" s="1"/>
  <c r="E24" i="1"/>
  <c r="C24" i="1"/>
  <c r="E23" i="1"/>
  <c r="C23" i="1"/>
  <c r="E22" i="1"/>
  <c r="C22" i="1"/>
  <c r="G22" i="1" s="1"/>
  <c r="E21" i="1"/>
  <c r="C21" i="1"/>
  <c r="G21" i="1" s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G10" i="1" s="1"/>
  <c r="C10" i="1"/>
  <c r="E9" i="1"/>
  <c r="C9" i="1"/>
  <c r="G9" i="1" s="1"/>
  <c r="E8" i="1"/>
  <c r="C8" i="1"/>
  <c r="E7" i="1"/>
  <c r="C7" i="1"/>
  <c r="E6" i="1"/>
  <c r="C6" i="1"/>
  <c r="E5" i="1"/>
  <c r="C5" i="1"/>
  <c r="E4" i="1"/>
  <c r="C4" i="1"/>
  <c r="E3" i="1"/>
  <c r="C3" i="1"/>
  <c r="G16" i="1" l="1"/>
  <c r="G20" i="1"/>
  <c r="G32" i="1"/>
  <c r="G36" i="1"/>
  <c r="G40" i="1"/>
  <c r="G44" i="1"/>
  <c r="G52" i="1"/>
  <c r="G56" i="1"/>
  <c r="G60" i="1"/>
  <c r="G65" i="1"/>
  <c r="G77" i="1"/>
  <c r="G119" i="1"/>
  <c r="G123" i="1"/>
  <c r="G237" i="1"/>
  <c r="G88" i="1"/>
  <c r="G92" i="1"/>
  <c r="G155" i="1"/>
  <c r="G159" i="1"/>
  <c r="G14" i="1"/>
  <c r="G193" i="1"/>
  <c r="G97" i="1"/>
  <c r="G101" i="1"/>
  <c r="G122" i="1"/>
  <c r="G47" i="1"/>
  <c r="G4" i="1"/>
  <c r="G8" i="1"/>
  <c r="G23" i="1"/>
  <c r="G39" i="1"/>
  <c r="G51" i="1"/>
  <c r="G67" i="1"/>
  <c r="G71" i="1"/>
  <c r="G75" i="1"/>
  <c r="G120" i="1"/>
  <c r="G166" i="1"/>
  <c r="G170" i="1"/>
  <c r="G174" i="1"/>
  <c r="G191" i="1"/>
  <c r="G216" i="1"/>
  <c r="G105" i="1"/>
  <c r="G109" i="1"/>
  <c r="G180" i="1"/>
  <c r="G234" i="1"/>
  <c r="G197" i="1"/>
  <c r="G235" i="1"/>
  <c r="G18" i="1"/>
  <c r="G73" i="1"/>
  <c r="G81" i="1"/>
  <c r="G90" i="1"/>
  <c r="G94" i="1"/>
  <c r="G118" i="1"/>
  <c r="G172" i="1"/>
  <c r="G181" i="1"/>
  <c r="G185" i="1"/>
  <c r="G256" i="1"/>
  <c r="G135" i="1"/>
  <c r="G143" i="1"/>
  <c r="G227" i="1"/>
  <c r="G239" i="1"/>
  <c r="G15" i="1"/>
  <c r="G30" i="1"/>
  <c r="G58" i="1"/>
  <c r="G62" i="1"/>
  <c r="G82" i="1"/>
  <c r="G99" i="1"/>
  <c r="G103" i="1"/>
  <c r="G107" i="1"/>
  <c r="G111" i="1"/>
  <c r="G144" i="1"/>
  <c r="G148" i="1"/>
  <c r="G153" i="1"/>
  <c r="G157" i="1"/>
  <c r="G161" i="1"/>
  <c r="G182" i="1"/>
  <c r="G24" i="1"/>
  <c r="G28" i="1"/>
  <c r="G54" i="1"/>
  <c r="G69" i="1"/>
  <c r="G83" i="1"/>
  <c r="G91" i="1"/>
  <c r="G129" i="1"/>
  <c r="G136" i="1"/>
  <c r="G183" i="1"/>
  <c r="G202" i="1"/>
  <c r="G223" i="1"/>
  <c r="G230" i="1"/>
  <c r="G241" i="1"/>
  <c r="G245" i="1"/>
  <c r="G211" i="1"/>
  <c r="G265" i="1"/>
  <c r="G184" i="1"/>
  <c r="G207" i="1"/>
  <c r="G228" i="1"/>
  <c r="G255" i="1"/>
  <c r="G12" i="1"/>
  <c r="G26" i="1"/>
  <c r="G89" i="1"/>
  <c r="G96" i="1"/>
  <c r="G100" i="1"/>
  <c r="G104" i="1"/>
  <c r="G108" i="1"/>
  <c r="G116" i="1"/>
  <c r="G141" i="1"/>
  <c r="G158" i="1"/>
  <c r="G177" i="1"/>
  <c r="G225" i="1"/>
  <c r="G247" i="1"/>
  <c r="G6" i="1"/>
  <c r="G64" i="1"/>
  <c r="G124" i="1"/>
  <c r="G142" i="1"/>
  <c r="G200" i="1"/>
  <c r="G236" i="1"/>
  <c r="G178" i="1"/>
  <c r="G209" i="1"/>
  <c r="G213" i="1"/>
  <c r="G248" i="1"/>
  <c r="G3" i="1"/>
  <c r="G31" i="1"/>
  <c r="G38" i="1"/>
  <c r="G42" i="1"/>
  <c r="G57" i="1"/>
  <c r="G86" i="1"/>
  <c r="G121" i="1"/>
  <c r="G132" i="1"/>
  <c r="G164" i="1"/>
  <c r="G168" i="1"/>
  <c r="G205" i="1"/>
  <c r="G218" i="1"/>
  <c r="G233" i="1"/>
  <c r="G253" i="1"/>
  <c r="G257" i="1"/>
  <c r="G5" i="1"/>
  <c r="G11" i="1"/>
  <c r="G27" i="1"/>
  <c r="G43" i="1"/>
  <c r="G53" i="1"/>
  <c r="G70" i="1"/>
  <c r="G93" i="1"/>
  <c r="G152" i="1"/>
  <c r="G156" i="1"/>
  <c r="G160" i="1"/>
  <c r="G167" i="1"/>
  <c r="G195" i="1"/>
  <c r="G145" i="1"/>
  <c r="G238" i="1"/>
  <c r="G139" i="1"/>
  <c r="G210" i="1"/>
  <c r="G214" i="1"/>
  <c r="G232" i="1"/>
  <c r="G19" i="1"/>
  <c r="G35" i="1"/>
  <c r="G61" i="1"/>
  <c r="G78" i="1"/>
  <c r="G117" i="1"/>
  <c r="G130" i="1"/>
  <c r="G175" i="1"/>
  <c r="G187" i="1"/>
  <c r="G203" i="1"/>
  <c r="G222" i="1"/>
  <c r="G226" i="1"/>
  <c r="G242" i="1"/>
  <c r="G7" i="1"/>
  <c r="G13" i="1"/>
  <c r="G29" i="1"/>
  <c r="G45" i="1"/>
  <c r="G55" i="1"/>
  <c r="G72" i="1"/>
  <c r="G85" i="1"/>
  <c r="G95" i="1"/>
  <c r="G169" i="1"/>
  <c r="G17" i="1"/>
  <c r="G33" i="1"/>
  <c r="G49" i="1"/>
  <c r="G59" i="1"/>
  <c r="G76" i="1"/>
  <c r="G128" i="1"/>
  <c r="G147" i="1"/>
  <c r="G173" i="1"/>
  <c r="G201" i="1"/>
  <c r="G212" i="1"/>
  <c r="G240" i="1"/>
  <c r="G250" i="1"/>
  <c r="G254" i="1"/>
  <c r="E224" i="1"/>
  <c r="G224" i="1" s="1"/>
</calcChain>
</file>

<file path=xl/comments1.xml><?xml version="1.0" encoding="utf-8"?>
<comments xmlns="http://schemas.openxmlformats.org/spreadsheetml/2006/main">
  <authors>
    <author>作者</author>
  </authors>
  <commentList>
    <comment ref="B253" authorId="0" shapeId="0">
      <text>
        <r>
          <rPr>
            <b/>
            <sz val="9"/>
            <rFont val="Tahoma"/>
            <family val="2"/>
            <charset val="134"/>
          </rPr>
          <t>作者:</t>
        </r>
        <r>
          <rPr>
            <sz val="9"/>
            <rFont val="Tahoma"/>
            <family val="2"/>
            <charset val="134"/>
          </rPr>
          <t xml:space="preserve">
2</t>
        </r>
        <r>
          <rPr>
            <sz val="9"/>
            <rFont val="宋体"/>
            <family val="3"/>
            <charset val="134"/>
          </rPr>
          <t>月份新办</t>
        </r>
      </text>
    </comment>
    <comment ref="A254" authorId="0" shapeId="0">
      <text>
        <r>
          <rPr>
            <b/>
            <sz val="9"/>
            <rFont val="Tahoma"/>
            <family val="2"/>
            <charset val="134"/>
          </rPr>
          <t>作者:</t>
        </r>
        <r>
          <rPr>
            <sz val="9"/>
            <rFont val="Tahoma"/>
            <family val="2"/>
            <charset val="134"/>
          </rPr>
          <t xml:space="preserve">
2</t>
        </r>
        <r>
          <rPr>
            <sz val="9"/>
            <rFont val="宋体"/>
            <family val="3"/>
            <charset val="134"/>
          </rPr>
          <t>月份新办</t>
        </r>
      </text>
    </comment>
    <comment ref="A255" authorId="0" shapeId="0">
      <text>
        <r>
          <rPr>
            <b/>
            <sz val="9"/>
            <rFont val="Tahoma"/>
            <family val="2"/>
            <charset val="134"/>
          </rPr>
          <t>作者:</t>
        </r>
        <r>
          <rPr>
            <sz val="9"/>
            <rFont val="Tahoma"/>
            <family val="2"/>
            <charset val="134"/>
          </rPr>
          <t xml:space="preserve">
2</t>
        </r>
        <r>
          <rPr>
            <sz val="9"/>
            <rFont val="宋体"/>
            <family val="3"/>
            <charset val="134"/>
          </rPr>
          <t>月份成立办事处</t>
        </r>
      </text>
    </comment>
    <comment ref="B256" authorId="0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2</t>
        </r>
        <r>
          <rPr>
            <sz val="9"/>
            <rFont val="宋体"/>
            <family val="3"/>
            <charset val="134"/>
          </rPr>
          <t>月份成立新办</t>
        </r>
      </text>
    </comment>
    <comment ref="B257" authorId="0" shapeId="0">
      <text>
        <r>
          <rPr>
            <b/>
            <sz val="9"/>
            <rFont val="Tahoma"/>
            <family val="2"/>
            <charset val="134"/>
          </rPr>
          <t>作者:</t>
        </r>
        <r>
          <rPr>
            <sz val="9"/>
            <rFont val="Tahoma"/>
            <family val="2"/>
            <charset val="134"/>
          </rPr>
          <t xml:space="preserve">
2</t>
        </r>
        <r>
          <rPr>
            <sz val="9"/>
            <rFont val="宋体"/>
            <family val="3"/>
            <charset val="134"/>
          </rPr>
          <t>月份成立新办</t>
        </r>
      </text>
    </comment>
  </commentList>
</comments>
</file>

<file path=xl/sharedStrings.xml><?xml version="1.0" encoding="utf-8"?>
<sst xmlns="http://schemas.openxmlformats.org/spreadsheetml/2006/main" count="543" uniqueCount="543">
  <si>
    <t>客户编号</t>
  </si>
  <si>
    <t>客户简称</t>
  </si>
  <si>
    <t>截至17年2月月份报销费用(万元)</t>
  </si>
  <si>
    <t>剩余费用（万）</t>
  </si>
  <si>
    <t>SB1301-001B</t>
  </si>
  <si>
    <t>海口办刘小林</t>
  </si>
  <si>
    <t>SB0202-001B</t>
  </si>
  <si>
    <t>宁波办官建林</t>
  </si>
  <si>
    <t>SB0714-001B</t>
  </si>
  <si>
    <t>揭阳办方楚鑫</t>
    <phoneticPr fontId="6" type="noConversion"/>
  </si>
  <si>
    <t>SB0203-001B</t>
  </si>
  <si>
    <t>温州办卢玉贞</t>
    <phoneticPr fontId="6" type="noConversion"/>
  </si>
  <si>
    <t>SB0101-001B</t>
  </si>
  <si>
    <t>福州办骆凌</t>
    <phoneticPr fontId="6" type="noConversion"/>
  </si>
  <si>
    <t>SB0104-001B</t>
  </si>
  <si>
    <t>莆田办骆晨</t>
  </si>
  <si>
    <t>SB0213-001B</t>
  </si>
  <si>
    <t>台州办官建华</t>
    <phoneticPr fontId="6" type="noConversion"/>
  </si>
  <si>
    <t>SB0808-001B</t>
  </si>
  <si>
    <t>贵港办汪忠民</t>
    <phoneticPr fontId="6" type="noConversion"/>
  </si>
  <si>
    <t>SB2601-001B</t>
  </si>
  <si>
    <t>天津办刘盘</t>
  </si>
  <si>
    <t>SB1211-001B</t>
  </si>
  <si>
    <t>吉安办卢炯华</t>
  </si>
  <si>
    <t>SB0204-001B</t>
  </si>
  <si>
    <t>嘉兴办郑通平</t>
    <phoneticPr fontId="6" type="noConversion"/>
  </si>
  <si>
    <t>SB2702-001B</t>
  </si>
  <si>
    <t>唐山办吴新坡</t>
    <phoneticPr fontId="6" type="noConversion"/>
  </si>
  <si>
    <t>SB0803-001B</t>
  </si>
  <si>
    <t>桂林办涂其荣</t>
    <phoneticPr fontId="6" type="noConversion"/>
  </si>
  <si>
    <t>SB0601-001B</t>
  </si>
  <si>
    <t>济南办吴鑫明</t>
    <phoneticPr fontId="6" type="noConversion"/>
  </si>
  <si>
    <t>SB0112-001B</t>
  </si>
  <si>
    <t>三明办杨立法</t>
    <phoneticPr fontId="6" type="noConversion"/>
  </si>
  <si>
    <t>SB0719-001B</t>
  </si>
  <si>
    <t>汕头办魏锦文</t>
    <phoneticPr fontId="6" type="noConversion"/>
  </si>
  <si>
    <t>SB0801-001B</t>
  </si>
  <si>
    <t>南宁办邹勇</t>
    <phoneticPr fontId="6" type="noConversion"/>
  </si>
  <si>
    <t>SB0105-001B</t>
  </si>
  <si>
    <t>泉州办张世则</t>
    <phoneticPr fontId="6" type="noConversion"/>
  </si>
  <si>
    <t>SB0701-003B</t>
  </si>
  <si>
    <t>番禺办王方月</t>
    <phoneticPr fontId="6" type="noConversion"/>
  </si>
  <si>
    <t>SB0111-001B</t>
  </si>
  <si>
    <t>龙岩办常斌</t>
    <phoneticPr fontId="6" type="noConversion"/>
  </si>
  <si>
    <t>SB0701-004B</t>
  </si>
  <si>
    <t>增城办慎大军</t>
    <phoneticPr fontId="6" type="noConversion"/>
  </si>
  <si>
    <t>SB0513-001B</t>
  </si>
  <si>
    <t>徐州办许忠平</t>
  </si>
  <si>
    <t>SB0709-001B</t>
  </si>
  <si>
    <t>佛山办陈庆雄</t>
    <phoneticPr fontId="6" type="noConversion"/>
  </si>
  <si>
    <t>SB0723-001B</t>
  </si>
  <si>
    <t>河源办宋斌</t>
    <phoneticPr fontId="6" type="noConversion"/>
  </si>
  <si>
    <t>SB0603-001B</t>
  </si>
  <si>
    <t>青岛办苏怀奇</t>
    <phoneticPr fontId="6" type="noConversion"/>
  </si>
  <si>
    <t>SB0102-001B</t>
  </si>
  <si>
    <t>厦门办刘晓元</t>
    <phoneticPr fontId="6" type="noConversion"/>
  </si>
  <si>
    <t>SB0512-001B</t>
  </si>
  <si>
    <t>无锡办胡旭斌</t>
    <phoneticPr fontId="6" type="noConversion"/>
  </si>
  <si>
    <t>SB1402-001B</t>
  </si>
  <si>
    <t>西昌办王仕文</t>
    <phoneticPr fontId="6" type="noConversion"/>
  </si>
  <si>
    <t>SB2705-001B</t>
  </si>
  <si>
    <t>保定办林胜辉</t>
    <phoneticPr fontId="6" type="noConversion"/>
  </si>
  <si>
    <t>SB0706-001B</t>
  </si>
  <si>
    <t>清远办涂昆伦</t>
  </si>
  <si>
    <t>SB0301-001B</t>
  </si>
  <si>
    <t>上海胡风雨</t>
    <phoneticPr fontId="6" type="noConversion"/>
  </si>
  <si>
    <t>SB0706-002B</t>
  </si>
  <si>
    <t>英德办慎石宝</t>
    <phoneticPr fontId="6" type="noConversion"/>
  </si>
  <si>
    <t>SB0609-001B</t>
  </si>
  <si>
    <t>济宁办李春景</t>
    <phoneticPr fontId="6" type="noConversion"/>
  </si>
  <si>
    <t>SB0205-001B</t>
  </si>
  <si>
    <t>湖州朱志清</t>
    <phoneticPr fontId="6" type="noConversion"/>
  </si>
  <si>
    <t>SB1401-001B</t>
  </si>
  <si>
    <t>成都办邝先寿</t>
    <phoneticPr fontId="6" type="noConversion"/>
  </si>
  <si>
    <t>SB0116-001B</t>
  </si>
  <si>
    <t>福清办官文斌</t>
    <phoneticPr fontId="6" type="noConversion"/>
  </si>
  <si>
    <t>SB0802-001B</t>
  </si>
  <si>
    <t>柳州办曾云</t>
  </si>
  <si>
    <t>SB0411-001B</t>
  </si>
  <si>
    <t>阜阳办桑士云</t>
  </si>
  <si>
    <t>SB0506-001B</t>
  </si>
  <si>
    <t>盐城办陈明英</t>
    <phoneticPr fontId="6" type="noConversion"/>
  </si>
  <si>
    <t>SB2202-001B</t>
  </si>
  <si>
    <t>信阳办叶轧锟</t>
    <phoneticPr fontId="6" type="noConversion"/>
  </si>
  <si>
    <t>SB2710-001B</t>
  </si>
  <si>
    <t>廊坊办庞中信</t>
    <phoneticPr fontId="6" type="noConversion"/>
  </si>
  <si>
    <t>SB0807-001B</t>
  </si>
  <si>
    <t>钦州办吴斌</t>
    <phoneticPr fontId="6" type="noConversion"/>
  </si>
  <si>
    <t>SB2204-001B</t>
  </si>
  <si>
    <t>南阳办冯德菊</t>
    <phoneticPr fontId="6" type="noConversion"/>
  </si>
  <si>
    <t>SB0705-001B</t>
  </si>
  <si>
    <t>肇庆办危昌伟</t>
  </si>
  <si>
    <t>SB0617-001B</t>
  </si>
  <si>
    <t>菏泽办刘小年</t>
    <phoneticPr fontId="6" type="noConversion"/>
  </si>
  <si>
    <t>SB1207-001B</t>
  </si>
  <si>
    <t>赣州办罗海泉</t>
  </si>
  <si>
    <t>SB0501-001B</t>
  </si>
  <si>
    <t>南京办王祥庆</t>
  </si>
  <si>
    <t>SB0113-001B</t>
  </si>
  <si>
    <t>南平办吴永明</t>
  </si>
  <si>
    <t>SB0214-001B</t>
  </si>
  <si>
    <t>丽水办叶信荣</t>
    <phoneticPr fontId="6" type="noConversion"/>
  </si>
  <si>
    <t>SB1113-001B</t>
  </si>
  <si>
    <t>怀化办王道炎</t>
  </si>
  <si>
    <t>SB0509-001B</t>
  </si>
  <si>
    <t>扬州办应高义</t>
  </si>
  <si>
    <t>SB0701-005B</t>
  </si>
  <si>
    <t>广州市区王井长</t>
    <phoneticPr fontId="6" type="noConversion"/>
  </si>
  <si>
    <t>SB2205-001B</t>
  </si>
  <si>
    <t>洛阳办叶学顺</t>
  </si>
  <si>
    <t>SB1901-001B</t>
  </si>
  <si>
    <t>武汉办应发德</t>
    <phoneticPr fontId="6" type="noConversion"/>
  </si>
  <si>
    <t>SB0704-001B</t>
  </si>
  <si>
    <t>茂名办洪应励</t>
  </si>
  <si>
    <t>SB0911-001B</t>
  </si>
  <si>
    <t>红河办李俊益</t>
  </si>
  <si>
    <t>SB0903-001B</t>
  </si>
  <si>
    <t>玉溪办苏佳秋</t>
  </si>
  <si>
    <t>SB1410-001B</t>
  </si>
  <si>
    <t>广元办王仕斌</t>
    <phoneticPr fontId="6" type="noConversion"/>
  </si>
  <si>
    <t>SB1105-001B</t>
  </si>
  <si>
    <t>常德办张德建</t>
    <phoneticPr fontId="6" type="noConversion"/>
  </si>
  <si>
    <t>SB0809-001B</t>
  </si>
  <si>
    <t>玉林办陈年秀</t>
    <phoneticPr fontId="6" type="noConversion"/>
  </si>
  <si>
    <t xml:space="preserve">SB0809-002B </t>
    <phoneticPr fontId="6" type="noConversion"/>
  </si>
  <si>
    <t>博白谢明敏</t>
    <phoneticPr fontId="6" type="noConversion"/>
  </si>
  <si>
    <t>SB0412-001B</t>
  </si>
  <si>
    <t>宿州办许建铭</t>
    <phoneticPr fontId="6" type="noConversion"/>
  </si>
  <si>
    <t>SB0604-001B</t>
  </si>
  <si>
    <t>淄博办陈诗海</t>
    <phoneticPr fontId="6" type="noConversion"/>
  </si>
  <si>
    <t>SB0612-001B</t>
  </si>
  <si>
    <t>日照办张瑞娟</t>
    <phoneticPr fontId="6" type="noConversion"/>
  </si>
  <si>
    <t>SB0902-001B</t>
  </si>
  <si>
    <t>曲靖办曾华</t>
    <phoneticPr fontId="6" type="noConversion"/>
  </si>
  <si>
    <t>SB0715-001B</t>
  </si>
  <si>
    <t>梅州办邓勇光</t>
    <phoneticPr fontId="6" type="noConversion"/>
  </si>
  <si>
    <t>SB1204-001B</t>
  </si>
  <si>
    <t>景德镇程仁翔</t>
    <phoneticPr fontId="6" type="noConversion"/>
  </si>
  <si>
    <t>SB0710-001B</t>
  </si>
  <si>
    <r>
      <t>中山方福洲生</t>
    </r>
    <r>
      <rPr>
        <b/>
        <sz val="10"/>
        <color indexed="10"/>
        <rFont val="宋体"/>
        <family val="3"/>
        <charset val="134"/>
      </rPr>
      <t>（增加30万按85%核销）</t>
    </r>
    <phoneticPr fontId="6" type="noConversion"/>
  </si>
  <si>
    <t>SB0503-002B</t>
  </si>
  <si>
    <t>海州办徐靖轩</t>
  </si>
  <si>
    <t>SB0110-002B</t>
  </si>
  <si>
    <t>漳浦办吕渊权</t>
    <phoneticPr fontId="6" type="noConversion"/>
  </si>
  <si>
    <t>SB0504-001B</t>
  </si>
  <si>
    <t>淮安办谢化锋</t>
  </si>
  <si>
    <t>SB1112-001B</t>
  </si>
  <si>
    <t>永州办赵勇</t>
  </si>
  <si>
    <t>SB0103-001B</t>
  </si>
  <si>
    <t>宁德办应盛昌</t>
  </si>
  <si>
    <t>SB0614-001B</t>
  </si>
  <si>
    <t>聊城办梁欢华</t>
    <phoneticPr fontId="6" type="noConversion"/>
  </si>
  <si>
    <t>SB0207-001B</t>
  </si>
  <si>
    <t>金华办朱庆忠</t>
    <phoneticPr fontId="6" type="noConversion"/>
  </si>
  <si>
    <t>SB0201-001B</t>
  </si>
  <si>
    <t>杭州办张义理</t>
    <phoneticPr fontId="6" type="noConversion"/>
  </si>
  <si>
    <t>SB0414-001B</t>
  </si>
  <si>
    <t>六安办王得亮</t>
    <phoneticPr fontId="6" type="noConversion"/>
  </si>
  <si>
    <t>SB1501-001B</t>
  </si>
  <si>
    <t>重庆办王祖智</t>
    <phoneticPr fontId="6" type="noConversion"/>
  </si>
  <si>
    <t>SB1904-001B</t>
  </si>
  <si>
    <t>孝感办李承山</t>
    <phoneticPr fontId="6" type="noConversion"/>
  </si>
  <si>
    <t>SB1902-001B</t>
  </si>
  <si>
    <t>宜昌办徐伟</t>
    <phoneticPr fontId="6" type="noConversion"/>
  </si>
  <si>
    <t>SB0811-001B</t>
  </si>
  <si>
    <t>来宾办莫双归</t>
    <phoneticPr fontId="6" type="noConversion"/>
  </si>
  <si>
    <t>SB0206-002B</t>
  </si>
  <si>
    <t>绍兴办王海松</t>
  </si>
  <si>
    <t>SB1404-001B</t>
  </si>
  <si>
    <t>达州办江文京</t>
    <phoneticPr fontId="6" type="noConversion"/>
  </si>
  <si>
    <t>SB1108-001B</t>
  </si>
  <si>
    <t>邵阳办黄志军</t>
    <phoneticPr fontId="6" type="noConversion"/>
  </si>
  <si>
    <t>SB1601-001B</t>
  </si>
  <si>
    <t>乌鲁木齐杨涓</t>
  </si>
  <si>
    <t>SB1405-001B</t>
  </si>
  <si>
    <t>南充办卢汉滨</t>
    <phoneticPr fontId="6" type="noConversion"/>
  </si>
  <si>
    <t>SB2701-002B</t>
  </si>
  <si>
    <t>石家庄办蔡泱</t>
  </si>
  <si>
    <t>SB2703-001B</t>
  </si>
  <si>
    <t>邯郸办王贺波</t>
    <phoneticPr fontId="6" type="noConversion"/>
  </si>
  <si>
    <t>SB1905-001B</t>
  </si>
  <si>
    <t>十堰办金晓明</t>
    <phoneticPr fontId="6" type="noConversion"/>
  </si>
  <si>
    <t>SB0110-003B</t>
  </si>
  <si>
    <t>东山办许宾</t>
  </si>
  <si>
    <t>SB1101-001B</t>
  </si>
  <si>
    <t>长沙办江文宽</t>
    <phoneticPr fontId="6" type="noConversion"/>
  </si>
  <si>
    <t>SB0416-001B</t>
  </si>
  <si>
    <t>宣城办潘全</t>
    <phoneticPr fontId="6" type="noConversion"/>
  </si>
  <si>
    <t>SB1908-001B</t>
  </si>
  <si>
    <t>荆门办陈炜</t>
    <phoneticPr fontId="6" type="noConversion"/>
  </si>
  <si>
    <t>SB0908-001B</t>
  </si>
  <si>
    <t>大理办阮志彬</t>
    <phoneticPr fontId="6" type="noConversion"/>
  </si>
  <si>
    <t>SB0711-001B</t>
  </si>
  <si>
    <t>江门办陈承仁</t>
  </si>
  <si>
    <t>SB1910-001B</t>
  </si>
  <si>
    <t>黄冈办王林江</t>
  </si>
  <si>
    <t>SB0615-001B</t>
  </si>
  <si>
    <t>德州办蔡富火</t>
  </si>
  <si>
    <t>SB0707-001B</t>
  </si>
  <si>
    <t>韶关办魏祖义</t>
  </si>
  <si>
    <t>SB0713-002B</t>
  </si>
  <si>
    <t>博罗办慎新满</t>
  </si>
  <si>
    <t>SB1107-001B</t>
  </si>
  <si>
    <t>益阳办陈昌津</t>
  </si>
  <si>
    <t>SB0110-001B</t>
  </si>
  <si>
    <t>漳州办张玮欢</t>
    <phoneticPr fontId="6" type="noConversion"/>
  </si>
  <si>
    <t>SB0511-001B</t>
  </si>
  <si>
    <t>常州办罗文晖</t>
    <phoneticPr fontId="6" type="noConversion"/>
  </si>
  <si>
    <t>SB0718-001B</t>
  </si>
  <si>
    <t>潮州办曾凡树</t>
    <phoneticPr fontId="6" type="noConversion"/>
  </si>
  <si>
    <t>SB0703-001B</t>
  </si>
  <si>
    <t>阳江办吴善云</t>
    <phoneticPr fontId="6" type="noConversion"/>
  </si>
  <si>
    <t>SB1906-001B</t>
  </si>
  <si>
    <t>襄阳办曾秀国</t>
  </si>
  <si>
    <t>SB1201-001B</t>
  </si>
  <si>
    <r>
      <t>南昌办黄初龙</t>
    </r>
    <r>
      <rPr>
        <b/>
        <sz val="10"/>
        <color indexed="10"/>
        <rFont val="宋体"/>
        <family val="3"/>
        <charset val="134"/>
      </rPr>
      <t>（加款情况看备注）</t>
    </r>
    <phoneticPr fontId="6" type="noConversion"/>
  </si>
  <si>
    <t>SB0602-001B</t>
  </si>
  <si>
    <t>临沂办王效华</t>
    <phoneticPr fontId="6" type="noConversion"/>
  </si>
  <si>
    <t>SB1001-001B</t>
  </si>
  <si>
    <t>贵阳办范成亮</t>
    <phoneticPr fontId="6" type="noConversion"/>
  </si>
  <si>
    <t>SB0901-001B</t>
  </si>
  <si>
    <t>昆明办应仲伟</t>
    <phoneticPr fontId="6" type="noConversion"/>
  </si>
  <si>
    <t>SB0406-001B</t>
  </si>
  <si>
    <t>蚌埠办王志国</t>
  </si>
  <si>
    <t>SB1003-001B</t>
  </si>
  <si>
    <t>遵义办沈忠辉</t>
    <phoneticPr fontId="6" type="noConversion"/>
  </si>
  <si>
    <t>SB2215-001B</t>
  </si>
  <si>
    <t>商丘办叶健</t>
    <phoneticPr fontId="6" type="noConversion"/>
  </si>
  <si>
    <t>SB0611-001B</t>
  </si>
  <si>
    <t>威海办林熙</t>
  </si>
  <si>
    <t>SB0912-001B</t>
  </si>
  <si>
    <t>楚雄办童美华</t>
  </si>
  <si>
    <t>SB2501-001B</t>
  </si>
  <si>
    <t>丰台办黄存松</t>
    <phoneticPr fontId="6" type="noConversion"/>
  </si>
  <si>
    <t>SB0410-001B</t>
  </si>
  <si>
    <t>滁州办江朝灵</t>
    <phoneticPr fontId="6" type="noConversion"/>
  </si>
  <si>
    <t>SB2801-001B</t>
  </si>
  <si>
    <t>太原办陈建平</t>
  </si>
  <si>
    <t>SB0102-003B</t>
  </si>
  <si>
    <t>集美办王健松</t>
  </si>
  <si>
    <t>SB0812-001B</t>
  </si>
  <si>
    <t>贺州办徐泳</t>
    <phoneticPr fontId="6" type="noConversion"/>
  </si>
  <si>
    <t>SB0701-002B</t>
  </si>
  <si>
    <t>白云办张子华</t>
    <phoneticPr fontId="6" type="noConversion"/>
  </si>
  <si>
    <t>SB0907-001B</t>
  </si>
  <si>
    <t>文山办苏颖</t>
    <phoneticPr fontId="6" type="noConversion"/>
  </si>
  <si>
    <t>SB1104-001B</t>
  </si>
  <si>
    <t>郴州办王仕飞</t>
    <phoneticPr fontId="6" type="noConversion"/>
  </si>
  <si>
    <t>SB0103-002B</t>
  </si>
  <si>
    <t>福鼎办</t>
  </si>
  <si>
    <t>SB1407-001B</t>
  </si>
  <si>
    <t>泸州办蔡明忠</t>
    <phoneticPr fontId="6" type="noConversion"/>
  </si>
  <si>
    <t>SB0415-001B</t>
  </si>
  <si>
    <t>亳州办杨红辉</t>
    <phoneticPr fontId="6" type="noConversion"/>
  </si>
  <si>
    <t>SB2206-001B</t>
  </si>
  <si>
    <t>平顶山办陈剑</t>
    <phoneticPr fontId="6" type="noConversion"/>
  </si>
  <si>
    <t>SB1412-001B</t>
  </si>
  <si>
    <t>乐山办邹良富</t>
  </si>
  <si>
    <t>SB0724-001B</t>
  </si>
  <si>
    <t>珠海办张长顺</t>
    <phoneticPr fontId="6" type="noConversion"/>
  </si>
  <si>
    <t>SB2709-002B</t>
  </si>
  <si>
    <t>沧州办孙建平</t>
    <phoneticPr fontId="6" type="noConversion"/>
  </si>
  <si>
    <t>SB1103-001B</t>
  </si>
  <si>
    <t>衡阳办王金兰</t>
    <phoneticPr fontId="6" type="noConversion"/>
  </si>
  <si>
    <t>SB2001-001B</t>
  </si>
  <si>
    <t>兰州办应华冰</t>
  </si>
  <si>
    <t>SB0608-001B</t>
  </si>
  <si>
    <t>烟台办郭建康</t>
  </si>
  <si>
    <t>SB0712-003B</t>
  </si>
  <si>
    <t>福田办蔡志贵</t>
    <phoneticPr fontId="6" type="noConversion"/>
  </si>
  <si>
    <t>SB1209-001B</t>
  </si>
  <si>
    <r>
      <t>萍乡办王建</t>
    </r>
    <r>
      <rPr>
        <b/>
        <sz val="10"/>
        <color indexed="10"/>
        <rFont val="宋体"/>
        <family val="3"/>
        <charset val="134"/>
      </rPr>
      <t>（加款情况看备注）</t>
    </r>
    <phoneticPr fontId="6" type="noConversion"/>
  </si>
  <si>
    <t>SB0118-001B</t>
  </si>
  <si>
    <t>龙海办梁大标</t>
  </si>
  <si>
    <t>SB0519-001B</t>
  </si>
  <si>
    <t>常熟办钟宏青</t>
  </si>
  <si>
    <t>SB0517-001B</t>
  </si>
  <si>
    <t>如皋办叶伟军</t>
    <phoneticPr fontId="6" type="noConversion"/>
  </si>
  <si>
    <t>SB0616-001B</t>
  </si>
  <si>
    <t>滨州办郭建</t>
  </si>
  <si>
    <t>SB0211-001B</t>
  </si>
  <si>
    <t>衢州办张水章</t>
    <phoneticPr fontId="6" type="noConversion"/>
  </si>
  <si>
    <t>SB1208-001B</t>
  </si>
  <si>
    <t>上饶办金小辉</t>
  </si>
  <si>
    <t>SB1408-001B</t>
  </si>
  <si>
    <t>绵阳王红梅</t>
    <phoneticPr fontId="6" type="noConversion"/>
  </si>
  <si>
    <t>SB1907-001B</t>
  </si>
  <si>
    <t>黄石办钟会群</t>
    <phoneticPr fontId="6" type="noConversion"/>
  </si>
  <si>
    <t>SB0106-002B</t>
  </si>
  <si>
    <t>安海办黄芳</t>
    <phoneticPr fontId="6" type="noConversion"/>
  </si>
  <si>
    <t>SB1903-001B</t>
  </si>
  <si>
    <t>荆州办杨弟仔</t>
  </si>
  <si>
    <t>SB1403-001B</t>
  </si>
  <si>
    <t>攀枝花江朝亮</t>
    <phoneticPr fontId="6" type="noConversion"/>
  </si>
  <si>
    <t>SB0108-001B</t>
  </si>
  <si>
    <t>惠安办朱奕山</t>
    <phoneticPr fontId="6" type="noConversion"/>
  </si>
  <si>
    <t>SB0502-001B</t>
  </si>
  <si>
    <t>吴江办饶道钦</t>
  </si>
  <si>
    <t>SB0206-003B</t>
  </si>
  <si>
    <t>嵊州办王海良</t>
  </si>
  <si>
    <t>SB2810-001B</t>
  </si>
  <si>
    <t>运城办田艳彬</t>
  </si>
  <si>
    <t>SB2901-001B</t>
  </si>
  <si>
    <t>长春办杨琳</t>
  </si>
  <si>
    <t>SB2402-001B</t>
  </si>
  <si>
    <t>大连办罗震</t>
    <phoneticPr fontId="6" type="noConversion"/>
  </si>
  <si>
    <t>SB0208-001B</t>
  </si>
  <si>
    <t>义乌办梁振均</t>
    <phoneticPr fontId="6" type="noConversion"/>
  </si>
  <si>
    <t>SB1915-001B</t>
  </si>
  <si>
    <t>仙桃办张智勇</t>
    <phoneticPr fontId="6" type="noConversion"/>
  </si>
  <si>
    <t>SB1004-001B</t>
  </si>
  <si>
    <t>安顺办叶吉青</t>
  </si>
  <si>
    <t>SB0712-004B</t>
  </si>
  <si>
    <t>宝安办苏结成</t>
  </si>
  <si>
    <t>SB1106-001B</t>
  </si>
  <si>
    <t>湘潭办张初琼</t>
    <phoneticPr fontId="6" type="noConversion"/>
  </si>
  <si>
    <t>SB1208-002B</t>
  </si>
  <si>
    <t>鄱阳办陈柳安</t>
  </si>
  <si>
    <t>SB0713-003B</t>
  </si>
  <si>
    <t>惠阳办慎金宝</t>
    <phoneticPr fontId="6" type="noConversion"/>
  </si>
  <si>
    <t>SB0510-001B</t>
  </si>
  <si>
    <t>镇江办李燕兴</t>
  </si>
  <si>
    <t>SB0105-003B</t>
  </si>
  <si>
    <t>永春办欧正鹏</t>
  </si>
  <si>
    <t>SB0602-002B</t>
  </si>
  <si>
    <t>苍山办王春红</t>
  </si>
  <si>
    <t>SB0607-001B</t>
  </si>
  <si>
    <t>潍坊办张明富</t>
    <phoneticPr fontId="6" type="noConversion"/>
  </si>
  <si>
    <t>SB2201-001B</t>
  </si>
  <si>
    <t>郑州办张徐荣</t>
    <phoneticPr fontId="6" type="noConversion"/>
  </si>
  <si>
    <t>SB2207-001B</t>
  </si>
  <si>
    <t>焦作办叶赟</t>
    <phoneticPr fontId="6" type="noConversion"/>
  </si>
  <si>
    <t>SB0702-001B</t>
  </si>
  <si>
    <r>
      <t>湛江办叶志洪</t>
    </r>
    <r>
      <rPr>
        <b/>
        <sz val="10"/>
        <color indexed="10"/>
        <rFont val="宋体"/>
        <family val="3"/>
        <charset val="134"/>
      </rPr>
      <t>（增加6万按85%核销）</t>
    </r>
    <phoneticPr fontId="6" type="noConversion"/>
  </si>
  <si>
    <t>SB0201-003B</t>
  </si>
  <si>
    <t>萧山办许志杰</t>
    <phoneticPr fontId="6" type="noConversion"/>
  </si>
  <si>
    <t>SB0813-001B</t>
  </si>
  <si>
    <t>百色办黄东明</t>
  </si>
  <si>
    <t>SB0605-001B</t>
  </si>
  <si>
    <t>枣庄办张森</t>
    <phoneticPr fontId="6" type="noConversion"/>
  </si>
  <si>
    <t>SB0508-001B</t>
  </si>
  <si>
    <t>泰州办应建平</t>
    <phoneticPr fontId="6" type="noConversion"/>
  </si>
  <si>
    <t>SB2704-001B</t>
  </si>
  <si>
    <t>邢台办汪小东</t>
    <phoneticPr fontId="6" type="noConversion"/>
  </si>
  <si>
    <t>SB0107-001B</t>
  </si>
  <si>
    <t>石狮办潘佳华</t>
    <phoneticPr fontId="6" type="noConversion"/>
  </si>
  <si>
    <t>SB1114-001B</t>
  </si>
  <si>
    <t>娄底办刘祥波</t>
    <phoneticPr fontId="6" type="noConversion"/>
  </si>
  <si>
    <t>SB0515-001B</t>
  </si>
  <si>
    <t>昆山办骆凯</t>
    <phoneticPr fontId="6" type="noConversion"/>
  </si>
  <si>
    <t>SB1203-001B</t>
  </si>
  <si>
    <t>新余办林辉</t>
  </si>
  <si>
    <t>SB2212-001B</t>
  </si>
  <si>
    <t>许昌办胡磊</t>
    <phoneticPr fontId="6" type="noConversion"/>
  </si>
  <si>
    <t>SB0403-001B</t>
  </si>
  <si>
    <t>淮北办陈钦川</t>
    <phoneticPr fontId="6" type="noConversion"/>
  </si>
  <si>
    <t>SB0810-001B</t>
  </si>
  <si>
    <t>河池办曾进斌</t>
  </si>
  <si>
    <t>SB0805-001B</t>
  </si>
  <si>
    <t>北海办郑晓峰</t>
    <phoneticPr fontId="6" type="noConversion"/>
  </si>
  <si>
    <t>SB0105-002B</t>
  </si>
  <si>
    <t>安溪办林勇泉</t>
  </si>
  <si>
    <t>SB0716-001B</t>
  </si>
  <si>
    <t>石龙办饶道锋</t>
  </si>
  <si>
    <t>SB0610-002B</t>
  </si>
  <si>
    <t>泰安办黄国富</t>
  </si>
  <si>
    <t>SB1207-002B</t>
  </si>
  <si>
    <t>瑞金办郑加福</t>
    <phoneticPr fontId="6" type="noConversion"/>
  </si>
  <si>
    <t>SB1102-001B</t>
  </si>
  <si>
    <t>株洲办游财华</t>
    <phoneticPr fontId="6" type="noConversion"/>
  </si>
  <si>
    <t>SB3001-001B</t>
  </si>
  <si>
    <t>哈尔滨黄春林</t>
  </si>
  <si>
    <t>SB1914-001B</t>
  </si>
  <si>
    <t>恩施办黄育学</t>
    <phoneticPr fontId="6" type="noConversion"/>
  </si>
  <si>
    <t>SB0417-001B</t>
  </si>
  <si>
    <t>池州办徐所林</t>
  </si>
  <si>
    <t>SB0211-002B</t>
  </si>
  <si>
    <t>江山办黄理东</t>
    <phoneticPr fontId="6" type="noConversion"/>
  </si>
  <si>
    <t>SB1914-002B</t>
  </si>
  <si>
    <t xml:space="preserve">利川办陈强 </t>
    <phoneticPr fontId="6" type="noConversion"/>
  </si>
  <si>
    <t>SB2217-001B</t>
  </si>
  <si>
    <t>驻马店温永续</t>
  </si>
  <si>
    <t>SB0408-002B</t>
  </si>
  <si>
    <t>安庆办汪全祥</t>
  </si>
  <si>
    <t>SB2210-001B</t>
  </si>
  <si>
    <t>安阳办郑宝仙</t>
  </si>
  <si>
    <t>SB1413-001B</t>
  </si>
  <si>
    <t>宜宾办洪佳鑫</t>
  </si>
  <si>
    <t>SB1202-001B</t>
  </si>
  <si>
    <t>九江办丁德兵</t>
    <phoneticPr fontId="6" type="noConversion"/>
  </si>
  <si>
    <t>SB1110-001B</t>
  </si>
  <si>
    <t>岳阳办罗著洋</t>
  </si>
  <si>
    <t>SB1202-002B</t>
  </si>
  <si>
    <t>瑞昌办涂其烈</t>
  </si>
  <si>
    <t>SB0716-002B</t>
  </si>
  <si>
    <t>常平办王刚华</t>
    <phoneticPr fontId="6" type="noConversion"/>
  </si>
  <si>
    <t>SB0502-002B</t>
  </si>
  <si>
    <t>苏州办雷增升</t>
    <phoneticPr fontId="6" type="noConversion"/>
  </si>
  <si>
    <t>SB1206-001B</t>
  </si>
  <si>
    <t>鹰潭办尧雨龙</t>
    <phoneticPr fontId="6" type="noConversion"/>
  </si>
  <si>
    <t>SB2203-001B</t>
  </si>
  <si>
    <t>开封办叶学德</t>
    <phoneticPr fontId="6" type="noConversion"/>
  </si>
  <si>
    <t>SB0106-001B</t>
  </si>
  <si>
    <t>晋江办陈怀高</t>
  </si>
  <si>
    <t>SB2216-003B</t>
  </si>
  <si>
    <t>周口办孔付磊</t>
  </si>
  <si>
    <t>SB0401-001B</t>
  </si>
  <si>
    <t>瑶海江游珠</t>
    <phoneticPr fontId="6" type="noConversion"/>
  </si>
  <si>
    <t>SB0401-002B</t>
    <phoneticPr fontId="6" type="noConversion"/>
  </si>
  <si>
    <t>蜀山胡波</t>
  </si>
  <si>
    <t>SB0404-001B</t>
  </si>
  <si>
    <t>芜湖办李俊义</t>
  </si>
  <si>
    <t>SB0904-001B</t>
  </si>
  <si>
    <t>保山办黄鸿翔</t>
  </si>
  <si>
    <t>SB2216-002B</t>
  </si>
  <si>
    <t>鹿邑办谢兵</t>
  </si>
  <si>
    <t>SB1007-001B</t>
  </si>
  <si>
    <t>兴义办程文中</t>
    <phoneticPr fontId="6" type="noConversion"/>
  </si>
  <si>
    <t>SB0716-003B</t>
  </si>
  <si>
    <t>虎门办赵康林</t>
    <phoneticPr fontId="6" type="noConversion"/>
  </si>
  <si>
    <t>SB0407-001B</t>
  </si>
  <si>
    <t>马鞍山黄立文</t>
    <phoneticPr fontId="6" type="noConversion"/>
  </si>
  <si>
    <t>SB2211-001B</t>
  </si>
  <si>
    <t>濮阳办赵军广</t>
    <phoneticPr fontId="6" type="noConversion"/>
  </si>
  <si>
    <t>SB0505-001B</t>
  </si>
  <si>
    <t>宿迁办许敬银</t>
    <phoneticPr fontId="6" type="noConversion"/>
  </si>
  <si>
    <t>SB1102-002B</t>
  </si>
  <si>
    <t>茶陵办陈湘洣</t>
    <phoneticPr fontId="6" type="noConversion"/>
  </si>
  <si>
    <t>SB0201-002B</t>
  </si>
  <si>
    <t>桐庐办李志远</t>
  </si>
  <si>
    <t>SB2209-001B</t>
  </si>
  <si>
    <t>新乡办王建军</t>
    <phoneticPr fontId="6" type="noConversion"/>
  </si>
  <si>
    <t>SB1103-002B</t>
  </si>
  <si>
    <t>蒸湘办谢桦福</t>
  </si>
  <si>
    <t>SB1911-001B</t>
  </si>
  <si>
    <t>咸宁办王永祥</t>
    <phoneticPr fontId="6" type="noConversion"/>
  </si>
  <si>
    <t>SB1419-001B</t>
  </si>
  <si>
    <t>德阳办郭松林</t>
    <phoneticPr fontId="6" type="noConversion"/>
  </si>
  <si>
    <t>SB1104-002B</t>
  </si>
  <si>
    <t>宜章办陈丽丹</t>
  </si>
  <si>
    <t>SB1205-001B</t>
  </si>
  <si>
    <t>高安办敖云兵</t>
    <phoneticPr fontId="6" type="noConversion"/>
  </si>
  <si>
    <t>SB2105-002B</t>
  </si>
  <si>
    <t>渭南办胡洪波</t>
  </si>
  <si>
    <t>SB1210-001B</t>
  </si>
  <si>
    <t>抚州办艾玉根</t>
    <phoneticPr fontId="6" type="noConversion"/>
  </si>
  <si>
    <t>SB1501-002B</t>
  </si>
  <si>
    <t>万州办高露</t>
    <phoneticPr fontId="6" type="noConversion"/>
  </si>
  <si>
    <t>SB2107-001B</t>
  </si>
  <si>
    <t>汉中办崔波</t>
  </si>
  <si>
    <t xml:space="preserve"> SB2102-002B </t>
  </si>
  <si>
    <t>宝鸡办杨琦</t>
    <phoneticPr fontId="6" type="noConversion"/>
  </si>
  <si>
    <t>SB1501-004B</t>
  </si>
  <si>
    <t>南岸办郑勇</t>
    <phoneticPr fontId="6" type="noConversion"/>
  </si>
  <si>
    <t>SB1418-001B</t>
  </si>
  <si>
    <t>资阳办赵显明</t>
    <phoneticPr fontId="6" type="noConversion"/>
  </si>
  <si>
    <t>SB2414-001B</t>
  </si>
  <si>
    <t>盘锦办王晓东</t>
    <phoneticPr fontId="6" type="noConversion"/>
  </si>
  <si>
    <t>SB1409-001B</t>
  </si>
  <si>
    <t>内江办王云</t>
    <phoneticPr fontId="6" type="noConversion"/>
  </si>
  <si>
    <t>SB0220-001B</t>
  </si>
  <si>
    <t>临安办杨利文</t>
  </si>
  <si>
    <t>SB1102-003B</t>
  </si>
  <si>
    <t>攸县办周林飞</t>
  </si>
  <si>
    <t>SB2214-001B</t>
  </si>
  <si>
    <t>三门峡周彦峰</t>
    <phoneticPr fontId="6" type="noConversion"/>
  </si>
  <si>
    <t>SB2101-002B</t>
  </si>
  <si>
    <t>长安办田森</t>
    <phoneticPr fontId="6" type="noConversion"/>
  </si>
  <si>
    <t>SB1006-001B</t>
  </si>
  <si>
    <t>铜仁办游惠彬</t>
    <phoneticPr fontId="6" type="noConversion"/>
  </si>
  <si>
    <t>SB1912-001B</t>
  </si>
  <si>
    <r>
      <t>随州办张四平</t>
    </r>
    <r>
      <rPr>
        <b/>
        <sz val="10"/>
        <color indexed="10"/>
        <rFont val="宋体"/>
        <family val="3"/>
        <charset val="134"/>
      </rPr>
      <t>（加款情况看备注）</t>
    </r>
    <phoneticPr fontId="6" type="noConversion"/>
  </si>
  <si>
    <t>SB0607-002B</t>
  </si>
  <si>
    <t>寿光办范厚标</t>
    <phoneticPr fontId="6" type="noConversion"/>
  </si>
  <si>
    <t>SB1501-003B</t>
  </si>
  <si>
    <t>合川办游敏红</t>
    <phoneticPr fontId="6" type="noConversion"/>
  </si>
  <si>
    <t>SB1415-001B</t>
  </si>
  <si>
    <t>巴中办季顺荣</t>
    <phoneticPr fontId="6" type="noConversion"/>
  </si>
  <si>
    <t>SB0725-001B</t>
  </si>
  <si>
    <t>雷州办陈发现</t>
    <phoneticPr fontId="6" type="noConversion"/>
  </si>
  <si>
    <t>SB0505-002B</t>
  </si>
  <si>
    <t>沭阳办陈福</t>
    <phoneticPr fontId="6" type="noConversion"/>
  </si>
  <si>
    <t>SB1416-001B</t>
  </si>
  <si>
    <t>雅安办朱炼</t>
  </si>
  <si>
    <t>SB0913-001B</t>
  </si>
  <si>
    <t>普洱办彭康</t>
  </si>
  <si>
    <t>SB1115-001B</t>
  </si>
  <si>
    <t>吉首办唐正亨</t>
  </si>
  <si>
    <t>SB1111-001B</t>
  </si>
  <si>
    <t>张家界易芦洋</t>
  </si>
  <si>
    <t>SB2409-001B</t>
  </si>
  <si>
    <t>营口办曹庆胜</t>
    <phoneticPr fontId="6" type="noConversion"/>
  </si>
  <si>
    <t>SB0508-002B</t>
  </si>
  <si>
    <t>泰兴办叶伟俊</t>
    <phoneticPr fontId="6" type="noConversion"/>
  </si>
  <si>
    <t>SB2407-001B</t>
  </si>
  <si>
    <t>锦州办洪海龙</t>
    <phoneticPr fontId="6" type="noConversion"/>
  </si>
  <si>
    <t>SB0804-001B</t>
  </si>
  <si>
    <t>梧州办张小飞</t>
    <phoneticPr fontId="6" type="noConversion"/>
  </si>
  <si>
    <t>SB0712-002B</t>
  </si>
  <si>
    <t>深圳慎龙程</t>
    <phoneticPr fontId="6" type="noConversion"/>
  </si>
  <si>
    <t>SB0708-001B</t>
  </si>
  <si>
    <t>云浮办黄慧冰</t>
  </si>
  <si>
    <t>SB0113-002B</t>
  </si>
  <si>
    <t>建阳办陈春生</t>
    <phoneticPr fontId="6" type="noConversion"/>
  </si>
  <si>
    <t>SB2711-001B</t>
  </si>
  <si>
    <t>衡水林仲梁</t>
  </si>
  <si>
    <t>SB2706-001B</t>
  </si>
  <si>
    <t>张家口慎建新</t>
  </si>
  <si>
    <t>SB1417-001B</t>
  </si>
  <si>
    <t>眉山办张原</t>
  </si>
  <si>
    <t>SB2404-001B</t>
  </si>
  <si>
    <t>抚顺王文奎</t>
    <phoneticPr fontId="6" type="noConversion"/>
  </si>
  <si>
    <t>SB2103-001B</t>
  </si>
  <si>
    <t>咸阳办谭祥华</t>
    <phoneticPr fontId="6" type="noConversion"/>
  </si>
  <si>
    <t>SB2903-001B</t>
    <phoneticPr fontId="6" type="noConversion"/>
  </si>
  <si>
    <t>四平办彭宏伟</t>
  </si>
  <si>
    <t>SB2908-001B</t>
    <phoneticPr fontId="6" type="noConversion"/>
  </si>
  <si>
    <t>白城办赵玉辉</t>
  </si>
  <si>
    <t>SB0402-001B</t>
  </si>
  <si>
    <t>淮南办张其英</t>
  </si>
  <si>
    <t>SB1002-001B</t>
  </si>
  <si>
    <t>六盘水李曼曼</t>
    <phoneticPr fontId="6" type="noConversion"/>
  </si>
  <si>
    <t>SB1008-001B</t>
  </si>
  <si>
    <t>都匀徐刚</t>
  </si>
  <si>
    <t>SB1104-003B</t>
  </si>
  <si>
    <t>北湖曹晓群</t>
  </si>
  <si>
    <t>SB1201-002B</t>
  </si>
  <si>
    <t>进贤黄家城</t>
  </si>
  <si>
    <t>SB2802-001B</t>
  </si>
  <si>
    <t>大同赵良高</t>
  </si>
  <si>
    <t>SB2805-001B</t>
  </si>
  <si>
    <t>晋城办田超宾</t>
  </si>
  <si>
    <t>SB2809-001B</t>
  </si>
  <si>
    <t>临汾张文东</t>
  </si>
  <si>
    <t>SB2807-001B</t>
  </si>
  <si>
    <t>晋中崔怀文</t>
  </si>
  <si>
    <t>SB0619-001B</t>
  </si>
  <si>
    <t>莱阳白克学</t>
    <phoneticPr fontId="6" type="noConversion"/>
  </si>
  <si>
    <t>呼和浩特马海涛</t>
    <phoneticPr fontId="6" type="noConversion"/>
  </si>
  <si>
    <t>客户广告费用核销额度余额查询</t>
    <phoneticPr fontId="2" type="noConversion"/>
  </si>
  <si>
    <t>截至17年2月份报销费用(元)</t>
    <phoneticPr fontId="2" type="noConversion"/>
  </si>
  <si>
    <t>广告费用核销额度</t>
    <phoneticPr fontId="2" type="noConversion"/>
  </si>
  <si>
    <t>最近核销的月份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</si>
</sst>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.00_);[Red]\(0.00\)"/>
    <numFmt numFmtId="178" formatCode="0.0_ ;[Red]\-0.0\ "/>
    <numFmt numFmtId="179" formatCode="0.0_);[Red]\(0.0\)"/>
  </numFmts>
  <fonts count="19">
    <font>
      <sz val="11"/>
      <color theme="1"/>
      <name val="宋体"/>
      <family val="2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indexed="1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b/>
      <sz val="9"/>
      <name val="Tahoma"/>
      <family val="2"/>
      <charset val="134"/>
    </font>
    <font>
      <sz val="9"/>
      <name val="Tahoma"/>
      <family val="2"/>
      <charset val="134"/>
    </font>
    <font>
      <b/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77" fontId="7" fillId="0" borderId="1" xfId="0" applyNumberFormat="1" applyFont="1" applyFill="1" applyBorder="1" applyAlignment="1">
      <alignment horizontal="center" vertical="center" wrapText="1"/>
    </xf>
    <xf numFmtId="178" fontId="7" fillId="0" borderId="3" xfId="0" applyNumberFormat="1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79" fontId="8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10" fillId="3" borderId="1" xfId="0" applyNumberFormat="1" applyFont="1" applyFill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179" fontId="0" fillId="0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176" fontId="11" fillId="3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78" fontId="7" fillId="0" borderId="3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9" fontId="12" fillId="0" borderId="1" xfId="0" applyNumberFormat="1" applyFont="1" applyFill="1" applyBorder="1" applyAlignment="1">
      <alignment horizontal="center" vertical="center"/>
    </xf>
    <xf numFmtId="179" fontId="3" fillId="6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9" fontId="8" fillId="3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179" fontId="8" fillId="6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179" fontId="8" fillId="6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7" fontId="9" fillId="0" borderId="1" xfId="0" applyNumberFormat="1" applyFont="1" applyFill="1" applyBorder="1" applyAlignment="1">
      <alignment horizontal="center" vertical="center"/>
    </xf>
    <xf numFmtId="178" fontId="15" fillId="0" borderId="3" xfId="0" applyNumberFormat="1" applyFont="1" applyFill="1" applyBorder="1" applyAlignment="1">
      <alignment horizontal="center" vertical="top" wrapText="1"/>
    </xf>
    <xf numFmtId="179" fontId="12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top" wrapText="1"/>
    </xf>
    <xf numFmtId="176" fontId="11" fillId="0" borderId="1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77" fontId="5" fillId="4" borderId="2" xfId="0" applyNumberFormat="1" applyFont="1" applyFill="1" applyBorder="1" applyAlignment="1">
      <alignment horizontal="center" vertical="center" wrapText="1"/>
    </xf>
    <xf numFmtId="177" fontId="7" fillId="0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271"/>
  <sheetViews>
    <sheetView tabSelected="1" workbookViewId="0">
      <selection activeCell="K4" sqref="K4"/>
    </sheetView>
  </sheetViews>
  <sheetFormatPr defaultRowHeight="13.5"/>
  <cols>
    <col min="1" max="1" width="12.625" style="53" customWidth="1"/>
    <col min="2" max="2" width="24.5" style="53" customWidth="1"/>
    <col min="3" max="3" width="9" style="28"/>
    <col min="4" max="4" width="12.875" style="28" bestFit="1" customWidth="1"/>
    <col min="5" max="5" width="13.25" style="51" bestFit="1" customWidth="1"/>
    <col min="6" max="6" width="13.25" style="51" customWidth="1"/>
    <col min="7" max="7" width="15.375" style="52" bestFit="1" customWidth="1"/>
    <col min="8" max="242" width="9" style="1"/>
    <col min="243" max="243" width="12.625" style="1" customWidth="1"/>
    <col min="244" max="244" width="24.5" style="1" customWidth="1"/>
    <col min="245" max="255" width="0" style="1" hidden="1" customWidth="1"/>
    <col min="256" max="256" width="9" style="1"/>
    <col min="257" max="257" width="13.75" style="1" customWidth="1"/>
    <col min="258" max="258" width="14" style="1" customWidth="1"/>
    <col min="259" max="259" width="15.375" style="1" bestFit="1" customWidth="1"/>
    <col min="260" max="260" width="9.25" style="1" bestFit="1" customWidth="1"/>
    <col min="261" max="261" width="9.25" style="1" customWidth="1"/>
    <col min="262" max="262" width="10.625" style="1" bestFit="1" customWidth="1"/>
    <col min="263" max="263" width="43.375" style="1" bestFit="1" customWidth="1"/>
    <col min="264" max="498" width="9" style="1"/>
    <col min="499" max="499" width="12.625" style="1" customWidth="1"/>
    <col min="500" max="500" width="24.5" style="1" customWidth="1"/>
    <col min="501" max="511" width="0" style="1" hidden="1" customWidth="1"/>
    <col min="512" max="512" width="9" style="1"/>
    <col min="513" max="513" width="13.75" style="1" customWidth="1"/>
    <col min="514" max="514" width="14" style="1" customWidth="1"/>
    <col min="515" max="515" width="15.375" style="1" bestFit="1" customWidth="1"/>
    <col min="516" max="516" width="9.25" style="1" bestFit="1" customWidth="1"/>
    <col min="517" max="517" width="9.25" style="1" customWidth="1"/>
    <col min="518" max="518" width="10.625" style="1" bestFit="1" customWidth="1"/>
    <col min="519" max="519" width="43.375" style="1" bestFit="1" customWidth="1"/>
    <col min="520" max="754" width="9" style="1"/>
    <col min="755" max="755" width="12.625" style="1" customWidth="1"/>
    <col min="756" max="756" width="24.5" style="1" customWidth="1"/>
    <col min="757" max="767" width="0" style="1" hidden="1" customWidth="1"/>
    <col min="768" max="768" width="9" style="1"/>
    <col min="769" max="769" width="13.75" style="1" customWidth="1"/>
    <col min="770" max="770" width="14" style="1" customWidth="1"/>
    <col min="771" max="771" width="15.375" style="1" bestFit="1" customWidth="1"/>
    <col min="772" max="772" width="9.25" style="1" bestFit="1" customWidth="1"/>
    <col min="773" max="773" width="9.25" style="1" customWidth="1"/>
    <col min="774" max="774" width="10.625" style="1" bestFit="1" customWidth="1"/>
    <col min="775" max="775" width="43.375" style="1" bestFit="1" customWidth="1"/>
    <col min="776" max="1010" width="9" style="1"/>
    <col min="1011" max="1011" width="12.625" style="1" customWidth="1"/>
    <col min="1012" max="1012" width="24.5" style="1" customWidth="1"/>
    <col min="1013" max="1023" width="0" style="1" hidden="1" customWidth="1"/>
    <col min="1024" max="1024" width="9" style="1"/>
    <col min="1025" max="1025" width="13.75" style="1" customWidth="1"/>
    <col min="1026" max="1026" width="14" style="1" customWidth="1"/>
    <col min="1027" max="1027" width="15.375" style="1" bestFit="1" customWidth="1"/>
    <col min="1028" max="1028" width="9.25" style="1" bestFit="1" customWidth="1"/>
    <col min="1029" max="1029" width="9.25" style="1" customWidth="1"/>
    <col min="1030" max="1030" width="10.625" style="1" bestFit="1" customWidth="1"/>
    <col min="1031" max="1031" width="43.375" style="1" bestFit="1" customWidth="1"/>
    <col min="1032" max="1266" width="9" style="1"/>
    <col min="1267" max="1267" width="12.625" style="1" customWidth="1"/>
    <col min="1268" max="1268" width="24.5" style="1" customWidth="1"/>
    <col min="1269" max="1279" width="0" style="1" hidden="1" customWidth="1"/>
    <col min="1280" max="1280" width="9" style="1"/>
    <col min="1281" max="1281" width="13.75" style="1" customWidth="1"/>
    <col min="1282" max="1282" width="14" style="1" customWidth="1"/>
    <col min="1283" max="1283" width="15.375" style="1" bestFit="1" customWidth="1"/>
    <col min="1284" max="1284" width="9.25" style="1" bestFit="1" customWidth="1"/>
    <col min="1285" max="1285" width="9.25" style="1" customWidth="1"/>
    <col min="1286" max="1286" width="10.625" style="1" bestFit="1" customWidth="1"/>
    <col min="1287" max="1287" width="43.375" style="1" bestFit="1" customWidth="1"/>
    <col min="1288" max="1522" width="9" style="1"/>
    <col min="1523" max="1523" width="12.625" style="1" customWidth="1"/>
    <col min="1524" max="1524" width="24.5" style="1" customWidth="1"/>
    <col min="1525" max="1535" width="0" style="1" hidden="1" customWidth="1"/>
    <col min="1536" max="1536" width="9" style="1"/>
    <col min="1537" max="1537" width="13.75" style="1" customWidth="1"/>
    <col min="1538" max="1538" width="14" style="1" customWidth="1"/>
    <col min="1539" max="1539" width="15.375" style="1" bestFit="1" customWidth="1"/>
    <col min="1540" max="1540" width="9.25" style="1" bestFit="1" customWidth="1"/>
    <col min="1541" max="1541" width="9.25" style="1" customWidth="1"/>
    <col min="1542" max="1542" width="10.625" style="1" bestFit="1" customWidth="1"/>
    <col min="1543" max="1543" width="43.375" style="1" bestFit="1" customWidth="1"/>
    <col min="1544" max="1778" width="9" style="1"/>
    <col min="1779" max="1779" width="12.625" style="1" customWidth="1"/>
    <col min="1780" max="1780" width="24.5" style="1" customWidth="1"/>
    <col min="1781" max="1791" width="0" style="1" hidden="1" customWidth="1"/>
    <col min="1792" max="1792" width="9" style="1"/>
    <col min="1793" max="1793" width="13.75" style="1" customWidth="1"/>
    <col min="1794" max="1794" width="14" style="1" customWidth="1"/>
    <col min="1795" max="1795" width="15.375" style="1" bestFit="1" customWidth="1"/>
    <col min="1796" max="1796" width="9.25" style="1" bestFit="1" customWidth="1"/>
    <col min="1797" max="1797" width="9.25" style="1" customWidth="1"/>
    <col min="1798" max="1798" width="10.625" style="1" bestFit="1" customWidth="1"/>
    <col min="1799" max="1799" width="43.375" style="1" bestFit="1" customWidth="1"/>
    <col min="1800" max="2034" width="9" style="1"/>
    <col min="2035" max="2035" width="12.625" style="1" customWidth="1"/>
    <col min="2036" max="2036" width="24.5" style="1" customWidth="1"/>
    <col min="2037" max="2047" width="0" style="1" hidden="1" customWidth="1"/>
    <col min="2048" max="2048" width="9" style="1"/>
    <col min="2049" max="2049" width="13.75" style="1" customWidth="1"/>
    <col min="2050" max="2050" width="14" style="1" customWidth="1"/>
    <col min="2051" max="2051" width="15.375" style="1" bestFit="1" customWidth="1"/>
    <col min="2052" max="2052" width="9.25" style="1" bestFit="1" customWidth="1"/>
    <col min="2053" max="2053" width="9.25" style="1" customWidth="1"/>
    <col min="2054" max="2054" width="10.625" style="1" bestFit="1" customWidth="1"/>
    <col min="2055" max="2055" width="43.375" style="1" bestFit="1" customWidth="1"/>
    <col min="2056" max="2290" width="9" style="1"/>
    <col min="2291" max="2291" width="12.625" style="1" customWidth="1"/>
    <col min="2292" max="2292" width="24.5" style="1" customWidth="1"/>
    <col min="2293" max="2303" width="0" style="1" hidden="1" customWidth="1"/>
    <col min="2304" max="2304" width="9" style="1"/>
    <col min="2305" max="2305" width="13.75" style="1" customWidth="1"/>
    <col min="2306" max="2306" width="14" style="1" customWidth="1"/>
    <col min="2307" max="2307" width="15.375" style="1" bestFit="1" customWidth="1"/>
    <col min="2308" max="2308" width="9.25" style="1" bestFit="1" customWidth="1"/>
    <col min="2309" max="2309" width="9.25" style="1" customWidth="1"/>
    <col min="2310" max="2310" width="10.625" style="1" bestFit="1" customWidth="1"/>
    <col min="2311" max="2311" width="43.375" style="1" bestFit="1" customWidth="1"/>
    <col min="2312" max="2546" width="9" style="1"/>
    <col min="2547" max="2547" width="12.625" style="1" customWidth="1"/>
    <col min="2548" max="2548" width="24.5" style="1" customWidth="1"/>
    <col min="2549" max="2559" width="0" style="1" hidden="1" customWidth="1"/>
    <col min="2560" max="2560" width="9" style="1"/>
    <col min="2561" max="2561" width="13.75" style="1" customWidth="1"/>
    <col min="2562" max="2562" width="14" style="1" customWidth="1"/>
    <col min="2563" max="2563" width="15.375" style="1" bestFit="1" customWidth="1"/>
    <col min="2564" max="2564" width="9.25" style="1" bestFit="1" customWidth="1"/>
    <col min="2565" max="2565" width="9.25" style="1" customWidth="1"/>
    <col min="2566" max="2566" width="10.625" style="1" bestFit="1" customWidth="1"/>
    <col min="2567" max="2567" width="43.375" style="1" bestFit="1" customWidth="1"/>
    <col min="2568" max="2802" width="9" style="1"/>
    <col min="2803" max="2803" width="12.625" style="1" customWidth="1"/>
    <col min="2804" max="2804" width="24.5" style="1" customWidth="1"/>
    <col min="2805" max="2815" width="0" style="1" hidden="1" customWidth="1"/>
    <col min="2816" max="2816" width="9" style="1"/>
    <col min="2817" max="2817" width="13.75" style="1" customWidth="1"/>
    <col min="2818" max="2818" width="14" style="1" customWidth="1"/>
    <col min="2819" max="2819" width="15.375" style="1" bestFit="1" customWidth="1"/>
    <col min="2820" max="2820" width="9.25" style="1" bestFit="1" customWidth="1"/>
    <col min="2821" max="2821" width="9.25" style="1" customWidth="1"/>
    <col min="2822" max="2822" width="10.625" style="1" bestFit="1" customWidth="1"/>
    <col min="2823" max="2823" width="43.375" style="1" bestFit="1" customWidth="1"/>
    <col min="2824" max="3058" width="9" style="1"/>
    <col min="3059" max="3059" width="12.625" style="1" customWidth="1"/>
    <col min="3060" max="3060" width="24.5" style="1" customWidth="1"/>
    <col min="3061" max="3071" width="0" style="1" hidden="1" customWidth="1"/>
    <col min="3072" max="3072" width="9" style="1"/>
    <col min="3073" max="3073" width="13.75" style="1" customWidth="1"/>
    <col min="3074" max="3074" width="14" style="1" customWidth="1"/>
    <col min="3075" max="3075" width="15.375" style="1" bestFit="1" customWidth="1"/>
    <col min="3076" max="3076" width="9.25" style="1" bestFit="1" customWidth="1"/>
    <col min="3077" max="3077" width="9.25" style="1" customWidth="1"/>
    <col min="3078" max="3078" width="10.625" style="1" bestFit="1" customWidth="1"/>
    <col min="3079" max="3079" width="43.375" style="1" bestFit="1" customWidth="1"/>
    <col min="3080" max="3314" width="9" style="1"/>
    <col min="3315" max="3315" width="12.625" style="1" customWidth="1"/>
    <col min="3316" max="3316" width="24.5" style="1" customWidth="1"/>
    <col min="3317" max="3327" width="0" style="1" hidden="1" customWidth="1"/>
    <col min="3328" max="3328" width="9" style="1"/>
    <col min="3329" max="3329" width="13.75" style="1" customWidth="1"/>
    <col min="3330" max="3330" width="14" style="1" customWidth="1"/>
    <col min="3331" max="3331" width="15.375" style="1" bestFit="1" customWidth="1"/>
    <col min="3332" max="3332" width="9.25" style="1" bestFit="1" customWidth="1"/>
    <col min="3333" max="3333" width="9.25" style="1" customWidth="1"/>
    <col min="3334" max="3334" width="10.625" style="1" bestFit="1" customWidth="1"/>
    <col min="3335" max="3335" width="43.375" style="1" bestFit="1" customWidth="1"/>
    <col min="3336" max="3570" width="9" style="1"/>
    <col min="3571" max="3571" width="12.625" style="1" customWidth="1"/>
    <col min="3572" max="3572" width="24.5" style="1" customWidth="1"/>
    <col min="3573" max="3583" width="0" style="1" hidden="1" customWidth="1"/>
    <col min="3584" max="3584" width="9" style="1"/>
    <col min="3585" max="3585" width="13.75" style="1" customWidth="1"/>
    <col min="3586" max="3586" width="14" style="1" customWidth="1"/>
    <col min="3587" max="3587" width="15.375" style="1" bestFit="1" customWidth="1"/>
    <col min="3588" max="3588" width="9.25" style="1" bestFit="1" customWidth="1"/>
    <col min="3589" max="3589" width="9.25" style="1" customWidth="1"/>
    <col min="3590" max="3590" width="10.625" style="1" bestFit="1" customWidth="1"/>
    <col min="3591" max="3591" width="43.375" style="1" bestFit="1" customWidth="1"/>
    <col min="3592" max="3826" width="9" style="1"/>
    <col min="3827" max="3827" width="12.625" style="1" customWidth="1"/>
    <col min="3828" max="3828" width="24.5" style="1" customWidth="1"/>
    <col min="3829" max="3839" width="0" style="1" hidden="1" customWidth="1"/>
    <col min="3840" max="3840" width="9" style="1"/>
    <col min="3841" max="3841" width="13.75" style="1" customWidth="1"/>
    <col min="3842" max="3842" width="14" style="1" customWidth="1"/>
    <col min="3843" max="3843" width="15.375" style="1" bestFit="1" customWidth="1"/>
    <col min="3844" max="3844" width="9.25" style="1" bestFit="1" customWidth="1"/>
    <col min="3845" max="3845" width="9.25" style="1" customWidth="1"/>
    <col min="3846" max="3846" width="10.625" style="1" bestFit="1" customWidth="1"/>
    <col min="3847" max="3847" width="43.375" style="1" bestFit="1" customWidth="1"/>
    <col min="3848" max="4082" width="9" style="1"/>
    <col min="4083" max="4083" width="12.625" style="1" customWidth="1"/>
    <col min="4084" max="4084" width="24.5" style="1" customWidth="1"/>
    <col min="4085" max="4095" width="0" style="1" hidden="1" customWidth="1"/>
    <col min="4096" max="4096" width="9" style="1"/>
    <col min="4097" max="4097" width="13.75" style="1" customWidth="1"/>
    <col min="4098" max="4098" width="14" style="1" customWidth="1"/>
    <col min="4099" max="4099" width="15.375" style="1" bestFit="1" customWidth="1"/>
    <col min="4100" max="4100" width="9.25" style="1" bestFit="1" customWidth="1"/>
    <col min="4101" max="4101" width="9.25" style="1" customWidth="1"/>
    <col min="4102" max="4102" width="10.625" style="1" bestFit="1" customWidth="1"/>
    <col min="4103" max="4103" width="43.375" style="1" bestFit="1" customWidth="1"/>
    <col min="4104" max="4338" width="9" style="1"/>
    <col min="4339" max="4339" width="12.625" style="1" customWidth="1"/>
    <col min="4340" max="4340" width="24.5" style="1" customWidth="1"/>
    <col min="4341" max="4351" width="0" style="1" hidden="1" customWidth="1"/>
    <col min="4352" max="4352" width="9" style="1"/>
    <col min="4353" max="4353" width="13.75" style="1" customWidth="1"/>
    <col min="4354" max="4354" width="14" style="1" customWidth="1"/>
    <col min="4355" max="4355" width="15.375" style="1" bestFit="1" customWidth="1"/>
    <col min="4356" max="4356" width="9.25" style="1" bestFit="1" customWidth="1"/>
    <col min="4357" max="4357" width="9.25" style="1" customWidth="1"/>
    <col min="4358" max="4358" width="10.625" style="1" bestFit="1" customWidth="1"/>
    <col min="4359" max="4359" width="43.375" style="1" bestFit="1" customWidth="1"/>
    <col min="4360" max="4594" width="9" style="1"/>
    <col min="4595" max="4595" width="12.625" style="1" customWidth="1"/>
    <col min="4596" max="4596" width="24.5" style="1" customWidth="1"/>
    <col min="4597" max="4607" width="0" style="1" hidden="1" customWidth="1"/>
    <col min="4608" max="4608" width="9" style="1"/>
    <col min="4609" max="4609" width="13.75" style="1" customWidth="1"/>
    <col min="4610" max="4610" width="14" style="1" customWidth="1"/>
    <col min="4611" max="4611" width="15.375" style="1" bestFit="1" customWidth="1"/>
    <col min="4612" max="4612" width="9.25" style="1" bestFit="1" customWidth="1"/>
    <col min="4613" max="4613" width="9.25" style="1" customWidth="1"/>
    <col min="4614" max="4614" width="10.625" style="1" bestFit="1" customWidth="1"/>
    <col min="4615" max="4615" width="43.375" style="1" bestFit="1" customWidth="1"/>
    <col min="4616" max="4850" width="9" style="1"/>
    <col min="4851" max="4851" width="12.625" style="1" customWidth="1"/>
    <col min="4852" max="4852" width="24.5" style="1" customWidth="1"/>
    <col min="4853" max="4863" width="0" style="1" hidden="1" customWidth="1"/>
    <col min="4864" max="4864" width="9" style="1"/>
    <col min="4865" max="4865" width="13.75" style="1" customWidth="1"/>
    <col min="4866" max="4866" width="14" style="1" customWidth="1"/>
    <col min="4867" max="4867" width="15.375" style="1" bestFit="1" customWidth="1"/>
    <col min="4868" max="4868" width="9.25" style="1" bestFit="1" customWidth="1"/>
    <col min="4869" max="4869" width="9.25" style="1" customWidth="1"/>
    <col min="4870" max="4870" width="10.625" style="1" bestFit="1" customWidth="1"/>
    <col min="4871" max="4871" width="43.375" style="1" bestFit="1" customWidth="1"/>
    <col min="4872" max="5106" width="9" style="1"/>
    <col min="5107" max="5107" width="12.625" style="1" customWidth="1"/>
    <col min="5108" max="5108" width="24.5" style="1" customWidth="1"/>
    <col min="5109" max="5119" width="0" style="1" hidden="1" customWidth="1"/>
    <col min="5120" max="5120" width="9" style="1"/>
    <col min="5121" max="5121" width="13.75" style="1" customWidth="1"/>
    <col min="5122" max="5122" width="14" style="1" customWidth="1"/>
    <col min="5123" max="5123" width="15.375" style="1" bestFit="1" customWidth="1"/>
    <col min="5124" max="5124" width="9.25" style="1" bestFit="1" customWidth="1"/>
    <col min="5125" max="5125" width="9.25" style="1" customWidth="1"/>
    <col min="5126" max="5126" width="10.625" style="1" bestFit="1" customWidth="1"/>
    <col min="5127" max="5127" width="43.375" style="1" bestFit="1" customWidth="1"/>
    <col min="5128" max="5362" width="9" style="1"/>
    <col min="5363" max="5363" width="12.625" style="1" customWidth="1"/>
    <col min="5364" max="5364" width="24.5" style="1" customWidth="1"/>
    <col min="5365" max="5375" width="0" style="1" hidden="1" customWidth="1"/>
    <col min="5376" max="5376" width="9" style="1"/>
    <col min="5377" max="5377" width="13.75" style="1" customWidth="1"/>
    <col min="5378" max="5378" width="14" style="1" customWidth="1"/>
    <col min="5379" max="5379" width="15.375" style="1" bestFit="1" customWidth="1"/>
    <col min="5380" max="5380" width="9.25" style="1" bestFit="1" customWidth="1"/>
    <col min="5381" max="5381" width="9.25" style="1" customWidth="1"/>
    <col min="5382" max="5382" width="10.625" style="1" bestFit="1" customWidth="1"/>
    <col min="5383" max="5383" width="43.375" style="1" bestFit="1" customWidth="1"/>
    <col min="5384" max="5618" width="9" style="1"/>
    <col min="5619" max="5619" width="12.625" style="1" customWidth="1"/>
    <col min="5620" max="5620" width="24.5" style="1" customWidth="1"/>
    <col min="5621" max="5631" width="0" style="1" hidden="1" customWidth="1"/>
    <col min="5632" max="5632" width="9" style="1"/>
    <col min="5633" max="5633" width="13.75" style="1" customWidth="1"/>
    <col min="5634" max="5634" width="14" style="1" customWidth="1"/>
    <col min="5635" max="5635" width="15.375" style="1" bestFit="1" customWidth="1"/>
    <col min="5636" max="5636" width="9.25" style="1" bestFit="1" customWidth="1"/>
    <col min="5637" max="5637" width="9.25" style="1" customWidth="1"/>
    <col min="5638" max="5638" width="10.625" style="1" bestFit="1" customWidth="1"/>
    <col min="5639" max="5639" width="43.375" style="1" bestFit="1" customWidth="1"/>
    <col min="5640" max="5874" width="9" style="1"/>
    <col min="5875" max="5875" width="12.625" style="1" customWidth="1"/>
    <col min="5876" max="5876" width="24.5" style="1" customWidth="1"/>
    <col min="5877" max="5887" width="0" style="1" hidden="1" customWidth="1"/>
    <col min="5888" max="5888" width="9" style="1"/>
    <col min="5889" max="5889" width="13.75" style="1" customWidth="1"/>
    <col min="5890" max="5890" width="14" style="1" customWidth="1"/>
    <col min="5891" max="5891" width="15.375" style="1" bestFit="1" customWidth="1"/>
    <col min="5892" max="5892" width="9.25" style="1" bestFit="1" customWidth="1"/>
    <col min="5893" max="5893" width="9.25" style="1" customWidth="1"/>
    <col min="5894" max="5894" width="10.625" style="1" bestFit="1" customWidth="1"/>
    <col min="5895" max="5895" width="43.375" style="1" bestFit="1" customWidth="1"/>
    <col min="5896" max="6130" width="9" style="1"/>
    <col min="6131" max="6131" width="12.625" style="1" customWidth="1"/>
    <col min="6132" max="6132" width="24.5" style="1" customWidth="1"/>
    <col min="6133" max="6143" width="0" style="1" hidden="1" customWidth="1"/>
    <col min="6144" max="6144" width="9" style="1"/>
    <col min="6145" max="6145" width="13.75" style="1" customWidth="1"/>
    <col min="6146" max="6146" width="14" style="1" customWidth="1"/>
    <col min="6147" max="6147" width="15.375" style="1" bestFit="1" customWidth="1"/>
    <col min="6148" max="6148" width="9.25" style="1" bestFit="1" customWidth="1"/>
    <col min="6149" max="6149" width="9.25" style="1" customWidth="1"/>
    <col min="6150" max="6150" width="10.625" style="1" bestFit="1" customWidth="1"/>
    <col min="6151" max="6151" width="43.375" style="1" bestFit="1" customWidth="1"/>
    <col min="6152" max="6386" width="9" style="1"/>
    <col min="6387" max="6387" width="12.625" style="1" customWidth="1"/>
    <col min="6388" max="6388" width="24.5" style="1" customWidth="1"/>
    <col min="6389" max="6399" width="0" style="1" hidden="1" customWidth="1"/>
    <col min="6400" max="6400" width="9" style="1"/>
    <col min="6401" max="6401" width="13.75" style="1" customWidth="1"/>
    <col min="6402" max="6402" width="14" style="1" customWidth="1"/>
    <col min="6403" max="6403" width="15.375" style="1" bestFit="1" customWidth="1"/>
    <col min="6404" max="6404" width="9.25" style="1" bestFit="1" customWidth="1"/>
    <col min="6405" max="6405" width="9.25" style="1" customWidth="1"/>
    <col min="6406" max="6406" width="10.625" style="1" bestFit="1" customWidth="1"/>
    <col min="6407" max="6407" width="43.375" style="1" bestFit="1" customWidth="1"/>
    <col min="6408" max="6642" width="9" style="1"/>
    <col min="6643" max="6643" width="12.625" style="1" customWidth="1"/>
    <col min="6644" max="6644" width="24.5" style="1" customWidth="1"/>
    <col min="6645" max="6655" width="0" style="1" hidden="1" customWidth="1"/>
    <col min="6656" max="6656" width="9" style="1"/>
    <col min="6657" max="6657" width="13.75" style="1" customWidth="1"/>
    <col min="6658" max="6658" width="14" style="1" customWidth="1"/>
    <col min="6659" max="6659" width="15.375" style="1" bestFit="1" customWidth="1"/>
    <col min="6660" max="6660" width="9.25" style="1" bestFit="1" customWidth="1"/>
    <col min="6661" max="6661" width="9.25" style="1" customWidth="1"/>
    <col min="6662" max="6662" width="10.625" style="1" bestFit="1" customWidth="1"/>
    <col min="6663" max="6663" width="43.375" style="1" bestFit="1" customWidth="1"/>
    <col min="6664" max="6898" width="9" style="1"/>
    <col min="6899" max="6899" width="12.625" style="1" customWidth="1"/>
    <col min="6900" max="6900" width="24.5" style="1" customWidth="1"/>
    <col min="6901" max="6911" width="0" style="1" hidden="1" customWidth="1"/>
    <col min="6912" max="6912" width="9" style="1"/>
    <col min="6913" max="6913" width="13.75" style="1" customWidth="1"/>
    <col min="6914" max="6914" width="14" style="1" customWidth="1"/>
    <col min="6915" max="6915" width="15.375" style="1" bestFit="1" customWidth="1"/>
    <col min="6916" max="6916" width="9.25" style="1" bestFit="1" customWidth="1"/>
    <col min="6917" max="6917" width="9.25" style="1" customWidth="1"/>
    <col min="6918" max="6918" width="10.625" style="1" bestFit="1" customWidth="1"/>
    <col min="6919" max="6919" width="43.375" style="1" bestFit="1" customWidth="1"/>
    <col min="6920" max="7154" width="9" style="1"/>
    <col min="7155" max="7155" width="12.625" style="1" customWidth="1"/>
    <col min="7156" max="7156" width="24.5" style="1" customWidth="1"/>
    <col min="7157" max="7167" width="0" style="1" hidden="1" customWidth="1"/>
    <col min="7168" max="7168" width="9" style="1"/>
    <col min="7169" max="7169" width="13.75" style="1" customWidth="1"/>
    <col min="7170" max="7170" width="14" style="1" customWidth="1"/>
    <col min="7171" max="7171" width="15.375" style="1" bestFit="1" customWidth="1"/>
    <col min="7172" max="7172" width="9.25" style="1" bestFit="1" customWidth="1"/>
    <col min="7173" max="7173" width="9.25" style="1" customWidth="1"/>
    <col min="7174" max="7174" width="10.625" style="1" bestFit="1" customWidth="1"/>
    <col min="7175" max="7175" width="43.375" style="1" bestFit="1" customWidth="1"/>
    <col min="7176" max="7410" width="9" style="1"/>
    <col min="7411" max="7411" width="12.625" style="1" customWidth="1"/>
    <col min="7412" max="7412" width="24.5" style="1" customWidth="1"/>
    <col min="7413" max="7423" width="0" style="1" hidden="1" customWidth="1"/>
    <col min="7424" max="7424" width="9" style="1"/>
    <col min="7425" max="7425" width="13.75" style="1" customWidth="1"/>
    <col min="7426" max="7426" width="14" style="1" customWidth="1"/>
    <col min="7427" max="7427" width="15.375" style="1" bestFit="1" customWidth="1"/>
    <col min="7428" max="7428" width="9.25" style="1" bestFit="1" customWidth="1"/>
    <col min="7429" max="7429" width="9.25" style="1" customWidth="1"/>
    <col min="7430" max="7430" width="10.625" style="1" bestFit="1" customWidth="1"/>
    <col min="7431" max="7431" width="43.375" style="1" bestFit="1" customWidth="1"/>
    <col min="7432" max="7666" width="9" style="1"/>
    <col min="7667" max="7667" width="12.625" style="1" customWidth="1"/>
    <col min="7668" max="7668" width="24.5" style="1" customWidth="1"/>
    <col min="7669" max="7679" width="0" style="1" hidden="1" customWidth="1"/>
    <col min="7680" max="7680" width="9" style="1"/>
    <col min="7681" max="7681" width="13.75" style="1" customWidth="1"/>
    <col min="7682" max="7682" width="14" style="1" customWidth="1"/>
    <col min="7683" max="7683" width="15.375" style="1" bestFit="1" customWidth="1"/>
    <col min="7684" max="7684" width="9.25" style="1" bestFit="1" customWidth="1"/>
    <col min="7685" max="7685" width="9.25" style="1" customWidth="1"/>
    <col min="7686" max="7686" width="10.625" style="1" bestFit="1" customWidth="1"/>
    <col min="7687" max="7687" width="43.375" style="1" bestFit="1" customWidth="1"/>
    <col min="7688" max="7922" width="9" style="1"/>
    <col min="7923" max="7923" width="12.625" style="1" customWidth="1"/>
    <col min="7924" max="7924" width="24.5" style="1" customWidth="1"/>
    <col min="7925" max="7935" width="0" style="1" hidden="1" customWidth="1"/>
    <col min="7936" max="7936" width="9" style="1"/>
    <col min="7937" max="7937" width="13.75" style="1" customWidth="1"/>
    <col min="7938" max="7938" width="14" style="1" customWidth="1"/>
    <col min="7939" max="7939" width="15.375" style="1" bestFit="1" customWidth="1"/>
    <col min="7940" max="7940" width="9.25" style="1" bestFit="1" customWidth="1"/>
    <col min="7941" max="7941" width="9.25" style="1" customWidth="1"/>
    <col min="7942" max="7942" width="10.625" style="1" bestFit="1" customWidth="1"/>
    <col min="7943" max="7943" width="43.375" style="1" bestFit="1" customWidth="1"/>
    <col min="7944" max="8178" width="9" style="1"/>
    <col min="8179" max="8179" width="12.625" style="1" customWidth="1"/>
    <col min="8180" max="8180" width="24.5" style="1" customWidth="1"/>
    <col min="8181" max="8191" width="0" style="1" hidden="1" customWidth="1"/>
    <col min="8192" max="8192" width="9" style="1"/>
    <col min="8193" max="8193" width="13.75" style="1" customWidth="1"/>
    <col min="8194" max="8194" width="14" style="1" customWidth="1"/>
    <col min="8195" max="8195" width="15.375" style="1" bestFit="1" customWidth="1"/>
    <col min="8196" max="8196" width="9.25" style="1" bestFit="1" customWidth="1"/>
    <col min="8197" max="8197" width="9.25" style="1" customWidth="1"/>
    <col min="8198" max="8198" width="10.625" style="1" bestFit="1" customWidth="1"/>
    <col min="8199" max="8199" width="43.375" style="1" bestFit="1" customWidth="1"/>
    <col min="8200" max="8434" width="9" style="1"/>
    <col min="8435" max="8435" width="12.625" style="1" customWidth="1"/>
    <col min="8436" max="8436" width="24.5" style="1" customWidth="1"/>
    <col min="8437" max="8447" width="0" style="1" hidden="1" customWidth="1"/>
    <col min="8448" max="8448" width="9" style="1"/>
    <col min="8449" max="8449" width="13.75" style="1" customWidth="1"/>
    <col min="8450" max="8450" width="14" style="1" customWidth="1"/>
    <col min="8451" max="8451" width="15.375" style="1" bestFit="1" customWidth="1"/>
    <col min="8452" max="8452" width="9.25" style="1" bestFit="1" customWidth="1"/>
    <col min="8453" max="8453" width="9.25" style="1" customWidth="1"/>
    <col min="8454" max="8454" width="10.625" style="1" bestFit="1" customWidth="1"/>
    <col min="8455" max="8455" width="43.375" style="1" bestFit="1" customWidth="1"/>
    <col min="8456" max="8690" width="9" style="1"/>
    <col min="8691" max="8691" width="12.625" style="1" customWidth="1"/>
    <col min="8692" max="8692" width="24.5" style="1" customWidth="1"/>
    <col min="8693" max="8703" width="0" style="1" hidden="1" customWidth="1"/>
    <col min="8704" max="8704" width="9" style="1"/>
    <col min="8705" max="8705" width="13.75" style="1" customWidth="1"/>
    <col min="8706" max="8706" width="14" style="1" customWidth="1"/>
    <col min="8707" max="8707" width="15.375" style="1" bestFit="1" customWidth="1"/>
    <col min="8708" max="8708" width="9.25" style="1" bestFit="1" customWidth="1"/>
    <col min="8709" max="8709" width="9.25" style="1" customWidth="1"/>
    <col min="8710" max="8710" width="10.625" style="1" bestFit="1" customWidth="1"/>
    <col min="8711" max="8711" width="43.375" style="1" bestFit="1" customWidth="1"/>
    <col min="8712" max="8946" width="9" style="1"/>
    <col min="8947" max="8947" width="12.625" style="1" customWidth="1"/>
    <col min="8948" max="8948" width="24.5" style="1" customWidth="1"/>
    <col min="8949" max="8959" width="0" style="1" hidden="1" customWidth="1"/>
    <col min="8960" max="8960" width="9" style="1"/>
    <col min="8961" max="8961" width="13.75" style="1" customWidth="1"/>
    <col min="8962" max="8962" width="14" style="1" customWidth="1"/>
    <col min="8963" max="8963" width="15.375" style="1" bestFit="1" customWidth="1"/>
    <col min="8964" max="8964" width="9.25" style="1" bestFit="1" customWidth="1"/>
    <col min="8965" max="8965" width="9.25" style="1" customWidth="1"/>
    <col min="8966" max="8966" width="10.625" style="1" bestFit="1" customWidth="1"/>
    <col min="8967" max="8967" width="43.375" style="1" bestFit="1" customWidth="1"/>
    <col min="8968" max="9202" width="9" style="1"/>
    <col min="9203" max="9203" width="12.625" style="1" customWidth="1"/>
    <col min="9204" max="9204" width="24.5" style="1" customWidth="1"/>
    <col min="9205" max="9215" width="0" style="1" hidden="1" customWidth="1"/>
    <col min="9216" max="9216" width="9" style="1"/>
    <col min="9217" max="9217" width="13.75" style="1" customWidth="1"/>
    <col min="9218" max="9218" width="14" style="1" customWidth="1"/>
    <col min="9219" max="9219" width="15.375" style="1" bestFit="1" customWidth="1"/>
    <col min="9220" max="9220" width="9.25" style="1" bestFit="1" customWidth="1"/>
    <col min="9221" max="9221" width="9.25" style="1" customWidth="1"/>
    <col min="9222" max="9222" width="10.625" style="1" bestFit="1" customWidth="1"/>
    <col min="9223" max="9223" width="43.375" style="1" bestFit="1" customWidth="1"/>
    <col min="9224" max="9458" width="9" style="1"/>
    <col min="9459" max="9459" width="12.625" style="1" customWidth="1"/>
    <col min="9460" max="9460" width="24.5" style="1" customWidth="1"/>
    <col min="9461" max="9471" width="0" style="1" hidden="1" customWidth="1"/>
    <col min="9472" max="9472" width="9" style="1"/>
    <col min="9473" max="9473" width="13.75" style="1" customWidth="1"/>
    <col min="9474" max="9474" width="14" style="1" customWidth="1"/>
    <col min="9475" max="9475" width="15.375" style="1" bestFit="1" customWidth="1"/>
    <col min="9476" max="9476" width="9.25" style="1" bestFit="1" customWidth="1"/>
    <col min="9477" max="9477" width="9.25" style="1" customWidth="1"/>
    <col min="9478" max="9478" width="10.625" style="1" bestFit="1" customWidth="1"/>
    <col min="9479" max="9479" width="43.375" style="1" bestFit="1" customWidth="1"/>
    <col min="9480" max="9714" width="9" style="1"/>
    <col min="9715" max="9715" width="12.625" style="1" customWidth="1"/>
    <col min="9716" max="9716" width="24.5" style="1" customWidth="1"/>
    <col min="9717" max="9727" width="0" style="1" hidden="1" customWidth="1"/>
    <col min="9728" max="9728" width="9" style="1"/>
    <col min="9729" max="9729" width="13.75" style="1" customWidth="1"/>
    <col min="9730" max="9730" width="14" style="1" customWidth="1"/>
    <col min="9731" max="9731" width="15.375" style="1" bestFit="1" customWidth="1"/>
    <col min="9732" max="9732" width="9.25" style="1" bestFit="1" customWidth="1"/>
    <col min="9733" max="9733" width="9.25" style="1" customWidth="1"/>
    <col min="9734" max="9734" width="10.625" style="1" bestFit="1" customWidth="1"/>
    <col min="9735" max="9735" width="43.375" style="1" bestFit="1" customWidth="1"/>
    <col min="9736" max="9970" width="9" style="1"/>
    <col min="9971" max="9971" width="12.625" style="1" customWidth="1"/>
    <col min="9972" max="9972" width="24.5" style="1" customWidth="1"/>
    <col min="9973" max="9983" width="0" style="1" hidden="1" customWidth="1"/>
    <col min="9984" max="9984" width="9" style="1"/>
    <col min="9985" max="9985" width="13.75" style="1" customWidth="1"/>
    <col min="9986" max="9986" width="14" style="1" customWidth="1"/>
    <col min="9987" max="9987" width="15.375" style="1" bestFit="1" customWidth="1"/>
    <col min="9988" max="9988" width="9.25" style="1" bestFit="1" customWidth="1"/>
    <col min="9989" max="9989" width="9.25" style="1" customWidth="1"/>
    <col min="9990" max="9990" width="10.625" style="1" bestFit="1" customWidth="1"/>
    <col min="9991" max="9991" width="43.375" style="1" bestFit="1" customWidth="1"/>
    <col min="9992" max="10226" width="9" style="1"/>
    <col min="10227" max="10227" width="12.625" style="1" customWidth="1"/>
    <col min="10228" max="10228" width="24.5" style="1" customWidth="1"/>
    <col min="10229" max="10239" width="0" style="1" hidden="1" customWidth="1"/>
    <col min="10240" max="10240" width="9" style="1"/>
    <col min="10241" max="10241" width="13.75" style="1" customWidth="1"/>
    <col min="10242" max="10242" width="14" style="1" customWidth="1"/>
    <col min="10243" max="10243" width="15.375" style="1" bestFit="1" customWidth="1"/>
    <col min="10244" max="10244" width="9.25" style="1" bestFit="1" customWidth="1"/>
    <col min="10245" max="10245" width="9.25" style="1" customWidth="1"/>
    <col min="10246" max="10246" width="10.625" style="1" bestFit="1" customWidth="1"/>
    <col min="10247" max="10247" width="43.375" style="1" bestFit="1" customWidth="1"/>
    <col min="10248" max="10482" width="9" style="1"/>
    <col min="10483" max="10483" width="12.625" style="1" customWidth="1"/>
    <col min="10484" max="10484" width="24.5" style="1" customWidth="1"/>
    <col min="10485" max="10495" width="0" style="1" hidden="1" customWidth="1"/>
    <col min="10496" max="10496" width="9" style="1"/>
    <col min="10497" max="10497" width="13.75" style="1" customWidth="1"/>
    <col min="10498" max="10498" width="14" style="1" customWidth="1"/>
    <col min="10499" max="10499" width="15.375" style="1" bestFit="1" customWidth="1"/>
    <col min="10500" max="10500" width="9.25" style="1" bestFit="1" customWidth="1"/>
    <col min="10501" max="10501" width="9.25" style="1" customWidth="1"/>
    <col min="10502" max="10502" width="10.625" style="1" bestFit="1" customWidth="1"/>
    <col min="10503" max="10503" width="43.375" style="1" bestFit="1" customWidth="1"/>
    <col min="10504" max="10738" width="9" style="1"/>
    <col min="10739" max="10739" width="12.625" style="1" customWidth="1"/>
    <col min="10740" max="10740" width="24.5" style="1" customWidth="1"/>
    <col min="10741" max="10751" width="0" style="1" hidden="1" customWidth="1"/>
    <col min="10752" max="10752" width="9" style="1"/>
    <col min="10753" max="10753" width="13.75" style="1" customWidth="1"/>
    <col min="10754" max="10754" width="14" style="1" customWidth="1"/>
    <col min="10755" max="10755" width="15.375" style="1" bestFit="1" customWidth="1"/>
    <col min="10756" max="10756" width="9.25" style="1" bestFit="1" customWidth="1"/>
    <col min="10757" max="10757" width="9.25" style="1" customWidth="1"/>
    <col min="10758" max="10758" width="10.625" style="1" bestFit="1" customWidth="1"/>
    <col min="10759" max="10759" width="43.375" style="1" bestFit="1" customWidth="1"/>
    <col min="10760" max="10994" width="9" style="1"/>
    <col min="10995" max="10995" width="12.625" style="1" customWidth="1"/>
    <col min="10996" max="10996" width="24.5" style="1" customWidth="1"/>
    <col min="10997" max="11007" width="0" style="1" hidden="1" customWidth="1"/>
    <col min="11008" max="11008" width="9" style="1"/>
    <col min="11009" max="11009" width="13.75" style="1" customWidth="1"/>
    <col min="11010" max="11010" width="14" style="1" customWidth="1"/>
    <col min="11011" max="11011" width="15.375" style="1" bestFit="1" customWidth="1"/>
    <col min="11012" max="11012" width="9.25" style="1" bestFit="1" customWidth="1"/>
    <col min="11013" max="11013" width="9.25" style="1" customWidth="1"/>
    <col min="11014" max="11014" width="10.625" style="1" bestFit="1" customWidth="1"/>
    <col min="11015" max="11015" width="43.375" style="1" bestFit="1" customWidth="1"/>
    <col min="11016" max="11250" width="9" style="1"/>
    <col min="11251" max="11251" width="12.625" style="1" customWidth="1"/>
    <col min="11252" max="11252" width="24.5" style="1" customWidth="1"/>
    <col min="11253" max="11263" width="0" style="1" hidden="1" customWidth="1"/>
    <col min="11264" max="11264" width="9" style="1"/>
    <col min="11265" max="11265" width="13.75" style="1" customWidth="1"/>
    <col min="11266" max="11266" width="14" style="1" customWidth="1"/>
    <col min="11267" max="11267" width="15.375" style="1" bestFit="1" customWidth="1"/>
    <col min="11268" max="11268" width="9.25" style="1" bestFit="1" customWidth="1"/>
    <col min="11269" max="11269" width="9.25" style="1" customWidth="1"/>
    <col min="11270" max="11270" width="10.625" style="1" bestFit="1" customWidth="1"/>
    <col min="11271" max="11271" width="43.375" style="1" bestFit="1" customWidth="1"/>
    <col min="11272" max="11506" width="9" style="1"/>
    <col min="11507" max="11507" width="12.625" style="1" customWidth="1"/>
    <col min="11508" max="11508" width="24.5" style="1" customWidth="1"/>
    <col min="11509" max="11519" width="0" style="1" hidden="1" customWidth="1"/>
    <col min="11520" max="11520" width="9" style="1"/>
    <col min="11521" max="11521" width="13.75" style="1" customWidth="1"/>
    <col min="11522" max="11522" width="14" style="1" customWidth="1"/>
    <col min="11523" max="11523" width="15.375" style="1" bestFit="1" customWidth="1"/>
    <col min="11524" max="11524" width="9.25" style="1" bestFit="1" customWidth="1"/>
    <col min="11525" max="11525" width="9.25" style="1" customWidth="1"/>
    <col min="11526" max="11526" width="10.625" style="1" bestFit="1" customWidth="1"/>
    <col min="11527" max="11527" width="43.375" style="1" bestFit="1" customWidth="1"/>
    <col min="11528" max="11762" width="9" style="1"/>
    <col min="11763" max="11763" width="12.625" style="1" customWidth="1"/>
    <col min="11764" max="11764" width="24.5" style="1" customWidth="1"/>
    <col min="11765" max="11775" width="0" style="1" hidden="1" customWidth="1"/>
    <col min="11776" max="11776" width="9" style="1"/>
    <col min="11777" max="11777" width="13.75" style="1" customWidth="1"/>
    <col min="11778" max="11778" width="14" style="1" customWidth="1"/>
    <col min="11779" max="11779" width="15.375" style="1" bestFit="1" customWidth="1"/>
    <col min="11780" max="11780" width="9.25" style="1" bestFit="1" customWidth="1"/>
    <col min="11781" max="11781" width="9.25" style="1" customWidth="1"/>
    <col min="11782" max="11782" width="10.625" style="1" bestFit="1" customWidth="1"/>
    <col min="11783" max="11783" width="43.375" style="1" bestFit="1" customWidth="1"/>
    <col min="11784" max="12018" width="9" style="1"/>
    <col min="12019" max="12019" width="12.625" style="1" customWidth="1"/>
    <col min="12020" max="12020" width="24.5" style="1" customWidth="1"/>
    <col min="12021" max="12031" width="0" style="1" hidden="1" customWidth="1"/>
    <col min="12032" max="12032" width="9" style="1"/>
    <col min="12033" max="12033" width="13.75" style="1" customWidth="1"/>
    <col min="12034" max="12034" width="14" style="1" customWidth="1"/>
    <col min="12035" max="12035" width="15.375" style="1" bestFit="1" customWidth="1"/>
    <col min="12036" max="12036" width="9.25" style="1" bestFit="1" customWidth="1"/>
    <col min="12037" max="12037" width="9.25" style="1" customWidth="1"/>
    <col min="12038" max="12038" width="10.625" style="1" bestFit="1" customWidth="1"/>
    <col min="12039" max="12039" width="43.375" style="1" bestFit="1" customWidth="1"/>
    <col min="12040" max="12274" width="9" style="1"/>
    <col min="12275" max="12275" width="12.625" style="1" customWidth="1"/>
    <col min="12276" max="12276" width="24.5" style="1" customWidth="1"/>
    <col min="12277" max="12287" width="0" style="1" hidden="1" customWidth="1"/>
    <col min="12288" max="12288" width="9" style="1"/>
    <col min="12289" max="12289" width="13.75" style="1" customWidth="1"/>
    <col min="12290" max="12290" width="14" style="1" customWidth="1"/>
    <col min="12291" max="12291" width="15.375" style="1" bestFit="1" customWidth="1"/>
    <col min="12292" max="12292" width="9.25" style="1" bestFit="1" customWidth="1"/>
    <col min="12293" max="12293" width="9.25" style="1" customWidth="1"/>
    <col min="12294" max="12294" width="10.625" style="1" bestFit="1" customWidth="1"/>
    <col min="12295" max="12295" width="43.375" style="1" bestFit="1" customWidth="1"/>
    <col min="12296" max="12530" width="9" style="1"/>
    <col min="12531" max="12531" width="12.625" style="1" customWidth="1"/>
    <col min="12532" max="12532" width="24.5" style="1" customWidth="1"/>
    <col min="12533" max="12543" width="0" style="1" hidden="1" customWidth="1"/>
    <col min="12544" max="12544" width="9" style="1"/>
    <col min="12545" max="12545" width="13.75" style="1" customWidth="1"/>
    <col min="12546" max="12546" width="14" style="1" customWidth="1"/>
    <col min="12547" max="12547" width="15.375" style="1" bestFit="1" customWidth="1"/>
    <col min="12548" max="12548" width="9.25" style="1" bestFit="1" customWidth="1"/>
    <col min="12549" max="12549" width="9.25" style="1" customWidth="1"/>
    <col min="12550" max="12550" width="10.625" style="1" bestFit="1" customWidth="1"/>
    <col min="12551" max="12551" width="43.375" style="1" bestFit="1" customWidth="1"/>
    <col min="12552" max="12786" width="9" style="1"/>
    <col min="12787" max="12787" width="12.625" style="1" customWidth="1"/>
    <col min="12788" max="12788" width="24.5" style="1" customWidth="1"/>
    <col min="12789" max="12799" width="0" style="1" hidden="1" customWidth="1"/>
    <col min="12800" max="12800" width="9" style="1"/>
    <col min="12801" max="12801" width="13.75" style="1" customWidth="1"/>
    <col min="12802" max="12802" width="14" style="1" customWidth="1"/>
    <col min="12803" max="12803" width="15.375" style="1" bestFit="1" customWidth="1"/>
    <col min="12804" max="12804" width="9.25" style="1" bestFit="1" customWidth="1"/>
    <col min="12805" max="12805" width="9.25" style="1" customWidth="1"/>
    <col min="12806" max="12806" width="10.625" style="1" bestFit="1" customWidth="1"/>
    <col min="12807" max="12807" width="43.375" style="1" bestFit="1" customWidth="1"/>
    <col min="12808" max="13042" width="9" style="1"/>
    <col min="13043" max="13043" width="12.625" style="1" customWidth="1"/>
    <col min="13044" max="13044" width="24.5" style="1" customWidth="1"/>
    <col min="13045" max="13055" width="0" style="1" hidden="1" customWidth="1"/>
    <col min="13056" max="13056" width="9" style="1"/>
    <col min="13057" max="13057" width="13.75" style="1" customWidth="1"/>
    <col min="13058" max="13058" width="14" style="1" customWidth="1"/>
    <col min="13059" max="13059" width="15.375" style="1" bestFit="1" customWidth="1"/>
    <col min="13060" max="13060" width="9.25" style="1" bestFit="1" customWidth="1"/>
    <col min="13061" max="13061" width="9.25" style="1" customWidth="1"/>
    <col min="13062" max="13062" width="10.625" style="1" bestFit="1" customWidth="1"/>
    <col min="13063" max="13063" width="43.375" style="1" bestFit="1" customWidth="1"/>
    <col min="13064" max="13298" width="9" style="1"/>
    <col min="13299" max="13299" width="12.625" style="1" customWidth="1"/>
    <col min="13300" max="13300" width="24.5" style="1" customWidth="1"/>
    <col min="13301" max="13311" width="0" style="1" hidden="1" customWidth="1"/>
    <col min="13312" max="13312" width="9" style="1"/>
    <col min="13313" max="13313" width="13.75" style="1" customWidth="1"/>
    <col min="13314" max="13314" width="14" style="1" customWidth="1"/>
    <col min="13315" max="13315" width="15.375" style="1" bestFit="1" customWidth="1"/>
    <col min="13316" max="13316" width="9.25" style="1" bestFit="1" customWidth="1"/>
    <col min="13317" max="13317" width="9.25" style="1" customWidth="1"/>
    <col min="13318" max="13318" width="10.625" style="1" bestFit="1" customWidth="1"/>
    <col min="13319" max="13319" width="43.375" style="1" bestFit="1" customWidth="1"/>
    <col min="13320" max="13554" width="9" style="1"/>
    <col min="13555" max="13555" width="12.625" style="1" customWidth="1"/>
    <col min="13556" max="13556" width="24.5" style="1" customWidth="1"/>
    <col min="13557" max="13567" width="0" style="1" hidden="1" customWidth="1"/>
    <col min="13568" max="13568" width="9" style="1"/>
    <col min="13569" max="13569" width="13.75" style="1" customWidth="1"/>
    <col min="13570" max="13570" width="14" style="1" customWidth="1"/>
    <col min="13571" max="13571" width="15.375" style="1" bestFit="1" customWidth="1"/>
    <col min="13572" max="13572" width="9.25" style="1" bestFit="1" customWidth="1"/>
    <col min="13573" max="13573" width="9.25" style="1" customWidth="1"/>
    <col min="13574" max="13574" width="10.625" style="1" bestFit="1" customWidth="1"/>
    <col min="13575" max="13575" width="43.375" style="1" bestFit="1" customWidth="1"/>
    <col min="13576" max="13810" width="9" style="1"/>
    <col min="13811" max="13811" width="12.625" style="1" customWidth="1"/>
    <col min="13812" max="13812" width="24.5" style="1" customWidth="1"/>
    <col min="13813" max="13823" width="0" style="1" hidden="1" customWidth="1"/>
    <col min="13824" max="13824" width="9" style="1"/>
    <col min="13825" max="13825" width="13.75" style="1" customWidth="1"/>
    <col min="13826" max="13826" width="14" style="1" customWidth="1"/>
    <col min="13827" max="13827" width="15.375" style="1" bestFit="1" customWidth="1"/>
    <col min="13828" max="13828" width="9.25" style="1" bestFit="1" customWidth="1"/>
    <col min="13829" max="13829" width="9.25" style="1" customWidth="1"/>
    <col min="13830" max="13830" width="10.625" style="1" bestFit="1" customWidth="1"/>
    <col min="13831" max="13831" width="43.375" style="1" bestFit="1" customWidth="1"/>
    <col min="13832" max="14066" width="9" style="1"/>
    <col min="14067" max="14067" width="12.625" style="1" customWidth="1"/>
    <col min="14068" max="14068" width="24.5" style="1" customWidth="1"/>
    <col min="14069" max="14079" width="0" style="1" hidden="1" customWidth="1"/>
    <col min="14080" max="14080" width="9" style="1"/>
    <col min="14081" max="14081" width="13.75" style="1" customWidth="1"/>
    <col min="14082" max="14082" width="14" style="1" customWidth="1"/>
    <col min="14083" max="14083" width="15.375" style="1" bestFit="1" customWidth="1"/>
    <col min="14084" max="14084" width="9.25" style="1" bestFit="1" customWidth="1"/>
    <col min="14085" max="14085" width="9.25" style="1" customWidth="1"/>
    <col min="14086" max="14086" width="10.625" style="1" bestFit="1" customWidth="1"/>
    <col min="14087" max="14087" width="43.375" style="1" bestFit="1" customWidth="1"/>
    <col min="14088" max="14322" width="9" style="1"/>
    <col min="14323" max="14323" width="12.625" style="1" customWidth="1"/>
    <col min="14324" max="14324" width="24.5" style="1" customWidth="1"/>
    <col min="14325" max="14335" width="0" style="1" hidden="1" customWidth="1"/>
    <col min="14336" max="14336" width="9" style="1"/>
    <col min="14337" max="14337" width="13.75" style="1" customWidth="1"/>
    <col min="14338" max="14338" width="14" style="1" customWidth="1"/>
    <col min="14339" max="14339" width="15.375" style="1" bestFit="1" customWidth="1"/>
    <col min="14340" max="14340" width="9.25" style="1" bestFit="1" customWidth="1"/>
    <col min="14341" max="14341" width="9.25" style="1" customWidth="1"/>
    <col min="14342" max="14342" width="10.625" style="1" bestFit="1" customWidth="1"/>
    <col min="14343" max="14343" width="43.375" style="1" bestFit="1" customWidth="1"/>
    <col min="14344" max="14578" width="9" style="1"/>
    <col min="14579" max="14579" width="12.625" style="1" customWidth="1"/>
    <col min="14580" max="14580" width="24.5" style="1" customWidth="1"/>
    <col min="14581" max="14591" width="0" style="1" hidden="1" customWidth="1"/>
    <col min="14592" max="14592" width="9" style="1"/>
    <col min="14593" max="14593" width="13.75" style="1" customWidth="1"/>
    <col min="14594" max="14594" width="14" style="1" customWidth="1"/>
    <col min="14595" max="14595" width="15.375" style="1" bestFit="1" customWidth="1"/>
    <col min="14596" max="14596" width="9.25" style="1" bestFit="1" customWidth="1"/>
    <col min="14597" max="14597" width="9.25" style="1" customWidth="1"/>
    <col min="14598" max="14598" width="10.625" style="1" bestFit="1" customWidth="1"/>
    <col min="14599" max="14599" width="43.375" style="1" bestFit="1" customWidth="1"/>
    <col min="14600" max="14834" width="9" style="1"/>
    <col min="14835" max="14835" width="12.625" style="1" customWidth="1"/>
    <col min="14836" max="14836" width="24.5" style="1" customWidth="1"/>
    <col min="14837" max="14847" width="0" style="1" hidden="1" customWidth="1"/>
    <col min="14848" max="14848" width="9" style="1"/>
    <col min="14849" max="14849" width="13.75" style="1" customWidth="1"/>
    <col min="14850" max="14850" width="14" style="1" customWidth="1"/>
    <col min="14851" max="14851" width="15.375" style="1" bestFit="1" customWidth="1"/>
    <col min="14852" max="14852" width="9.25" style="1" bestFit="1" customWidth="1"/>
    <col min="14853" max="14853" width="9.25" style="1" customWidth="1"/>
    <col min="14854" max="14854" width="10.625" style="1" bestFit="1" customWidth="1"/>
    <col min="14855" max="14855" width="43.375" style="1" bestFit="1" customWidth="1"/>
    <col min="14856" max="15090" width="9" style="1"/>
    <col min="15091" max="15091" width="12.625" style="1" customWidth="1"/>
    <col min="15092" max="15092" width="24.5" style="1" customWidth="1"/>
    <col min="15093" max="15103" width="0" style="1" hidden="1" customWidth="1"/>
    <col min="15104" max="15104" width="9" style="1"/>
    <col min="15105" max="15105" width="13.75" style="1" customWidth="1"/>
    <col min="15106" max="15106" width="14" style="1" customWidth="1"/>
    <col min="15107" max="15107" width="15.375" style="1" bestFit="1" customWidth="1"/>
    <col min="15108" max="15108" width="9.25" style="1" bestFit="1" customWidth="1"/>
    <col min="15109" max="15109" width="9.25" style="1" customWidth="1"/>
    <col min="15110" max="15110" width="10.625" style="1" bestFit="1" customWidth="1"/>
    <col min="15111" max="15111" width="43.375" style="1" bestFit="1" customWidth="1"/>
    <col min="15112" max="15346" width="9" style="1"/>
    <col min="15347" max="15347" width="12.625" style="1" customWidth="1"/>
    <col min="15348" max="15348" width="24.5" style="1" customWidth="1"/>
    <col min="15349" max="15359" width="0" style="1" hidden="1" customWidth="1"/>
    <col min="15360" max="15360" width="9" style="1"/>
    <col min="15361" max="15361" width="13.75" style="1" customWidth="1"/>
    <col min="15362" max="15362" width="14" style="1" customWidth="1"/>
    <col min="15363" max="15363" width="15.375" style="1" bestFit="1" customWidth="1"/>
    <col min="15364" max="15364" width="9.25" style="1" bestFit="1" customWidth="1"/>
    <col min="15365" max="15365" width="9.25" style="1" customWidth="1"/>
    <col min="15366" max="15366" width="10.625" style="1" bestFit="1" customWidth="1"/>
    <col min="15367" max="15367" width="43.375" style="1" bestFit="1" customWidth="1"/>
    <col min="15368" max="15602" width="9" style="1"/>
    <col min="15603" max="15603" width="12.625" style="1" customWidth="1"/>
    <col min="15604" max="15604" width="24.5" style="1" customWidth="1"/>
    <col min="15605" max="15615" width="0" style="1" hidden="1" customWidth="1"/>
    <col min="15616" max="15616" width="9" style="1"/>
    <col min="15617" max="15617" width="13.75" style="1" customWidth="1"/>
    <col min="15618" max="15618" width="14" style="1" customWidth="1"/>
    <col min="15619" max="15619" width="15.375" style="1" bestFit="1" customWidth="1"/>
    <col min="15620" max="15620" width="9.25" style="1" bestFit="1" customWidth="1"/>
    <col min="15621" max="15621" width="9.25" style="1" customWidth="1"/>
    <col min="15622" max="15622" width="10.625" style="1" bestFit="1" customWidth="1"/>
    <col min="15623" max="15623" width="43.375" style="1" bestFit="1" customWidth="1"/>
    <col min="15624" max="15858" width="9" style="1"/>
    <col min="15859" max="15859" width="12.625" style="1" customWidth="1"/>
    <col min="15860" max="15860" width="24.5" style="1" customWidth="1"/>
    <col min="15861" max="15871" width="0" style="1" hidden="1" customWidth="1"/>
    <col min="15872" max="15872" width="9" style="1"/>
    <col min="15873" max="15873" width="13.75" style="1" customWidth="1"/>
    <col min="15874" max="15874" width="14" style="1" customWidth="1"/>
    <col min="15875" max="15875" width="15.375" style="1" bestFit="1" customWidth="1"/>
    <col min="15876" max="15876" width="9.25" style="1" bestFit="1" customWidth="1"/>
    <col min="15877" max="15877" width="9.25" style="1" customWidth="1"/>
    <col min="15878" max="15878" width="10.625" style="1" bestFit="1" customWidth="1"/>
    <col min="15879" max="15879" width="43.375" style="1" bestFit="1" customWidth="1"/>
    <col min="15880" max="16114" width="9" style="1"/>
    <col min="16115" max="16115" width="12.625" style="1" customWidth="1"/>
    <col min="16116" max="16116" width="24.5" style="1" customWidth="1"/>
    <col min="16117" max="16127" width="0" style="1" hidden="1" customWidth="1"/>
    <col min="16128" max="16128" width="9" style="1"/>
    <col min="16129" max="16129" width="13.75" style="1" customWidth="1"/>
    <col min="16130" max="16130" width="14" style="1" customWidth="1"/>
    <col min="16131" max="16131" width="15.375" style="1" bestFit="1" customWidth="1"/>
    <col min="16132" max="16132" width="9.25" style="1" bestFit="1" customWidth="1"/>
    <col min="16133" max="16133" width="9.25" style="1" customWidth="1"/>
    <col min="16134" max="16134" width="10.625" style="1" bestFit="1" customWidth="1"/>
    <col min="16135" max="16135" width="43.375" style="1" bestFit="1" customWidth="1"/>
    <col min="16136" max="16384" width="9" style="1"/>
  </cols>
  <sheetData>
    <row r="1" spans="1:7" ht="34.5" customHeight="1">
      <c r="A1" s="55" t="s">
        <v>539</v>
      </c>
      <c r="B1" s="56"/>
      <c r="C1" s="56"/>
      <c r="D1" s="56"/>
      <c r="E1" s="56"/>
      <c r="F1" s="56"/>
      <c r="G1" s="56"/>
    </row>
    <row r="2" spans="1:7" s="2" customFormat="1" ht="66.75" customHeight="1">
      <c r="A2" s="3" t="s">
        <v>0</v>
      </c>
      <c r="B2" s="3" t="s">
        <v>1</v>
      </c>
      <c r="C2" s="54" t="s">
        <v>541</v>
      </c>
      <c r="D2" s="4" t="s">
        <v>540</v>
      </c>
      <c r="E2" s="5" t="s">
        <v>2</v>
      </c>
      <c r="F2" s="57" t="s">
        <v>542</v>
      </c>
      <c r="G2" s="6" t="s">
        <v>3</v>
      </c>
    </row>
    <row r="3" spans="1:7" s="2" customFormat="1" ht="19.5" customHeight="1">
      <c r="A3" s="7" t="s">
        <v>4</v>
      </c>
      <c r="B3" s="7" t="s">
        <v>5</v>
      </c>
      <c r="C3" s="8" t="e">
        <f>#REF!*0.015</f>
        <v>#REF!</v>
      </c>
      <c r="D3" s="9">
        <v>39427.199999999997</v>
      </c>
      <c r="E3" s="10">
        <f t="shared" ref="E3:E17" si="0">D3/10000</f>
        <v>3.9427199999999996</v>
      </c>
      <c r="F3" s="58"/>
      <c r="G3" s="11" t="e">
        <f>C3-E3</f>
        <v>#REF!</v>
      </c>
    </row>
    <row r="4" spans="1:7" s="2" customFormat="1" ht="19.5" customHeight="1">
      <c r="A4" s="12" t="s">
        <v>6</v>
      </c>
      <c r="B4" s="12" t="s">
        <v>7</v>
      </c>
      <c r="C4" s="8" t="e">
        <f>#REF!*0.015</f>
        <v>#REF!</v>
      </c>
      <c r="D4" s="13">
        <v>87279.3</v>
      </c>
      <c r="E4" s="10">
        <f t="shared" si="0"/>
        <v>8.7279300000000006</v>
      </c>
      <c r="F4" s="58"/>
      <c r="G4" s="11" t="e">
        <f t="shared" ref="G4:G68" si="1">C4-E4</f>
        <v>#REF!</v>
      </c>
    </row>
    <row r="5" spans="1:7" s="2" customFormat="1" ht="19.5" customHeight="1">
      <c r="A5" s="7" t="s">
        <v>8</v>
      </c>
      <c r="B5" s="7" t="s">
        <v>9</v>
      </c>
      <c r="C5" s="8" t="e">
        <f>#REF!*0.015</f>
        <v>#REF!</v>
      </c>
      <c r="D5" s="13">
        <v>114841.5</v>
      </c>
      <c r="E5" s="10">
        <f t="shared" si="0"/>
        <v>11.48415</v>
      </c>
      <c r="F5" s="58"/>
      <c r="G5" s="11" t="e">
        <f t="shared" si="1"/>
        <v>#REF!</v>
      </c>
    </row>
    <row r="6" spans="1:7" s="2" customFormat="1" ht="19.5" customHeight="1">
      <c r="A6" s="7" t="s">
        <v>10</v>
      </c>
      <c r="B6" s="7" t="s">
        <v>11</v>
      </c>
      <c r="C6" s="8" t="e">
        <f>#REF!*0.015</f>
        <v>#REF!</v>
      </c>
      <c r="D6" s="13">
        <v>113204.8</v>
      </c>
      <c r="E6" s="10">
        <f t="shared" si="0"/>
        <v>11.32048</v>
      </c>
      <c r="F6" s="58"/>
      <c r="G6" s="11" t="e">
        <f t="shared" si="1"/>
        <v>#REF!</v>
      </c>
    </row>
    <row r="7" spans="1:7" s="2" customFormat="1" ht="19.5" customHeight="1">
      <c r="A7" s="14" t="s">
        <v>12</v>
      </c>
      <c r="B7" s="14" t="s">
        <v>13</v>
      </c>
      <c r="C7" s="8" t="e">
        <f>#REF!*0.015</f>
        <v>#REF!</v>
      </c>
      <c r="D7" s="13">
        <v>55606.9</v>
      </c>
      <c r="E7" s="10">
        <f t="shared" si="0"/>
        <v>5.5606900000000001</v>
      </c>
      <c r="F7" s="58"/>
      <c r="G7" s="11" t="e">
        <f t="shared" si="1"/>
        <v>#REF!</v>
      </c>
    </row>
    <row r="8" spans="1:7" s="2" customFormat="1" ht="19.5" customHeight="1">
      <c r="A8" s="7" t="s">
        <v>14</v>
      </c>
      <c r="B8" s="7" t="s">
        <v>15</v>
      </c>
      <c r="C8" s="8" t="e">
        <f>#REF!*0.015</f>
        <v>#REF!</v>
      </c>
      <c r="D8" s="13">
        <v>17637.099999999999</v>
      </c>
      <c r="E8" s="10">
        <f t="shared" si="0"/>
        <v>1.7637099999999999</v>
      </c>
      <c r="F8" s="58"/>
      <c r="G8" s="11" t="e">
        <f t="shared" si="1"/>
        <v>#REF!</v>
      </c>
    </row>
    <row r="9" spans="1:7" s="2" customFormat="1" ht="19.5" customHeight="1">
      <c r="A9" s="7" t="s">
        <v>16</v>
      </c>
      <c r="B9" s="7" t="s">
        <v>17</v>
      </c>
      <c r="C9" s="8" t="e">
        <f>#REF!*0.015</f>
        <v>#REF!</v>
      </c>
      <c r="D9" s="13">
        <v>44249.5</v>
      </c>
      <c r="E9" s="10">
        <f t="shared" si="0"/>
        <v>4.4249499999999999</v>
      </c>
      <c r="F9" s="58"/>
      <c r="G9" s="11" t="e">
        <f t="shared" si="1"/>
        <v>#REF!</v>
      </c>
    </row>
    <row r="10" spans="1:7" s="2" customFormat="1" ht="19.5" customHeight="1">
      <c r="A10" s="15" t="s">
        <v>18</v>
      </c>
      <c r="B10" s="15" t="s">
        <v>19</v>
      </c>
      <c r="C10" s="8" t="e">
        <f>#REF!*0.015</f>
        <v>#REF!</v>
      </c>
      <c r="D10" s="13">
        <v>124128.9</v>
      </c>
      <c r="E10" s="10">
        <f t="shared" si="0"/>
        <v>12.412889999999999</v>
      </c>
      <c r="F10" s="58"/>
      <c r="G10" s="11" t="e">
        <f t="shared" si="1"/>
        <v>#REF!</v>
      </c>
    </row>
    <row r="11" spans="1:7" s="2" customFormat="1" ht="19.5" customHeight="1">
      <c r="A11" s="16" t="s">
        <v>20</v>
      </c>
      <c r="B11" s="16" t="s">
        <v>21</v>
      </c>
      <c r="C11" s="8" t="e">
        <f>#REF!*0.015</f>
        <v>#REF!</v>
      </c>
      <c r="D11" s="17">
        <v>55302.2</v>
      </c>
      <c r="E11" s="10">
        <f t="shared" si="0"/>
        <v>5.5302199999999999</v>
      </c>
      <c r="F11" s="58"/>
      <c r="G11" s="11" t="e">
        <f t="shared" si="1"/>
        <v>#REF!</v>
      </c>
    </row>
    <row r="12" spans="1:7" s="2" customFormat="1" ht="19.5" customHeight="1">
      <c r="A12" s="14" t="s">
        <v>22</v>
      </c>
      <c r="B12" s="14" t="s">
        <v>23</v>
      </c>
      <c r="C12" s="8" t="e">
        <f>#REF!*0.015</f>
        <v>#REF!</v>
      </c>
      <c r="D12" s="13">
        <v>21391.599999999999</v>
      </c>
      <c r="E12" s="10">
        <f t="shared" si="0"/>
        <v>2.13916</v>
      </c>
      <c r="F12" s="58"/>
      <c r="G12" s="11" t="e">
        <f t="shared" si="1"/>
        <v>#REF!</v>
      </c>
    </row>
    <row r="13" spans="1:7" s="2" customFormat="1" ht="19.5" customHeight="1">
      <c r="A13" s="12" t="s">
        <v>24</v>
      </c>
      <c r="B13" s="12" t="s">
        <v>25</v>
      </c>
      <c r="C13" s="8" t="e">
        <f>#REF!*0.015</f>
        <v>#REF!</v>
      </c>
      <c r="D13" s="13">
        <v>66489.899999999994</v>
      </c>
      <c r="E13" s="10">
        <f t="shared" si="0"/>
        <v>6.6489899999999995</v>
      </c>
      <c r="F13" s="58"/>
      <c r="G13" s="11" t="e">
        <f t="shared" si="1"/>
        <v>#REF!</v>
      </c>
    </row>
    <row r="14" spans="1:7" s="2" customFormat="1" ht="19.5" customHeight="1">
      <c r="A14" s="16" t="s">
        <v>26</v>
      </c>
      <c r="B14" s="16" t="s">
        <v>27</v>
      </c>
      <c r="C14" s="8" t="e">
        <f>#REF!*0.015</f>
        <v>#REF!</v>
      </c>
      <c r="D14" s="13">
        <v>91738.4</v>
      </c>
      <c r="E14" s="10">
        <f t="shared" si="0"/>
        <v>9.1738400000000002</v>
      </c>
      <c r="F14" s="58"/>
      <c r="G14" s="11" t="e">
        <f t="shared" si="1"/>
        <v>#REF!</v>
      </c>
    </row>
    <row r="15" spans="1:7" s="2" customFormat="1" ht="19.5" customHeight="1">
      <c r="A15" s="15" t="s">
        <v>28</v>
      </c>
      <c r="B15" s="15" t="s">
        <v>29</v>
      </c>
      <c r="C15" s="8" t="e">
        <f>#REF!*0.015</f>
        <v>#REF!</v>
      </c>
      <c r="D15" s="13">
        <v>40113.1</v>
      </c>
      <c r="E15" s="10">
        <f t="shared" si="0"/>
        <v>4.0113099999999999</v>
      </c>
      <c r="F15" s="58"/>
      <c r="G15" s="11" t="e">
        <f t="shared" si="1"/>
        <v>#REF!</v>
      </c>
    </row>
    <row r="16" spans="1:7" s="2" customFormat="1" ht="19.5" customHeight="1">
      <c r="A16" s="7" t="s">
        <v>30</v>
      </c>
      <c r="B16" s="7" t="s">
        <v>31</v>
      </c>
      <c r="C16" s="8" t="e">
        <f>#REF!*0.015</f>
        <v>#REF!</v>
      </c>
      <c r="D16" s="13">
        <v>31109.9</v>
      </c>
      <c r="E16" s="10">
        <f t="shared" si="0"/>
        <v>3.1109900000000001</v>
      </c>
      <c r="F16" s="58"/>
      <c r="G16" s="11" t="e">
        <f t="shared" si="1"/>
        <v>#REF!</v>
      </c>
    </row>
    <row r="17" spans="1:7" s="2" customFormat="1" ht="19.5" customHeight="1">
      <c r="A17" s="7" t="s">
        <v>32</v>
      </c>
      <c r="B17" s="7" t="s">
        <v>33</v>
      </c>
      <c r="C17" s="8" t="e">
        <f>#REF!*0.015</f>
        <v>#REF!</v>
      </c>
      <c r="D17" s="13">
        <v>10266.299999999999</v>
      </c>
      <c r="E17" s="10">
        <f t="shared" si="0"/>
        <v>1.0266299999999999</v>
      </c>
      <c r="F17" s="58"/>
      <c r="G17" s="11" t="e">
        <f t="shared" si="1"/>
        <v>#REF!</v>
      </c>
    </row>
    <row r="18" spans="1:7" s="2" customFormat="1" ht="19.5" customHeight="1">
      <c r="A18" s="7" t="s">
        <v>34</v>
      </c>
      <c r="B18" s="7" t="s">
        <v>35</v>
      </c>
      <c r="C18" s="8" t="e">
        <f>#REF!*0.015</f>
        <v>#REF!</v>
      </c>
      <c r="D18" s="13">
        <v>27025.5</v>
      </c>
      <c r="E18" s="10">
        <f>D18/10000</f>
        <v>2.70255</v>
      </c>
      <c r="F18" s="58"/>
      <c r="G18" s="11" t="e">
        <f t="shared" si="1"/>
        <v>#REF!</v>
      </c>
    </row>
    <row r="19" spans="1:7" s="2" customFormat="1" ht="19.5" customHeight="1">
      <c r="A19" s="15" t="s">
        <v>36</v>
      </c>
      <c r="B19" s="15" t="s">
        <v>37</v>
      </c>
      <c r="C19" s="8" t="e">
        <f>#REF!*0.015</f>
        <v>#REF!</v>
      </c>
      <c r="D19" s="13">
        <v>58805.7</v>
      </c>
      <c r="E19" s="10">
        <f>D19/10000</f>
        <v>5.8805699999999996</v>
      </c>
      <c r="F19" s="58"/>
      <c r="G19" s="11" t="e">
        <f t="shared" si="1"/>
        <v>#REF!</v>
      </c>
    </row>
    <row r="20" spans="1:7" s="2" customFormat="1" ht="19.5" customHeight="1">
      <c r="A20" s="7" t="s">
        <v>38</v>
      </c>
      <c r="B20" s="7" t="s">
        <v>39</v>
      </c>
      <c r="C20" s="8" t="e">
        <f>#REF!*0.015</f>
        <v>#REF!</v>
      </c>
      <c r="D20" s="13">
        <v>61777</v>
      </c>
      <c r="E20" s="10">
        <f>D20/10000</f>
        <v>6.1776999999999997</v>
      </c>
      <c r="F20" s="58"/>
      <c r="G20" s="11" t="e">
        <f t="shared" si="1"/>
        <v>#REF!</v>
      </c>
    </row>
    <row r="21" spans="1:7" s="2" customFormat="1" ht="19.5" customHeight="1">
      <c r="A21" s="7" t="s">
        <v>40</v>
      </c>
      <c r="B21" s="7" t="s">
        <v>41</v>
      </c>
      <c r="C21" s="8" t="e">
        <f>#REF!*0.015</f>
        <v>#REF!</v>
      </c>
      <c r="D21" s="13">
        <v>11653.4</v>
      </c>
      <c r="E21" s="10">
        <f>D21/10000</f>
        <v>1.16534</v>
      </c>
      <c r="F21" s="58"/>
      <c r="G21" s="11" t="e">
        <f t="shared" si="1"/>
        <v>#REF!</v>
      </c>
    </row>
    <row r="22" spans="1:7" s="2" customFormat="1" ht="19.5" customHeight="1">
      <c r="A22" s="7" t="s">
        <v>42</v>
      </c>
      <c r="B22" s="7" t="s">
        <v>43</v>
      </c>
      <c r="C22" s="8" t="e">
        <f>#REF!*0.015</f>
        <v>#REF!</v>
      </c>
      <c r="D22" s="13">
        <v>29722.3</v>
      </c>
      <c r="E22" s="10">
        <f>D22/10000</f>
        <v>2.9722299999999997</v>
      </c>
      <c r="F22" s="58"/>
      <c r="G22" s="11" t="e">
        <f t="shared" si="1"/>
        <v>#REF!</v>
      </c>
    </row>
    <row r="23" spans="1:7" s="2" customFormat="1" ht="19.5" customHeight="1">
      <c r="A23" s="7" t="s">
        <v>44</v>
      </c>
      <c r="B23" s="7" t="s">
        <v>45</v>
      </c>
      <c r="C23" s="8" t="e">
        <f>#REF!*0.015</f>
        <v>#REF!</v>
      </c>
      <c r="D23" s="13">
        <v>55303.5</v>
      </c>
      <c r="E23" s="10">
        <f t="shared" ref="E23:E38" si="2">D23/10000</f>
        <v>5.5303500000000003</v>
      </c>
      <c r="F23" s="58"/>
      <c r="G23" s="11" t="e">
        <f t="shared" si="1"/>
        <v>#REF!</v>
      </c>
    </row>
    <row r="24" spans="1:7" s="2" customFormat="1" ht="19.5" customHeight="1">
      <c r="A24" s="7" t="s">
        <v>46</v>
      </c>
      <c r="B24" s="7" t="s">
        <v>47</v>
      </c>
      <c r="C24" s="8" t="e">
        <f>#REF!*0.015</f>
        <v>#REF!</v>
      </c>
      <c r="D24" s="13">
        <v>14126.4</v>
      </c>
      <c r="E24" s="10">
        <f t="shared" si="2"/>
        <v>1.4126399999999999</v>
      </c>
      <c r="F24" s="58"/>
      <c r="G24" s="11" t="e">
        <f t="shared" si="1"/>
        <v>#REF!</v>
      </c>
    </row>
    <row r="25" spans="1:7" s="2" customFormat="1" ht="19.5" customHeight="1">
      <c r="A25" s="7" t="s">
        <v>48</v>
      </c>
      <c r="B25" s="7" t="s">
        <v>49</v>
      </c>
      <c r="C25" s="8" t="e">
        <f>#REF!*0.015</f>
        <v>#REF!</v>
      </c>
      <c r="D25" s="13">
        <v>28101.3</v>
      </c>
      <c r="E25" s="10">
        <f t="shared" si="2"/>
        <v>2.81013</v>
      </c>
      <c r="F25" s="58"/>
      <c r="G25" s="11" t="e">
        <f t="shared" si="1"/>
        <v>#REF!</v>
      </c>
    </row>
    <row r="26" spans="1:7" s="2" customFormat="1" ht="19.5" customHeight="1">
      <c r="A26" s="7" t="s">
        <v>50</v>
      </c>
      <c r="B26" s="7" t="s">
        <v>51</v>
      </c>
      <c r="C26" s="8" t="e">
        <f>#REF!*0.015</f>
        <v>#REF!</v>
      </c>
      <c r="D26" s="13">
        <v>35879.9</v>
      </c>
      <c r="E26" s="10">
        <f t="shared" si="2"/>
        <v>3.58799</v>
      </c>
      <c r="F26" s="58"/>
      <c r="G26" s="11" t="e">
        <f t="shared" si="1"/>
        <v>#REF!</v>
      </c>
    </row>
    <row r="27" spans="1:7" s="2" customFormat="1" ht="19.5" customHeight="1">
      <c r="A27" s="7" t="s">
        <v>52</v>
      </c>
      <c r="B27" s="7" t="s">
        <v>53</v>
      </c>
      <c r="C27" s="8" t="e">
        <f>#REF!*0.015</f>
        <v>#REF!</v>
      </c>
      <c r="D27" s="13">
        <v>46453.2</v>
      </c>
      <c r="E27" s="10">
        <f t="shared" si="2"/>
        <v>4.6453199999999999</v>
      </c>
      <c r="F27" s="58"/>
      <c r="G27" s="11" t="e">
        <f t="shared" si="1"/>
        <v>#REF!</v>
      </c>
    </row>
    <row r="28" spans="1:7" s="2" customFormat="1" ht="19.5" customHeight="1">
      <c r="A28" s="14" t="s">
        <v>54</v>
      </c>
      <c r="B28" s="14" t="s">
        <v>55</v>
      </c>
      <c r="C28" s="8" t="e">
        <f>#REF!*0.015</f>
        <v>#REF!</v>
      </c>
      <c r="D28" s="13">
        <v>42895.199999999997</v>
      </c>
      <c r="E28" s="10">
        <f t="shared" si="2"/>
        <v>4.2895199999999996</v>
      </c>
      <c r="F28" s="58"/>
      <c r="G28" s="11" t="e">
        <f t="shared" si="1"/>
        <v>#REF!</v>
      </c>
    </row>
    <row r="29" spans="1:7" s="2" customFormat="1" ht="19.5" customHeight="1">
      <c r="A29" s="7" t="s">
        <v>56</v>
      </c>
      <c r="B29" s="7" t="s">
        <v>57</v>
      </c>
      <c r="C29" s="8" t="e">
        <f>#REF!*0.015</f>
        <v>#REF!</v>
      </c>
      <c r="D29" s="13">
        <v>53816</v>
      </c>
      <c r="E29" s="10">
        <f t="shared" si="2"/>
        <v>5.3815999999999997</v>
      </c>
      <c r="F29" s="58"/>
      <c r="G29" s="11" t="e">
        <f t="shared" si="1"/>
        <v>#REF!</v>
      </c>
    </row>
    <row r="30" spans="1:7" s="2" customFormat="1" ht="19.5" customHeight="1">
      <c r="A30" s="7" t="s">
        <v>58</v>
      </c>
      <c r="B30" s="7" t="s">
        <v>59</v>
      </c>
      <c r="C30" s="8" t="e">
        <f>#REF!*0.015</f>
        <v>#REF!</v>
      </c>
      <c r="D30" s="13">
        <v>20141.7</v>
      </c>
      <c r="E30" s="10">
        <f t="shared" si="2"/>
        <v>2.01417</v>
      </c>
      <c r="F30" s="58"/>
      <c r="G30" s="11" t="e">
        <f t="shared" si="1"/>
        <v>#REF!</v>
      </c>
    </row>
    <row r="31" spans="1:7" s="2" customFormat="1" ht="19.5" customHeight="1">
      <c r="A31" s="16" t="s">
        <v>60</v>
      </c>
      <c r="B31" s="16" t="s">
        <v>61</v>
      </c>
      <c r="C31" s="8" t="e">
        <f>#REF!*0.015</f>
        <v>#REF!</v>
      </c>
      <c r="D31" s="13">
        <v>28194.2</v>
      </c>
      <c r="E31" s="10">
        <f t="shared" si="2"/>
        <v>2.81942</v>
      </c>
      <c r="F31" s="58"/>
      <c r="G31" s="11" t="e">
        <f t="shared" si="1"/>
        <v>#REF!</v>
      </c>
    </row>
    <row r="32" spans="1:7" s="2" customFormat="1" ht="19.5" customHeight="1">
      <c r="A32" s="7" t="s">
        <v>62</v>
      </c>
      <c r="B32" s="7" t="s">
        <v>63</v>
      </c>
      <c r="C32" s="8" t="e">
        <f>#REF!*0.015</f>
        <v>#REF!</v>
      </c>
      <c r="D32" s="13">
        <v>54213.7</v>
      </c>
      <c r="E32" s="10">
        <f t="shared" si="2"/>
        <v>5.4213699999999996</v>
      </c>
      <c r="F32" s="58"/>
      <c r="G32" s="11" t="e">
        <f t="shared" si="1"/>
        <v>#REF!</v>
      </c>
    </row>
    <row r="33" spans="1:7" s="2" customFormat="1" ht="19.5" customHeight="1">
      <c r="A33" s="14" t="s">
        <v>64</v>
      </c>
      <c r="B33" s="7" t="s">
        <v>65</v>
      </c>
      <c r="C33" s="8" t="e">
        <f>#REF!*0.015</f>
        <v>#REF!</v>
      </c>
      <c r="D33" s="13">
        <v>8689.6</v>
      </c>
      <c r="E33" s="10">
        <f t="shared" si="2"/>
        <v>0.86896000000000007</v>
      </c>
      <c r="F33" s="58"/>
      <c r="G33" s="11" t="e">
        <f t="shared" si="1"/>
        <v>#REF!</v>
      </c>
    </row>
    <row r="34" spans="1:7" s="2" customFormat="1" ht="19.5" customHeight="1">
      <c r="A34" s="7" t="s">
        <v>66</v>
      </c>
      <c r="B34" s="7" t="s">
        <v>67</v>
      </c>
      <c r="C34" s="18" t="e">
        <f>#REF!*0.015</f>
        <v>#REF!</v>
      </c>
      <c r="D34" s="13">
        <v>40905.800000000003</v>
      </c>
      <c r="E34" s="10">
        <f t="shared" si="2"/>
        <v>4.0905800000000001</v>
      </c>
      <c r="F34" s="58"/>
      <c r="G34" s="11" t="e">
        <f t="shared" si="1"/>
        <v>#REF!</v>
      </c>
    </row>
    <row r="35" spans="1:7" s="20" customFormat="1" ht="19.5" customHeight="1">
      <c r="A35" s="7" t="s">
        <v>68</v>
      </c>
      <c r="B35" s="7" t="s">
        <v>69</v>
      </c>
      <c r="C35" s="8" t="e">
        <f>#REF!*0.015</f>
        <v>#REF!</v>
      </c>
      <c r="D35" s="19">
        <v>30549.9</v>
      </c>
      <c r="E35" s="10">
        <f t="shared" si="2"/>
        <v>3.0549900000000001</v>
      </c>
      <c r="F35" s="58"/>
      <c r="G35" s="11" t="e">
        <f t="shared" si="1"/>
        <v>#REF!</v>
      </c>
    </row>
    <row r="36" spans="1:7" s="20" customFormat="1" ht="19.5" customHeight="1">
      <c r="A36" s="14" t="s">
        <v>70</v>
      </c>
      <c r="B36" s="7" t="s">
        <v>71</v>
      </c>
      <c r="C36" s="8" t="e">
        <f>#REF!*0.015</f>
        <v>#REF!</v>
      </c>
      <c r="D36" s="19">
        <v>47669.599999999999</v>
      </c>
      <c r="E36" s="10">
        <f t="shared" si="2"/>
        <v>4.7669600000000001</v>
      </c>
      <c r="F36" s="58"/>
      <c r="G36" s="11" t="e">
        <f t="shared" si="1"/>
        <v>#REF!</v>
      </c>
    </row>
    <row r="37" spans="1:7" s="20" customFormat="1" ht="19.5" customHeight="1">
      <c r="A37" s="7" t="s">
        <v>72</v>
      </c>
      <c r="B37" s="7" t="s">
        <v>73</v>
      </c>
      <c r="C37" s="8" t="e">
        <f>#REF!*0.015</f>
        <v>#REF!</v>
      </c>
      <c r="D37" s="19">
        <v>13146.8</v>
      </c>
      <c r="E37" s="10">
        <f t="shared" si="2"/>
        <v>1.3146799999999998</v>
      </c>
      <c r="F37" s="58"/>
      <c r="G37" s="11" t="e">
        <f t="shared" si="1"/>
        <v>#REF!</v>
      </c>
    </row>
    <row r="38" spans="1:7" s="20" customFormat="1" ht="19.5" customHeight="1">
      <c r="A38" s="7" t="s">
        <v>74</v>
      </c>
      <c r="B38" s="7" t="s">
        <v>75</v>
      </c>
      <c r="C38" s="8" t="e">
        <f>#REF!*0.015</f>
        <v>#REF!</v>
      </c>
      <c r="D38" s="19">
        <v>20510.2</v>
      </c>
      <c r="E38" s="10">
        <f t="shared" si="2"/>
        <v>2.0510200000000003</v>
      </c>
      <c r="F38" s="58"/>
      <c r="G38" s="11" t="e">
        <f t="shared" si="1"/>
        <v>#REF!</v>
      </c>
    </row>
    <row r="39" spans="1:7" s="20" customFormat="1" ht="19.5" customHeight="1">
      <c r="A39" s="15" t="s">
        <v>76</v>
      </c>
      <c r="B39" s="15" t="s">
        <v>77</v>
      </c>
      <c r="C39" s="8" t="e">
        <f>#REF!*0.015</f>
        <v>#REF!</v>
      </c>
      <c r="D39" s="19">
        <v>13891.1</v>
      </c>
      <c r="E39" s="10">
        <f>D39/10000</f>
        <v>1.3891100000000001</v>
      </c>
      <c r="F39" s="58"/>
      <c r="G39" s="11" t="e">
        <f t="shared" si="1"/>
        <v>#REF!</v>
      </c>
    </row>
    <row r="40" spans="1:7" s="20" customFormat="1" ht="19.5" customHeight="1">
      <c r="A40" s="7" t="s">
        <v>78</v>
      </c>
      <c r="B40" s="7" t="s">
        <v>79</v>
      </c>
      <c r="C40" s="8" t="e">
        <f>#REF!*0.015</f>
        <v>#REF!</v>
      </c>
      <c r="D40" s="19">
        <v>18636.3</v>
      </c>
      <c r="E40" s="10">
        <f>D40/10000</f>
        <v>1.8636299999999999</v>
      </c>
      <c r="F40" s="58"/>
      <c r="G40" s="11" t="e">
        <f t="shared" si="1"/>
        <v>#REF!</v>
      </c>
    </row>
    <row r="41" spans="1:7" s="20" customFormat="1" ht="19.5" customHeight="1">
      <c r="A41" s="7" t="s">
        <v>80</v>
      </c>
      <c r="B41" s="7" t="s">
        <v>81</v>
      </c>
      <c r="C41" s="8" t="e">
        <f>#REF!*0.015</f>
        <v>#REF!</v>
      </c>
      <c r="D41" s="19">
        <v>2972.7</v>
      </c>
      <c r="E41" s="10">
        <f>D41/10000</f>
        <v>0.29726999999999998</v>
      </c>
      <c r="F41" s="58"/>
      <c r="G41" s="11" t="e">
        <f t="shared" si="1"/>
        <v>#REF!</v>
      </c>
    </row>
    <row r="42" spans="1:7" s="20" customFormat="1" ht="19.5" customHeight="1">
      <c r="A42" s="16" t="s">
        <v>82</v>
      </c>
      <c r="B42" s="16" t="s">
        <v>83</v>
      </c>
      <c r="C42" s="8" t="e">
        <f>#REF!*0.015</f>
        <v>#REF!</v>
      </c>
      <c r="D42" s="19">
        <v>33843.9</v>
      </c>
      <c r="E42" s="10">
        <f t="shared" ref="E42:E48" si="3">D42/10000</f>
        <v>3.3843900000000002</v>
      </c>
      <c r="F42" s="58"/>
      <c r="G42" s="11" t="e">
        <f t="shared" si="1"/>
        <v>#REF!</v>
      </c>
    </row>
    <row r="43" spans="1:7" s="20" customFormat="1" ht="19.5" customHeight="1">
      <c r="A43" s="16" t="s">
        <v>84</v>
      </c>
      <c r="B43" s="16" t="s">
        <v>85</v>
      </c>
      <c r="C43" s="8" t="e">
        <f>#REF!*0.015</f>
        <v>#REF!</v>
      </c>
      <c r="D43" s="19">
        <v>61691.8</v>
      </c>
      <c r="E43" s="10">
        <f t="shared" si="3"/>
        <v>6.1691799999999999</v>
      </c>
      <c r="F43" s="58"/>
      <c r="G43" s="11" t="e">
        <f>C43-E43</f>
        <v>#REF!</v>
      </c>
    </row>
    <row r="44" spans="1:7" s="20" customFormat="1" ht="19.5" customHeight="1">
      <c r="A44" s="15" t="s">
        <v>86</v>
      </c>
      <c r="B44" s="15" t="s">
        <v>87</v>
      </c>
      <c r="C44" s="8" t="e">
        <f>#REF!*0.015</f>
        <v>#REF!</v>
      </c>
      <c r="D44" s="19">
        <v>34794</v>
      </c>
      <c r="E44" s="10">
        <f t="shared" si="3"/>
        <v>3.4794</v>
      </c>
      <c r="F44" s="58"/>
      <c r="G44" s="11" t="e">
        <f>C44-E44</f>
        <v>#REF!</v>
      </c>
    </row>
    <row r="45" spans="1:7" s="20" customFormat="1" ht="19.5" customHeight="1">
      <c r="A45" s="16" t="s">
        <v>88</v>
      </c>
      <c r="B45" s="16" t="s">
        <v>89</v>
      </c>
      <c r="C45" s="8" t="e">
        <f>#REF!*0.015</f>
        <v>#REF!</v>
      </c>
      <c r="D45" s="19">
        <v>19985.7</v>
      </c>
      <c r="E45" s="10">
        <f t="shared" si="3"/>
        <v>1.9985700000000002</v>
      </c>
      <c r="F45" s="58"/>
      <c r="G45" s="11" t="e">
        <f t="shared" si="1"/>
        <v>#REF!</v>
      </c>
    </row>
    <row r="46" spans="1:7" s="20" customFormat="1" ht="19.5" customHeight="1">
      <c r="A46" s="7" t="s">
        <v>90</v>
      </c>
      <c r="B46" s="7" t="s">
        <v>91</v>
      </c>
      <c r="C46" s="8" t="e">
        <f>#REF!*0.015</f>
        <v>#REF!</v>
      </c>
      <c r="D46" s="19">
        <v>29688.3</v>
      </c>
      <c r="E46" s="10">
        <f t="shared" si="3"/>
        <v>2.9688300000000001</v>
      </c>
      <c r="F46" s="58"/>
      <c r="G46" s="11" t="e">
        <f t="shared" si="1"/>
        <v>#REF!</v>
      </c>
    </row>
    <row r="47" spans="1:7" s="20" customFormat="1" ht="19.5" customHeight="1">
      <c r="A47" s="7" t="s">
        <v>92</v>
      </c>
      <c r="B47" s="7" t="s">
        <v>93</v>
      </c>
      <c r="C47" s="8" t="e">
        <f>#REF!*0.015</f>
        <v>#REF!</v>
      </c>
      <c r="D47" s="19">
        <v>21104.400000000001</v>
      </c>
      <c r="E47" s="10">
        <f t="shared" si="3"/>
        <v>2.1104400000000001</v>
      </c>
      <c r="F47" s="58"/>
      <c r="G47" s="11" t="e">
        <f t="shared" si="1"/>
        <v>#REF!</v>
      </c>
    </row>
    <row r="48" spans="1:7" s="20" customFormat="1" ht="19.5" customHeight="1">
      <c r="A48" s="14" t="s">
        <v>94</v>
      </c>
      <c r="B48" s="14" t="s">
        <v>95</v>
      </c>
      <c r="C48" s="8" t="e">
        <f>#REF!*0.015</f>
        <v>#REF!</v>
      </c>
      <c r="D48" s="19">
        <v>4982.3999999999996</v>
      </c>
      <c r="E48" s="10">
        <f t="shared" si="3"/>
        <v>0.49823999999999996</v>
      </c>
      <c r="F48" s="58"/>
      <c r="G48" s="11" t="e">
        <f t="shared" si="1"/>
        <v>#REF!</v>
      </c>
    </row>
    <row r="49" spans="1:7" s="20" customFormat="1" ht="19.5" customHeight="1">
      <c r="A49" s="7" t="s">
        <v>96</v>
      </c>
      <c r="B49" s="7" t="s">
        <v>97</v>
      </c>
      <c r="C49" s="8" t="e">
        <f>#REF!*0.015</f>
        <v>#REF!</v>
      </c>
      <c r="D49" s="19"/>
      <c r="E49" s="10">
        <f>D49/10000</f>
        <v>0</v>
      </c>
      <c r="F49" s="58"/>
      <c r="G49" s="11" t="e">
        <f t="shared" si="1"/>
        <v>#REF!</v>
      </c>
    </row>
    <row r="50" spans="1:7" s="20" customFormat="1" ht="19.5" customHeight="1">
      <c r="A50" s="14" t="s">
        <v>98</v>
      </c>
      <c r="B50" s="14" t="s">
        <v>99</v>
      </c>
      <c r="C50" s="8" t="e">
        <f>#REF!*0.015</f>
        <v>#REF!</v>
      </c>
      <c r="D50" s="19"/>
      <c r="E50" s="10"/>
      <c r="F50" s="58"/>
      <c r="G50" s="11" t="e">
        <f t="shared" si="1"/>
        <v>#REF!</v>
      </c>
    </row>
    <row r="51" spans="1:7" s="20" customFormat="1" ht="19.5" customHeight="1">
      <c r="A51" s="21" t="s">
        <v>100</v>
      </c>
      <c r="B51" s="7" t="s">
        <v>101</v>
      </c>
      <c r="C51" s="8" t="e">
        <f>#REF!*0.015</f>
        <v>#REF!</v>
      </c>
      <c r="D51" s="19">
        <v>11086.3</v>
      </c>
      <c r="E51" s="10">
        <f t="shared" ref="E51:E56" si="4">D51/10000</f>
        <v>1.10863</v>
      </c>
      <c r="F51" s="58"/>
      <c r="G51" s="11" t="e">
        <f t="shared" si="1"/>
        <v>#REF!</v>
      </c>
    </row>
    <row r="52" spans="1:7" s="20" customFormat="1" ht="19.5" customHeight="1">
      <c r="A52" s="7" t="s">
        <v>102</v>
      </c>
      <c r="B52" s="7" t="s">
        <v>103</v>
      </c>
      <c r="C52" s="8" t="e">
        <f>#REF!*0.015</f>
        <v>#REF!</v>
      </c>
      <c r="D52" s="19">
        <v>17305.8</v>
      </c>
      <c r="E52" s="10">
        <f t="shared" si="4"/>
        <v>1.73058</v>
      </c>
      <c r="F52" s="58"/>
      <c r="G52" s="11" t="e">
        <f t="shared" si="1"/>
        <v>#REF!</v>
      </c>
    </row>
    <row r="53" spans="1:7" s="20" customFormat="1" ht="19.5" customHeight="1">
      <c r="A53" s="7" t="s">
        <v>104</v>
      </c>
      <c r="B53" s="7" t="s">
        <v>105</v>
      </c>
      <c r="C53" s="8" t="e">
        <f>#REF!*0.015</f>
        <v>#REF!</v>
      </c>
      <c r="D53" s="19">
        <v>10231.700000000001</v>
      </c>
      <c r="E53" s="10">
        <f t="shared" si="4"/>
        <v>1.0231700000000001</v>
      </c>
      <c r="F53" s="58"/>
      <c r="G53" s="11" t="e">
        <f t="shared" si="1"/>
        <v>#REF!</v>
      </c>
    </row>
    <row r="54" spans="1:7" s="20" customFormat="1" ht="19.5" customHeight="1">
      <c r="A54" s="7" t="s">
        <v>106</v>
      </c>
      <c r="B54" s="7" t="s">
        <v>107</v>
      </c>
      <c r="C54" s="8" t="e">
        <f>#REF!*0.015</f>
        <v>#REF!</v>
      </c>
      <c r="D54" s="19">
        <v>10412.200000000001</v>
      </c>
      <c r="E54" s="10">
        <f t="shared" si="4"/>
        <v>1.04122</v>
      </c>
      <c r="F54" s="58"/>
      <c r="G54" s="11" t="e">
        <f t="shared" si="1"/>
        <v>#REF!</v>
      </c>
    </row>
    <row r="55" spans="1:7" s="20" customFormat="1" ht="19.5" customHeight="1">
      <c r="A55" s="16" t="s">
        <v>108</v>
      </c>
      <c r="B55" s="16" t="s">
        <v>109</v>
      </c>
      <c r="C55" s="8" t="e">
        <f>#REF!*0.015</f>
        <v>#REF!</v>
      </c>
      <c r="D55" s="19">
        <v>32641.4</v>
      </c>
      <c r="E55" s="10">
        <f t="shared" si="4"/>
        <v>3.2641400000000003</v>
      </c>
      <c r="F55" s="58"/>
      <c r="G55" s="11" t="e">
        <f t="shared" si="1"/>
        <v>#REF!</v>
      </c>
    </row>
    <row r="56" spans="1:7" s="20" customFormat="1" ht="19.5" customHeight="1">
      <c r="A56" s="14" t="s">
        <v>110</v>
      </c>
      <c r="B56" s="14" t="s">
        <v>111</v>
      </c>
      <c r="C56" s="8" t="e">
        <f>#REF!*0.015</f>
        <v>#REF!</v>
      </c>
      <c r="D56" s="19">
        <v>6072.5</v>
      </c>
      <c r="E56" s="10">
        <f t="shared" si="4"/>
        <v>0.60724999999999996</v>
      </c>
      <c r="F56" s="58"/>
      <c r="G56" s="11" t="e">
        <f t="shared" si="1"/>
        <v>#REF!</v>
      </c>
    </row>
    <row r="57" spans="1:7" s="20" customFormat="1" ht="19.5" customHeight="1">
      <c r="A57" s="7" t="s">
        <v>112</v>
      </c>
      <c r="B57" s="7" t="s">
        <v>113</v>
      </c>
      <c r="C57" s="8" t="e">
        <f>#REF!*0.015</f>
        <v>#REF!</v>
      </c>
      <c r="D57" s="19">
        <v>13301.5</v>
      </c>
      <c r="E57" s="10">
        <f>D57/10000</f>
        <v>1.3301499999999999</v>
      </c>
      <c r="F57" s="58"/>
      <c r="G57" s="11" t="e">
        <f t="shared" si="1"/>
        <v>#REF!</v>
      </c>
    </row>
    <row r="58" spans="1:7" s="20" customFormat="1" ht="19.5" customHeight="1">
      <c r="A58" s="15" t="s">
        <v>114</v>
      </c>
      <c r="B58" s="15" t="s">
        <v>115</v>
      </c>
      <c r="C58" s="8" t="e">
        <f>#REF!*0.015</f>
        <v>#REF!</v>
      </c>
      <c r="D58" s="19">
        <v>18568.599999999999</v>
      </c>
      <c r="E58" s="10">
        <f>D58/10000</f>
        <v>1.85686</v>
      </c>
      <c r="F58" s="58"/>
      <c r="G58" s="11" t="e">
        <f t="shared" si="1"/>
        <v>#REF!</v>
      </c>
    </row>
    <row r="59" spans="1:7" s="20" customFormat="1" ht="19.5" customHeight="1">
      <c r="A59" s="15" t="s">
        <v>116</v>
      </c>
      <c r="B59" s="15" t="s">
        <v>117</v>
      </c>
      <c r="C59" s="8" t="e">
        <f>#REF!*0.015</f>
        <v>#REF!</v>
      </c>
      <c r="D59" s="19">
        <v>11554.4</v>
      </c>
      <c r="E59" s="10">
        <f t="shared" ref="E59:E70" si="5">D59/10000</f>
        <v>1.15544</v>
      </c>
      <c r="F59" s="58"/>
      <c r="G59" s="11" t="e">
        <f t="shared" si="1"/>
        <v>#REF!</v>
      </c>
    </row>
    <row r="60" spans="1:7" s="20" customFormat="1" ht="19.5" customHeight="1">
      <c r="A60" s="7" t="s">
        <v>118</v>
      </c>
      <c r="B60" s="7" t="s">
        <v>119</v>
      </c>
      <c r="C60" s="8" t="e">
        <f>#REF!*0.015</f>
        <v>#REF!</v>
      </c>
      <c r="D60" s="19">
        <v>8555.4</v>
      </c>
      <c r="E60" s="10">
        <f t="shared" si="5"/>
        <v>0.85553999999999997</v>
      </c>
      <c r="F60" s="58"/>
      <c r="G60" s="11" t="e">
        <f t="shared" si="1"/>
        <v>#REF!</v>
      </c>
    </row>
    <row r="61" spans="1:7" s="2" customFormat="1" ht="19.5" customHeight="1">
      <c r="A61" s="7" t="s">
        <v>120</v>
      </c>
      <c r="B61" s="7" t="s">
        <v>121</v>
      </c>
      <c r="C61" s="8" t="e">
        <f>#REF!*0.015</f>
        <v>#REF!</v>
      </c>
      <c r="D61" s="13">
        <v>20517.099999999999</v>
      </c>
      <c r="E61" s="10">
        <f t="shared" si="5"/>
        <v>2.0517099999999999</v>
      </c>
      <c r="F61" s="58"/>
      <c r="G61" s="11" t="e">
        <f t="shared" si="1"/>
        <v>#REF!</v>
      </c>
    </row>
    <row r="62" spans="1:7" s="2" customFormat="1" ht="19.5" customHeight="1">
      <c r="A62" s="15" t="s">
        <v>122</v>
      </c>
      <c r="B62" s="22" t="s">
        <v>123</v>
      </c>
      <c r="C62" s="23" t="e">
        <f>#REF!*0.015+3</f>
        <v>#REF!</v>
      </c>
      <c r="D62" s="13">
        <v>23342.2</v>
      </c>
      <c r="E62" s="10">
        <f t="shared" si="5"/>
        <v>2.3342200000000002</v>
      </c>
      <c r="F62" s="58"/>
      <c r="G62" s="11" t="e">
        <f t="shared" si="1"/>
        <v>#REF!</v>
      </c>
    </row>
    <row r="63" spans="1:7" s="2" customFormat="1" ht="19.5" customHeight="1">
      <c r="A63" s="15" t="s">
        <v>124</v>
      </c>
      <c r="B63" s="22" t="s">
        <v>125</v>
      </c>
      <c r="C63" s="23"/>
      <c r="D63" s="13"/>
      <c r="E63" s="10"/>
      <c r="F63" s="58"/>
      <c r="G63" s="11"/>
    </row>
    <row r="64" spans="1:7" s="2" customFormat="1" ht="19.5" customHeight="1">
      <c r="A64" s="7" t="s">
        <v>126</v>
      </c>
      <c r="B64" s="7" t="s">
        <v>127</v>
      </c>
      <c r="C64" s="8" t="e">
        <f>#REF!*0.015</f>
        <v>#REF!</v>
      </c>
      <c r="D64" s="13">
        <v>22182</v>
      </c>
      <c r="E64" s="10">
        <f t="shared" si="5"/>
        <v>2.2181999999999999</v>
      </c>
      <c r="F64" s="58"/>
      <c r="G64" s="11" t="e">
        <f t="shared" si="1"/>
        <v>#REF!</v>
      </c>
    </row>
    <row r="65" spans="1:7" s="2" customFormat="1" ht="19.5" customHeight="1">
      <c r="A65" s="7" t="s">
        <v>128</v>
      </c>
      <c r="B65" s="7" t="s">
        <v>129</v>
      </c>
      <c r="C65" s="8" t="e">
        <f>#REF!*0.015</f>
        <v>#REF!</v>
      </c>
      <c r="D65" s="13">
        <v>22967.9</v>
      </c>
      <c r="E65" s="10">
        <f t="shared" si="5"/>
        <v>2.2967900000000001</v>
      </c>
      <c r="F65" s="58"/>
      <c r="G65" s="11" t="e">
        <f t="shared" si="1"/>
        <v>#REF!</v>
      </c>
    </row>
    <row r="66" spans="1:7" s="2" customFormat="1" ht="19.5" customHeight="1">
      <c r="A66" s="24" t="s">
        <v>130</v>
      </c>
      <c r="B66" s="7" t="s">
        <v>131</v>
      </c>
      <c r="C66" s="8" t="e">
        <f>#REF!*0.015</f>
        <v>#REF!</v>
      </c>
      <c r="D66" s="13">
        <v>94288.5</v>
      </c>
      <c r="E66" s="10">
        <f t="shared" si="5"/>
        <v>9.4288500000000006</v>
      </c>
      <c r="F66" s="58"/>
      <c r="G66" s="11" t="e">
        <f t="shared" si="1"/>
        <v>#REF!</v>
      </c>
    </row>
    <row r="67" spans="1:7" s="2" customFormat="1" ht="19.5" customHeight="1">
      <c r="A67" s="15" t="s">
        <v>132</v>
      </c>
      <c r="B67" s="15" t="s">
        <v>133</v>
      </c>
      <c r="C67" s="8" t="e">
        <f>#REF!*0.015</f>
        <v>#REF!</v>
      </c>
      <c r="D67" s="13">
        <v>19624.5</v>
      </c>
      <c r="E67" s="10">
        <f t="shared" si="5"/>
        <v>1.96245</v>
      </c>
      <c r="F67" s="58"/>
      <c r="G67" s="11" t="e">
        <f t="shared" si="1"/>
        <v>#REF!</v>
      </c>
    </row>
    <row r="68" spans="1:7" s="2" customFormat="1" ht="19.5" customHeight="1">
      <c r="A68" s="7" t="s">
        <v>134</v>
      </c>
      <c r="B68" s="7" t="s">
        <v>135</v>
      </c>
      <c r="C68" s="8" t="e">
        <f>#REF!*0.015</f>
        <v>#REF!</v>
      </c>
      <c r="D68" s="13">
        <v>24591.5</v>
      </c>
      <c r="E68" s="10">
        <f t="shared" si="5"/>
        <v>2.4591500000000002</v>
      </c>
      <c r="F68" s="58"/>
      <c r="G68" s="11" t="e">
        <f t="shared" si="1"/>
        <v>#REF!</v>
      </c>
    </row>
    <row r="69" spans="1:7" s="2" customFormat="1" ht="20.25" customHeight="1">
      <c r="A69" s="7" t="s">
        <v>136</v>
      </c>
      <c r="B69" s="7" t="s">
        <v>137</v>
      </c>
      <c r="C69" s="8" t="e">
        <f>#REF!*0.015</f>
        <v>#REF!</v>
      </c>
      <c r="D69" s="13">
        <v>19512.7</v>
      </c>
      <c r="E69" s="10">
        <f t="shared" si="5"/>
        <v>1.9512700000000001</v>
      </c>
      <c r="F69" s="58"/>
      <c r="G69" s="11" t="e">
        <f t="shared" ref="G69:G132" si="6">C69-E69</f>
        <v>#REF!</v>
      </c>
    </row>
    <row r="70" spans="1:7" s="2" customFormat="1" ht="48.75" customHeight="1">
      <c r="A70" s="24" t="s">
        <v>138</v>
      </c>
      <c r="B70" s="25" t="s">
        <v>139</v>
      </c>
      <c r="C70" s="8" t="e">
        <f>#REF!*0.015</f>
        <v>#REF!</v>
      </c>
      <c r="D70" s="13">
        <v>166951.4</v>
      </c>
      <c r="E70" s="10">
        <f t="shared" si="5"/>
        <v>16.695139999999999</v>
      </c>
      <c r="F70" s="58"/>
      <c r="G70" s="26" t="e">
        <f t="shared" si="6"/>
        <v>#REF!</v>
      </c>
    </row>
    <row r="71" spans="1:7" s="2" customFormat="1" ht="19.5" customHeight="1">
      <c r="A71" s="7" t="s">
        <v>140</v>
      </c>
      <c r="B71" s="27" t="s">
        <v>141</v>
      </c>
      <c r="C71" s="23" t="e">
        <f>#REF!*0.015+4.0312</f>
        <v>#REF!</v>
      </c>
      <c r="D71" s="13">
        <v>5424.6</v>
      </c>
      <c r="E71" s="10">
        <f>D71/10000</f>
        <v>0.54246000000000005</v>
      </c>
      <c r="F71" s="58"/>
      <c r="G71" s="11" t="e">
        <f t="shared" si="6"/>
        <v>#REF!</v>
      </c>
    </row>
    <row r="72" spans="1:7" s="2" customFormat="1" ht="19.5" customHeight="1">
      <c r="A72" s="7" t="s">
        <v>142</v>
      </c>
      <c r="B72" s="7" t="s">
        <v>143</v>
      </c>
      <c r="C72" s="8" t="e">
        <f>#REF!*0.015</f>
        <v>#REF!</v>
      </c>
      <c r="D72" s="13">
        <v>14183.1</v>
      </c>
      <c r="E72" s="10">
        <f>D72/10000</f>
        <v>1.41831</v>
      </c>
      <c r="F72" s="58"/>
      <c r="G72" s="11" t="e">
        <f t="shared" si="6"/>
        <v>#REF!</v>
      </c>
    </row>
    <row r="73" spans="1:7" s="2" customFormat="1" ht="19.5" customHeight="1">
      <c r="A73" s="7" t="s">
        <v>144</v>
      </c>
      <c r="B73" s="7" t="s">
        <v>145</v>
      </c>
      <c r="C73" s="8" t="e">
        <f>#REF!*0.015</f>
        <v>#REF!</v>
      </c>
      <c r="D73" s="13">
        <v>8424.2999999999993</v>
      </c>
      <c r="E73" s="10">
        <f>D73/10000</f>
        <v>0.8424299999999999</v>
      </c>
      <c r="F73" s="58"/>
      <c r="G73" s="11" t="e">
        <f t="shared" si="6"/>
        <v>#REF!</v>
      </c>
    </row>
    <row r="74" spans="1:7" s="2" customFormat="1" ht="19.5" customHeight="1">
      <c r="A74" s="7" t="s">
        <v>146</v>
      </c>
      <c r="B74" s="7" t="s">
        <v>147</v>
      </c>
      <c r="C74" s="8" t="e">
        <f>#REF!*0.015</f>
        <v>#REF!</v>
      </c>
      <c r="D74" s="13">
        <v>31238.6</v>
      </c>
      <c r="E74" s="10">
        <f>D74/10000</f>
        <v>3.1238599999999996</v>
      </c>
      <c r="F74" s="58"/>
      <c r="G74" s="11" t="e">
        <f t="shared" si="6"/>
        <v>#REF!</v>
      </c>
    </row>
    <row r="75" spans="1:7" s="2" customFormat="1" ht="19.5" customHeight="1">
      <c r="A75" s="7" t="s">
        <v>148</v>
      </c>
      <c r="B75" s="7" t="s">
        <v>149</v>
      </c>
      <c r="C75" s="8" t="e">
        <f>#REF!*0.015</f>
        <v>#REF!</v>
      </c>
      <c r="D75" s="13">
        <v>9270.9</v>
      </c>
      <c r="E75" s="10">
        <f t="shared" ref="E75:E83" si="7">D75/10000</f>
        <v>0.92708999999999997</v>
      </c>
      <c r="F75" s="58"/>
      <c r="G75" s="11" t="e">
        <f t="shared" si="6"/>
        <v>#REF!</v>
      </c>
    </row>
    <row r="76" spans="1:7" s="2" customFormat="1" ht="19.5" customHeight="1">
      <c r="A76" s="24" t="s">
        <v>150</v>
      </c>
      <c r="B76" s="7" t="s">
        <v>151</v>
      </c>
      <c r="C76" s="8" t="e">
        <f>#REF!*0.015</f>
        <v>#REF!</v>
      </c>
      <c r="D76" s="28">
        <v>65205.599999999999</v>
      </c>
      <c r="E76" s="10">
        <f t="shared" si="7"/>
        <v>6.5205599999999997</v>
      </c>
      <c r="F76" s="58"/>
      <c r="G76" s="11" t="e">
        <f t="shared" si="6"/>
        <v>#REF!</v>
      </c>
    </row>
    <row r="77" spans="1:7" s="2" customFormat="1" ht="19.5" customHeight="1">
      <c r="A77" s="7" t="s">
        <v>152</v>
      </c>
      <c r="B77" s="7" t="s">
        <v>153</v>
      </c>
      <c r="C77" s="8" t="e">
        <f>#REF!*0.015</f>
        <v>#REF!</v>
      </c>
      <c r="D77" s="13">
        <v>14026.6</v>
      </c>
      <c r="E77" s="10">
        <f t="shared" si="7"/>
        <v>1.40266</v>
      </c>
      <c r="F77" s="58"/>
      <c r="G77" s="11" t="e">
        <f t="shared" si="6"/>
        <v>#REF!</v>
      </c>
    </row>
    <row r="78" spans="1:7" s="2" customFormat="1" ht="19.5" customHeight="1">
      <c r="A78" s="14" t="s">
        <v>154</v>
      </c>
      <c r="B78" s="14" t="s">
        <v>155</v>
      </c>
      <c r="C78" s="18" t="e">
        <f>#REF!*0.015</f>
        <v>#REF!</v>
      </c>
      <c r="D78" s="13">
        <v>19997.8</v>
      </c>
      <c r="E78" s="10">
        <f t="shared" si="7"/>
        <v>1.9997799999999999</v>
      </c>
      <c r="F78" s="58"/>
      <c r="G78" s="11" t="e">
        <f t="shared" si="6"/>
        <v>#REF!</v>
      </c>
    </row>
    <row r="79" spans="1:7" s="2" customFormat="1" ht="19.5" customHeight="1">
      <c r="A79" s="7" t="s">
        <v>156</v>
      </c>
      <c r="B79" s="7" t="s">
        <v>157</v>
      </c>
      <c r="C79" s="8" t="e">
        <f>#REF!*0.015</f>
        <v>#REF!</v>
      </c>
      <c r="D79" s="13">
        <v>10360.700000000001</v>
      </c>
      <c r="E79" s="10">
        <f t="shared" si="7"/>
        <v>1.03607</v>
      </c>
      <c r="F79" s="58"/>
      <c r="G79" s="11" t="e">
        <f t="shared" si="6"/>
        <v>#REF!</v>
      </c>
    </row>
    <row r="80" spans="1:7" s="2" customFormat="1" ht="19.5" customHeight="1">
      <c r="A80" s="7" t="s">
        <v>158</v>
      </c>
      <c r="B80" s="7" t="s">
        <v>159</v>
      </c>
      <c r="C80" s="8" t="e">
        <f>#REF!*0.015</f>
        <v>#REF!</v>
      </c>
      <c r="D80" s="13">
        <v>7618.2</v>
      </c>
      <c r="E80" s="10">
        <f t="shared" si="7"/>
        <v>0.76181999999999994</v>
      </c>
      <c r="F80" s="58"/>
      <c r="G80" s="11" t="e">
        <f t="shared" si="6"/>
        <v>#REF!</v>
      </c>
    </row>
    <row r="81" spans="1:7" s="2" customFormat="1" ht="19.5" customHeight="1">
      <c r="A81" s="7" t="s">
        <v>160</v>
      </c>
      <c r="B81" s="7" t="s">
        <v>161</v>
      </c>
      <c r="C81" s="18" t="e">
        <f>#REF!*0.015</f>
        <v>#REF!</v>
      </c>
      <c r="D81" s="13">
        <v>12979.3</v>
      </c>
      <c r="E81" s="10">
        <f t="shared" si="7"/>
        <v>1.29793</v>
      </c>
      <c r="F81" s="58"/>
      <c r="G81" s="11" t="e">
        <f t="shared" si="6"/>
        <v>#REF!</v>
      </c>
    </row>
    <row r="82" spans="1:7" s="2" customFormat="1" ht="19.5" customHeight="1">
      <c r="A82" s="7" t="s">
        <v>162</v>
      </c>
      <c r="B82" s="7" t="s">
        <v>163</v>
      </c>
      <c r="C82" s="8" t="e">
        <f>#REF!*0.015</f>
        <v>#REF!</v>
      </c>
      <c r="D82" s="13">
        <v>6591.9</v>
      </c>
      <c r="E82" s="10">
        <f t="shared" si="7"/>
        <v>0.65918999999999994</v>
      </c>
      <c r="F82" s="58"/>
      <c r="G82" s="11" t="e">
        <f t="shared" si="6"/>
        <v>#REF!</v>
      </c>
    </row>
    <row r="83" spans="1:7" s="2" customFormat="1" ht="19.5" customHeight="1">
      <c r="A83" s="15" t="s">
        <v>164</v>
      </c>
      <c r="B83" s="15" t="s">
        <v>165</v>
      </c>
      <c r="C83" s="8" t="e">
        <f>#REF!*0.015</f>
        <v>#REF!</v>
      </c>
      <c r="D83" s="13">
        <v>22625</v>
      </c>
      <c r="E83" s="10">
        <f t="shared" si="7"/>
        <v>2.2625000000000002</v>
      </c>
      <c r="F83" s="58"/>
      <c r="G83" s="11" t="e">
        <f t="shared" si="6"/>
        <v>#REF!</v>
      </c>
    </row>
    <row r="84" spans="1:7" s="2" customFormat="1" ht="19.5" customHeight="1">
      <c r="A84" s="12" t="s">
        <v>166</v>
      </c>
      <c r="B84" s="12" t="s">
        <v>167</v>
      </c>
      <c r="C84" s="8" t="e">
        <f>#REF!*0.015</f>
        <v>#REF!</v>
      </c>
      <c r="D84" s="13"/>
      <c r="E84" s="10"/>
      <c r="F84" s="58"/>
      <c r="G84" s="11" t="e">
        <f t="shared" si="6"/>
        <v>#REF!</v>
      </c>
    </row>
    <row r="85" spans="1:7" s="2" customFormat="1" ht="19.5" customHeight="1">
      <c r="A85" s="7" t="s">
        <v>168</v>
      </c>
      <c r="B85" s="7" t="s">
        <v>169</v>
      </c>
      <c r="C85" s="8" t="e">
        <f>#REF!*0.015</f>
        <v>#REF!</v>
      </c>
      <c r="D85" s="13">
        <v>13745.8</v>
      </c>
      <c r="E85" s="10">
        <f>D85/10000</f>
        <v>1.3745799999999999</v>
      </c>
      <c r="F85" s="58"/>
      <c r="G85" s="11" t="e">
        <f t="shared" si="6"/>
        <v>#REF!</v>
      </c>
    </row>
    <row r="86" spans="1:7" s="2" customFormat="1" ht="19.5" customHeight="1">
      <c r="A86" s="7" t="s">
        <v>170</v>
      </c>
      <c r="B86" s="7" t="s">
        <v>171</v>
      </c>
      <c r="C86" s="8" t="e">
        <f>#REF!*0.015</f>
        <v>#REF!</v>
      </c>
      <c r="D86" s="13">
        <v>13112</v>
      </c>
      <c r="E86" s="10">
        <f>D86/10000</f>
        <v>1.3111999999999999</v>
      </c>
      <c r="F86" s="58"/>
      <c r="G86" s="11" t="e">
        <f t="shared" si="6"/>
        <v>#REF!</v>
      </c>
    </row>
    <row r="87" spans="1:7" s="2" customFormat="1" ht="19.5" customHeight="1">
      <c r="A87" s="14" t="s">
        <v>172</v>
      </c>
      <c r="B87" s="14" t="s">
        <v>173</v>
      </c>
      <c r="C87" s="8" t="e">
        <f>#REF!*0.015</f>
        <v>#REF!</v>
      </c>
      <c r="D87" s="13"/>
      <c r="E87" s="10"/>
      <c r="F87" s="58"/>
      <c r="G87" s="11" t="e">
        <f t="shared" si="6"/>
        <v>#REF!</v>
      </c>
    </row>
    <row r="88" spans="1:7" s="2" customFormat="1" ht="19.5" customHeight="1">
      <c r="A88" s="7" t="s">
        <v>174</v>
      </c>
      <c r="B88" s="7" t="s">
        <v>175</v>
      </c>
      <c r="C88" s="8" t="e">
        <f>#REF!*0.015</f>
        <v>#REF!</v>
      </c>
      <c r="D88" s="13">
        <v>9761.4</v>
      </c>
      <c r="E88" s="10">
        <f t="shared" ref="E88:E97" si="8">D88/10000</f>
        <v>0.97614000000000001</v>
      </c>
      <c r="F88" s="58"/>
      <c r="G88" s="11" t="e">
        <f t="shared" si="6"/>
        <v>#REF!</v>
      </c>
    </row>
    <row r="89" spans="1:7" s="2" customFormat="1" ht="19.5" customHeight="1">
      <c r="A89" s="16" t="s">
        <v>176</v>
      </c>
      <c r="B89" s="16" t="s">
        <v>177</v>
      </c>
      <c r="C89" s="8" t="e">
        <f>#REF!*0.015</f>
        <v>#REF!</v>
      </c>
      <c r="D89" s="28">
        <v>15465.3</v>
      </c>
      <c r="E89" s="10">
        <f t="shared" si="8"/>
        <v>1.54653</v>
      </c>
      <c r="F89" s="58"/>
      <c r="G89" s="11" t="e">
        <f t="shared" si="6"/>
        <v>#REF!</v>
      </c>
    </row>
    <row r="90" spans="1:7" s="2" customFormat="1" ht="19.5" customHeight="1">
      <c r="A90" s="16" t="s">
        <v>178</v>
      </c>
      <c r="B90" s="16" t="s">
        <v>179</v>
      </c>
      <c r="C90" s="8" t="e">
        <f>#REF!*0.015</f>
        <v>#REF!</v>
      </c>
      <c r="D90" s="13">
        <v>30651.8</v>
      </c>
      <c r="E90" s="10">
        <f>D90/10000</f>
        <v>3.0651799999999998</v>
      </c>
      <c r="F90" s="58"/>
      <c r="G90" s="11" t="e">
        <f t="shared" si="6"/>
        <v>#REF!</v>
      </c>
    </row>
    <row r="91" spans="1:7" s="2" customFormat="1" ht="19.5" customHeight="1">
      <c r="A91" s="7" t="s">
        <v>180</v>
      </c>
      <c r="B91" s="7" t="s">
        <v>181</v>
      </c>
      <c r="C91" s="8" t="e">
        <f>#REF!*0.015</f>
        <v>#REF!</v>
      </c>
      <c r="D91" s="13">
        <v>15438.1</v>
      </c>
      <c r="E91" s="10">
        <f t="shared" si="8"/>
        <v>1.5438100000000001</v>
      </c>
      <c r="F91" s="58"/>
      <c r="G91" s="11" t="e">
        <f t="shared" si="6"/>
        <v>#REF!</v>
      </c>
    </row>
    <row r="92" spans="1:7" s="2" customFormat="1" ht="19.5" customHeight="1">
      <c r="A92" s="29" t="s">
        <v>182</v>
      </c>
      <c r="B92" s="30" t="s">
        <v>183</v>
      </c>
      <c r="C92" s="23" t="e">
        <f>#REF!*0.015*4</f>
        <v>#REF!</v>
      </c>
      <c r="D92" s="13">
        <v>4920.5</v>
      </c>
      <c r="E92" s="10">
        <f t="shared" si="8"/>
        <v>0.49204999999999999</v>
      </c>
      <c r="F92" s="58"/>
      <c r="G92" s="11" t="e">
        <f t="shared" si="6"/>
        <v>#REF!</v>
      </c>
    </row>
    <row r="93" spans="1:7" s="2" customFormat="1" ht="19.5" customHeight="1">
      <c r="A93" s="7" t="s">
        <v>184</v>
      </c>
      <c r="B93" s="7" t="s">
        <v>185</v>
      </c>
      <c r="C93" s="8" t="e">
        <f>#REF!*0.015</f>
        <v>#REF!</v>
      </c>
      <c r="D93" s="13">
        <v>2939.8</v>
      </c>
      <c r="E93" s="10">
        <f t="shared" si="8"/>
        <v>0.29398000000000002</v>
      </c>
      <c r="F93" s="58"/>
      <c r="G93" s="11" t="e">
        <f t="shared" si="6"/>
        <v>#REF!</v>
      </c>
    </row>
    <row r="94" spans="1:7" s="2" customFormat="1" ht="19.5" customHeight="1">
      <c r="A94" s="14" t="s">
        <v>186</v>
      </c>
      <c r="B94" s="14" t="s">
        <v>187</v>
      </c>
      <c r="C94" s="8" t="e">
        <f>#REF!*0.015</f>
        <v>#REF!</v>
      </c>
      <c r="D94" s="13">
        <v>9286.1</v>
      </c>
      <c r="E94" s="10">
        <f t="shared" si="8"/>
        <v>0.92861000000000005</v>
      </c>
      <c r="F94" s="58"/>
      <c r="G94" s="11" t="e">
        <f t="shared" si="6"/>
        <v>#REF!</v>
      </c>
    </row>
    <row r="95" spans="1:7" s="2" customFormat="1" ht="19.5" customHeight="1">
      <c r="A95" s="7" t="s">
        <v>188</v>
      </c>
      <c r="B95" s="24" t="s">
        <v>189</v>
      </c>
      <c r="C95" s="8" t="e">
        <f>#REF!*0.015</f>
        <v>#REF!</v>
      </c>
      <c r="D95" s="13">
        <v>17053.7</v>
      </c>
      <c r="E95" s="10">
        <f t="shared" si="8"/>
        <v>1.7053700000000001</v>
      </c>
      <c r="F95" s="58"/>
      <c r="G95" s="11" t="e">
        <f t="shared" si="6"/>
        <v>#REF!</v>
      </c>
    </row>
    <row r="96" spans="1:7" s="2" customFormat="1" ht="19.5" customHeight="1">
      <c r="A96" s="15" t="s">
        <v>190</v>
      </c>
      <c r="B96" s="15" t="s">
        <v>191</v>
      </c>
      <c r="C96" s="8" t="e">
        <f>#REF!*0.015</f>
        <v>#REF!</v>
      </c>
      <c r="D96" s="13">
        <v>27233.4</v>
      </c>
      <c r="E96" s="10">
        <f t="shared" si="8"/>
        <v>2.7233400000000003</v>
      </c>
      <c r="F96" s="58"/>
      <c r="G96" s="11" t="e">
        <f t="shared" si="6"/>
        <v>#REF!</v>
      </c>
    </row>
    <row r="97" spans="1:7" s="2" customFormat="1" ht="19.5" customHeight="1">
      <c r="A97" s="7" t="s">
        <v>192</v>
      </c>
      <c r="B97" s="7" t="s">
        <v>193</v>
      </c>
      <c r="C97" s="8" t="e">
        <f>#REF!*0.015</f>
        <v>#REF!</v>
      </c>
      <c r="D97" s="13">
        <v>44136.6</v>
      </c>
      <c r="E97" s="10">
        <f t="shared" si="8"/>
        <v>4.4136600000000001</v>
      </c>
      <c r="F97" s="58"/>
      <c r="G97" s="11" t="e">
        <f t="shared" si="6"/>
        <v>#REF!</v>
      </c>
    </row>
    <row r="98" spans="1:7" s="2" customFormat="1" ht="19.5" customHeight="1">
      <c r="A98" s="7" t="s">
        <v>194</v>
      </c>
      <c r="B98" s="27" t="s">
        <v>195</v>
      </c>
      <c r="C98" s="23" t="e">
        <f>#REF!*0.015+0.5</f>
        <v>#REF!</v>
      </c>
      <c r="D98" s="13">
        <v>29982.6</v>
      </c>
      <c r="E98" s="10">
        <f>D98/10000</f>
        <v>2.9982599999999997</v>
      </c>
      <c r="F98" s="58"/>
      <c r="G98" s="11" t="e">
        <f t="shared" si="6"/>
        <v>#REF!</v>
      </c>
    </row>
    <row r="99" spans="1:7" s="2" customFormat="1" ht="19.5" customHeight="1">
      <c r="A99" s="7" t="s">
        <v>196</v>
      </c>
      <c r="B99" s="7" t="s">
        <v>197</v>
      </c>
      <c r="C99" s="8" t="e">
        <f>#REF!*0.015</f>
        <v>#REF!</v>
      </c>
      <c r="D99" s="13">
        <v>6944.9</v>
      </c>
      <c r="E99" s="10">
        <f>D99/10000</f>
        <v>0.69448999999999994</v>
      </c>
      <c r="F99" s="58"/>
      <c r="G99" s="11" t="e">
        <f t="shared" si="6"/>
        <v>#REF!</v>
      </c>
    </row>
    <row r="100" spans="1:7" s="2" customFormat="1" ht="19.5" customHeight="1">
      <c r="A100" s="7" t="s">
        <v>198</v>
      </c>
      <c r="B100" s="7" t="s">
        <v>199</v>
      </c>
      <c r="C100" s="8" t="e">
        <f>#REF!*0.015</f>
        <v>#REF!</v>
      </c>
      <c r="D100" s="13">
        <v>7042.6</v>
      </c>
      <c r="E100" s="10">
        <f>D100/10000</f>
        <v>0.70426</v>
      </c>
      <c r="F100" s="58"/>
      <c r="G100" s="11" t="e">
        <f t="shared" si="6"/>
        <v>#REF!</v>
      </c>
    </row>
    <row r="101" spans="1:7" s="2" customFormat="1" ht="19.5" customHeight="1">
      <c r="A101" s="24" t="s">
        <v>200</v>
      </c>
      <c r="B101" s="7" t="s">
        <v>201</v>
      </c>
      <c r="C101" s="18" t="e">
        <f>#REF!*0.015</f>
        <v>#REF!</v>
      </c>
      <c r="D101" s="13">
        <v>68229.5</v>
      </c>
      <c r="E101" s="10">
        <f>D101/10000</f>
        <v>6.8229499999999996</v>
      </c>
      <c r="F101" s="58"/>
      <c r="G101" s="11" t="e">
        <f t="shared" si="6"/>
        <v>#REF!</v>
      </c>
    </row>
    <row r="102" spans="1:7" s="2" customFormat="1" ht="19.5" customHeight="1">
      <c r="A102" s="7" t="s">
        <v>202</v>
      </c>
      <c r="B102" s="7" t="s">
        <v>203</v>
      </c>
      <c r="C102" s="8" t="e">
        <f>#REF!*0.015</f>
        <v>#REF!</v>
      </c>
      <c r="D102" s="13"/>
      <c r="E102" s="10"/>
      <c r="F102" s="58"/>
      <c r="G102" s="11" t="e">
        <f t="shared" si="6"/>
        <v>#REF!</v>
      </c>
    </row>
    <row r="103" spans="1:7" s="2" customFormat="1" ht="19.5" customHeight="1">
      <c r="A103" s="7" t="s">
        <v>204</v>
      </c>
      <c r="B103" s="7" t="s">
        <v>205</v>
      </c>
      <c r="C103" s="8" t="e">
        <f>#REF!*0.015</f>
        <v>#REF!</v>
      </c>
      <c r="D103" s="13">
        <v>9591.7999999999993</v>
      </c>
      <c r="E103" s="10">
        <f t="shared" ref="E103:E111" si="9">D103/10000</f>
        <v>0.95917999999999992</v>
      </c>
      <c r="F103" s="58"/>
      <c r="G103" s="11" t="e">
        <f t="shared" si="6"/>
        <v>#REF!</v>
      </c>
    </row>
    <row r="104" spans="1:7" s="2" customFormat="1" ht="19.5" customHeight="1">
      <c r="A104" s="7" t="s">
        <v>206</v>
      </c>
      <c r="B104" s="7" t="s">
        <v>207</v>
      </c>
      <c r="C104" s="8" t="e">
        <f>#REF!*0.015</f>
        <v>#REF!</v>
      </c>
      <c r="D104" s="13">
        <v>6277.5</v>
      </c>
      <c r="E104" s="10">
        <f t="shared" si="9"/>
        <v>0.62775000000000003</v>
      </c>
      <c r="F104" s="58"/>
      <c r="G104" s="11" t="e">
        <f t="shared" si="6"/>
        <v>#REF!</v>
      </c>
    </row>
    <row r="105" spans="1:7" s="2" customFormat="1" ht="19.5" customHeight="1">
      <c r="A105" s="7" t="s">
        <v>208</v>
      </c>
      <c r="B105" s="7" t="s">
        <v>209</v>
      </c>
      <c r="C105" s="8" t="e">
        <f>#REF!*0.015</f>
        <v>#REF!</v>
      </c>
      <c r="D105" s="13">
        <v>7525</v>
      </c>
      <c r="E105" s="10">
        <f t="shared" si="9"/>
        <v>0.75249999999999995</v>
      </c>
      <c r="F105" s="58"/>
      <c r="G105" s="11" t="e">
        <f t="shared" si="6"/>
        <v>#REF!</v>
      </c>
    </row>
    <row r="106" spans="1:7" s="2" customFormat="1" ht="19.5" customHeight="1">
      <c r="A106" s="7" t="s">
        <v>210</v>
      </c>
      <c r="B106" s="7" t="s">
        <v>211</v>
      </c>
      <c r="C106" s="8" t="e">
        <f>#REF!*0.015</f>
        <v>#REF!</v>
      </c>
      <c r="D106" s="13">
        <v>46239.8</v>
      </c>
      <c r="E106" s="10">
        <f t="shared" si="9"/>
        <v>4.6239800000000004</v>
      </c>
      <c r="F106" s="58"/>
      <c r="G106" s="11" t="e">
        <f t="shared" si="6"/>
        <v>#REF!</v>
      </c>
    </row>
    <row r="107" spans="1:7" s="2" customFormat="1" ht="19.5" customHeight="1">
      <c r="A107" s="14" t="s">
        <v>212</v>
      </c>
      <c r="B107" s="14" t="s">
        <v>213</v>
      </c>
      <c r="C107" s="8" t="e">
        <f>#REF!*0.015</f>
        <v>#REF!</v>
      </c>
      <c r="D107" s="13">
        <v>7723.4</v>
      </c>
      <c r="E107" s="10">
        <f t="shared" si="9"/>
        <v>0.77233999999999992</v>
      </c>
      <c r="F107" s="58"/>
      <c r="G107" s="11" t="e">
        <f t="shared" si="6"/>
        <v>#REF!</v>
      </c>
    </row>
    <row r="108" spans="1:7" s="2" customFormat="1" ht="44.25" customHeight="1">
      <c r="A108" s="14" t="s">
        <v>214</v>
      </c>
      <c r="B108" s="31" t="s">
        <v>215</v>
      </c>
      <c r="C108" s="23" t="e">
        <f>#REF!*0.015*2+3.59</f>
        <v>#REF!</v>
      </c>
      <c r="D108" s="13">
        <v>32431.9</v>
      </c>
      <c r="E108" s="10">
        <f t="shared" si="9"/>
        <v>3.2431900000000002</v>
      </c>
      <c r="F108" s="58"/>
      <c r="G108" s="26" t="e">
        <f t="shared" si="6"/>
        <v>#REF!</v>
      </c>
    </row>
    <row r="109" spans="1:7" s="2" customFormat="1" ht="19.5" customHeight="1">
      <c r="A109" s="24" t="s">
        <v>216</v>
      </c>
      <c r="B109" s="7" t="s">
        <v>217</v>
      </c>
      <c r="C109" s="8" t="e">
        <f>#REF!*0.015</f>
        <v>#REF!</v>
      </c>
      <c r="D109" s="13">
        <v>57831.8</v>
      </c>
      <c r="E109" s="10">
        <f t="shared" si="9"/>
        <v>5.7831800000000007</v>
      </c>
      <c r="F109" s="58"/>
      <c r="G109" s="11" t="e">
        <f t="shared" si="6"/>
        <v>#REF!</v>
      </c>
    </row>
    <row r="110" spans="1:7" s="2" customFormat="1" ht="19.5" customHeight="1">
      <c r="A110" s="15" t="s">
        <v>218</v>
      </c>
      <c r="B110" s="15" t="s">
        <v>219</v>
      </c>
      <c r="C110" s="8" t="e">
        <f>#REF!*0.015</f>
        <v>#REF!</v>
      </c>
      <c r="D110" s="13">
        <v>7250.2</v>
      </c>
      <c r="E110" s="10">
        <f t="shared" si="9"/>
        <v>0.72502</v>
      </c>
      <c r="F110" s="58"/>
      <c r="G110" s="11" t="e">
        <f t="shared" si="6"/>
        <v>#REF!</v>
      </c>
    </row>
    <row r="111" spans="1:7" s="2" customFormat="1" ht="19.5" customHeight="1">
      <c r="A111" s="15" t="s">
        <v>220</v>
      </c>
      <c r="B111" s="15" t="s">
        <v>221</v>
      </c>
      <c r="C111" s="8" t="e">
        <f>#REF!*0.015</f>
        <v>#REF!</v>
      </c>
      <c r="D111" s="13">
        <v>16097.4</v>
      </c>
      <c r="E111" s="10">
        <f t="shared" si="9"/>
        <v>1.6097399999999999</v>
      </c>
      <c r="F111" s="58"/>
      <c r="G111" s="11" t="e">
        <f t="shared" si="6"/>
        <v>#REF!</v>
      </c>
    </row>
    <row r="112" spans="1:7" s="2" customFormat="1" ht="19.5" customHeight="1">
      <c r="A112" s="7" t="s">
        <v>222</v>
      </c>
      <c r="B112" s="7" t="s">
        <v>223</v>
      </c>
      <c r="C112" s="8" t="e">
        <f>#REF!*0.015</f>
        <v>#REF!</v>
      </c>
      <c r="D112" s="13"/>
      <c r="E112" s="10"/>
      <c r="F112" s="58"/>
      <c r="G112" s="11" t="e">
        <f t="shared" si="6"/>
        <v>#REF!</v>
      </c>
    </row>
    <row r="113" spans="1:7" s="2" customFormat="1" ht="19.5" customHeight="1">
      <c r="A113" s="15" t="s">
        <v>224</v>
      </c>
      <c r="B113" s="15" t="s">
        <v>225</v>
      </c>
      <c r="C113" s="8" t="e">
        <f>#REF!*0.015</f>
        <v>#REF!</v>
      </c>
      <c r="D113" s="13">
        <v>7018.2</v>
      </c>
      <c r="E113" s="10">
        <f>D113/10000</f>
        <v>0.70182</v>
      </c>
      <c r="F113" s="58"/>
      <c r="G113" s="11" t="e">
        <f t="shared" si="6"/>
        <v>#REF!</v>
      </c>
    </row>
    <row r="114" spans="1:7" s="2" customFormat="1" ht="19.5" customHeight="1">
      <c r="A114" s="32" t="s">
        <v>226</v>
      </c>
      <c r="B114" s="16" t="s">
        <v>227</v>
      </c>
      <c r="C114" s="8" t="e">
        <f>#REF!*0.015</f>
        <v>#REF!</v>
      </c>
      <c r="D114" s="13">
        <v>43849.4</v>
      </c>
      <c r="E114" s="10">
        <f>D114/10000</f>
        <v>4.3849400000000003</v>
      </c>
      <c r="F114" s="58"/>
      <c r="G114" s="11" t="e">
        <f t="shared" si="6"/>
        <v>#REF!</v>
      </c>
    </row>
    <row r="115" spans="1:7" s="2" customFormat="1" ht="19.5" customHeight="1">
      <c r="A115" s="7" t="s">
        <v>228</v>
      </c>
      <c r="B115" s="7" t="s">
        <v>229</v>
      </c>
      <c r="C115" s="8" t="e">
        <f>#REF!*0.015</f>
        <v>#REF!</v>
      </c>
      <c r="D115" s="13"/>
      <c r="E115" s="10"/>
      <c r="F115" s="58"/>
      <c r="G115" s="11" t="e">
        <f t="shared" si="6"/>
        <v>#REF!</v>
      </c>
    </row>
    <row r="116" spans="1:7" s="2" customFormat="1" ht="19.5" customHeight="1">
      <c r="A116" s="15" t="s">
        <v>230</v>
      </c>
      <c r="B116" s="15" t="s">
        <v>231</v>
      </c>
      <c r="C116" s="8" t="e">
        <f>#REF!*0.015</f>
        <v>#REF!</v>
      </c>
      <c r="D116" s="13">
        <v>36335.699999999997</v>
      </c>
      <c r="E116" s="10">
        <f t="shared" ref="E116:E124" si="10">D116/10000</f>
        <v>3.6335699999999997</v>
      </c>
      <c r="F116" s="58"/>
      <c r="G116" s="11" t="e">
        <f t="shared" si="6"/>
        <v>#REF!</v>
      </c>
    </row>
    <row r="117" spans="1:7" s="2" customFormat="1" ht="19.5" customHeight="1">
      <c r="A117" s="16" t="s">
        <v>232</v>
      </c>
      <c r="B117" s="16" t="s">
        <v>233</v>
      </c>
      <c r="C117" s="8" t="e">
        <f>#REF!*0.015</f>
        <v>#REF!</v>
      </c>
      <c r="D117" s="13">
        <v>4745.8</v>
      </c>
      <c r="E117" s="10">
        <f t="shared" si="10"/>
        <v>0.47458</v>
      </c>
      <c r="F117" s="58"/>
      <c r="G117" s="11" t="e">
        <f t="shared" si="6"/>
        <v>#REF!</v>
      </c>
    </row>
    <row r="118" spans="1:7" s="2" customFormat="1" ht="19.5" customHeight="1">
      <c r="A118" s="7" t="s">
        <v>234</v>
      </c>
      <c r="B118" s="7" t="s">
        <v>235</v>
      </c>
      <c r="C118" s="8" t="e">
        <f>#REF!*0.015</f>
        <v>#REF!</v>
      </c>
      <c r="D118" s="13">
        <v>4625</v>
      </c>
      <c r="E118" s="10">
        <f t="shared" si="10"/>
        <v>0.46250000000000002</v>
      </c>
      <c r="F118" s="58"/>
      <c r="G118" s="11" t="e">
        <f t="shared" si="6"/>
        <v>#REF!</v>
      </c>
    </row>
    <row r="119" spans="1:7" s="2" customFormat="1" ht="19.5" customHeight="1">
      <c r="A119" s="16" t="s">
        <v>236</v>
      </c>
      <c r="B119" s="16" t="s">
        <v>237</v>
      </c>
      <c r="C119" s="8" t="e">
        <f>#REF!*0.015</f>
        <v>#REF!</v>
      </c>
      <c r="D119" s="13">
        <v>11480.5</v>
      </c>
      <c r="E119" s="10">
        <f t="shared" si="10"/>
        <v>1.14805</v>
      </c>
      <c r="F119" s="58"/>
      <c r="G119" s="11" t="e">
        <f t="shared" si="6"/>
        <v>#REF!</v>
      </c>
    </row>
    <row r="120" spans="1:7" s="2" customFormat="1" ht="19.5" customHeight="1">
      <c r="A120" s="14" t="s">
        <v>238</v>
      </c>
      <c r="B120" s="14" t="s">
        <v>239</v>
      </c>
      <c r="C120" s="8" t="e">
        <f>#REF!*0.015</f>
        <v>#REF!</v>
      </c>
      <c r="D120" s="13">
        <v>10993.6</v>
      </c>
      <c r="E120" s="10">
        <f t="shared" si="10"/>
        <v>1.0993600000000001</v>
      </c>
      <c r="F120" s="58"/>
      <c r="G120" s="11" t="e">
        <f t="shared" si="6"/>
        <v>#REF!</v>
      </c>
    </row>
    <row r="121" spans="1:7" s="2" customFormat="1" ht="19.5" customHeight="1">
      <c r="A121" s="15" t="s">
        <v>240</v>
      </c>
      <c r="B121" s="15" t="s">
        <v>241</v>
      </c>
      <c r="C121" s="18" t="e">
        <f>#REF!*0.015</f>
        <v>#REF!</v>
      </c>
      <c r="D121" s="13">
        <v>12740.6</v>
      </c>
      <c r="E121" s="10">
        <f t="shared" si="10"/>
        <v>1.27406</v>
      </c>
      <c r="F121" s="58"/>
      <c r="G121" s="11" t="e">
        <f t="shared" si="6"/>
        <v>#REF!</v>
      </c>
    </row>
    <row r="122" spans="1:7" s="2" customFormat="1" ht="19.5" customHeight="1">
      <c r="A122" s="24" t="s">
        <v>242</v>
      </c>
      <c r="B122" s="7" t="s">
        <v>243</v>
      </c>
      <c r="C122" s="18" t="e">
        <f>#REF!*0.015</f>
        <v>#REF!</v>
      </c>
      <c r="D122" s="13">
        <v>41885.1</v>
      </c>
      <c r="E122" s="10">
        <f t="shared" si="10"/>
        <v>4.18851</v>
      </c>
      <c r="F122" s="58"/>
      <c r="G122" s="11" t="e">
        <f t="shared" si="6"/>
        <v>#REF!</v>
      </c>
    </row>
    <row r="123" spans="1:7" s="2" customFormat="1" ht="19.5" customHeight="1">
      <c r="A123" s="15" t="s">
        <v>244</v>
      </c>
      <c r="B123" s="15" t="s">
        <v>245</v>
      </c>
      <c r="C123" s="8" t="e">
        <f>#REF!*0.015</f>
        <v>#REF!</v>
      </c>
      <c r="D123" s="13">
        <v>11345.4</v>
      </c>
      <c r="E123" s="10">
        <f t="shared" si="10"/>
        <v>1.1345399999999999</v>
      </c>
      <c r="F123" s="58"/>
      <c r="G123" s="11" t="e">
        <f t="shared" si="6"/>
        <v>#REF!</v>
      </c>
    </row>
    <row r="124" spans="1:7" s="2" customFormat="1" ht="19.5" customHeight="1">
      <c r="A124" s="7" t="s">
        <v>246</v>
      </c>
      <c r="B124" s="7" t="s">
        <v>247</v>
      </c>
      <c r="C124" s="8" t="e">
        <f>#REF!*0.015</f>
        <v>#REF!</v>
      </c>
      <c r="D124" s="13">
        <v>13965</v>
      </c>
      <c r="E124" s="10">
        <f t="shared" si="10"/>
        <v>1.3965000000000001</v>
      </c>
      <c r="F124" s="58"/>
      <c r="G124" s="26" t="e">
        <f t="shared" si="6"/>
        <v>#REF!</v>
      </c>
    </row>
    <row r="125" spans="1:7" s="2" customFormat="1" ht="19.5" customHeight="1">
      <c r="A125" s="33" t="s">
        <v>248</v>
      </c>
      <c r="B125" s="30" t="s">
        <v>249</v>
      </c>
      <c r="C125" s="23" t="e">
        <f>#REF!*0.06</f>
        <v>#REF!</v>
      </c>
      <c r="D125" s="13"/>
      <c r="E125" s="10"/>
      <c r="F125" s="58"/>
      <c r="G125" s="11" t="e">
        <f t="shared" si="6"/>
        <v>#REF!</v>
      </c>
    </row>
    <row r="126" spans="1:7" s="2" customFormat="1" ht="19.5" customHeight="1">
      <c r="A126" s="7" t="s">
        <v>250</v>
      </c>
      <c r="B126" s="7" t="s">
        <v>251</v>
      </c>
      <c r="C126" s="8" t="e">
        <f>#REF!*0.015</f>
        <v>#REF!</v>
      </c>
      <c r="D126" s="13">
        <v>9162.7000000000007</v>
      </c>
      <c r="E126" s="10">
        <f t="shared" ref="E126:E132" si="11">D126/10000</f>
        <v>0.91627000000000003</v>
      </c>
      <c r="F126" s="58"/>
      <c r="G126" s="11" t="e">
        <f t="shared" si="6"/>
        <v>#REF!</v>
      </c>
    </row>
    <row r="127" spans="1:7" s="2" customFormat="1" ht="19.5" customHeight="1">
      <c r="A127" s="7" t="s">
        <v>252</v>
      </c>
      <c r="B127" s="7" t="s">
        <v>253</v>
      </c>
      <c r="C127" s="8" t="e">
        <f>#REF!*0.015</f>
        <v>#REF!</v>
      </c>
      <c r="D127" s="13">
        <v>15848</v>
      </c>
      <c r="E127" s="10">
        <f t="shared" si="11"/>
        <v>1.5848</v>
      </c>
      <c r="F127" s="58"/>
      <c r="G127" s="11" t="e">
        <f t="shared" si="6"/>
        <v>#REF!</v>
      </c>
    </row>
    <row r="128" spans="1:7" s="2" customFormat="1" ht="19.5" customHeight="1">
      <c r="A128" s="16" t="s">
        <v>254</v>
      </c>
      <c r="B128" s="16" t="s">
        <v>255</v>
      </c>
      <c r="C128" s="8" t="e">
        <f>#REF!*0.015</f>
        <v>#REF!</v>
      </c>
      <c r="D128" s="13">
        <v>4642.6000000000004</v>
      </c>
      <c r="E128" s="10">
        <f t="shared" si="11"/>
        <v>0.46426000000000006</v>
      </c>
      <c r="F128" s="58"/>
      <c r="G128" s="11" t="e">
        <f t="shared" si="6"/>
        <v>#REF!</v>
      </c>
    </row>
    <row r="129" spans="1:7" s="2" customFormat="1" ht="19.5" customHeight="1">
      <c r="A129" s="7" t="s">
        <v>256</v>
      </c>
      <c r="B129" s="7" t="s">
        <v>257</v>
      </c>
      <c r="C129" s="8" t="e">
        <f>#REF!*0.015</f>
        <v>#REF!</v>
      </c>
      <c r="D129" s="13">
        <v>2539.1999999999998</v>
      </c>
      <c r="E129" s="10">
        <f t="shared" si="11"/>
        <v>0.25391999999999998</v>
      </c>
      <c r="F129" s="58"/>
      <c r="G129" s="11" t="e">
        <f t="shared" si="6"/>
        <v>#REF!</v>
      </c>
    </row>
    <row r="130" spans="1:7" s="2" customFormat="1" ht="18.75" customHeight="1">
      <c r="A130" s="24" t="s">
        <v>258</v>
      </c>
      <c r="B130" s="7" t="s">
        <v>259</v>
      </c>
      <c r="C130" s="8" t="e">
        <f>#REF!*0.015</f>
        <v>#REF!</v>
      </c>
      <c r="D130" s="13">
        <v>64672.4</v>
      </c>
      <c r="E130" s="10">
        <f t="shared" si="11"/>
        <v>6.4672400000000003</v>
      </c>
      <c r="F130" s="58"/>
      <c r="G130" s="11" t="e">
        <f t="shared" si="6"/>
        <v>#REF!</v>
      </c>
    </row>
    <row r="131" spans="1:7" s="2" customFormat="1" ht="19.5" customHeight="1">
      <c r="A131" s="16" t="s">
        <v>260</v>
      </c>
      <c r="B131" s="16" t="s">
        <v>261</v>
      </c>
      <c r="C131" s="8" t="e">
        <f>#REF!*0.015</f>
        <v>#REF!</v>
      </c>
      <c r="D131" s="13">
        <v>5670.6</v>
      </c>
      <c r="E131" s="10">
        <f t="shared" si="11"/>
        <v>0.56706000000000001</v>
      </c>
      <c r="F131" s="58"/>
      <c r="G131" s="11" t="e">
        <f t="shared" si="6"/>
        <v>#REF!</v>
      </c>
    </row>
    <row r="132" spans="1:7" s="2" customFormat="1" ht="19.5" customHeight="1">
      <c r="A132" s="7" t="s">
        <v>262</v>
      </c>
      <c r="B132" s="7" t="s">
        <v>263</v>
      </c>
      <c r="C132" s="8" t="e">
        <f>#REF!*0.015</f>
        <v>#REF!</v>
      </c>
      <c r="D132" s="13">
        <v>573</v>
      </c>
      <c r="E132" s="10">
        <f t="shared" si="11"/>
        <v>5.7299999999999997E-2</v>
      </c>
      <c r="F132" s="58"/>
      <c r="G132" s="11" t="e">
        <f t="shared" si="6"/>
        <v>#REF!</v>
      </c>
    </row>
    <row r="133" spans="1:7" s="2" customFormat="1" ht="19.5" customHeight="1">
      <c r="A133" s="14" t="s">
        <v>264</v>
      </c>
      <c r="B133" s="14" t="s">
        <v>265</v>
      </c>
      <c r="C133" s="8" t="e">
        <f>#REF!*0.015</f>
        <v>#REF!</v>
      </c>
      <c r="D133" s="13"/>
      <c r="E133" s="10"/>
      <c r="F133" s="58"/>
      <c r="G133" s="11" t="e">
        <f t="shared" ref="G133:G196" si="12">C133-E133</f>
        <v>#REF!</v>
      </c>
    </row>
    <row r="134" spans="1:7" s="2" customFormat="1" ht="19.5" customHeight="1">
      <c r="A134" s="7" t="s">
        <v>266</v>
      </c>
      <c r="B134" s="7" t="s">
        <v>267</v>
      </c>
      <c r="C134" s="8" t="e">
        <f>#REF!*0.015</f>
        <v>#REF!</v>
      </c>
      <c r="D134" s="13">
        <v>5865.7</v>
      </c>
      <c r="E134" s="10">
        <f>D134/10000</f>
        <v>0.58657000000000004</v>
      </c>
      <c r="F134" s="58"/>
      <c r="G134" s="11" t="e">
        <f t="shared" si="12"/>
        <v>#REF!</v>
      </c>
    </row>
    <row r="135" spans="1:7" s="2" customFormat="1" ht="19.5" customHeight="1">
      <c r="A135" s="7" t="s">
        <v>268</v>
      </c>
      <c r="B135" s="7" t="s">
        <v>269</v>
      </c>
      <c r="C135" s="8" t="e">
        <f>#REF!*0.015</f>
        <v>#REF!</v>
      </c>
      <c r="D135" s="13">
        <v>3735.9</v>
      </c>
      <c r="E135" s="10">
        <f>D135/10000</f>
        <v>0.37359000000000003</v>
      </c>
      <c r="F135" s="58"/>
      <c r="G135" s="11" t="e">
        <f t="shared" si="12"/>
        <v>#REF!</v>
      </c>
    </row>
    <row r="136" spans="1:7" s="2" customFormat="1" ht="54" customHeight="1">
      <c r="A136" s="7" t="s">
        <v>270</v>
      </c>
      <c r="B136" s="34" t="s">
        <v>271</v>
      </c>
      <c r="C136" s="23" t="e">
        <f>#REF!*0.015+2.95</f>
        <v>#REF!</v>
      </c>
      <c r="D136" s="13">
        <v>28559.599999999999</v>
      </c>
      <c r="E136" s="10">
        <f>D136/10000</f>
        <v>2.8559600000000001</v>
      </c>
      <c r="F136" s="58"/>
      <c r="G136" s="26" t="e">
        <f t="shared" si="12"/>
        <v>#REF!</v>
      </c>
    </row>
    <row r="137" spans="1:7" s="2" customFormat="1" ht="19.5" customHeight="1">
      <c r="A137" s="7" t="s">
        <v>272</v>
      </c>
      <c r="B137" s="7" t="s">
        <v>273</v>
      </c>
      <c r="C137" s="8" t="e">
        <f>#REF!*0.015</f>
        <v>#REF!</v>
      </c>
      <c r="D137" s="13">
        <v>12149</v>
      </c>
      <c r="E137" s="10">
        <f>D137/10000</f>
        <v>1.2149000000000001</v>
      </c>
      <c r="F137" s="58"/>
      <c r="G137" s="11" t="e">
        <f t="shared" si="12"/>
        <v>#REF!</v>
      </c>
    </row>
    <row r="138" spans="1:7" s="2" customFormat="1" ht="19.5" customHeight="1">
      <c r="A138" s="7" t="s">
        <v>274</v>
      </c>
      <c r="B138" s="7" t="s">
        <v>275</v>
      </c>
      <c r="C138" s="18" t="e">
        <f>#REF!*0.015</f>
        <v>#REF!</v>
      </c>
      <c r="D138" s="13"/>
      <c r="E138" s="10"/>
      <c r="F138" s="58"/>
      <c r="G138" s="11" t="e">
        <f t="shared" si="12"/>
        <v>#REF!</v>
      </c>
    </row>
    <row r="139" spans="1:7" s="2" customFormat="1" ht="19.5" customHeight="1">
      <c r="A139" s="7" t="s">
        <v>276</v>
      </c>
      <c r="B139" s="7" t="s">
        <v>277</v>
      </c>
      <c r="C139" s="8" t="e">
        <f>#REF!*0.015</f>
        <v>#REF!</v>
      </c>
      <c r="D139" s="13">
        <v>10705.1</v>
      </c>
      <c r="E139" s="10">
        <f t="shared" ref="E139:E146" si="13">D139/10000</f>
        <v>1.0705100000000001</v>
      </c>
      <c r="F139" s="58"/>
      <c r="G139" s="11" t="e">
        <f t="shared" si="12"/>
        <v>#REF!</v>
      </c>
    </row>
    <row r="140" spans="1:7" s="2" customFormat="1" ht="19.5" customHeight="1">
      <c r="A140" s="7" t="s">
        <v>278</v>
      </c>
      <c r="B140" s="7" t="s">
        <v>279</v>
      </c>
      <c r="C140" s="8" t="e">
        <f>#REF!*0.015</f>
        <v>#REF!</v>
      </c>
      <c r="D140" s="13">
        <v>19625.400000000001</v>
      </c>
      <c r="E140" s="10">
        <f t="shared" si="13"/>
        <v>1.9625400000000002</v>
      </c>
      <c r="F140" s="58"/>
      <c r="G140" s="11" t="e">
        <f t="shared" si="12"/>
        <v>#REF!</v>
      </c>
    </row>
    <row r="141" spans="1:7" s="2" customFormat="1" ht="19.5" customHeight="1">
      <c r="A141" s="21" t="s">
        <v>280</v>
      </c>
      <c r="B141" s="7" t="s">
        <v>281</v>
      </c>
      <c r="C141" s="8" t="e">
        <f>#REF!*0.015</f>
        <v>#REF!</v>
      </c>
      <c r="D141" s="13">
        <v>13083.8</v>
      </c>
      <c r="E141" s="10">
        <f t="shared" si="13"/>
        <v>1.3083799999999999</v>
      </c>
      <c r="F141" s="58"/>
      <c r="G141" s="11" t="e">
        <f t="shared" si="12"/>
        <v>#REF!</v>
      </c>
    </row>
    <row r="142" spans="1:7" s="2" customFormat="1" ht="19.5" customHeight="1">
      <c r="A142" s="7" t="s">
        <v>282</v>
      </c>
      <c r="B142" s="7" t="s">
        <v>283</v>
      </c>
      <c r="C142" s="8" t="e">
        <f>#REF!*0.015</f>
        <v>#REF!</v>
      </c>
      <c r="D142" s="13">
        <v>6170.3</v>
      </c>
      <c r="E142" s="10">
        <f t="shared" si="13"/>
        <v>0.61702999999999997</v>
      </c>
      <c r="F142" s="58"/>
      <c r="G142" s="11" t="e">
        <f t="shared" si="12"/>
        <v>#REF!</v>
      </c>
    </row>
    <row r="143" spans="1:7" s="2" customFormat="1" ht="19.5" customHeight="1">
      <c r="A143" s="30" t="s">
        <v>284</v>
      </c>
      <c r="B143" s="30" t="s">
        <v>285</v>
      </c>
      <c r="C143" s="23" t="e">
        <f>#REF!*0.015*4+1.4</f>
        <v>#REF!</v>
      </c>
      <c r="D143" s="13">
        <v>15683.9</v>
      </c>
      <c r="E143" s="10">
        <f t="shared" si="13"/>
        <v>1.56839</v>
      </c>
      <c r="F143" s="58"/>
      <c r="G143" s="11" t="e">
        <f t="shared" si="12"/>
        <v>#REF!</v>
      </c>
    </row>
    <row r="144" spans="1:7" s="2" customFormat="1" ht="19.5" customHeight="1">
      <c r="A144" s="7" t="s">
        <v>286</v>
      </c>
      <c r="B144" s="27" t="s">
        <v>287</v>
      </c>
      <c r="C144" s="23" t="e">
        <f>#REF!*0.015+0.5</f>
        <v>#REF!</v>
      </c>
      <c r="D144" s="13">
        <v>17726.400000000001</v>
      </c>
      <c r="E144" s="10">
        <f t="shared" si="13"/>
        <v>1.7726400000000002</v>
      </c>
      <c r="F144" s="58"/>
      <c r="G144" s="11" t="e">
        <f t="shared" si="12"/>
        <v>#REF!</v>
      </c>
    </row>
    <row r="145" spans="1:7" s="2" customFormat="1" ht="19.5" customHeight="1">
      <c r="A145" s="14" t="s">
        <v>288</v>
      </c>
      <c r="B145" s="14" t="s">
        <v>289</v>
      </c>
      <c r="C145" s="8" t="e">
        <f>#REF!*0.015</f>
        <v>#REF!</v>
      </c>
      <c r="D145" s="13">
        <v>14615.6</v>
      </c>
      <c r="E145" s="10">
        <f t="shared" si="13"/>
        <v>1.46156</v>
      </c>
      <c r="F145" s="58"/>
      <c r="G145" s="11" t="e">
        <f t="shared" si="12"/>
        <v>#REF!</v>
      </c>
    </row>
    <row r="146" spans="1:7" s="2" customFormat="1" ht="19.5" customHeight="1">
      <c r="A146" s="7" t="s">
        <v>290</v>
      </c>
      <c r="B146" s="7" t="s">
        <v>291</v>
      </c>
      <c r="C146" s="8" t="e">
        <f>#REF!*0.015</f>
        <v>#REF!</v>
      </c>
      <c r="D146" s="13">
        <v>6558.3</v>
      </c>
      <c r="E146" s="10">
        <f t="shared" si="13"/>
        <v>0.65583000000000002</v>
      </c>
      <c r="F146" s="58"/>
      <c r="G146" s="11" t="e">
        <f t="shared" si="12"/>
        <v>#REF!</v>
      </c>
    </row>
    <row r="147" spans="1:7" s="2" customFormat="1" ht="19.5" customHeight="1">
      <c r="A147" s="7" t="s">
        <v>292</v>
      </c>
      <c r="B147" s="7" t="s">
        <v>293</v>
      </c>
      <c r="C147" s="8" t="e">
        <f>#REF!*0.015</f>
        <v>#REF!</v>
      </c>
      <c r="D147" s="13">
        <v>11500.3</v>
      </c>
      <c r="E147" s="10">
        <f>D147/10000</f>
        <v>1.1500299999999999</v>
      </c>
      <c r="F147" s="58"/>
      <c r="G147" s="11" t="e">
        <f t="shared" si="12"/>
        <v>#REF!</v>
      </c>
    </row>
    <row r="148" spans="1:7" s="2" customFormat="1" ht="19.5" customHeight="1">
      <c r="A148" s="14" t="s">
        <v>294</v>
      </c>
      <c r="B148" s="14" t="s">
        <v>295</v>
      </c>
      <c r="C148" s="8" t="e">
        <f>#REF!*0.015</f>
        <v>#REF!</v>
      </c>
      <c r="D148" s="13">
        <v>5282.1</v>
      </c>
      <c r="E148" s="10">
        <f>D148/10000</f>
        <v>0.52821000000000007</v>
      </c>
      <c r="F148" s="58"/>
      <c r="G148" s="11" t="e">
        <f t="shared" si="12"/>
        <v>#REF!</v>
      </c>
    </row>
    <row r="149" spans="1:7" s="2" customFormat="1" ht="19.5" customHeight="1">
      <c r="A149" s="7" t="s">
        <v>296</v>
      </c>
      <c r="B149" s="7" t="s">
        <v>297</v>
      </c>
      <c r="C149" s="8" t="e">
        <f>#REF!*0.015</f>
        <v>#REF!</v>
      </c>
      <c r="D149" s="13"/>
      <c r="E149" s="10"/>
      <c r="F149" s="58"/>
      <c r="G149" s="11" t="e">
        <f t="shared" si="12"/>
        <v>#REF!</v>
      </c>
    </row>
    <row r="150" spans="1:7" s="2" customFormat="1" ht="19.5" customHeight="1">
      <c r="A150" s="12" t="s">
        <v>298</v>
      </c>
      <c r="B150" s="12" t="s">
        <v>299</v>
      </c>
      <c r="C150" s="8" t="e">
        <f>#REF!*0.015</f>
        <v>#REF!</v>
      </c>
      <c r="D150" s="13"/>
      <c r="E150" s="10"/>
      <c r="F150" s="58"/>
      <c r="G150" s="11" t="e">
        <f t="shared" si="12"/>
        <v>#REF!</v>
      </c>
    </row>
    <row r="151" spans="1:7" s="2" customFormat="1" ht="19.5" customHeight="1">
      <c r="A151" s="32" t="s">
        <v>300</v>
      </c>
      <c r="B151" s="35" t="s">
        <v>301</v>
      </c>
      <c r="C151" s="23" t="e">
        <f>#REF!*0.015*2</f>
        <v>#REF!</v>
      </c>
      <c r="D151" s="13">
        <v>44326.6</v>
      </c>
      <c r="E151" s="10">
        <f t="shared" ref="E151:E161" si="14">D151/10000</f>
        <v>4.4326600000000003</v>
      </c>
      <c r="F151" s="58"/>
      <c r="G151" s="11" t="e">
        <f t="shared" si="12"/>
        <v>#REF!</v>
      </c>
    </row>
    <row r="152" spans="1:7" s="2" customFormat="1" ht="19.5" customHeight="1">
      <c r="A152" s="16" t="s">
        <v>302</v>
      </c>
      <c r="B152" s="16" t="s">
        <v>303</v>
      </c>
      <c r="C152" s="8" t="e">
        <f>#REF!*0.015</f>
        <v>#REF!</v>
      </c>
      <c r="D152" s="13">
        <v>1487.9</v>
      </c>
      <c r="E152" s="10">
        <f t="shared" si="14"/>
        <v>0.14879000000000001</v>
      </c>
      <c r="F152" s="58"/>
      <c r="G152" s="11" t="e">
        <f t="shared" si="12"/>
        <v>#REF!</v>
      </c>
    </row>
    <row r="153" spans="1:7" s="2" customFormat="1" ht="19.5" customHeight="1">
      <c r="A153" s="16" t="s">
        <v>304</v>
      </c>
      <c r="B153" s="16" t="s">
        <v>305</v>
      </c>
      <c r="C153" s="8" t="e">
        <f>#REF!*0.015</f>
        <v>#REF!</v>
      </c>
      <c r="D153" s="13">
        <v>15553.3</v>
      </c>
      <c r="E153" s="10">
        <f t="shared" si="14"/>
        <v>1.5553299999999999</v>
      </c>
      <c r="F153" s="58"/>
      <c r="G153" s="11" t="e">
        <f t="shared" si="12"/>
        <v>#REF!</v>
      </c>
    </row>
    <row r="154" spans="1:7" s="2" customFormat="1" ht="19.5" customHeight="1">
      <c r="A154" s="7" t="s">
        <v>306</v>
      </c>
      <c r="B154" s="7" t="s">
        <v>307</v>
      </c>
      <c r="C154" s="36" t="e">
        <f>#REF!*0.015</f>
        <v>#REF!</v>
      </c>
      <c r="D154" s="13">
        <v>6865.4</v>
      </c>
      <c r="E154" s="10">
        <f t="shared" si="14"/>
        <v>0.68653999999999993</v>
      </c>
      <c r="F154" s="58"/>
      <c r="G154" s="11" t="e">
        <f t="shared" si="12"/>
        <v>#REF!</v>
      </c>
    </row>
    <row r="155" spans="1:7" s="2" customFormat="1" ht="19.5" customHeight="1">
      <c r="A155" s="7" t="s">
        <v>308</v>
      </c>
      <c r="B155" s="7" t="s">
        <v>309</v>
      </c>
      <c r="C155" s="8" t="e">
        <f>#REF!*0.015</f>
        <v>#REF!</v>
      </c>
      <c r="D155" s="13">
        <v>4792.3</v>
      </c>
      <c r="E155" s="10">
        <f t="shared" si="14"/>
        <v>0.47923000000000004</v>
      </c>
      <c r="F155" s="58"/>
      <c r="G155" s="11" t="e">
        <f t="shared" si="12"/>
        <v>#REF!</v>
      </c>
    </row>
    <row r="156" spans="1:7" s="2" customFormat="1" ht="19.5" customHeight="1">
      <c r="A156" s="15" t="s">
        <v>310</v>
      </c>
      <c r="B156" s="15" t="s">
        <v>311</v>
      </c>
      <c r="C156" s="8" t="e">
        <f>#REF!*0.015</f>
        <v>#REF!</v>
      </c>
      <c r="D156" s="13">
        <v>23318.9</v>
      </c>
      <c r="E156" s="10">
        <f t="shared" si="14"/>
        <v>2.33189</v>
      </c>
      <c r="F156" s="58"/>
      <c r="G156" s="11" t="e">
        <f t="shared" si="12"/>
        <v>#REF!</v>
      </c>
    </row>
    <row r="157" spans="1:7" s="2" customFormat="1" ht="19.5" customHeight="1">
      <c r="A157" s="7" t="s">
        <v>312</v>
      </c>
      <c r="B157" s="7" t="s">
        <v>313</v>
      </c>
      <c r="C157" s="8" t="e">
        <f>#REF!*0.015</f>
        <v>#REF!</v>
      </c>
      <c r="D157" s="13">
        <v>14884.9</v>
      </c>
      <c r="E157" s="10">
        <f t="shared" si="14"/>
        <v>1.4884899999999999</v>
      </c>
      <c r="F157" s="58"/>
      <c r="G157" s="11" t="e">
        <f t="shared" si="12"/>
        <v>#REF!</v>
      </c>
    </row>
    <row r="158" spans="1:7" s="2" customFormat="1" ht="19.5" customHeight="1">
      <c r="A158" s="7" t="s">
        <v>314</v>
      </c>
      <c r="B158" s="7" t="s">
        <v>315</v>
      </c>
      <c r="C158" s="8" t="e">
        <f>#REF!*0.015</f>
        <v>#REF!</v>
      </c>
      <c r="D158" s="13">
        <v>20749.099999999999</v>
      </c>
      <c r="E158" s="10">
        <f t="shared" si="14"/>
        <v>2.07491</v>
      </c>
      <c r="F158" s="58"/>
      <c r="G158" s="11" t="e">
        <f t="shared" si="12"/>
        <v>#REF!</v>
      </c>
    </row>
    <row r="159" spans="1:7" s="2" customFormat="1" ht="18.75" customHeight="1">
      <c r="A159" s="7" t="s">
        <v>316</v>
      </c>
      <c r="B159" s="7" t="s">
        <v>317</v>
      </c>
      <c r="C159" s="8" t="e">
        <f>#REF!*0.015</f>
        <v>#REF!</v>
      </c>
      <c r="D159" s="13">
        <v>14922.3</v>
      </c>
      <c r="E159" s="10">
        <f t="shared" si="14"/>
        <v>1.4922299999999999</v>
      </c>
      <c r="F159" s="58"/>
      <c r="G159" s="11" t="e">
        <f t="shared" si="12"/>
        <v>#REF!</v>
      </c>
    </row>
    <row r="160" spans="1:7" s="2" customFormat="1" ht="19.5" customHeight="1">
      <c r="A160" s="30" t="s">
        <v>318</v>
      </c>
      <c r="B160" s="30" t="s">
        <v>319</v>
      </c>
      <c r="C160" s="23" t="e">
        <f>#REF!*0.015*4+1.51</f>
        <v>#REF!</v>
      </c>
      <c r="D160" s="13">
        <v>78750.600000000006</v>
      </c>
      <c r="E160" s="10">
        <f t="shared" si="14"/>
        <v>7.8750600000000004</v>
      </c>
      <c r="F160" s="58"/>
      <c r="G160" s="11" t="e">
        <f t="shared" si="12"/>
        <v>#REF!</v>
      </c>
    </row>
    <row r="161" spans="1:7" s="2" customFormat="1" ht="19.5" customHeight="1">
      <c r="A161" s="7" t="s">
        <v>320</v>
      </c>
      <c r="B161" s="7" t="s">
        <v>321</v>
      </c>
      <c r="C161" s="8" t="e">
        <f>#REF!*0.015</f>
        <v>#REF!</v>
      </c>
      <c r="D161" s="13">
        <v>2365.5</v>
      </c>
      <c r="E161" s="10">
        <f t="shared" si="14"/>
        <v>0.23655000000000001</v>
      </c>
      <c r="F161" s="58"/>
      <c r="G161" s="11" t="e">
        <f t="shared" si="12"/>
        <v>#REF!</v>
      </c>
    </row>
    <row r="162" spans="1:7" s="2" customFormat="1" ht="19.5" customHeight="1">
      <c r="A162" s="14" t="s">
        <v>322</v>
      </c>
      <c r="B162" s="14" t="s">
        <v>323</v>
      </c>
      <c r="C162" s="8" t="e">
        <f>#REF!*0.015</f>
        <v>#REF!</v>
      </c>
      <c r="D162" s="13"/>
      <c r="E162" s="10"/>
      <c r="F162" s="58"/>
      <c r="G162" s="11" t="e">
        <f t="shared" si="12"/>
        <v>#REF!</v>
      </c>
    </row>
    <row r="163" spans="1:7" s="2" customFormat="1" ht="19.5" customHeight="1">
      <c r="A163" s="7" t="s">
        <v>324</v>
      </c>
      <c r="B163" s="27" t="s">
        <v>325</v>
      </c>
      <c r="C163" s="23" t="e">
        <f>#REF!*0.015*2</f>
        <v>#REF!</v>
      </c>
      <c r="D163" s="13">
        <v>60085.2</v>
      </c>
      <c r="E163" s="10">
        <f>D163/10000</f>
        <v>6.0085199999999999</v>
      </c>
      <c r="F163" s="58"/>
      <c r="G163" s="11" t="e">
        <f t="shared" si="12"/>
        <v>#REF!</v>
      </c>
    </row>
    <row r="164" spans="1:7" s="2" customFormat="1" ht="19.5" customHeight="1">
      <c r="A164" s="7" t="s">
        <v>326</v>
      </c>
      <c r="B164" s="7" t="s">
        <v>327</v>
      </c>
      <c r="C164" s="8" t="e">
        <f>#REF!*0.015</f>
        <v>#REF!</v>
      </c>
      <c r="D164" s="13">
        <v>23172.6</v>
      </c>
      <c r="E164" s="10">
        <f>D164/10000</f>
        <v>2.3172599999999997</v>
      </c>
      <c r="F164" s="58"/>
      <c r="G164" s="11" t="e">
        <f t="shared" si="12"/>
        <v>#REF!</v>
      </c>
    </row>
    <row r="165" spans="1:7" s="2" customFormat="1" ht="19.5" customHeight="1">
      <c r="A165" s="32" t="s">
        <v>328</v>
      </c>
      <c r="B165" s="16" t="s">
        <v>329</v>
      </c>
      <c r="C165" s="23" t="e">
        <f>#REF!*0.015</f>
        <v>#REF!</v>
      </c>
      <c r="D165" s="13">
        <v>42171.9</v>
      </c>
      <c r="E165" s="10">
        <f>D165/10000</f>
        <v>4.2171900000000004</v>
      </c>
      <c r="F165" s="58"/>
      <c r="G165" s="11" t="e">
        <f t="shared" si="12"/>
        <v>#REF!</v>
      </c>
    </row>
    <row r="166" spans="1:7" s="2" customFormat="1" ht="19.5" customHeight="1">
      <c r="A166" s="16" t="s">
        <v>330</v>
      </c>
      <c r="B166" s="16" t="s">
        <v>331</v>
      </c>
      <c r="C166" s="8" t="e">
        <f>#REF!*0.015</f>
        <v>#REF!</v>
      </c>
      <c r="D166" s="13">
        <v>7974</v>
      </c>
      <c r="E166" s="10">
        <f>D166/10000</f>
        <v>0.7974</v>
      </c>
      <c r="F166" s="58"/>
      <c r="G166" s="11" t="e">
        <f t="shared" si="12"/>
        <v>#REF!</v>
      </c>
    </row>
    <row r="167" spans="1:7" s="2" customFormat="1" ht="39.75" customHeight="1">
      <c r="A167" s="7" t="s">
        <v>332</v>
      </c>
      <c r="B167" s="25" t="s">
        <v>333</v>
      </c>
      <c r="C167" s="23" t="e">
        <f>#REF!*0.015</f>
        <v>#REF!</v>
      </c>
      <c r="D167" s="13">
        <v>30336.7</v>
      </c>
      <c r="E167" s="10">
        <f t="shared" ref="E167:E176" si="15">D167/10000</f>
        <v>3.0336699999999999</v>
      </c>
      <c r="F167" s="58"/>
      <c r="G167" s="11" t="e">
        <f t="shared" si="12"/>
        <v>#REF!</v>
      </c>
    </row>
    <row r="168" spans="1:7" s="2" customFormat="1" ht="19.5" customHeight="1">
      <c r="A168" s="7" t="s">
        <v>334</v>
      </c>
      <c r="B168" s="27" t="s">
        <v>335</v>
      </c>
      <c r="C168" s="23" t="e">
        <f>#REF!*0.015*2</f>
        <v>#REF!</v>
      </c>
      <c r="D168" s="13">
        <v>25396.5</v>
      </c>
      <c r="E168" s="10">
        <f t="shared" si="15"/>
        <v>2.53965</v>
      </c>
      <c r="F168" s="58"/>
      <c r="G168" s="11" t="e">
        <f t="shared" si="12"/>
        <v>#REF!</v>
      </c>
    </row>
    <row r="169" spans="1:7" s="2" customFormat="1" ht="19.5" customHeight="1">
      <c r="A169" s="15" t="s">
        <v>336</v>
      </c>
      <c r="B169" s="37" t="s">
        <v>337</v>
      </c>
      <c r="C169" s="23" t="e">
        <f>#REF!*0.015*2</f>
        <v>#REF!</v>
      </c>
      <c r="D169" s="13">
        <v>16218.7</v>
      </c>
      <c r="E169" s="10">
        <f t="shared" si="15"/>
        <v>1.6218700000000001</v>
      </c>
      <c r="F169" s="58"/>
      <c r="G169" s="11" t="e">
        <f t="shared" si="12"/>
        <v>#REF!</v>
      </c>
    </row>
    <row r="170" spans="1:7" s="2" customFormat="1" ht="19.5" customHeight="1">
      <c r="A170" s="24" t="s">
        <v>338</v>
      </c>
      <c r="B170" s="27" t="s">
        <v>339</v>
      </c>
      <c r="C170" s="23" t="e">
        <f>#REF!*0.015*2</f>
        <v>#REF!</v>
      </c>
      <c r="D170" s="13">
        <v>30378.2</v>
      </c>
      <c r="E170" s="10">
        <f t="shared" si="15"/>
        <v>3.03782</v>
      </c>
      <c r="F170" s="58"/>
      <c r="G170" s="11" t="e">
        <f t="shared" si="12"/>
        <v>#REF!</v>
      </c>
    </row>
    <row r="171" spans="1:7" s="2" customFormat="1" ht="19.5" customHeight="1">
      <c r="A171" s="7" t="s">
        <v>340</v>
      </c>
      <c r="B171" s="7" t="s">
        <v>341</v>
      </c>
      <c r="C171" s="8" t="e">
        <f>#REF!*0.015</f>
        <v>#REF!</v>
      </c>
      <c r="D171" s="13">
        <v>8300</v>
      </c>
      <c r="E171" s="10">
        <f t="shared" si="15"/>
        <v>0.83</v>
      </c>
      <c r="F171" s="58"/>
      <c r="G171" s="11" t="e">
        <f t="shared" si="12"/>
        <v>#REF!</v>
      </c>
    </row>
    <row r="172" spans="1:7" s="2" customFormat="1" ht="19.5" customHeight="1">
      <c r="A172" s="16" t="s">
        <v>342</v>
      </c>
      <c r="B172" s="16" t="s">
        <v>343</v>
      </c>
      <c r="C172" s="8" t="e">
        <f>#REF!*0.015</f>
        <v>#REF!</v>
      </c>
      <c r="D172" s="13">
        <v>37002.6</v>
      </c>
      <c r="E172" s="10">
        <f t="shared" si="15"/>
        <v>3.7002599999999997</v>
      </c>
      <c r="F172" s="58"/>
      <c r="G172" s="11" t="e">
        <f t="shared" si="12"/>
        <v>#REF!</v>
      </c>
    </row>
    <row r="173" spans="1:7" s="2" customFormat="1" ht="19.5" customHeight="1">
      <c r="A173" s="14" t="s">
        <v>344</v>
      </c>
      <c r="B173" s="38" t="s">
        <v>345</v>
      </c>
      <c r="C173" s="23" t="e">
        <f>#REF!*0.015*2+9</f>
        <v>#REF!</v>
      </c>
      <c r="D173" s="13">
        <v>6891.5</v>
      </c>
      <c r="E173" s="10">
        <f t="shared" si="15"/>
        <v>0.68915000000000004</v>
      </c>
      <c r="F173" s="58"/>
      <c r="G173" s="11" t="e">
        <f t="shared" si="12"/>
        <v>#REF!</v>
      </c>
    </row>
    <row r="174" spans="1:7" s="2" customFormat="1" ht="19.5" customHeight="1">
      <c r="A174" s="7" t="s">
        <v>346</v>
      </c>
      <c r="B174" s="7" t="s">
        <v>347</v>
      </c>
      <c r="C174" s="8" t="e">
        <f>#REF!*0.015</f>
        <v>#REF!</v>
      </c>
      <c r="D174" s="13">
        <v>10936.1</v>
      </c>
      <c r="E174" s="10">
        <f t="shared" si="15"/>
        <v>1.09361</v>
      </c>
      <c r="F174" s="58"/>
      <c r="G174" s="11" t="e">
        <f t="shared" si="12"/>
        <v>#REF!</v>
      </c>
    </row>
    <row r="175" spans="1:7" s="2" customFormat="1" ht="19.5" customHeight="1">
      <c r="A175" s="7" t="s">
        <v>348</v>
      </c>
      <c r="B175" s="7" t="s">
        <v>349</v>
      </c>
      <c r="C175" s="18" t="e">
        <f>#REF!*0.015</f>
        <v>#REF!</v>
      </c>
      <c r="D175" s="13">
        <v>9264.2999999999993</v>
      </c>
      <c r="E175" s="10">
        <f t="shared" si="15"/>
        <v>0.92642999999999998</v>
      </c>
      <c r="F175" s="58"/>
      <c r="G175" s="11" t="e">
        <f t="shared" si="12"/>
        <v>#REF!</v>
      </c>
    </row>
    <row r="176" spans="1:7" s="2" customFormat="1" ht="19.5" customHeight="1">
      <c r="A176" s="7" t="s">
        <v>350</v>
      </c>
      <c r="B176" s="7" t="s">
        <v>351</v>
      </c>
      <c r="C176" s="8" t="e">
        <f>#REF!*0.015</f>
        <v>#REF!</v>
      </c>
      <c r="D176" s="13">
        <v>1010.2</v>
      </c>
      <c r="E176" s="10">
        <f t="shared" si="15"/>
        <v>0.10102</v>
      </c>
      <c r="F176" s="58"/>
      <c r="G176" s="11" t="e">
        <f t="shared" si="12"/>
        <v>#REF!</v>
      </c>
    </row>
    <row r="177" spans="1:7" s="2" customFormat="1" ht="19.5" customHeight="1">
      <c r="A177" s="16" t="s">
        <v>352</v>
      </c>
      <c r="B177" s="16" t="s">
        <v>353</v>
      </c>
      <c r="C177" s="8" t="e">
        <f>#REF!*0.015</f>
        <v>#REF!</v>
      </c>
      <c r="D177" s="13">
        <v>22569.5</v>
      </c>
      <c r="E177" s="10">
        <f>D177/10000</f>
        <v>2.2569499999999998</v>
      </c>
      <c r="F177" s="58"/>
      <c r="G177" s="11" t="e">
        <f t="shared" si="12"/>
        <v>#REF!</v>
      </c>
    </row>
    <row r="178" spans="1:7" s="2" customFormat="1" ht="19.5" customHeight="1">
      <c r="A178" s="7" t="s">
        <v>354</v>
      </c>
      <c r="B178" s="7" t="s">
        <v>355</v>
      </c>
      <c r="C178" s="8" t="e">
        <f>#REF!*0.015</f>
        <v>#REF!</v>
      </c>
      <c r="D178" s="13">
        <v>19145.3</v>
      </c>
      <c r="E178" s="10">
        <f>D178/10000</f>
        <v>1.9145299999999998</v>
      </c>
      <c r="F178" s="58"/>
      <c r="G178" s="11" t="e">
        <f t="shared" si="12"/>
        <v>#REF!</v>
      </c>
    </row>
    <row r="179" spans="1:7" s="2" customFormat="1" ht="19.5" customHeight="1">
      <c r="A179" s="15" t="s">
        <v>356</v>
      </c>
      <c r="B179" s="15" t="s">
        <v>357</v>
      </c>
      <c r="C179" s="8" t="e">
        <f>#REF!*0.015</f>
        <v>#REF!</v>
      </c>
      <c r="D179" s="13"/>
      <c r="E179" s="10"/>
      <c r="F179" s="58"/>
      <c r="G179" s="11" t="e">
        <f t="shared" si="12"/>
        <v>#REF!</v>
      </c>
    </row>
    <row r="180" spans="1:7" s="2" customFormat="1" ht="19.5" customHeight="1">
      <c r="A180" s="15" t="s">
        <v>358</v>
      </c>
      <c r="B180" s="15" t="s">
        <v>359</v>
      </c>
      <c r="C180" s="36" t="e">
        <f>#REF!*0.015</f>
        <v>#REF!</v>
      </c>
      <c r="D180" s="13">
        <v>30032</v>
      </c>
      <c r="E180" s="10">
        <f t="shared" ref="E180:E185" si="16">D180/10000</f>
        <v>3.0032000000000001</v>
      </c>
      <c r="F180" s="58"/>
      <c r="G180" s="11" t="e">
        <f t="shared" si="12"/>
        <v>#REF!</v>
      </c>
    </row>
    <row r="181" spans="1:7" s="2" customFormat="1" ht="19.5" customHeight="1">
      <c r="A181" s="14" t="s">
        <v>360</v>
      </c>
      <c r="B181" s="14" t="s">
        <v>361</v>
      </c>
      <c r="C181" s="8" t="e">
        <f>#REF!*0.015</f>
        <v>#REF!</v>
      </c>
      <c r="D181" s="13">
        <v>2933</v>
      </c>
      <c r="E181" s="10">
        <f t="shared" si="16"/>
        <v>0.29330000000000001</v>
      </c>
      <c r="F181" s="58"/>
      <c r="G181" s="11" t="e">
        <f t="shared" si="12"/>
        <v>#REF!</v>
      </c>
    </row>
    <row r="182" spans="1:7" s="2" customFormat="1" ht="19.5" customHeight="1">
      <c r="A182" s="7" t="s">
        <v>362</v>
      </c>
      <c r="B182" s="7" t="s">
        <v>363</v>
      </c>
      <c r="C182" s="8" t="e">
        <f>#REF!*0.015</f>
        <v>#REF!</v>
      </c>
      <c r="D182" s="13">
        <v>11997.3</v>
      </c>
      <c r="E182" s="10">
        <f t="shared" si="16"/>
        <v>1.19973</v>
      </c>
      <c r="F182" s="58"/>
      <c r="G182" s="11" t="e">
        <f t="shared" si="12"/>
        <v>#REF!</v>
      </c>
    </row>
    <row r="183" spans="1:7" s="2" customFormat="1" ht="19.5" customHeight="1">
      <c r="A183" s="7" t="s">
        <v>364</v>
      </c>
      <c r="B183" s="7" t="s">
        <v>365</v>
      </c>
      <c r="C183" s="8" t="e">
        <f>#REF!*0.015</f>
        <v>#REF!</v>
      </c>
      <c r="D183" s="13">
        <v>7343.1</v>
      </c>
      <c r="E183" s="10">
        <f t="shared" si="16"/>
        <v>0.73431000000000002</v>
      </c>
      <c r="F183" s="58"/>
      <c r="G183" s="11" t="e">
        <f t="shared" si="12"/>
        <v>#REF!</v>
      </c>
    </row>
    <row r="184" spans="1:7" s="2" customFormat="1" ht="19.5" customHeight="1">
      <c r="A184" s="24" t="s">
        <v>366</v>
      </c>
      <c r="B184" s="14" t="s">
        <v>367</v>
      </c>
      <c r="C184" s="8" t="e">
        <f>#REF!*0.015</f>
        <v>#REF!</v>
      </c>
      <c r="D184" s="13">
        <v>31050.3</v>
      </c>
      <c r="E184" s="10">
        <f t="shared" si="16"/>
        <v>3.1050299999999997</v>
      </c>
      <c r="F184" s="58"/>
      <c r="G184" s="11" t="e">
        <f t="shared" si="12"/>
        <v>#REF!</v>
      </c>
    </row>
    <row r="185" spans="1:7" s="2" customFormat="1" ht="19.5" customHeight="1">
      <c r="A185" s="7" t="s">
        <v>368</v>
      </c>
      <c r="B185" s="7" t="s">
        <v>369</v>
      </c>
      <c r="C185" s="8" t="e">
        <f>#REF!*0.015</f>
        <v>#REF!</v>
      </c>
      <c r="D185" s="13">
        <v>31855.3</v>
      </c>
      <c r="E185" s="10">
        <f t="shared" si="16"/>
        <v>3.18553</v>
      </c>
      <c r="F185" s="58"/>
      <c r="G185" s="11" t="e">
        <f t="shared" si="12"/>
        <v>#REF!</v>
      </c>
    </row>
    <row r="186" spans="1:7" s="2" customFormat="1" ht="19.5" customHeight="1">
      <c r="A186" s="16" t="s">
        <v>370</v>
      </c>
      <c r="B186" s="16" t="s">
        <v>371</v>
      </c>
      <c r="C186" s="8" t="e">
        <f>#REF!*0.015</f>
        <v>#REF!</v>
      </c>
      <c r="D186" s="13"/>
      <c r="E186" s="10"/>
      <c r="F186" s="58"/>
      <c r="G186" s="11" t="e">
        <f t="shared" si="12"/>
        <v>#REF!</v>
      </c>
    </row>
    <row r="187" spans="1:7" s="2" customFormat="1" ht="19.5" customHeight="1">
      <c r="A187" s="7" t="s">
        <v>372</v>
      </c>
      <c r="B187" s="7" t="s">
        <v>373</v>
      </c>
      <c r="C187" s="8" t="e">
        <f>#REF!*0.015</f>
        <v>#REF!</v>
      </c>
      <c r="D187" s="13">
        <v>13783.9</v>
      </c>
      <c r="E187" s="10">
        <f t="shared" ref="E187:E202" si="17">D187/10000</f>
        <v>1.37839</v>
      </c>
      <c r="F187" s="58"/>
      <c r="G187" s="11" t="e">
        <f t="shared" si="12"/>
        <v>#REF!</v>
      </c>
    </row>
    <row r="188" spans="1:7" s="2" customFormat="1" ht="19.5" customHeight="1">
      <c r="A188" s="14" t="s">
        <v>374</v>
      </c>
      <c r="B188" s="14" t="s">
        <v>375</v>
      </c>
      <c r="C188" s="8" t="e">
        <f>#REF!*0.015</f>
        <v>#REF!</v>
      </c>
      <c r="D188" s="13">
        <v>11144.9</v>
      </c>
      <c r="E188" s="10">
        <f t="shared" si="17"/>
        <v>1.11449</v>
      </c>
      <c r="F188" s="58"/>
      <c r="G188" s="11" t="e">
        <f t="shared" si="12"/>
        <v>#REF!</v>
      </c>
    </row>
    <row r="189" spans="1:7" s="2" customFormat="1" ht="19.5" customHeight="1">
      <c r="A189" s="7" t="s">
        <v>376</v>
      </c>
      <c r="B189" s="27" t="s">
        <v>377</v>
      </c>
      <c r="C189" s="23" t="e">
        <f>#REF!*0.015*2</f>
        <v>#REF!</v>
      </c>
      <c r="D189" s="13">
        <v>4474.8</v>
      </c>
      <c r="E189" s="10">
        <f t="shared" si="17"/>
        <v>0.44748000000000004</v>
      </c>
      <c r="F189" s="58"/>
      <c r="G189" s="11" t="e">
        <f t="shared" si="12"/>
        <v>#REF!</v>
      </c>
    </row>
    <row r="190" spans="1:7" s="2" customFormat="1" ht="19.5" customHeight="1">
      <c r="A190" s="30" t="s">
        <v>378</v>
      </c>
      <c r="B190" s="39" t="s">
        <v>379</v>
      </c>
      <c r="C190" s="23" t="e">
        <f>#REF!*0.015*2</f>
        <v>#REF!</v>
      </c>
      <c r="D190" s="13">
        <v>4093.4</v>
      </c>
      <c r="E190" s="10">
        <f t="shared" si="17"/>
        <v>0.40933999999999998</v>
      </c>
      <c r="F190" s="58"/>
      <c r="G190" s="11" t="e">
        <f t="shared" si="12"/>
        <v>#REF!</v>
      </c>
    </row>
    <row r="191" spans="1:7" s="2" customFormat="1" ht="19.5" customHeight="1">
      <c r="A191" s="16" t="s">
        <v>380</v>
      </c>
      <c r="B191" s="16" t="s">
        <v>381</v>
      </c>
      <c r="C191" s="8" t="e">
        <f>#REF!*0.015</f>
        <v>#REF!</v>
      </c>
      <c r="D191" s="13">
        <v>12521.7</v>
      </c>
      <c r="E191" s="10">
        <f t="shared" si="17"/>
        <v>1.25217</v>
      </c>
      <c r="F191" s="58"/>
      <c r="G191" s="11" t="e">
        <f t="shared" si="12"/>
        <v>#REF!</v>
      </c>
    </row>
    <row r="192" spans="1:7" s="2" customFormat="1" ht="19.5" customHeight="1">
      <c r="A192" s="14" t="s">
        <v>382</v>
      </c>
      <c r="B192" s="14" t="s">
        <v>383</v>
      </c>
      <c r="C192" s="8" t="e">
        <f>#REF!*0.015</f>
        <v>#REF!</v>
      </c>
      <c r="D192" s="13">
        <v>7474.1</v>
      </c>
      <c r="E192" s="10">
        <f t="shared" si="17"/>
        <v>0.74741000000000002</v>
      </c>
      <c r="F192" s="58"/>
      <c r="G192" s="11" t="e">
        <f t="shared" si="12"/>
        <v>#REF!</v>
      </c>
    </row>
    <row r="193" spans="1:7" s="2" customFormat="1" ht="19.5" customHeight="1">
      <c r="A193" s="16" t="s">
        <v>384</v>
      </c>
      <c r="B193" s="16" t="s">
        <v>385</v>
      </c>
      <c r="C193" s="8" t="e">
        <f>#REF!*0.015</f>
        <v>#REF!</v>
      </c>
      <c r="D193" s="13">
        <v>456</v>
      </c>
      <c r="E193" s="10">
        <f t="shared" si="17"/>
        <v>4.5600000000000002E-2</v>
      </c>
      <c r="F193" s="58"/>
      <c r="G193" s="11" t="e">
        <f t="shared" si="12"/>
        <v>#REF!</v>
      </c>
    </row>
    <row r="194" spans="1:7" s="2" customFormat="1" ht="19.5" customHeight="1">
      <c r="A194" s="7" t="s">
        <v>386</v>
      </c>
      <c r="B194" s="27" t="s">
        <v>387</v>
      </c>
      <c r="C194" s="23" t="e">
        <f>#REF!*0.015+0.5</f>
        <v>#REF!</v>
      </c>
      <c r="D194" s="13">
        <v>21391.4</v>
      </c>
      <c r="E194" s="10">
        <f t="shared" si="17"/>
        <v>2.1391400000000003</v>
      </c>
      <c r="F194" s="58"/>
      <c r="G194" s="11" t="e">
        <f t="shared" si="12"/>
        <v>#REF!</v>
      </c>
    </row>
    <row r="195" spans="1:7" s="2" customFormat="1" ht="19.5" customHeight="1">
      <c r="A195" s="7" t="s">
        <v>388</v>
      </c>
      <c r="B195" s="27" t="s">
        <v>389</v>
      </c>
      <c r="C195" s="23" t="e">
        <f>#REF!*0.015*2</f>
        <v>#REF!</v>
      </c>
      <c r="D195" s="13">
        <v>2029.8</v>
      </c>
      <c r="E195" s="10">
        <f t="shared" si="17"/>
        <v>0.20297999999999999</v>
      </c>
      <c r="F195" s="58"/>
      <c r="G195" s="11" t="e">
        <f t="shared" si="12"/>
        <v>#REF!</v>
      </c>
    </row>
    <row r="196" spans="1:7" s="2" customFormat="1" ht="19.5" customHeight="1">
      <c r="A196" s="7" t="s">
        <v>390</v>
      </c>
      <c r="B196" s="7" t="s">
        <v>391</v>
      </c>
      <c r="C196" s="8" t="e">
        <f>#REF!*0.015</f>
        <v>#REF!</v>
      </c>
      <c r="D196" s="13">
        <v>6432.3</v>
      </c>
      <c r="E196" s="10">
        <f t="shared" si="17"/>
        <v>0.64322999999999997</v>
      </c>
      <c r="F196" s="58"/>
      <c r="G196" s="11" t="e">
        <f t="shared" si="12"/>
        <v>#REF!</v>
      </c>
    </row>
    <row r="197" spans="1:7" s="2" customFormat="1" ht="19.5" customHeight="1">
      <c r="A197" s="7" t="s">
        <v>392</v>
      </c>
      <c r="B197" s="7" t="s">
        <v>393</v>
      </c>
      <c r="C197" s="18" t="e">
        <f>#REF!*0.015</f>
        <v>#REF!</v>
      </c>
      <c r="D197" s="13">
        <v>11541.2</v>
      </c>
      <c r="E197" s="10">
        <f t="shared" si="17"/>
        <v>1.15412</v>
      </c>
      <c r="F197" s="58"/>
      <c r="G197" s="11" t="e">
        <f t="shared" ref="G197:G257" si="18">C197-E197</f>
        <v>#REF!</v>
      </c>
    </row>
    <row r="198" spans="1:7" s="2" customFormat="1" ht="19.5" customHeight="1">
      <c r="A198" s="7" t="s">
        <v>394</v>
      </c>
      <c r="B198" s="27" t="s">
        <v>395</v>
      </c>
      <c r="C198" s="23" t="e">
        <f>#REF!*0.015*2+0.25</f>
        <v>#REF!</v>
      </c>
      <c r="D198" s="13">
        <v>24381.7</v>
      </c>
      <c r="E198" s="10">
        <f t="shared" si="17"/>
        <v>2.4381699999999999</v>
      </c>
      <c r="F198" s="58"/>
      <c r="G198" s="11" t="e">
        <f t="shared" si="18"/>
        <v>#REF!</v>
      </c>
    </row>
    <row r="199" spans="1:7" s="2" customFormat="1" ht="19.5" customHeight="1">
      <c r="A199" s="7" t="s">
        <v>396</v>
      </c>
      <c r="B199" s="27" t="s">
        <v>397</v>
      </c>
      <c r="C199" s="23" t="e">
        <f>#REF!*0.015*2</f>
        <v>#REF!</v>
      </c>
      <c r="D199" s="13">
        <v>9004.1</v>
      </c>
      <c r="E199" s="10">
        <f t="shared" si="17"/>
        <v>0.90041000000000004</v>
      </c>
      <c r="F199" s="58"/>
      <c r="G199" s="11" t="e">
        <f t="shared" si="18"/>
        <v>#REF!</v>
      </c>
    </row>
    <row r="200" spans="1:7" s="2" customFormat="1" ht="19.5" customHeight="1">
      <c r="A200" s="7" t="s">
        <v>398</v>
      </c>
      <c r="B200" s="7" t="s">
        <v>399</v>
      </c>
      <c r="C200" s="18" t="e">
        <f>#REF!*0.015</f>
        <v>#REF!</v>
      </c>
      <c r="D200" s="13">
        <v>15987.8</v>
      </c>
      <c r="E200" s="10">
        <f t="shared" si="17"/>
        <v>1.5987799999999999</v>
      </c>
      <c r="F200" s="58"/>
      <c r="G200" s="11" t="e">
        <f t="shared" si="18"/>
        <v>#REF!</v>
      </c>
    </row>
    <row r="201" spans="1:7" s="2" customFormat="1" ht="19.5" customHeight="1">
      <c r="A201" s="16" t="s">
        <v>400</v>
      </c>
      <c r="B201" s="16" t="s">
        <v>401</v>
      </c>
      <c r="C201" s="18" t="e">
        <f>#REF!*0.015+7.4</f>
        <v>#REF!</v>
      </c>
      <c r="D201" s="13">
        <v>94327.9</v>
      </c>
      <c r="E201" s="10">
        <f t="shared" si="17"/>
        <v>9.4327899999999989</v>
      </c>
      <c r="F201" s="58"/>
      <c r="G201" s="11" t="e">
        <f t="shared" si="18"/>
        <v>#REF!</v>
      </c>
    </row>
    <row r="202" spans="1:7" s="2" customFormat="1" ht="19.5" customHeight="1">
      <c r="A202" s="14" t="s">
        <v>402</v>
      </c>
      <c r="B202" s="14" t="s">
        <v>403</v>
      </c>
      <c r="C202" s="8" t="e">
        <f>#REF!*0.015</f>
        <v>#REF!</v>
      </c>
      <c r="D202" s="13">
        <v>4000.3</v>
      </c>
      <c r="E202" s="10">
        <f t="shared" si="17"/>
        <v>0.40003</v>
      </c>
      <c r="F202" s="58"/>
      <c r="G202" s="11" t="e">
        <f t="shared" si="18"/>
        <v>#REF!</v>
      </c>
    </row>
    <row r="203" spans="1:7" s="2" customFormat="1" ht="19.5" customHeight="1">
      <c r="A203" s="16" t="s">
        <v>404</v>
      </c>
      <c r="B203" s="16" t="s">
        <v>405</v>
      </c>
      <c r="C203" s="8" t="e">
        <f>#REF!*0.015</f>
        <v>#REF!</v>
      </c>
      <c r="D203" s="13">
        <v>8419.7000000000007</v>
      </c>
      <c r="E203" s="10">
        <f>D203/10000</f>
        <v>0.84197000000000011</v>
      </c>
      <c r="F203" s="58"/>
      <c r="G203" s="11" t="e">
        <f t="shared" si="18"/>
        <v>#REF!</v>
      </c>
    </row>
    <row r="204" spans="1:7" s="2" customFormat="1" ht="19.5" customHeight="1">
      <c r="A204" s="7" t="s">
        <v>406</v>
      </c>
      <c r="B204" s="7" t="s">
        <v>407</v>
      </c>
      <c r="C204" s="8" t="e">
        <f>#REF!*0.015</f>
        <v>#REF!</v>
      </c>
      <c r="D204" s="13">
        <v>5968.5</v>
      </c>
      <c r="E204" s="10">
        <f>D204/10000</f>
        <v>0.59684999999999999</v>
      </c>
      <c r="F204" s="58"/>
      <c r="G204" s="11" t="e">
        <f t="shared" si="18"/>
        <v>#REF!</v>
      </c>
    </row>
    <row r="205" spans="1:7" s="2" customFormat="1" ht="19.5" customHeight="1">
      <c r="A205" s="40" t="s">
        <v>408</v>
      </c>
      <c r="B205" s="30" t="s">
        <v>409</v>
      </c>
      <c r="C205" s="23" t="e">
        <f>#REF!*0.015*4+1.05</f>
        <v>#REF!</v>
      </c>
      <c r="D205" s="13">
        <v>9360.6</v>
      </c>
      <c r="E205" s="10">
        <f>D205/10000</f>
        <v>0.93606</v>
      </c>
      <c r="F205" s="58"/>
      <c r="G205" s="11" t="e">
        <f t="shared" si="18"/>
        <v>#REF!</v>
      </c>
    </row>
    <row r="206" spans="1:7" s="2" customFormat="1" ht="19.5" customHeight="1">
      <c r="A206" s="14" t="s">
        <v>410</v>
      </c>
      <c r="B206" s="14" t="s">
        <v>411</v>
      </c>
      <c r="C206" s="8" t="e">
        <f>#REF!*0.015</f>
        <v>#REF!</v>
      </c>
      <c r="D206" s="13"/>
      <c r="E206" s="10"/>
      <c r="F206" s="58"/>
      <c r="G206" s="11" t="e">
        <f t="shared" si="18"/>
        <v>#REF!</v>
      </c>
    </row>
    <row r="207" spans="1:7" s="2" customFormat="1" ht="19.5" customHeight="1">
      <c r="A207" s="15" t="s">
        <v>412</v>
      </c>
      <c r="B207" s="15" t="s">
        <v>413</v>
      </c>
      <c r="C207" s="8" t="e">
        <f>#REF!*0.015</f>
        <v>#REF!</v>
      </c>
      <c r="D207" s="13">
        <v>550</v>
      </c>
      <c r="E207" s="10">
        <f>D207/10000</f>
        <v>5.5E-2</v>
      </c>
      <c r="F207" s="58"/>
      <c r="G207" s="11" t="e">
        <f t="shared" si="18"/>
        <v>#REF!</v>
      </c>
    </row>
    <row r="208" spans="1:7" s="2" customFormat="1" ht="19.5" customHeight="1">
      <c r="A208" s="16" t="s">
        <v>414</v>
      </c>
      <c r="B208" s="16" t="s">
        <v>415</v>
      </c>
      <c r="C208" s="8" t="e">
        <f>#REF!*0.015</f>
        <v>#REF!</v>
      </c>
      <c r="D208" s="13"/>
      <c r="E208" s="10"/>
      <c r="F208" s="58"/>
      <c r="G208" s="11" t="e">
        <f t="shared" si="18"/>
        <v>#REF!</v>
      </c>
    </row>
    <row r="209" spans="1:7" s="2" customFormat="1" ht="19.5" customHeight="1">
      <c r="A209" s="15" t="s">
        <v>416</v>
      </c>
      <c r="B209" s="37" t="s">
        <v>417</v>
      </c>
      <c r="C209" s="23" t="e">
        <f>#REF!*0.015*2</f>
        <v>#REF!</v>
      </c>
      <c r="D209" s="13">
        <v>6994.2</v>
      </c>
      <c r="E209" s="10">
        <f t="shared" ref="E209:E214" si="19">D209/10000</f>
        <v>0.69941999999999993</v>
      </c>
      <c r="F209" s="58"/>
      <c r="G209" s="11" t="e">
        <f t="shared" si="18"/>
        <v>#REF!</v>
      </c>
    </row>
    <row r="210" spans="1:7" s="2" customFormat="1" ht="19.5" customHeight="1">
      <c r="A210" s="24" t="s">
        <v>418</v>
      </c>
      <c r="B210" s="27" t="s">
        <v>419</v>
      </c>
      <c r="C210" s="23" t="e">
        <f>#REF!*0.015*2+0.25</f>
        <v>#REF!</v>
      </c>
      <c r="D210" s="13">
        <v>45876.2</v>
      </c>
      <c r="E210" s="10">
        <f t="shared" si="19"/>
        <v>4.5876199999999994</v>
      </c>
      <c r="F210" s="58"/>
      <c r="G210" s="11" t="e">
        <f t="shared" si="18"/>
        <v>#REF!</v>
      </c>
    </row>
    <row r="211" spans="1:7" s="2" customFormat="1" ht="19.5" customHeight="1">
      <c r="A211" s="14" t="s">
        <v>420</v>
      </c>
      <c r="B211" s="14" t="s">
        <v>421</v>
      </c>
      <c r="C211" s="8" t="e">
        <f>#REF!*0.015</f>
        <v>#REF!</v>
      </c>
      <c r="D211" s="13">
        <v>4978.8999999999996</v>
      </c>
      <c r="E211" s="10">
        <f t="shared" si="19"/>
        <v>0.49788999999999994</v>
      </c>
      <c r="F211" s="58"/>
      <c r="G211" s="11" t="e">
        <f t="shared" si="18"/>
        <v>#REF!</v>
      </c>
    </row>
    <row r="212" spans="1:7" s="2" customFormat="1" ht="19.5" customHeight="1">
      <c r="A212" s="16" t="s">
        <v>422</v>
      </c>
      <c r="B212" s="35" t="s">
        <v>423</v>
      </c>
      <c r="C212" s="23" t="e">
        <f>#REF!*0.015*2</f>
        <v>#REF!</v>
      </c>
      <c r="D212" s="13">
        <v>5581.6</v>
      </c>
      <c r="E212" s="10">
        <f t="shared" si="19"/>
        <v>0.55815999999999999</v>
      </c>
      <c r="F212" s="58"/>
      <c r="G212" s="11" t="e">
        <f t="shared" si="18"/>
        <v>#REF!</v>
      </c>
    </row>
    <row r="213" spans="1:7" s="2" customFormat="1" ht="19.5" customHeight="1">
      <c r="A213" s="7" t="s">
        <v>424</v>
      </c>
      <c r="B213" s="7" t="s">
        <v>425</v>
      </c>
      <c r="C213" s="8" t="e">
        <f>#REF!*0.015</f>
        <v>#REF!</v>
      </c>
      <c r="D213" s="13">
        <v>18194.099999999999</v>
      </c>
      <c r="E213" s="10">
        <f t="shared" si="19"/>
        <v>1.8194099999999997</v>
      </c>
      <c r="F213" s="58"/>
      <c r="G213" s="11" t="e">
        <f t="shared" si="18"/>
        <v>#REF!</v>
      </c>
    </row>
    <row r="214" spans="1:7" s="2" customFormat="1" ht="19.5" customHeight="1">
      <c r="A214" s="7" t="s">
        <v>426</v>
      </c>
      <c r="B214" s="27" t="s">
        <v>427</v>
      </c>
      <c r="C214" s="23" t="e">
        <f>#REF!*0.015*2</f>
        <v>#REF!</v>
      </c>
      <c r="D214" s="13">
        <v>10529.1</v>
      </c>
      <c r="E214" s="10">
        <f t="shared" si="19"/>
        <v>1.05291</v>
      </c>
      <c r="F214" s="58"/>
      <c r="G214" s="11" t="e">
        <f t="shared" si="18"/>
        <v>#REF!</v>
      </c>
    </row>
    <row r="215" spans="1:7" s="2" customFormat="1" ht="19.5" customHeight="1">
      <c r="A215" s="7" t="s">
        <v>428</v>
      </c>
      <c r="B215" s="7" t="s">
        <v>429</v>
      </c>
      <c r="C215" s="36" t="e">
        <f>#REF!*0.015</f>
        <v>#REF!</v>
      </c>
      <c r="D215" s="13"/>
      <c r="E215" s="10"/>
      <c r="F215" s="58"/>
      <c r="G215" s="11" t="e">
        <f t="shared" si="18"/>
        <v>#REF!</v>
      </c>
    </row>
    <row r="216" spans="1:7" s="2" customFormat="1" ht="19.5" customHeight="1">
      <c r="A216" s="16" t="s">
        <v>430</v>
      </c>
      <c r="B216" s="16" t="s">
        <v>431</v>
      </c>
      <c r="C216" s="8" t="e">
        <f>#REF!*0.015</f>
        <v>#REF!</v>
      </c>
      <c r="D216" s="13">
        <v>12607.9</v>
      </c>
      <c r="E216" s="10">
        <f>D216/10000</f>
        <v>1.2607899999999999</v>
      </c>
      <c r="F216" s="58"/>
      <c r="G216" s="11" t="e">
        <f t="shared" si="18"/>
        <v>#REF!</v>
      </c>
    </row>
    <row r="217" spans="1:7" s="2" customFormat="1" ht="19.5" customHeight="1">
      <c r="A217" s="7" t="s">
        <v>432</v>
      </c>
      <c r="B217" s="27" t="s">
        <v>433</v>
      </c>
      <c r="C217" s="23" t="e">
        <f>#REF!*0.015*2</f>
        <v>#REF!</v>
      </c>
      <c r="D217" s="13">
        <v>2003.7</v>
      </c>
      <c r="E217" s="10">
        <f>D217/10000</f>
        <v>0.20036999999999999</v>
      </c>
      <c r="F217" s="58"/>
      <c r="G217" s="11" t="e">
        <f t="shared" si="18"/>
        <v>#REF!</v>
      </c>
    </row>
    <row r="218" spans="1:7" s="2" customFormat="1" ht="19.5" customHeight="1">
      <c r="A218" s="7" t="s">
        <v>434</v>
      </c>
      <c r="B218" s="27" t="s">
        <v>435</v>
      </c>
      <c r="C218" s="23" t="e">
        <f>#REF!*0.015*2</f>
        <v>#REF!</v>
      </c>
      <c r="D218" s="13">
        <v>13810.1</v>
      </c>
      <c r="E218" s="10">
        <f>D218/10000</f>
        <v>1.3810100000000001</v>
      </c>
      <c r="F218" s="58"/>
      <c r="G218" s="11" t="e">
        <f t="shared" si="18"/>
        <v>#REF!</v>
      </c>
    </row>
    <row r="219" spans="1:7" s="2" customFormat="1" ht="19.5" customHeight="1">
      <c r="A219" s="7" t="s">
        <v>436</v>
      </c>
      <c r="B219" s="7" t="s">
        <v>437</v>
      </c>
      <c r="C219" s="36" t="e">
        <f>#REF!*0.015</f>
        <v>#REF!</v>
      </c>
      <c r="D219" s="13">
        <v>23651.3</v>
      </c>
      <c r="E219" s="10">
        <f>D219/10000</f>
        <v>2.3651299999999997</v>
      </c>
      <c r="F219" s="58"/>
      <c r="G219" s="11" t="e">
        <f t="shared" si="18"/>
        <v>#REF!</v>
      </c>
    </row>
    <row r="220" spans="1:7" s="2" customFormat="1" ht="19.5" customHeight="1">
      <c r="A220" s="7" t="s">
        <v>438</v>
      </c>
      <c r="B220" s="27" t="s">
        <v>439</v>
      </c>
      <c r="C220" s="23" t="e">
        <f>#REF!*0.015*2</f>
        <v>#REF!</v>
      </c>
      <c r="D220" s="13"/>
      <c r="E220" s="10"/>
      <c r="F220" s="58"/>
      <c r="G220" s="11" t="e">
        <f t="shared" si="18"/>
        <v>#REF!</v>
      </c>
    </row>
    <row r="221" spans="1:7" s="2" customFormat="1" ht="19.5" customHeight="1">
      <c r="A221" s="14" t="s">
        <v>440</v>
      </c>
      <c r="B221" s="38" t="s">
        <v>441</v>
      </c>
      <c r="C221" s="23" t="e">
        <f>#REF!*0.015*2</f>
        <v>#REF!</v>
      </c>
      <c r="D221" s="13">
        <v>5932.2</v>
      </c>
      <c r="E221" s="10">
        <f>D221/10000</f>
        <v>0.59321999999999997</v>
      </c>
      <c r="F221" s="58"/>
      <c r="G221" s="11" t="e">
        <f t="shared" si="18"/>
        <v>#REF!</v>
      </c>
    </row>
    <row r="222" spans="1:7" s="2" customFormat="1" ht="19.5" customHeight="1">
      <c r="A222" s="16" t="s">
        <v>442</v>
      </c>
      <c r="B222" s="35" t="s">
        <v>443</v>
      </c>
      <c r="C222" s="23" t="e">
        <f>#REF!*0.015*2</f>
        <v>#REF!</v>
      </c>
      <c r="D222" s="13">
        <v>12935.7</v>
      </c>
      <c r="E222" s="10">
        <f>D222/10000</f>
        <v>1.2935700000000001</v>
      </c>
      <c r="F222" s="58"/>
      <c r="G222" s="11" t="e">
        <f t="shared" si="18"/>
        <v>#REF!</v>
      </c>
    </row>
    <row r="223" spans="1:7" s="2" customFormat="1" ht="19.5" customHeight="1">
      <c r="A223" s="7" t="s">
        <v>444</v>
      </c>
      <c r="B223" s="7" t="s">
        <v>445</v>
      </c>
      <c r="C223" s="8" t="e">
        <f>#REF!*0.015</f>
        <v>#REF!</v>
      </c>
      <c r="D223" s="13">
        <v>785.8</v>
      </c>
      <c r="E223" s="10">
        <f>D223/10000</f>
        <v>7.8579999999999997E-2</v>
      </c>
      <c r="F223" s="58"/>
      <c r="G223" s="11" t="e">
        <f t="shared" si="18"/>
        <v>#REF!</v>
      </c>
    </row>
    <row r="224" spans="1:7" s="2" customFormat="1" ht="19.5" customHeight="1">
      <c r="A224" s="7" t="s">
        <v>446</v>
      </c>
      <c r="B224" s="27" t="s">
        <v>447</v>
      </c>
      <c r="C224" s="23" t="e">
        <f>#REF!*0.015*2</f>
        <v>#REF!</v>
      </c>
      <c r="D224" s="13">
        <f>512.4+573</f>
        <v>1085.4000000000001</v>
      </c>
      <c r="E224" s="10">
        <f t="shared" ref="E224:E230" si="20">D224/10000</f>
        <v>0.10854000000000001</v>
      </c>
      <c r="F224" s="58"/>
      <c r="G224" s="11" t="e">
        <f t="shared" si="18"/>
        <v>#REF!</v>
      </c>
    </row>
    <row r="225" spans="1:7" s="2" customFormat="1" ht="19.5" customHeight="1">
      <c r="A225" s="16" t="s">
        <v>448</v>
      </c>
      <c r="B225" s="35" t="s">
        <v>449</v>
      </c>
      <c r="C225" s="23" t="e">
        <f>#REF!*0.015*2</f>
        <v>#REF!</v>
      </c>
      <c r="D225" s="13">
        <v>6995</v>
      </c>
      <c r="E225" s="10">
        <f t="shared" si="20"/>
        <v>0.69950000000000001</v>
      </c>
      <c r="F225" s="58"/>
      <c r="G225" s="11" t="e">
        <f t="shared" si="18"/>
        <v>#REF!</v>
      </c>
    </row>
    <row r="226" spans="1:7" s="2" customFormat="1" ht="28.5" customHeight="1">
      <c r="A226" s="30" t="s">
        <v>450</v>
      </c>
      <c r="B226" s="41" t="s">
        <v>451</v>
      </c>
      <c r="C226" s="23" t="e">
        <f>#REF!*0.015*2</f>
        <v>#REF!</v>
      </c>
      <c r="D226" s="13">
        <v>11217.2</v>
      </c>
      <c r="E226" s="10">
        <f t="shared" si="20"/>
        <v>1.1217200000000001</v>
      </c>
      <c r="F226" s="58"/>
      <c r="G226" s="26" t="e">
        <f t="shared" si="18"/>
        <v>#REF!</v>
      </c>
    </row>
    <row r="227" spans="1:7" s="2" customFormat="1" ht="19.5" customHeight="1">
      <c r="A227" s="14" t="s">
        <v>452</v>
      </c>
      <c r="B227" s="38" t="s">
        <v>453</v>
      </c>
      <c r="C227" s="23" t="e">
        <f>#REF!*0.015*2</f>
        <v>#REF!</v>
      </c>
      <c r="D227" s="13">
        <v>10810.9</v>
      </c>
      <c r="E227" s="10">
        <f t="shared" si="20"/>
        <v>1.0810899999999999</v>
      </c>
      <c r="F227" s="58"/>
      <c r="G227" s="11" t="e">
        <f t="shared" si="18"/>
        <v>#REF!</v>
      </c>
    </row>
    <row r="228" spans="1:7" s="2" customFormat="1" ht="19.5" customHeight="1">
      <c r="A228" s="7" t="s">
        <v>454</v>
      </c>
      <c r="B228" s="27" t="s">
        <v>455</v>
      </c>
      <c r="C228" s="23" t="e">
        <f>#REF!*0.015*2</f>
        <v>#REF!</v>
      </c>
      <c r="D228" s="13">
        <v>9137</v>
      </c>
      <c r="E228" s="10">
        <f t="shared" si="20"/>
        <v>0.91369999999999996</v>
      </c>
      <c r="F228" s="58"/>
      <c r="G228" s="11" t="e">
        <f t="shared" si="18"/>
        <v>#REF!</v>
      </c>
    </row>
    <row r="229" spans="1:7" s="2" customFormat="1" ht="19.5" customHeight="1">
      <c r="A229" s="32" t="s">
        <v>456</v>
      </c>
      <c r="B229" s="16" t="s">
        <v>457</v>
      </c>
      <c r="C229" s="8" t="e">
        <f>#REF!*0.015</f>
        <v>#REF!</v>
      </c>
      <c r="D229" s="13">
        <v>29526</v>
      </c>
      <c r="E229" s="10">
        <f t="shared" si="20"/>
        <v>2.9525999999999999</v>
      </c>
      <c r="F229" s="58"/>
      <c r="G229" s="11" t="e">
        <f t="shared" si="18"/>
        <v>#REF!</v>
      </c>
    </row>
    <row r="230" spans="1:7" s="2" customFormat="1" ht="19.5" customHeight="1">
      <c r="A230" s="14" t="s">
        <v>458</v>
      </c>
      <c r="B230" s="42" t="s">
        <v>459</v>
      </c>
      <c r="C230" s="23" t="e">
        <f>#REF!*0.015*2</f>
        <v>#REF!</v>
      </c>
      <c r="D230" s="13">
        <v>20366.099999999999</v>
      </c>
      <c r="E230" s="10">
        <f t="shared" si="20"/>
        <v>2.03661</v>
      </c>
      <c r="F230" s="58"/>
      <c r="G230" s="11" t="e">
        <f t="shared" si="18"/>
        <v>#REF!</v>
      </c>
    </row>
    <row r="231" spans="1:7" s="2" customFormat="1" ht="19.5" customHeight="1">
      <c r="A231" s="14" t="s">
        <v>460</v>
      </c>
      <c r="B231" s="14" t="s">
        <v>461</v>
      </c>
      <c r="C231" s="36" t="e">
        <f>#REF!*0.015</f>
        <v>#REF!</v>
      </c>
      <c r="D231" s="13"/>
      <c r="E231" s="10"/>
      <c r="F231" s="58"/>
      <c r="G231" s="11" t="e">
        <f t="shared" si="18"/>
        <v>#REF!</v>
      </c>
    </row>
    <row r="232" spans="1:7" s="2" customFormat="1" ht="19.5" customHeight="1">
      <c r="A232" s="7" t="s">
        <v>462</v>
      </c>
      <c r="B232" s="27" t="s">
        <v>463</v>
      </c>
      <c r="C232" s="23" t="e">
        <f>#REF!*0.015*2</f>
        <v>#REF!</v>
      </c>
      <c r="D232" s="13">
        <v>18272.400000000001</v>
      </c>
      <c r="E232" s="10">
        <f>D232/10000</f>
        <v>1.8272400000000002</v>
      </c>
      <c r="F232" s="58"/>
      <c r="G232" s="11" t="e">
        <f t="shared" si="18"/>
        <v>#REF!</v>
      </c>
    </row>
    <row r="233" spans="1:7" s="2" customFormat="1" ht="19.5" customHeight="1">
      <c r="A233" s="43" t="s">
        <v>464</v>
      </c>
      <c r="B233" s="43" t="s">
        <v>465</v>
      </c>
      <c r="C233" s="23" t="e">
        <f>#REF!*0.015*4+1.4</f>
        <v>#REF!</v>
      </c>
      <c r="D233" s="13">
        <v>44192.800000000003</v>
      </c>
      <c r="E233" s="10">
        <f>D233/10000</f>
        <v>4.4192800000000005</v>
      </c>
      <c r="F233" s="58"/>
      <c r="G233" s="11" t="e">
        <f t="shared" si="18"/>
        <v>#REF!</v>
      </c>
    </row>
    <row r="234" spans="1:7" s="2" customFormat="1" ht="19.5" customHeight="1">
      <c r="A234" s="16" t="s">
        <v>466</v>
      </c>
      <c r="B234" s="35" t="s">
        <v>467</v>
      </c>
      <c r="C234" s="23" t="e">
        <f>#REF!*0.015*2</f>
        <v>#REF!</v>
      </c>
      <c r="D234" s="13">
        <v>7455.4</v>
      </c>
      <c r="E234" s="10">
        <f>D234/10000</f>
        <v>0.74553999999999998</v>
      </c>
      <c r="F234" s="58"/>
      <c r="G234" s="11" t="e">
        <f t="shared" si="18"/>
        <v>#REF!</v>
      </c>
    </row>
    <row r="235" spans="1:7" s="2" customFormat="1" ht="19.5" customHeight="1">
      <c r="A235" s="15" t="s">
        <v>468</v>
      </c>
      <c r="B235" s="37" t="s">
        <v>469</v>
      </c>
      <c r="C235" s="23" t="e">
        <f>#REF!*0.015*2</f>
        <v>#REF!</v>
      </c>
      <c r="D235" s="13">
        <v>11403.7</v>
      </c>
      <c r="E235" s="10">
        <f t="shared" ref="E235:E242" si="21">D235/10000</f>
        <v>1.1403700000000001</v>
      </c>
      <c r="F235" s="58"/>
      <c r="G235" s="11" t="e">
        <f t="shared" si="18"/>
        <v>#REF!</v>
      </c>
    </row>
    <row r="236" spans="1:7" s="2" customFormat="1" ht="42.75" customHeight="1">
      <c r="A236" s="7" t="s">
        <v>470</v>
      </c>
      <c r="B236" s="44" t="s">
        <v>471</v>
      </c>
      <c r="C236" s="23" t="e">
        <f>#REF!*0.015*2+3.93</f>
        <v>#REF!</v>
      </c>
      <c r="D236" s="13">
        <v>546.9</v>
      </c>
      <c r="E236" s="10">
        <f t="shared" si="21"/>
        <v>5.4689999999999996E-2</v>
      </c>
      <c r="F236" s="58"/>
      <c r="G236" s="26" t="e">
        <f t="shared" si="18"/>
        <v>#REF!</v>
      </c>
    </row>
    <row r="237" spans="1:7" s="2" customFormat="1" ht="19.5" customHeight="1">
      <c r="A237" s="7" t="s">
        <v>472</v>
      </c>
      <c r="B237" s="27" t="s">
        <v>473</v>
      </c>
      <c r="C237" s="23" t="e">
        <f>#REF!*0.015*2</f>
        <v>#REF!</v>
      </c>
      <c r="D237" s="13">
        <v>16611.3</v>
      </c>
      <c r="E237" s="10">
        <f t="shared" si="21"/>
        <v>1.66113</v>
      </c>
      <c r="F237" s="58"/>
      <c r="G237" s="11" t="e">
        <f t="shared" si="18"/>
        <v>#REF!</v>
      </c>
    </row>
    <row r="238" spans="1:7" s="2" customFormat="1" ht="19.5" customHeight="1">
      <c r="A238" s="14" t="s">
        <v>474</v>
      </c>
      <c r="B238" s="38" t="s">
        <v>475</v>
      </c>
      <c r="C238" s="23" t="e">
        <f>#REF!*0.015*2</f>
        <v>#REF!</v>
      </c>
      <c r="D238" s="13">
        <v>2539.9</v>
      </c>
      <c r="E238" s="10">
        <f t="shared" si="21"/>
        <v>0.25398999999999999</v>
      </c>
      <c r="F238" s="58"/>
      <c r="G238" s="11" t="e">
        <f t="shared" si="18"/>
        <v>#REF!</v>
      </c>
    </row>
    <row r="239" spans="1:7" s="2" customFormat="1" ht="19.5" customHeight="1">
      <c r="A239" s="45" t="s">
        <v>476</v>
      </c>
      <c r="B239" s="45" t="s">
        <v>477</v>
      </c>
      <c r="C239" s="18" t="e">
        <f>#REF!*0.015</f>
        <v>#REF!</v>
      </c>
      <c r="D239" s="13">
        <v>2325.1</v>
      </c>
      <c r="E239" s="10">
        <f t="shared" si="21"/>
        <v>0.23250999999999999</v>
      </c>
      <c r="F239" s="58"/>
      <c r="G239" s="11" t="e">
        <f t="shared" si="18"/>
        <v>#REF!</v>
      </c>
    </row>
    <row r="240" spans="1:7" s="2" customFormat="1" ht="19.5" customHeight="1">
      <c r="A240" s="39" t="s">
        <v>478</v>
      </c>
      <c r="B240" s="39" t="s">
        <v>479</v>
      </c>
      <c r="C240" s="23" t="e">
        <f>#REF!*0.015*4</f>
        <v>#REF!</v>
      </c>
      <c r="D240" s="13">
        <v>25790.1</v>
      </c>
      <c r="E240" s="10">
        <f t="shared" si="21"/>
        <v>2.5790099999999998</v>
      </c>
      <c r="F240" s="58"/>
      <c r="G240" s="11" t="e">
        <f t="shared" si="18"/>
        <v>#REF!</v>
      </c>
    </row>
    <row r="241" spans="1:7" s="2" customFormat="1" ht="19.5" customHeight="1">
      <c r="A241" s="7" t="s">
        <v>480</v>
      </c>
      <c r="B241" s="7" t="s">
        <v>481</v>
      </c>
      <c r="C241" s="18" t="e">
        <f>#REF!*0.015</f>
        <v>#REF!</v>
      </c>
      <c r="D241" s="13">
        <v>17300</v>
      </c>
      <c r="E241" s="10">
        <f t="shared" si="21"/>
        <v>1.73</v>
      </c>
      <c r="F241" s="58"/>
      <c r="G241" s="11" t="e">
        <f t="shared" si="18"/>
        <v>#REF!</v>
      </c>
    </row>
    <row r="242" spans="1:7" s="2" customFormat="1" ht="19.5" customHeight="1">
      <c r="A242" s="14" t="s">
        <v>482</v>
      </c>
      <c r="B242" s="38" t="s">
        <v>483</v>
      </c>
      <c r="C242" s="23" t="e">
        <f>#REF!*0.015*2</f>
        <v>#REF!</v>
      </c>
      <c r="D242" s="13">
        <v>3906.2</v>
      </c>
      <c r="E242" s="10">
        <f t="shared" si="21"/>
        <v>0.39061999999999997</v>
      </c>
      <c r="F242" s="58"/>
      <c r="G242" s="11" t="e">
        <f t="shared" si="18"/>
        <v>#REF!</v>
      </c>
    </row>
    <row r="243" spans="1:7" s="2" customFormat="1" ht="19.5" customHeight="1">
      <c r="A243" s="15" t="s">
        <v>484</v>
      </c>
      <c r="B243" s="37" t="s">
        <v>485</v>
      </c>
      <c r="C243" s="23" t="e">
        <f>#REF!*0.015*2</f>
        <v>#REF!</v>
      </c>
      <c r="D243" s="46">
        <v>2838.9</v>
      </c>
      <c r="E243" s="10">
        <f>D243/10000</f>
        <v>0.28389000000000003</v>
      </c>
      <c r="F243" s="58"/>
      <c r="G243" s="11" t="e">
        <f t="shared" si="18"/>
        <v>#REF!</v>
      </c>
    </row>
    <row r="244" spans="1:7" s="2" customFormat="1" ht="19.5" customHeight="1">
      <c r="A244" s="7" t="s">
        <v>486</v>
      </c>
      <c r="B244" s="27" t="s">
        <v>487</v>
      </c>
      <c r="C244" s="23" t="e">
        <f>#REF!*0.015*2</f>
        <v>#REF!</v>
      </c>
      <c r="D244" s="13"/>
      <c r="E244" s="10"/>
      <c r="F244" s="58"/>
      <c r="G244" s="11" t="e">
        <f t="shared" si="18"/>
        <v>#REF!</v>
      </c>
    </row>
    <row r="245" spans="1:7" s="2" customFormat="1" ht="19.5" customHeight="1">
      <c r="A245" s="7" t="s">
        <v>488</v>
      </c>
      <c r="B245" s="27" t="s">
        <v>489</v>
      </c>
      <c r="C245" s="23" t="e">
        <f>#REF!*0.015*2</f>
        <v>#REF!</v>
      </c>
      <c r="D245" s="13">
        <v>600.6</v>
      </c>
      <c r="E245" s="10">
        <f>D245/10000</f>
        <v>6.0060000000000002E-2</v>
      </c>
      <c r="F245" s="58"/>
      <c r="G245" s="11" t="e">
        <f t="shared" si="18"/>
        <v>#REF!</v>
      </c>
    </row>
    <row r="246" spans="1:7" s="2" customFormat="1" ht="19.5" customHeight="1">
      <c r="A246" s="32" t="s">
        <v>490</v>
      </c>
      <c r="B246" s="35" t="s">
        <v>491</v>
      </c>
      <c r="C246" s="23" t="e">
        <f>#REF!*0.015*2</f>
        <v>#REF!</v>
      </c>
      <c r="D246" s="13">
        <v>29455.5</v>
      </c>
      <c r="E246" s="10">
        <f>D246/10000</f>
        <v>2.9455499999999999</v>
      </c>
      <c r="F246" s="58"/>
      <c r="G246" s="11" t="e">
        <f t="shared" si="18"/>
        <v>#REF!</v>
      </c>
    </row>
    <row r="247" spans="1:7" s="2" customFormat="1" ht="19.5" customHeight="1">
      <c r="A247" s="7" t="s">
        <v>492</v>
      </c>
      <c r="B247" s="27" t="s">
        <v>493</v>
      </c>
      <c r="C247" s="23" t="e">
        <f>#REF!*0.015*2</f>
        <v>#REF!</v>
      </c>
      <c r="D247" s="13">
        <v>8046.9</v>
      </c>
      <c r="E247" s="10">
        <f>D247/10000</f>
        <v>0.80469000000000002</v>
      </c>
      <c r="F247" s="58"/>
      <c r="G247" s="11" t="e">
        <f t="shared" si="18"/>
        <v>#REF!</v>
      </c>
    </row>
    <row r="248" spans="1:7" s="2" customFormat="1" ht="19.5" customHeight="1">
      <c r="A248" s="47" t="s">
        <v>494</v>
      </c>
      <c r="B248" s="43" t="s">
        <v>495</v>
      </c>
      <c r="C248" s="23" t="e">
        <f>#REF!*0.015*4</f>
        <v>#REF!</v>
      </c>
      <c r="D248" s="13">
        <v>191124</v>
      </c>
      <c r="E248" s="10">
        <f>D248/10000</f>
        <v>19.112400000000001</v>
      </c>
      <c r="F248" s="58"/>
      <c r="G248" s="11" t="e">
        <f t="shared" si="18"/>
        <v>#REF!</v>
      </c>
    </row>
    <row r="249" spans="1:7" s="2" customFormat="1" ht="33" customHeight="1">
      <c r="A249" s="33" t="s">
        <v>496</v>
      </c>
      <c r="B249" s="33" t="s">
        <v>497</v>
      </c>
      <c r="C249" s="23" t="e">
        <f>(#REF!-30)*0.015*4+3+1.4</f>
        <v>#REF!</v>
      </c>
      <c r="D249" s="13"/>
      <c r="E249" s="10"/>
      <c r="F249" s="58"/>
      <c r="G249" s="11" t="e">
        <f t="shared" si="18"/>
        <v>#REF!</v>
      </c>
    </row>
    <row r="250" spans="1:7" s="2" customFormat="1" ht="19.5" customHeight="1">
      <c r="A250" s="30" t="s">
        <v>498</v>
      </c>
      <c r="B250" s="30" t="s">
        <v>499</v>
      </c>
      <c r="C250" s="23" t="e">
        <f>#REF!*0.015*4+7.5</f>
        <v>#REF!</v>
      </c>
      <c r="D250" s="17">
        <v>2845.3</v>
      </c>
      <c r="E250" s="10">
        <f t="shared" ref="E250:E261" si="22">D250/10000</f>
        <v>0.28453000000000001</v>
      </c>
      <c r="F250" s="58"/>
      <c r="G250" s="11" t="e">
        <f t="shared" si="18"/>
        <v>#REF!</v>
      </c>
    </row>
    <row r="251" spans="1:7" ht="19.5" customHeight="1">
      <c r="A251" s="7" t="s">
        <v>500</v>
      </c>
      <c r="B251" s="7" t="s">
        <v>501</v>
      </c>
      <c r="C251" s="8" t="e">
        <f>#REF!*0.015</f>
        <v>#REF!</v>
      </c>
      <c r="D251" s="17"/>
      <c r="E251" s="10">
        <f t="shared" si="22"/>
        <v>0</v>
      </c>
      <c r="F251" s="58"/>
      <c r="G251" s="11"/>
    </row>
    <row r="252" spans="1:7" ht="19.5" customHeight="1">
      <c r="A252" s="30" t="s">
        <v>502</v>
      </c>
      <c r="B252" s="30" t="s">
        <v>503</v>
      </c>
      <c r="C252" s="23" t="e">
        <f>#REF!*0.015*4+1.82</f>
        <v>#REF!</v>
      </c>
      <c r="D252" s="17">
        <v>2723.9</v>
      </c>
      <c r="E252" s="10">
        <f t="shared" si="22"/>
        <v>0.27239000000000002</v>
      </c>
      <c r="F252" s="58"/>
      <c r="G252" s="11" t="e">
        <f t="shared" si="18"/>
        <v>#REF!</v>
      </c>
    </row>
    <row r="253" spans="1:7" ht="19.5" customHeight="1">
      <c r="A253" s="30" t="s">
        <v>504</v>
      </c>
      <c r="B253" s="30" t="s">
        <v>505</v>
      </c>
      <c r="C253" s="23" t="e">
        <f>#REF!*0.015*4+1.4</f>
        <v>#REF!</v>
      </c>
      <c r="D253" s="17"/>
      <c r="E253" s="10">
        <f t="shared" si="22"/>
        <v>0</v>
      </c>
      <c r="F253" s="58"/>
      <c r="G253" s="11" t="e">
        <f t="shared" si="18"/>
        <v>#REF!</v>
      </c>
    </row>
    <row r="254" spans="1:7" ht="19.5" customHeight="1">
      <c r="A254" s="30" t="s">
        <v>506</v>
      </c>
      <c r="B254" s="30" t="s">
        <v>507</v>
      </c>
      <c r="C254" s="23" t="e">
        <f>#REF!*0.015*4+1.4</f>
        <v>#REF!</v>
      </c>
      <c r="D254" s="17">
        <v>12078.8</v>
      </c>
      <c r="E254" s="10">
        <f t="shared" si="22"/>
        <v>1.2078799999999998</v>
      </c>
      <c r="F254" s="58"/>
      <c r="G254" s="11" t="e">
        <f t="shared" si="18"/>
        <v>#REF!</v>
      </c>
    </row>
    <row r="255" spans="1:7" ht="19.5" customHeight="1">
      <c r="A255" s="30" t="s">
        <v>508</v>
      </c>
      <c r="B255" s="30" t="s">
        <v>509</v>
      </c>
      <c r="C255" s="23" t="e">
        <f>#REF!*0.015*4+1.05</f>
        <v>#REF!</v>
      </c>
      <c r="D255" s="17">
        <v>1257.5999999999999</v>
      </c>
      <c r="E255" s="10">
        <f t="shared" si="22"/>
        <v>0.12575999999999998</v>
      </c>
      <c r="F255" s="58"/>
      <c r="G255" s="11" t="e">
        <f t="shared" si="18"/>
        <v>#REF!</v>
      </c>
    </row>
    <row r="256" spans="1:7" ht="19.5" customHeight="1">
      <c r="A256" s="30" t="s">
        <v>510</v>
      </c>
      <c r="B256" s="30" t="s">
        <v>511</v>
      </c>
      <c r="C256" s="23" t="e">
        <f>#REF!*0.015*4+0.91</f>
        <v>#REF!</v>
      </c>
      <c r="D256" s="17">
        <v>10826.1</v>
      </c>
      <c r="E256" s="10">
        <f t="shared" si="22"/>
        <v>1.0826100000000001</v>
      </c>
      <c r="F256" s="58"/>
      <c r="G256" s="11" t="e">
        <f t="shared" si="18"/>
        <v>#REF!</v>
      </c>
    </row>
    <row r="257" spans="1:7" ht="19.5" customHeight="1">
      <c r="A257" s="30" t="s">
        <v>512</v>
      </c>
      <c r="B257" s="30" t="s">
        <v>513</v>
      </c>
      <c r="C257" s="23" t="e">
        <f>#REF!*0.015*4+1.05</f>
        <v>#REF!</v>
      </c>
      <c r="D257" s="17">
        <v>6525.8</v>
      </c>
      <c r="E257" s="10">
        <f t="shared" si="22"/>
        <v>0.65258000000000005</v>
      </c>
      <c r="F257" s="58"/>
      <c r="G257" s="11" t="e">
        <f t="shared" si="18"/>
        <v>#REF!</v>
      </c>
    </row>
    <row r="258" spans="1:7" ht="19.5" customHeight="1">
      <c r="A258" s="30" t="s">
        <v>514</v>
      </c>
      <c r="B258" s="30" t="s">
        <v>515</v>
      </c>
      <c r="C258" s="23" t="e">
        <f>#REF!*0.015*4+1.05</f>
        <v>#REF!</v>
      </c>
      <c r="D258" s="17"/>
      <c r="E258" s="10"/>
      <c r="F258" s="58"/>
      <c r="G258" s="11"/>
    </row>
    <row r="259" spans="1:7" ht="19.5" customHeight="1">
      <c r="A259" s="30" t="s">
        <v>516</v>
      </c>
      <c r="B259" s="30" t="s">
        <v>517</v>
      </c>
      <c r="C259" s="23" t="e">
        <f>#REF!*0.015*4+1.05</f>
        <v>#REF!</v>
      </c>
      <c r="D259" s="17"/>
      <c r="E259" s="10"/>
      <c r="F259" s="58"/>
      <c r="G259" s="11"/>
    </row>
    <row r="260" spans="1:7" ht="19.5" customHeight="1">
      <c r="A260" s="30" t="s">
        <v>518</v>
      </c>
      <c r="B260" s="30" t="s">
        <v>519</v>
      </c>
      <c r="C260" s="23" t="e">
        <f>#REF!*0.015*4+1.4</f>
        <v>#REF!</v>
      </c>
      <c r="D260" s="17"/>
      <c r="E260" s="10"/>
      <c r="F260" s="58"/>
      <c r="G260" s="11"/>
    </row>
    <row r="261" spans="1:7" ht="19.5" customHeight="1">
      <c r="A261" s="30" t="s">
        <v>520</v>
      </c>
      <c r="B261" s="30" t="s">
        <v>521</v>
      </c>
      <c r="C261" s="23" t="e">
        <f>#REF!*0.015*4+1.05</f>
        <v>#REF!</v>
      </c>
      <c r="D261" s="17">
        <v>1452.5</v>
      </c>
      <c r="E261" s="10">
        <f t="shared" si="22"/>
        <v>0.14524999999999999</v>
      </c>
      <c r="F261" s="58"/>
      <c r="G261" s="11" t="e">
        <f>C261-E261</f>
        <v>#REF!</v>
      </c>
    </row>
    <row r="262" spans="1:7" ht="19.5" customHeight="1">
      <c r="A262" s="30" t="s">
        <v>522</v>
      </c>
      <c r="B262" s="30" t="s">
        <v>523</v>
      </c>
      <c r="C262" s="23" t="e">
        <f>#REF!*0.015*4+1.4</f>
        <v>#REF!</v>
      </c>
      <c r="D262" s="17"/>
      <c r="E262" s="10"/>
      <c r="F262" s="10"/>
      <c r="G262" s="48"/>
    </row>
    <row r="263" spans="1:7" ht="19.5" customHeight="1">
      <c r="A263" s="30" t="s">
        <v>524</v>
      </c>
      <c r="B263" s="30" t="s">
        <v>525</v>
      </c>
      <c r="C263" s="23" t="e">
        <f>#REF!*0.015*4</f>
        <v>#REF!</v>
      </c>
      <c r="D263" s="17"/>
      <c r="E263" s="10"/>
      <c r="F263" s="10"/>
      <c r="G263" s="48"/>
    </row>
    <row r="264" spans="1:7" ht="19.5" customHeight="1">
      <c r="A264" s="30" t="s">
        <v>526</v>
      </c>
      <c r="B264" s="30" t="s">
        <v>527</v>
      </c>
      <c r="C264" s="23" t="e">
        <f>#REF!*0.015*4</f>
        <v>#REF!</v>
      </c>
      <c r="D264" s="17"/>
      <c r="E264" s="10"/>
      <c r="F264" s="10"/>
      <c r="G264" s="48"/>
    </row>
    <row r="265" spans="1:7" ht="19.5" customHeight="1">
      <c r="A265" s="30" t="s">
        <v>528</v>
      </c>
      <c r="B265" s="30" t="s">
        <v>529</v>
      </c>
      <c r="C265" s="23" t="e">
        <f>#REF!*0.015*4+1.05</f>
        <v>#REF!</v>
      </c>
      <c r="D265" s="17">
        <v>7989.8</v>
      </c>
      <c r="E265" s="10">
        <f>D265/10000</f>
        <v>0.79898000000000002</v>
      </c>
      <c r="F265" s="10"/>
      <c r="G265" s="48" t="e">
        <f>C265-E265</f>
        <v>#REF!</v>
      </c>
    </row>
    <row r="266" spans="1:7" ht="19.5" customHeight="1">
      <c r="A266" s="30" t="s">
        <v>530</v>
      </c>
      <c r="B266" s="30" t="s">
        <v>531</v>
      </c>
      <c r="C266" s="23" t="e">
        <f>#REF!*0.015*4+1.4</f>
        <v>#REF!</v>
      </c>
      <c r="D266" s="17"/>
      <c r="E266" s="10"/>
      <c r="F266" s="10"/>
      <c r="G266" s="48"/>
    </row>
    <row r="267" spans="1:7" ht="19.5" customHeight="1">
      <c r="A267" s="30" t="s">
        <v>532</v>
      </c>
      <c r="B267" s="30" t="s">
        <v>533</v>
      </c>
      <c r="C267" s="23" t="e">
        <f>#REF!*0.015*4+1.05</f>
        <v>#REF!</v>
      </c>
      <c r="D267" s="17"/>
      <c r="E267" s="10"/>
      <c r="F267" s="10"/>
      <c r="G267" s="48"/>
    </row>
    <row r="268" spans="1:7" ht="19.5" customHeight="1">
      <c r="A268" s="30" t="s">
        <v>534</v>
      </c>
      <c r="B268" s="30" t="s">
        <v>535</v>
      </c>
      <c r="C268" s="23" t="e">
        <f>#REF!*0.015*4+1.05</f>
        <v>#REF!</v>
      </c>
      <c r="D268" s="17"/>
      <c r="E268" s="10"/>
      <c r="F268" s="10"/>
      <c r="G268" s="48"/>
    </row>
    <row r="269" spans="1:7" ht="19.5" customHeight="1">
      <c r="A269" s="30" t="s">
        <v>536</v>
      </c>
      <c r="B269" s="30" t="s">
        <v>537</v>
      </c>
      <c r="C269" s="23" t="e">
        <f>#REF!*0.015*4+1.4</f>
        <v>#REF!</v>
      </c>
      <c r="D269" s="17"/>
      <c r="E269" s="10"/>
      <c r="F269" s="10"/>
      <c r="G269" s="48"/>
    </row>
    <row r="270" spans="1:7" ht="19.5" customHeight="1">
      <c r="A270" s="7"/>
      <c r="B270" s="7" t="s">
        <v>538</v>
      </c>
      <c r="C270" s="49"/>
      <c r="D270" s="17">
        <v>612</v>
      </c>
      <c r="E270" s="10">
        <f>D270/10000</f>
        <v>6.1199999999999997E-2</v>
      </c>
      <c r="F270" s="10"/>
      <c r="G270" s="48">
        <f>C270-E270</f>
        <v>-6.1199999999999997E-2</v>
      </c>
    </row>
    <row r="271" spans="1:7">
      <c r="A271" s="50"/>
      <c r="B271" s="50"/>
      <c r="D271" s="28">
        <f>SUM(D3:D260)</f>
        <v>5278990.1999999993</v>
      </c>
      <c r="E271" s="51">
        <f>D271/10000</f>
        <v>527.89901999999995</v>
      </c>
    </row>
  </sheetData>
  <mergeCells count="1">
    <mergeCell ref="A1:G1"/>
  </mergeCells>
  <phoneticPr fontId="2" type="noConversion"/>
  <conditionalFormatting sqref="B4">
    <cfRule type="duplicateValues" dxfId="32" priority="12"/>
  </conditionalFormatting>
  <conditionalFormatting sqref="B15">
    <cfRule type="duplicateValues" dxfId="31" priority="10"/>
  </conditionalFormatting>
  <conditionalFormatting sqref="B24">
    <cfRule type="duplicateValues" dxfId="30" priority="11"/>
  </conditionalFormatting>
  <conditionalFormatting sqref="B33">
    <cfRule type="duplicateValues" dxfId="29" priority="14"/>
  </conditionalFormatting>
  <conditionalFormatting sqref="A124:B124">
    <cfRule type="duplicateValues" dxfId="28" priority="15"/>
  </conditionalFormatting>
  <conditionalFormatting sqref="B124">
    <cfRule type="duplicateValues" dxfId="27" priority="16"/>
  </conditionalFormatting>
  <conditionalFormatting sqref="A125">
    <cfRule type="duplicateValues" dxfId="26" priority="6" stopIfTrue="1"/>
  </conditionalFormatting>
  <conditionalFormatting sqref="A181">
    <cfRule type="duplicateValues" dxfId="25" priority="8"/>
  </conditionalFormatting>
  <conditionalFormatting sqref="A255:A270">
    <cfRule type="duplicateValues" dxfId="24" priority="22" stopIfTrue="1"/>
  </conditionalFormatting>
  <conditionalFormatting sqref="A256:A270">
    <cfRule type="duplicateValues" dxfId="23" priority="4" stopIfTrue="1"/>
  </conditionalFormatting>
  <conditionalFormatting sqref="A257:A270">
    <cfRule type="duplicateValues" dxfId="22" priority="1" stopIfTrue="1"/>
  </conditionalFormatting>
  <conditionalFormatting sqref="B10:B11">
    <cfRule type="duplicateValues" dxfId="21" priority="13"/>
  </conditionalFormatting>
  <conditionalFormatting sqref="B62:B64">
    <cfRule type="duplicateValues" dxfId="20" priority="18"/>
  </conditionalFormatting>
  <conditionalFormatting sqref="B69:B71">
    <cfRule type="duplicateValues" dxfId="19" priority="17"/>
  </conditionalFormatting>
  <conditionalFormatting sqref="B78:B80">
    <cfRule type="duplicateValues" dxfId="18" priority="19"/>
  </conditionalFormatting>
  <conditionalFormatting sqref="B84:B85">
    <cfRule type="duplicateValues" dxfId="17" priority="20"/>
  </conditionalFormatting>
  <conditionalFormatting sqref="B185:B186">
    <cfRule type="duplicateValues" dxfId="16" priority="9"/>
  </conditionalFormatting>
  <conditionalFormatting sqref="B255:B270">
    <cfRule type="duplicateValues" dxfId="15" priority="21" stopIfTrue="1"/>
    <cfRule type="duplicateValues" dxfId="14" priority="23" stopIfTrue="1"/>
    <cfRule type="duplicateValues" dxfId="13" priority="24" stopIfTrue="1"/>
  </conditionalFormatting>
  <conditionalFormatting sqref="B256:B270">
    <cfRule type="duplicateValues" dxfId="12" priority="2" stopIfTrue="1"/>
    <cfRule type="duplicateValues" dxfId="11" priority="3" stopIfTrue="1"/>
    <cfRule type="duplicateValues" dxfId="10" priority="5" stopIfTrue="1"/>
  </conditionalFormatting>
  <conditionalFormatting sqref="A252:A270">
    <cfRule type="duplicateValues" dxfId="9" priority="26" stopIfTrue="1"/>
  </conditionalFormatting>
  <conditionalFormatting sqref="A253:A270">
    <cfRule type="duplicateValues" dxfId="8" priority="27" stopIfTrue="1"/>
  </conditionalFormatting>
  <conditionalFormatting sqref="A254:A270">
    <cfRule type="duplicateValues" dxfId="7" priority="28" stopIfTrue="1"/>
  </conditionalFormatting>
  <conditionalFormatting sqref="B253:B270">
    <cfRule type="duplicateValues" dxfId="6" priority="29" stopIfTrue="1"/>
    <cfRule type="duplicateValues" dxfId="5" priority="30" stopIfTrue="1"/>
    <cfRule type="duplicateValues" dxfId="4" priority="31" stopIfTrue="1"/>
  </conditionalFormatting>
  <conditionalFormatting sqref="B254:B270">
    <cfRule type="duplicateValues" dxfId="3" priority="32" stopIfTrue="1"/>
    <cfRule type="duplicateValues" dxfId="2" priority="33" stopIfTrue="1"/>
    <cfRule type="duplicateValues" dxfId="1" priority="34" stopIfTrue="1"/>
  </conditionalFormatting>
  <conditionalFormatting sqref="A1:A65535">
    <cfRule type="duplicateValues" dxfId="0" priority="35" stopIfTrue="1"/>
  </conditionalFormatting>
  <pageMargins left="0.7" right="0.7" top="0.75" bottom="0.75" header="0.3" footer="0.3"/>
  <pageSetup paperSize="9" orientation="portrait" r:id="rId1"/>
  <customProperties>
    <customPr name="BudgetSheetCodeName" r:id="rId2"/>
  </customProperties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DataSources/>
</file>

<file path=customXml/itemProps1.xml><?xml version="1.0" encoding="utf-8"?>
<ds:datastoreItem xmlns:ds="http://schemas.openxmlformats.org/officeDocument/2006/customXml" ds:itemID="{8A6FB8BB-F287-4E40-A477-0FC4BA0B66B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樊志良</cp:lastModifiedBy>
  <dcterms:created xsi:type="dcterms:W3CDTF">2006-09-16T00:00:00Z</dcterms:created>
  <dcterms:modified xsi:type="dcterms:W3CDTF">2017-05-16T09:24:38Z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FIDA_U9App_DataSourceXMLPart">
    <vt:lpwstr>{8A6FB8BB-F287-4E40-A477-0FC4BA0B66BF}</vt:lpwstr>
  </property>
</Properties>
</file>