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54" i="1"/>
  <c r="F54"/>
  <c r="K51"/>
  <c r="K52" s="1"/>
  <c r="J51"/>
  <c r="F51"/>
  <c r="J48"/>
  <c r="F48"/>
  <c r="K48" s="1"/>
  <c r="K49" s="1"/>
  <c r="J45"/>
  <c r="F45"/>
  <c r="J44"/>
  <c r="J43"/>
  <c r="F44"/>
  <c r="F43"/>
  <c r="J42"/>
  <c r="F42"/>
  <c r="K42" s="1"/>
  <c r="J41"/>
  <c r="J34"/>
  <c r="J35"/>
  <c r="J36"/>
  <c r="J37"/>
  <c r="J38"/>
  <c r="J39"/>
  <c r="J40"/>
  <c r="J33"/>
  <c r="F41"/>
  <c r="K41" s="1"/>
  <c r="F40"/>
  <c r="K40" s="1"/>
  <c r="F39"/>
  <c r="K39" s="1"/>
  <c r="F38"/>
  <c r="K38" s="1"/>
  <c r="F37"/>
  <c r="K37" s="1"/>
  <c r="F36"/>
  <c r="K36" s="1"/>
  <c r="F35"/>
  <c r="K35" s="1"/>
  <c r="F34"/>
  <c r="K34" s="1"/>
  <c r="F33"/>
  <c r="K33" s="1"/>
  <c r="J28"/>
  <c r="K28" s="1"/>
  <c r="J27"/>
  <c r="J26"/>
  <c r="F28"/>
  <c r="F27"/>
  <c r="F26"/>
  <c r="J24"/>
  <c r="J25"/>
  <c r="F25"/>
  <c r="K25" s="1"/>
  <c r="F24"/>
  <c r="K24" s="1"/>
  <c r="J23"/>
  <c r="J22"/>
  <c r="K22" s="1"/>
  <c r="F23"/>
  <c r="K23" s="1"/>
  <c r="F22"/>
  <c r="J18"/>
  <c r="F18"/>
  <c r="K18" s="1"/>
  <c r="J17"/>
  <c r="K17" s="1"/>
  <c r="F17"/>
  <c r="J16"/>
  <c r="K16" s="1"/>
  <c r="F16"/>
  <c r="F12"/>
  <c r="J12"/>
  <c r="J11"/>
  <c r="F11"/>
  <c r="K11" s="1"/>
  <c r="D63"/>
  <c r="D62"/>
  <c r="D61"/>
  <c r="K54" l="1"/>
  <c r="K55" s="1"/>
  <c r="K19"/>
  <c r="K27"/>
  <c r="K29" s="1"/>
  <c r="K26"/>
  <c r="K44"/>
  <c r="K43"/>
  <c r="K45"/>
  <c r="K12"/>
  <c r="K13" s="1"/>
  <c r="K46" l="1"/>
  <c r="K57" s="1"/>
</calcChain>
</file>

<file path=xl/sharedStrings.xml><?xml version="1.0" encoding="utf-8"?>
<sst xmlns="http://schemas.openxmlformats.org/spreadsheetml/2006/main" count="102" uniqueCount="67">
  <si>
    <t>Pengumpulan dokumen</t>
  </si>
  <si>
    <t>Wawancara client</t>
  </si>
  <si>
    <t>Pengumpulan data dummy</t>
  </si>
  <si>
    <t>Analisis Dokumen</t>
  </si>
  <si>
    <t>Pembuatan kamus data</t>
  </si>
  <si>
    <t>Perancangan Database</t>
  </si>
  <si>
    <t>Perancangan ERD</t>
  </si>
  <si>
    <t>Perancangan CDM &amp; PDM</t>
  </si>
  <si>
    <t>Pembuatan Database Lokal</t>
  </si>
  <si>
    <t>Database</t>
  </si>
  <si>
    <t>SKPL</t>
  </si>
  <si>
    <t>DPPL</t>
  </si>
  <si>
    <t>Prototyping</t>
  </si>
  <si>
    <t>Implementasi fitur</t>
  </si>
  <si>
    <t>Pembuatan kerangka</t>
  </si>
  <si>
    <t>Testing</t>
  </si>
  <si>
    <t>Adjust &amp; incorporate</t>
  </si>
  <si>
    <t>Code</t>
  </si>
  <si>
    <t>Deploy</t>
  </si>
  <si>
    <t>Manual book</t>
  </si>
  <si>
    <t>Nama Kegiatan</t>
  </si>
  <si>
    <t>Total</t>
  </si>
  <si>
    <t>No Kegiatan</t>
  </si>
  <si>
    <t>1.1</t>
  </si>
  <si>
    <t>1.2</t>
  </si>
  <si>
    <t>Sub total</t>
  </si>
  <si>
    <t>2.1</t>
  </si>
  <si>
    <t>Perancangan list kebutuhan</t>
  </si>
  <si>
    <t>2.2</t>
  </si>
  <si>
    <t>Penyesuaian environment PC dengan aplikasi</t>
  </si>
  <si>
    <t>2.3</t>
  </si>
  <si>
    <t>3.1</t>
  </si>
  <si>
    <t>3.2</t>
  </si>
  <si>
    <t>3.3</t>
  </si>
  <si>
    <t>3.4</t>
  </si>
  <si>
    <t>3.5</t>
  </si>
  <si>
    <t>4.1</t>
  </si>
  <si>
    <t xml:space="preserve">    Halaman log in</t>
  </si>
  <si>
    <t xml:space="preserve">    Halaman list data</t>
  </si>
  <si>
    <t xml:space="preserve">    Halaman insert data</t>
  </si>
  <si>
    <t xml:space="preserve">    Fitur edit</t>
  </si>
  <si>
    <t xml:space="preserve">    Fitur delete</t>
  </si>
  <si>
    <t xml:space="preserve">    Fitur search</t>
  </si>
  <si>
    <t xml:space="preserve">    Fitur print</t>
  </si>
  <si>
    <t xml:space="preserve">    Fitur history data</t>
  </si>
  <si>
    <t xml:space="preserve">    Fitur filter</t>
  </si>
  <si>
    <t>4.2</t>
  </si>
  <si>
    <t>4.3</t>
  </si>
  <si>
    <t>4.4</t>
  </si>
  <si>
    <t>TOTAL BIAYA PROYEK</t>
  </si>
  <si>
    <t>ESTIMASI BIAYA PROYEK</t>
  </si>
  <si>
    <t>INPIS (Indonesian Navy Personnel Information System)</t>
  </si>
  <si>
    <t>MPPL E</t>
  </si>
  <si>
    <t>system analys</t>
  </si>
  <si>
    <t>Jobdesk</t>
  </si>
  <si>
    <t>Upah/bulan</t>
  </si>
  <si>
    <t>Upah/jam</t>
  </si>
  <si>
    <t>programmer</t>
  </si>
  <si>
    <t>designer</t>
  </si>
  <si>
    <t>Pekerja yang dibutuhkan</t>
  </si>
  <si>
    <t>Upah pekerja/jam</t>
  </si>
  <si>
    <t>Optimistic time (jam)</t>
  </si>
  <si>
    <t>Average time (jam)</t>
  </si>
  <si>
    <t>Pessimistic time (jam)</t>
  </si>
  <si>
    <t>Estimated time (jam)</t>
  </si>
  <si>
    <t>Jumlah pekerja</t>
  </si>
  <si>
    <t>DENGAN MENGGUNAKAN TEKNIK PERT DALAM PENENTUAN ESTIMATED TIME</t>
  </si>
</sst>
</file>

<file path=xl/styles.xml><?xml version="1.0" encoding="utf-8"?>
<styleSheet xmlns="http://schemas.openxmlformats.org/spreadsheetml/2006/main">
  <numFmts count="1">
    <numFmt numFmtId="164" formatCode="_([$Rp-421]* #,##0.00_);_([$Rp-421]* \(#,##0.00\);_([$Rp-421]* &quot;-&quot;??_);_(@_)"/>
  </numFmts>
  <fonts count="3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2" xfId="0" applyBorder="1"/>
    <xf numFmtId="0" fontId="0" fillId="0" borderId="0" xfId="0" applyBorder="1"/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1" fillId="0" borderId="2" xfId="0" applyFont="1" applyBorder="1" applyAlignment="1"/>
    <xf numFmtId="0" fontId="0" fillId="0" borderId="2" xfId="0" applyBorder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/>
    <xf numFmtId="0" fontId="0" fillId="0" borderId="1" xfId="0" applyBorder="1" applyAlignment="1"/>
    <xf numFmtId="164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3" xfId="0" applyBorder="1" applyAlignment="1"/>
    <xf numFmtId="0" fontId="0" fillId="0" borderId="4" xfId="0" applyBorder="1" applyAlignment="1"/>
    <xf numFmtId="0" fontId="0" fillId="0" borderId="0" xfId="0" applyAlignment="1"/>
    <xf numFmtId="164" fontId="0" fillId="0" borderId="1" xfId="0" applyNumberFormat="1" applyBorder="1"/>
    <xf numFmtId="164" fontId="0" fillId="0" borderId="1" xfId="0" applyNumberFormat="1" applyBorder="1" applyAlignment="1"/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/>
    <xf numFmtId="164" fontId="1" fillId="0" borderId="9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vertical="center"/>
    </xf>
    <xf numFmtId="164" fontId="1" fillId="0" borderId="1" xfId="0" applyNumberFormat="1" applyFont="1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0" fontId="1" fillId="0" borderId="0" xfId="0" applyFont="1" applyBorder="1" applyAlignment="1">
      <alignment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164" fontId="1" fillId="0" borderId="1" xfId="0" applyNumberFormat="1" applyFont="1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3" xfId="0" applyBorder="1" applyAlignment="1"/>
    <xf numFmtId="0" fontId="0" fillId="0" borderId="5" xfId="0" applyBorder="1" applyAlignment="1"/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3"/>
  <sheetViews>
    <sheetView tabSelected="1" zoomScaleNormal="100" workbookViewId="0">
      <selection activeCell="L9" sqref="L9"/>
    </sheetView>
  </sheetViews>
  <sheetFormatPr defaultRowHeight="15"/>
  <cols>
    <col min="1" max="1" width="9.42578125" style="5" customWidth="1"/>
    <col min="2" max="2" width="5.7109375" style="25" customWidth="1"/>
    <col min="3" max="3" width="21.7109375" style="25" customWidth="1"/>
    <col min="4" max="4" width="14.28515625" customWidth="1"/>
    <col min="5" max="5" width="8.5703125" style="5" customWidth="1"/>
    <col min="6" max="6" width="12.85546875" style="6" customWidth="1"/>
    <col min="7" max="7" width="11.5703125" style="3" customWidth="1"/>
    <col min="8" max="8" width="11.42578125" style="3" customWidth="1"/>
    <col min="9" max="9" width="11" style="3" customWidth="1"/>
    <col min="10" max="10" width="10.7109375" style="3" customWidth="1"/>
    <col min="11" max="11" width="16.140625" style="6" customWidth="1"/>
    <col min="12" max="12" width="11.5703125" style="13" customWidth="1"/>
    <col min="13" max="13" width="20.85546875" customWidth="1"/>
    <col min="14" max="14" width="13.7109375" customWidth="1"/>
    <col min="15" max="15" width="11.42578125" customWidth="1"/>
    <col min="16" max="16" width="11" customWidth="1"/>
  </cols>
  <sheetData>
    <row r="1" spans="1:16">
      <c r="A1" s="22"/>
    </row>
    <row r="2" spans="1:16">
      <c r="A2" s="22"/>
    </row>
    <row r="3" spans="1:16">
      <c r="A3" s="22" t="s">
        <v>52</v>
      </c>
    </row>
    <row r="4" spans="1:16">
      <c r="A4" s="84" t="s">
        <v>50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6">
      <c r="A5" s="84" t="s">
        <v>51</v>
      </c>
      <c r="B5" s="84"/>
      <c r="C5" s="84"/>
      <c r="D5" s="84"/>
      <c r="E5" s="84"/>
      <c r="F5" s="84"/>
      <c r="G5" s="84"/>
      <c r="H5" s="84"/>
      <c r="I5" s="84"/>
      <c r="J5" s="84"/>
      <c r="K5" s="84"/>
    </row>
    <row r="6" spans="1:16">
      <c r="A6" s="84" t="s">
        <v>66</v>
      </c>
      <c r="B6" s="84"/>
      <c r="C6" s="84"/>
      <c r="D6" s="84"/>
      <c r="E6" s="84"/>
      <c r="F6" s="84"/>
      <c r="G6" s="84"/>
      <c r="H6" s="84"/>
      <c r="I6" s="84"/>
      <c r="J6" s="84"/>
      <c r="K6" s="84"/>
    </row>
    <row r="8" spans="1:16" s="2" customFormat="1" ht="30" customHeight="1">
      <c r="A8" s="10" t="s">
        <v>22</v>
      </c>
      <c r="B8" s="59" t="s">
        <v>20</v>
      </c>
      <c r="C8" s="60"/>
      <c r="D8" s="10" t="s">
        <v>59</v>
      </c>
      <c r="E8" s="10" t="s">
        <v>65</v>
      </c>
      <c r="F8" s="11" t="s">
        <v>60</v>
      </c>
      <c r="G8" s="10" t="s">
        <v>61</v>
      </c>
      <c r="H8" s="10" t="s">
        <v>62</v>
      </c>
      <c r="I8" s="10" t="s">
        <v>63</v>
      </c>
      <c r="J8" s="10" t="s">
        <v>64</v>
      </c>
      <c r="K8" s="11" t="s">
        <v>21</v>
      </c>
      <c r="L8" s="14"/>
      <c r="M8" s="1"/>
      <c r="N8"/>
      <c r="O8"/>
      <c r="P8"/>
    </row>
    <row r="9" spans="1:16" s="4" customFormat="1" ht="15.75" customHeight="1">
      <c r="A9" s="66"/>
      <c r="B9" s="67"/>
      <c r="C9" s="67"/>
      <c r="D9" s="67"/>
      <c r="E9" s="67"/>
      <c r="F9" s="67"/>
      <c r="G9" s="67"/>
      <c r="H9" s="67"/>
      <c r="I9" s="67"/>
      <c r="J9" s="67"/>
      <c r="K9" s="68"/>
      <c r="L9" s="15"/>
      <c r="P9"/>
    </row>
    <row r="10" spans="1:16">
      <c r="A10" s="18">
        <v>1</v>
      </c>
      <c r="B10" s="61" t="s">
        <v>0</v>
      </c>
      <c r="C10" s="62"/>
      <c r="D10" s="62"/>
      <c r="E10" s="62"/>
      <c r="F10" s="62"/>
      <c r="G10" s="62"/>
      <c r="H10" s="62"/>
      <c r="I10" s="62"/>
      <c r="J10" s="62"/>
      <c r="K10" s="63"/>
      <c r="L10" s="16"/>
    </row>
    <row r="11" spans="1:16" ht="15" customHeight="1">
      <c r="A11" s="7" t="s">
        <v>23</v>
      </c>
      <c r="B11" s="64" t="s">
        <v>1</v>
      </c>
      <c r="C11" s="65"/>
      <c r="D11" s="20" t="s">
        <v>53</v>
      </c>
      <c r="E11" s="7">
        <v>1</v>
      </c>
      <c r="F11" s="26">
        <f>C61/22/8</f>
        <v>34090.909090909088</v>
      </c>
      <c r="G11" s="9">
        <v>0.25</v>
      </c>
      <c r="H11" s="9">
        <v>0.5</v>
      </c>
      <c r="I11" s="9">
        <v>0.75</v>
      </c>
      <c r="J11" s="9">
        <f>(G11+4*H11+I11)/6</f>
        <v>0.5</v>
      </c>
      <c r="K11" s="27">
        <f>E11*F11*J11</f>
        <v>17045.454545454544</v>
      </c>
      <c r="L11" s="17"/>
    </row>
    <row r="12" spans="1:16" ht="15" customHeight="1">
      <c r="A12" s="7" t="s">
        <v>24</v>
      </c>
      <c r="B12" s="57" t="s">
        <v>2</v>
      </c>
      <c r="C12" s="58"/>
      <c r="D12" s="20" t="s">
        <v>53</v>
      </c>
      <c r="E12" s="7">
        <v>1</v>
      </c>
      <c r="F12" s="26">
        <f>C61/22/8</f>
        <v>34090.909090909088</v>
      </c>
      <c r="G12" s="9">
        <v>0.08</v>
      </c>
      <c r="H12" s="9">
        <v>0.08</v>
      </c>
      <c r="I12" s="9">
        <v>0.08</v>
      </c>
      <c r="J12" s="9">
        <f>(G12+4*H12+I12)/6</f>
        <v>0.08</v>
      </c>
      <c r="K12" s="27">
        <f>E12*F12*J12</f>
        <v>2727.272727272727</v>
      </c>
      <c r="L12" s="12"/>
    </row>
    <row r="13" spans="1:16">
      <c r="A13" s="44" t="s">
        <v>25</v>
      </c>
      <c r="B13" s="45"/>
      <c r="C13" s="45"/>
      <c r="D13" s="45"/>
      <c r="E13" s="45"/>
      <c r="F13" s="45"/>
      <c r="G13" s="45"/>
      <c r="H13" s="45"/>
      <c r="I13" s="45"/>
      <c r="J13" s="46"/>
      <c r="K13" s="21">
        <f>SUM(K11:K12)</f>
        <v>19772.727272727272</v>
      </c>
      <c r="L13" s="12"/>
    </row>
    <row r="14" spans="1:16">
      <c r="A14" s="44"/>
      <c r="B14" s="45"/>
      <c r="C14" s="45"/>
      <c r="D14" s="45"/>
      <c r="E14" s="45"/>
      <c r="F14" s="45"/>
      <c r="G14" s="45"/>
      <c r="H14" s="45"/>
      <c r="I14" s="45"/>
      <c r="J14" s="45"/>
      <c r="K14" s="46"/>
      <c r="L14" s="12"/>
    </row>
    <row r="15" spans="1:16">
      <c r="A15" s="18">
        <v>2</v>
      </c>
      <c r="B15" s="69" t="s">
        <v>3</v>
      </c>
      <c r="C15" s="70"/>
      <c r="D15" s="70"/>
      <c r="E15" s="70"/>
      <c r="F15" s="70"/>
      <c r="G15" s="70"/>
      <c r="H15" s="70"/>
      <c r="I15" s="70"/>
      <c r="J15" s="70"/>
      <c r="K15" s="71"/>
      <c r="L15" s="12"/>
    </row>
    <row r="16" spans="1:16">
      <c r="A16" s="28" t="s">
        <v>26</v>
      </c>
      <c r="B16" s="74" t="s">
        <v>4</v>
      </c>
      <c r="C16" s="75"/>
      <c r="D16" s="29" t="s">
        <v>53</v>
      </c>
      <c r="E16" s="7">
        <v>2</v>
      </c>
      <c r="F16" s="30">
        <f>C61/22/8</f>
        <v>34090.909090909088</v>
      </c>
      <c r="G16" s="7">
        <v>1</v>
      </c>
      <c r="H16" s="7">
        <v>2</v>
      </c>
      <c r="I16" s="7">
        <v>3</v>
      </c>
      <c r="J16" s="7">
        <f>(G16+4*H16+I16)/6</f>
        <v>2</v>
      </c>
      <c r="K16" s="30">
        <f>E16*F16*J16</f>
        <v>136363.63636363635</v>
      </c>
      <c r="L16" s="12"/>
    </row>
    <row r="17" spans="1:12">
      <c r="A17" s="7" t="s">
        <v>28</v>
      </c>
      <c r="B17" s="23" t="s">
        <v>27</v>
      </c>
      <c r="C17" s="24"/>
      <c r="D17" s="29" t="s">
        <v>53</v>
      </c>
      <c r="E17" s="7">
        <v>3</v>
      </c>
      <c r="F17" s="30">
        <f>C61/22/8</f>
        <v>34090.909090909088</v>
      </c>
      <c r="G17" s="7">
        <v>1</v>
      </c>
      <c r="H17" s="7">
        <v>2</v>
      </c>
      <c r="I17" s="7">
        <v>3</v>
      </c>
      <c r="J17" s="7">
        <f>(G17+4*H17+I17)/6</f>
        <v>2</v>
      </c>
      <c r="K17" s="30">
        <f>E17*F17*J17</f>
        <v>204545.45454545453</v>
      </c>
      <c r="L17" s="12"/>
    </row>
    <row r="18" spans="1:12" ht="30" customHeight="1">
      <c r="A18" s="7" t="s">
        <v>30</v>
      </c>
      <c r="B18" s="72" t="s">
        <v>29</v>
      </c>
      <c r="C18" s="73"/>
      <c r="D18" s="29" t="s">
        <v>53</v>
      </c>
      <c r="E18" s="32">
        <v>6</v>
      </c>
      <c r="F18" s="30">
        <f>C61/22/8</f>
        <v>34090.909090909088</v>
      </c>
      <c r="G18" s="32">
        <v>0.5</v>
      </c>
      <c r="H18" s="32">
        <v>1</v>
      </c>
      <c r="I18" s="32">
        <v>1.5</v>
      </c>
      <c r="J18" s="32">
        <f>(G18+4*H18+I18)/6</f>
        <v>1</v>
      </c>
      <c r="K18" s="31">
        <f>E18*F18*J18</f>
        <v>204545.45454545453</v>
      </c>
      <c r="L18" s="12"/>
    </row>
    <row r="19" spans="1:12" ht="15" customHeight="1">
      <c r="A19" s="44" t="s">
        <v>25</v>
      </c>
      <c r="B19" s="45"/>
      <c r="C19" s="45"/>
      <c r="D19" s="45"/>
      <c r="E19" s="45"/>
      <c r="F19" s="45"/>
      <c r="G19" s="45"/>
      <c r="H19" s="45"/>
      <c r="I19" s="45"/>
      <c r="J19" s="46"/>
      <c r="K19" s="21">
        <f>SUM(K16:K18)</f>
        <v>545454.54545454541</v>
      </c>
      <c r="L19" s="12"/>
    </row>
    <row r="20" spans="1:12" ht="15" customHeight="1">
      <c r="A20" s="44"/>
      <c r="B20" s="45"/>
      <c r="C20" s="45"/>
      <c r="D20" s="45"/>
      <c r="E20" s="45"/>
      <c r="F20" s="45"/>
      <c r="G20" s="45"/>
      <c r="H20" s="45"/>
      <c r="I20" s="45"/>
      <c r="J20" s="45"/>
      <c r="K20" s="46"/>
      <c r="L20" s="12"/>
    </row>
    <row r="21" spans="1:12">
      <c r="A21" s="18">
        <v>3</v>
      </c>
      <c r="B21" s="76" t="s">
        <v>5</v>
      </c>
      <c r="C21" s="77"/>
      <c r="D21" s="77"/>
      <c r="E21" s="77"/>
      <c r="F21" s="77"/>
      <c r="G21" s="77"/>
      <c r="H21" s="77"/>
      <c r="I21" s="77"/>
      <c r="J21" s="77"/>
      <c r="K21" s="78"/>
      <c r="L21" s="12"/>
    </row>
    <row r="22" spans="1:12">
      <c r="A22" s="7" t="s">
        <v>31</v>
      </c>
      <c r="B22" s="57" t="s">
        <v>6</v>
      </c>
      <c r="C22" s="58"/>
      <c r="D22" s="20" t="s">
        <v>58</v>
      </c>
      <c r="E22" s="7">
        <v>6</v>
      </c>
      <c r="F22" s="26">
        <f>C63/22/8</f>
        <v>22727.272727272728</v>
      </c>
      <c r="G22" s="9">
        <v>1</v>
      </c>
      <c r="H22" s="9">
        <v>1.5</v>
      </c>
      <c r="I22" s="9">
        <v>2</v>
      </c>
      <c r="J22" s="9">
        <f>(G22+4*H22+I22)/6</f>
        <v>1.5</v>
      </c>
      <c r="K22" s="27">
        <f>E22*F22*J22</f>
        <v>204545.45454545453</v>
      </c>
      <c r="L22" s="12"/>
    </row>
    <row r="23" spans="1:12">
      <c r="A23" s="7" t="s">
        <v>32</v>
      </c>
      <c r="B23" s="57" t="s">
        <v>7</v>
      </c>
      <c r="C23" s="58"/>
      <c r="D23" s="20" t="s">
        <v>58</v>
      </c>
      <c r="E23" s="7">
        <v>6</v>
      </c>
      <c r="F23" s="26">
        <f>C63/22/8</f>
        <v>22727.272727272728</v>
      </c>
      <c r="G23" s="9">
        <v>1</v>
      </c>
      <c r="H23" s="9">
        <v>1.5</v>
      </c>
      <c r="I23" s="9">
        <v>2.5</v>
      </c>
      <c r="J23" s="9">
        <f>(G23+4*H23+I23)/6</f>
        <v>1.5833333333333333</v>
      </c>
      <c r="K23" s="27">
        <f>E23*F23*J23</f>
        <v>215909.09090909088</v>
      </c>
      <c r="L23" s="12"/>
    </row>
    <row r="24" spans="1:12">
      <c r="A24" s="7" t="s">
        <v>33</v>
      </c>
      <c r="B24" s="57" t="s">
        <v>8</v>
      </c>
      <c r="C24" s="58"/>
      <c r="D24" s="20" t="s">
        <v>58</v>
      </c>
      <c r="E24" s="7">
        <v>2</v>
      </c>
      <c r="F24" s="26">
        <f>C63/22/8</f>
        <v>22727.272727272728</v>
      </c>
      <c r="G24" s="9">
        <v>1.5</v>
      </c>
      <c r="H24" s="9">
        <v>3</v>
      </c>
      <c r="I24" s="9">
        <v>4</v>
      </c>
      <c r="J24" s="9">
        <f t="shared" ref="J24:J28" si="0">(G24+4*H24+I24)/6</f>
        <v>2.9166666666666665</v>
      </c>
      <c r="K24" s="27">
        <f t="shared" ref="K24:K28" si="1">E24*F24*J24</f>
        <v>132575.75757575757</v>
      </c>
      <c r="L24" s="12"/>
    </row>
    <row r="25" spans="1:12">
      <c r="A25" s="7" t="s">
        <v>34</v>
      </c>
      <c r="B25" s="57" t="s">
        <v>9</v>
      </c>
      <c r="C25" s="58"/>
      <c r="D25" s="20" t="s">
        <v>58</v>
      </c>
      <c r="E25" s="7">
        <v>6</v>
      </c>
      <c r="F25" s="26">
        <f>C63/22/8</f>
        <v>22727.272727272728</v>
      </c>
      <c r="G25" s="9">
        <v>2</v>
      </c>
      <c r="H25" s="9">
        <v>3</v>
      </c>
      <c r="I25" s="9">
        <v>4</v>
      </c>
      <c r="J25" s="9">
        <f t="shared" si="0"/>
        <v>3</v>
      </c>
      <c r="K25" s="27">
        <f t="shared" si="1"/>
        <v>409090.90909090906</v>
      </c>
      <c r="L25" s="12"/>
    </row>
    <row r="26" spans="1:12">
      <c r="A26" s="7" t="s">
        <v>35</v>
      </c>
      <c r="B26" s="57" t="s">
        <v>10</v>
      </c>
      <c r="C26" s="58"/>
      <c r="D26" s="20" t="s">
        <v>53</v>
      </c>
      <c r="E26" s="7">
        <v>6</v>
      </c>
      <c r="F26" s="30">
        <f>C61/22/8</f>
        <v>34090.909090909088</v>
      </c>
      <c r="G26" s="9">
        <v>4</v>
      </c>
      <c r="H26" s="9">
        <v>5</v>
      </c>
      <c r="I26" s="9">
        <v>8</v>
      </c>
      <c r="J26" s="9">
        <f t="shared" si="0"/>
        <v>5.333333333333333</v>
      </c>
      <c r="K26" s="27">
        <f t="shared" si="1"/>
        <v>1090909.0909090908</v>
      </c>
      <c r="L26" s="12"/>
    </row>
    <row r="27" spans="1:12">
      <c r="A27" s="51" t="s">
        <v>35</v>
      </c>
      <c r="B27" s="53" t="s">
        <v>11</v>
      </c>
      <c r="C27" s="54"/>
      <c r="D27" s="20" t="s">
        <v>53</v>
      </c>
      <c r="E27" s="7">
        <v>4</v>
      </c>
      <c r="F27" s="30">
        <f>C61/22/8</f>
        <v>34090.909090909088</v>
      </c>
      <c r="G27" s="9">
        <v>4</v>
      </c>
      <c r="H27" s="9">
        <v>5</v>
      </c>
      <c r="I27" s="9">
        <v>6</v>
      </c>
      <c r="J27" s="9">
        <f t="shared" si="0"/>
        <v>5</v>
      </c>
      <c r="K27" s="27">
        <f t="shared" si="1"/>
        <v>681818.18181818177</v>
      </c>
      <c r="L27" s="12"/>
    </row>
    <row r="28" spans="1:12">
      <c r="A28" s="52"/>
      <c r="B28" s="55"/>
      <c r="C28" s="56"/>
      <c r="D28" s="20" t="s">
        <v>58</v>
      </c>
      <c r="E28" s="7">
        <v>2</v>
      </c>
      <c r="F28" s="26">
        <f>C63/22/8</f>
        <v>22727.272727272728</v>
      </c>
      <c r="G28" s="9">
        <v>4</v>
      </c>
      <c r="H28" s="9">
        <v>5</v>
      </c>
      <c r="I28" s="9">
        <v>8</v>
      </c>
      <c r="J28" s="9">
        <f t="shared" si="0"/>
        <v>5.333333333333333</v>
      </c>
      <c r="K28" s="27">
        <f t="shared" si="1"/>
        <v>242424.24242424243</v>
      </c>
      <c r="L28" s="12"/>
    </row>
    <row r="29" spans="1:12">
      <c r="A29" s="44" t="s">
        <v>25</v>
      </c>
      <c r="B29" s="45"/>
      <c r="C29" s="45"/>
      <c r="D29" s="45"/>
      <c r="E29" s="45"/>
      <c r="F29" s="45"/>
      <c r="G29" s="45"/>
      <c r="H29" s="45"/>
      <c r="I29" s="45"/>
      <c r="J29" s="46"/>
      <c r="K29" s="21">
        <f>SUM(K22:K28)</f>
        <v>2977272.7272727266</v>
      </c>
      <c r="L29" s="12"/>
    </row>
    <row r="30" spans="1:12">
      <c r="A30" s="44"/>
      <c r="B30" s="45"/>
      <c r="C30" s="45"/>
      <c r="D30" s="45"/>
      <c r="E30" s="45"/>
      <c r="F30" s="45"/>
      <c r="G30" s="45"/>
      <c r="H30" s="45"/>
      <c r="I30" s="45"/>
      <c r="J30" s="45"/>
      <c r="K30" s="46"/>
      <c r="L30" s="12"/>
    </row>
    <row r="31" spans="1:12">
      <c r="A31" s="7">
        <v>4</v>
      </c>
      <c r="B31" s="69" t="s">
        <v>12</v>
      </c>
      <c r="C31" s="70"/>
      <c r="D31" s="70"/>
      <c r="E31" s="70"/>
      <c r="F31" s="70"/>
      <c r="G31" s="70"/>
      <c r="H31" s="70"/>
      <c r="I31" s="70"/>
      <c r="J31" s="70"/>
      <c r="K31" s="71"/>
      <c r="L31" s="12"/>
    </row>
    <row r="32" spans="1:12">
      <c r="A32" s="51" t="s">
        <v>36</v>
      </c>
      <c r="B32" s="80" t="s">
        <v>13</v>
      </c>
      <c r="C32" s="80"/>
      <c r="D32" s="80"/>
      <c r="E32" s="80"/>
      <c r="F32" s="80"/>
      <c r="G32" s="80"/>
      <c r="H32" s="80"/>
      <c r="I32" s="80"/>
      <c r="J32" s="80"/>
      <c r="K32" s="80"/>
      <c r="L32" s="12"/>
    </row>
    <row r="33" spans="1:12">
      <c r="A33" s="79"/>
      <c r="B33" s="20" t="s">
        <v>37</v>
      </c>
      <c r="C33" s="20"/>
      <c r="D33" s="20" t="s">
        <v>58</v>
      </c>
      <c r="E33" s="7">
        <v>2</v>
      </c>
      <c r="F33" s="26">
        <f>C63/22/8</f>
        <v>22727.272727272728</v>
      </c>
      <c r="G33" s="9">
        <v>1.5</v>
      </c>
      <c r="H33" s="9">
        <v>3</v>
      </c>
      <c r="I33" s="9">
        <v>3.5</v>
      </c>
      <c r="J33" s="9">
        <f>(G33+4*H33+I33)/6</f>
        <v>2.8333333333333335</v>
      </c>
      <c r="K33" s="8">
        <f>E33*F33*J33</f>
        <v>128787.8787878788</v>
      </c>
      <c r="L33" s="12"/>
    </row>
    <row r="34" spans="1:12">
      <c r="A34" s="79"/>
      <c r="B34" s="20" t="s">
        <v>38</v>
      </c>
      <c r="C34" s="20"/>
      <c r="D34" s="20" t="s">
        <v>58</v>
      </c>
      <c r="E34" s="7">
        <v>2</v>
      </c>
      <c r="F34" s="26">
        <f>C63/22/8</f>
        <v>22727.272727272728</v>
      </c>
      <c r="G34" s="9">
        <v>1.5</v>
      </c>
      <c r="H34" s="9">
        <v>3</v>
      </c>
      <c r="I34" s="9">
        <v>3.5</v>
      </c>
      <c r="J34" s="9">
        <f t="shared" ref="J34:J45" si="2">(G34+4*H34+I34)/6</f>
        <v>2.8333333333333335</v>
      </c>
      <c r="K34" s="8">
        <f>E34*F34*J34</f>
        <v>128787.8787878788</v>
      </c>
      <c r="L34" s="12"/>
    </row>
    <row r="35" spans="1:12">
      <c r="A35" s="79"/>
      <c r="B35" s="20" t="s">
        <v>39</v>
      </c>
      <c r="C35" s="20"/>
      <c r="D35" s="20" t="s">
        <v>58</v>
      </c>
      <c r="E35" s="7">
        <v>2</v>
      </c>
      <c r="F35" s="26">
        <f>C63/22/8</f>
        <v>22727.272727272728</v>
      </c>
      <c r="G35" s="9">
        <v>1.5</v>
      </c>
      <c r="H35" s="9">
        <v>3</v>
      </c>
      <c r="I35" s="9">
        <v>3.5</v>
      </c>
      <c r="J35" s="9">
        <f t="shared" si="2"/>
        <v>2.8333333333333335</v>
      </c>
      <c r="K35" s="8">
        <f t="shared" ref="K35:K45" si="3">E35*F35*J35</f>
        <v>128787.8787878788</v>
      </c>
      <c r="L35" s="12"/>
    </row>
    <row r="36" spans="1:12">
      <c r="A36" s="79"/>
      <c r="B36" s="20" t="s">
        <v>40</v>
      </c>
      <c r="C36" s="20"/>
      <c r="D36" s="20" t="s">
        <v>58</v>
      </c>
      <c r="E36" s="7">
        <v>2</v>
      </c>
      <c r="F36" s="26">
        <f>C63/22/8</f>
        <v>22727.272727272728</v>
      </c>
      <c r="G36" s="9">
        <v>1.5</v>
      </c>
      <c r="H36" s="9">
        <v>3</v>
      </c>
      <c r="I36" s="9">
        <v>3.5</v>
      </c>
      <c r="J36" s="9">
        <f t="shared" si="2"/>
        <v>2.8333333333333335</v>
      </c>
      <c r="K36" s="8">
        <f t="shared" si="3"/>
        <v>128787.8787878788</v>
      </c>
      <c r="L36" s="12"/>
    </row>
    <row r="37" spans="1:12">
      <c r="A37" s="79"/>
      <c r="B37" s="20" t="s">
        <v>41</v>
      </c>
      <c r="C37" s="20"/>
      <c r="D37" s="20" t="s">
        <v>58</v>
      </c>
      <c r="E37" s="7">
        <v>2</v>
      </c>
      <c r="F37" s="26">
        <f>C63/22/8</f>
        <v>22727.272727272728</v>
      </c>
      <c r="G37" s="9">
        <v>1.5</v>
      </c>
      <c r="H37" s="9">
        <v>3</v>
      </c>
      <c r="I37" s="9">
        <v>3.5</v>
      </c>
      <c r="J37" s="9">
        <f t="shared" si="2"/>
        <v>2.8333333333333335</v>
      </c>
      <c r="K37" s="8">
        <f t="shared" si="3"/>
        <v>128787.8787878788</v>
      </c>
      <c r="L37" s="12"/>
    </row>
    <row r="38" spans="1:12">
      <c r="A38" s="79"/>
      <c r="B38" s="20" t="s">
        <v>42</v>
      </c>
      <c r="C38" s="20"/>
      <c r="D38" s="20" t="s">
        <v>58</v>
      </c>
      <c r="E38" s="7">
        <v>2</v>
      </c>
      <c r="F38" s="26">
        <f>C63/22/8</f>
        <v>22727.272727272728</v>
      </c>
      <c r="G38" s="9">
        <v>1.5</v>
      </c>
      <c r="H38" s="9">
        <v>3</v>
      </c>
      <c r="I38" s="9">
        <v>3.5</v>
      </c>
      <c r="J38" s="9">
        <f t="shared" si="2"/>
        <v>2.8333333333333335</v>
      </c>
      <c r="K38" s="8">
        <f t="shared" si="3"/>
        <v>128787.8787878788</v>
      </c>
      <c r="L38" s="12"/>
    </row>
    <row r="39" spans="1:12">
      <c r="A39" s="79"/>
      <c r="B39" s="20" t="s">
        <v>43</v>
      </c>
      <c r="C39" s="20"/>
      <c r="D39" s="20" t="s">
        <v>58</v>
      </c>
      <c r="E39" s="7">
        <v>3</v>
      </c>
      <c r="F39" s="26">
        <f>C63/22/8</f>
        <v>22727.272727272728</v>
      </c>
      <c r="G39" s="9">
        <v>2.5</v>
      </c>
      <c r="H39" s="9">
        <v>4</v>
      </c>
      <c r="I39" s="9">
        <v>5</v>
      </c>
      <c r="J39" s="9">
        <f t="shared" si="2"/>
        <v>3.9166666666666665</v>
      </c>
      <c r="K39" s="8">
        <f t="shared" si="3"/>
        <v>267045.45454545453</v>
      </c>
      <c r="L39" s="12"/>
    </row>
    <row r="40" spans="1:12">
      <c r="A40" s="79"/>
      <c r="B40" s="20" t="s">
        <v>44</v>
      </c>
      <c r="C40" s="20"/>
      <c r="D40" s="20" t="s">
        <v>58</v>
      </c>
      <c r="E40" s="7">
        <v>3</v>
      </c>
      <c r="F40" s="26">
        <f>C63/22/8</f>
        <v>22727.272727272728</v>
      </c>
      <c r="G40" s="9">
        <v>2</v>
      </c>
      <c r="H40" s="9">
        <v>4</v>
      </c>
      <c r="I40" s="9">
        <v>5</v>
      </c>
      <c r="J40" s="9">
        <f t="shared" si="2"/>
        <v>3.8333333333333335</v>
      </c>
      <c r="K40" s="8">
        <f t="shared" si="3"/>
        <v>261363.63636363635</v>
      </c>
      <c r="L40" s="12"/>
    </row>
    <row r="41" spans="1:12">
      <c r="A41" s="52"/>
      <c r="B41" s="20" t="s">
        <v>45</v>
      </c>
      <c r="C41" s="20"/>
      <c r="D41" s="20" t="s">
        <v>58</v>
      </c>
      <c r="E41" s="7">
        <v>2</v>
      </c>
      <c r="F41" s="26">
        <f>C63/22/8</f>
        <v>22727.272727272728</v>
      </c>
      <c r="G41" s="9">
        <v>1.5</v>
      </c>
      <c r="H41" s="9">
        <v>3</v>
      </c>
      <c r="I41" s="9">
        <v>3.5</v>
      </c>
      <c r="J41" s="9">
        <f t="shared" si="2"/>
        <v>2.8333333333333335</v>
      </c>
      <c r="K41" s="8">
        <f t="shared" si="3"/>
        <v>128787.8787878788</v>
      </c>
      <c r="L41" s="12"/>
    </row>
    <row r="42" spans="1:12">
      <c r="A42" s="7" t="s">
        <v>46</v>
      </c>
      <c r="B42" s="20" t="s">
        <v>14</v>
      </c>
      <c r="C42" s="20"/>
      <c r="D42" s="20" t="s">
        <v>58</v>
      </c>
      <c r="E42" s="7">
        <v>1</v>
      </c>
      <c r="F42" s="26">
        <f>C63/22/8</f>
        <v>22727.272727272728</v>
      </c>
      <c r="G42" s="9">
        <v>12</v>
      </c>
      <c r="H42" s="9">
        <v>15</v>
      </c>
      <c r="I42" s="9">
        <v>20</v>
      </c>
      <c r="J42" s="9">
        <f t="shared" si="2"/>
        <v>15.333333333333334</v>
      </c>
      <c r="K42" s="27">
        <f t="shared" si="3"/>
        <v>348484.84848484851</v>
      </c>
      <c r="L42" s="12"/>
    </row>
    <row r="43" spans="1:12">
      <c r="A43" s="51" t="s">
        <v>47</v>
      </c>
      <c r="B43" s="53" t="s">
        <v>15</v>
      </c>
      <c r="C43" s="54"/>
      <c r="D43" s="20" t="s">
        <v>53</v>
      </c>
      <c r="E43" s="7">
        <v>1</v>
      </c>
      <c r="F43" s="30">
        <f>C61/22/8</f>
        <v>34090.909090909088</v>
      </c>
      <c r="G43" s="9">
        <v>3</v>
      </c>
      <c r="H43" s="9">
        <v>4</v>
      </c>
      <c r="I43" s="9">
        <v>5</v>
      </c>
      <c r="J43" s="9">
        <f t="shared" si="2"/>
        <v>4</v>
      </c>
      <c r="K43" s="27">
        <f t="shared" si="3"/>
        <v>136363.63636363635</v>
      </c>
      <c r="L43" s="12"/>
    </row>
    <row r="44" spans="1:12">
      <c r="A44" s="52"/>
      <c r="B44" s="55"/>
      <c r="C44" s="56"/>
      <c r="D44" s="20" t="s">
        <v>57</v>
      </c>
      <c r="E44" s="7">
        <v>2</v>
      </c>
      <c r="F44" s="26">
        <f>C62/22/8</f>
        <v>17045.454545454544</v>
      </c>
      <c r="G44" s="9">
        <v>3</v>
      </c>
      <c r="H44" s="9">
        <v>4</v>
      </c>
      <c r="I44" s="9">
        <v>5</v>
      </c>
      <c r="J44" s="9">
        <f t="shared" si="2"/>
        <v>4</v>
      </c>
      <c r="K44" s="27">
        <f t="shared" si="3"/>
        <v>136363.63636363635</v>
      </c>
      <c r="L44" s="12"/>
    </row>
    <row r="45" spans="1:12">
      <c r="A45" s="7" t="s">
        <v>48</v>
      </c>
      <c r="B45" s="20" t="s">
        <v>16</v>
      </c>
      <c r="C45" s="20"/>
      <c r="D45" s="20" t="s">
        <v>57</v>
      </c>
      <c r="E45" s="7">
        <v>6</v>
      </c>
      <c r="F45" s="26">
        <f>C62/22/8</f>
        <v>17045.454545454544</v>
      </c>
      <c r="G45" s="9">
        <v>8</v>
      </c>
      <c r="H45" s="9">
        <v>12</v>
      </c>
      <c r="I45" s="9">
        <v>13</v>
      </c>
      <c r="J45" s="9">
        <f t="shared" si="2"/>
        <v>11.5</v>
      </c>
      <c r="K45" s="27">
        <f t="shared" si="3"/>
        <v>1176136.3636363635</v>
      </c>
      <c r="L45" s="12"/>
    </row>
    <row r="46" spans="1:12">
      <c r="A46" s="44" t="s">
        <v>25</v>
      </c>
      <c r="B46" s="45"/>
      <c r="C46" s="45"/>
      <c r="D46" s="45"/>
      <c r="E46" s="45"/>
      <c r="F46" s="45"/>
      <c r="G46" s="45"/>
      <c r="H46" s="45"/>
      <c r="I46" s="45"/>
      <c r="J46" s="46"/>
      <c r="K46" s="21">
        <f>SUM(K33:K45)</f>
        <v>3227272.7272727275</v>
      </c>
      <c r="L46" s="12"/>
    </row>
    <row r="47" spans="1:12">
      <c r="A47" s="59"/>
      <c r="B47" s="85"/>
      <c r="C47" s="85"/>
      <c r="D47" s="85"/>
      <c r="E47" s="85"/>
      <c r="F47" s="85"/>
      <c r="G47" s="85"/>
      <c r="H47" s="85"/>
      <c r="I47" s="85"/>
      <c r="J47" s="85"/>
      <c r="K47" s="60"/>
      <c r="L47" s="12"/>
    </row>
    <row r="48" spans="1:12">
      <c r="A48" s="18">
        <v>5</v>
      </c>
      <c r="B48" s="50" t="s">
        <v>17</v>
      </c>
      <c r="C48" s="50"/>
      <c r="D48" s="19" t="s">
        <v>57</v>
      </c>
      <c r="E48" s="33">
        <v>6</v>
      </c>
      <c r="F48" s="26">
        <f>C62/22/8</f>
        <v>17045.454545454544</v>
      </c>
      <c r="G48" s="33">
        <v>28</v>
      </c>
      <c r="H48" s="33">
        <v>32</v>
      </c>
      <c r="I48" s="33">
        <v>35</v>
      </c>
      <c r="J48" s="33">
        <f>(G48+4*H48+I48)/6</f>
        <v>31.833333333333332</v>
      </c>
      <c r="K48" s="34">
        <f>E48*F48*J48</f>
        <v>3255681.8181818179</v>
      </c>
      <c r="L48" s="12"/>
    </row>
    <row r="49" spans="1:12">
      <c r="A49" s="44" t="s">
        <v>25</v>
      </c>
      <c r="B49" s="45"/>
      <c r="C49" s="45"/>
      <c r="D49" s="45"/>
      <c r="E49" s="45"/>
      <c r="F49" s="45"/>
      <c r="G49" s="45"/>
      <c r="H49" s="45"/>
      <c r="I49" s="45"/>
      <c r="J49" s="46"/>
      <c r="K49" s="21">
        <f>SUM(K48)</f>
        <v>3255681.8181818179</v>
      </c>
      <c r="L49" s="12"/>
    </row>
    <row r="50" spans="1:12">
      <c r="A50" s="81"/>
      <c r="B50" s="82"/>
      <c r="C50" s="82"/>
      <c r="D50" s="82"/>
      <c r="E50" s="82"/>
      <c r="F50" s="82"/>
      <c r="G50" s="82"/>
      <c r="H50" s="82"/>
      <c r="I50" s="82"/>
      <c r="J50" s="82"/>
      <c r="K50" s="83"/>
      <c r="L50" s="12"/>
    </row>
    <row r="51" spans="1:12">
      <c r="A51" s="18">
        <v>6</v>
      </c>
      <c r="B51" s="50" t="s">
        <v>18</v>
      </c>
      <c r="C51" s="50"/>
      <c r="D51" s="19" t="s">
        <v>57</v>
      </c>
      <c r="E51" s="33">
        <v>6</v>
      </c>
      <c r="F51" s="26">
        <f>C62/22/8</f>
        <v>17045.454545454544</v>
      </c>
      <c r="G51" s="33">
        <v>3</v>
      </c>
      <c r="H51" s="33">
        <v>4</v>
      </c>
      <c r="I51" s="33">
        <v>6</v>
      </c>
      <c r="J51" s="33">
        <f>(G51+4*H51+I51)/6</f>
        <v>4.166666666666667</v>
      </c>
      <c r="K51" s="34">
        <f>E51*F51*J51</f>
        <v>426136.36363636365</v>
      </c>
      <c r="L51" s="12"/>
    </row>
    <row r="52" spans="1:12">
      <c r="A52" s="44" t="s">
        <v>25</v>
      </c>
      <c r="B52" s="45"/>
      <c r="C52" s="45"/>
      <c r="D52" s="45"/>
      <c r="E52" s="45"/>
      <c r="F52" s="45"/>
      <c r="G52" s="45"/>
      <c r="H52" s="45"/>
      <c r="I52" s="45"/>
      <c r="J52" s="46"/>
      <c r="K52" s="21">
        <f>SUM(K51)</f>
        <v>426136.36363636365</v>
      </c>
      <c r="L52" s="12"/>
    </row>
    <row r="53" spans="1:12">
      <c r="A53" s="81"/>
      <c r="B53" s="82"/>
      <c r="C53" s="82"/>
      <c r="D53" s="82"/>
      <c r="E53" s="82"/>
      <c r="F53" s="82"/>
      <c r="G53" s="82"/>
      <c r="H53" s="82"/>
      <c r="I53" s="82"/>
      <c r="J53" s="82"/>
      <c r="K53" s="83"/>
      <c r="L53" s="12"/>
    </row>
    <row r="54" spans="1:12">
      <c r="A54" s="18">
        <v>7</v>
      </c>
      <c r="B54" s="50" t="s">
        <v>19</v>
      </c>
      <c r="C54" s="50"/>
      <c r="D54" s="19" t="s">
        <v>53</v>
      </c>
      <c r="E54" s="33">
        <v>3</v>
      </c>
      <c r="F54" s="30">
        <f>C61/22/8</f>
        <v>34090.909090909088</v>
      </c>
      <c r="G54" s="33">
        <v>5</v>
      </c>
      <c r="H54" s="33">
        <v>6</v>
      </c>
      <c r="I54" s="33">
        <v>9</v>
      </c>
      <c r="J54" s="33">
        <f>(G54+4*H54+I54)/6</f>
        <v>6.333333333333333</v>
      </c>
      <c r="K54" s="34">
        <f>E54*F54*J54</f>
        <v>647727.27272727259</v>
      </c>
      <c r="L54" s="12"/>
    </row>
    <row r="55" spans="1:12">
      <c r="A55" s="44" t="s">
        <v>25</v>
      </c>
      <c r="B55" s="45"/>
      <c r="C55" s="45"/>
      <c r="D55" s="45"/>
      <c r="E55" s="45"/>
      <c r="F55" s="45"/>
      <c r="G55" s="45"/>
      <c r="H55" s="45"/>
      <c r="I55" s="45"/>
      <c r="J55" s="46"/>
      <c r="K55" s="21">
        <f>SUM(K54)</f>
        <v>647727.27272727259</v>
      </c>
      <c r="L55" s="12"/>
    </row>
    <row r="56" spans="1:12">
      <c r="A56" s="81"/>
      <c r="B56" s="82"/>
      <c r="C56" s="82"/>
      <c r="D56" s="82"/>
      <c r="E56" s="82"/>
      <c r="F56" s="82"/>
      <c r="G56" s="82"/>
      <c r="H56" s="82"/>
      <c r="I56" s="82"/>
      <c r="J56" s="82"/>
      <c r="K56" s="83"/>
      <c r="L56" s="12"/>
    </row>
    <row r="57" spans="1:12">
      <c r="A57" s="44" t="s">
        <v>49</v>
      </c>
      <c r="B57" s="45"/>
      <c r="C57" s="45"/>
      <c r="D57" s="45"/>
      <c r="E57" s="45"/>
      <c r="F57" s="45"/>
      <c r="G57" s="45"/>
      <c r="H57" s="45"/>
      <c r="I57" s="45"/>
      <c r="J57" s="46"/>
      <c r="K57" s="35">
        <f>SUM(K13,K19,K29,K46,K49,K52,K55)</f>
        <v>11099318.181818182</v>
      </c>
    </row>
    <row r="58" spans="1:12" ht="15" customHeight="1">
      <c r="A58" s="40"/>
      <c r="B58" s="40"/>
      <c r="C58" s="40"/>
      <c r="D58" s="40"/>
      <c r="E58" s="40"/>
      <c r="F58" s="40"/>
      <c r="G58" s="40"/>
      <c r="H58" s="40"/>
      <c r="I58" s="38"/>
      <c r="J58" s="38"/>
      <c r="K58" s="39"/>
    </row>
    <row r="59" spans="1:12" ht="15" customHeight="1">
      <c r="A59" s="43"/>
      <c r="B59" s="43"/>
      <c r="C59" s="43"/>
      <c r="D59" s="43"/>
      <c r="E59" s="43"/>
      <c r="F59" s="43"/>
      <c r="G59" s="43"/>
      <c r="H59" s="43"/>
      <c r="I59" s="36"/>
      <c r="J59" s="36"/>
      <c r="K59" s="37"/>
    </row>
    <row r="60" spans="1:12">
      <c r="A60" s="47" t="s">
        <v>54</v>
      </c>
      <c r="B60" s="47"/>
      <c r="C60" s="41" t="s">
        <v>55</v>
      </c>
      <c r="D60" s="21" t="s">
        <v>56</v>
      </c>
    </row>
    <row r="61" spans="1:12" ht="15" customHeight="1">
      <c r="A61" s="48" t="s">
        <v>53</v>
      </c>
      <c r="B61" s="48"/>
      <c r="C61" s="42">
        <v>6000000</v>
      </c>
      <c r="D61" s="8">
        <f>C61/22/8</f>
        <v>34090.909090909088</v>
      </c>
    </row>
    <row r="62" spans="1:12" ht="15" customHeight="1">
      <c r="A62" s="48" t="s">
        <v>57</v>
      </c>
      <c r="B62" s="48"/>
      <c r="C62" s="42">
        <v>3000000</v>
      </c>
      <c r="D62" s="8">
        <f>C62/22/8</f>
        <v>17045.454545454544</v>
      </c>
    </row>
    <row r="63" spans="1:12">
      <c r="A63" s="49" t="s">
        <v>58</v>
      </c>
      <c r="B63" s="49"/>
      <c r="C63" s="8">
        <v>4000000</v>
      </c>
      <c r="D63" s="8">
        <f>C63/22/8</f>
        <v>22727.272727272728</v>
      </c>
    </row>
  </sheetData>
  <mergeCells count="46">
    <mergeCell ref="A4:K4"/>
    <mergeCell ref="A5:K5"/>
    <mergeCell ref="A6:K6"/>
    <mergeCell ref="A53:K53"/>
    <mergeCell ref="A56:K56"/>
    <mergeCell ref="A47:K47"/>
    <mergeCell ref="A30:K30"/>
    <mergeCell ref="A32:A41"/>
    <mergeCell ref="B31:K31"/>
    <mergeCell ref="B32:K32"/>
    <mergeCell ref="A50:K50"/>
    <mergeCell ref="B25:C25"/>
    <mergeCell ref="B26:C26"/>
    <mergeCell ref="A29:J29"/>
    <mergeCell ref="B27:C28"/>
    <mergeCell ref="A27:A28"/>
    <mergeCell ref="A19:J19"/>
    <mergeCell ref="B22:C22"/>
    <mergeCell ref="B23:C23"/>
    <mergeCell ref="B24:C24"/>
    <mergeCell ref="B8:C8"/>
    <mergeCell ref="B10:K10"/>
    <mergeCell ref="B11:C11"/>
    <mergeCell ref="B12:C12"/>
    <mergeCell ref="A13:J13"/>
    <mergeCell ref="A9:K9"/>
    <mergeCell ref="B15:K15"/>
    <mergeCell ref="B18:C18"/>
    <mergeCell ref="B16:C16"/>
    <mergeCell ref="B21:K21"/>
    <mergeCell ref="A14:K14"/>
    <mergeCell ref="A20:K20"/>
    <mergeCell ref="B51:C51"/>
    <mergeCell ref="A52:J52"/>
    <mergeCell ref="B54:C54"/>
    <mergeCell ref="A55:J55"/>
    <mergeCell ref="A43:A44"/>
    <mergeCell ref="B43:C44"/>
    <mergeCell ref="A46:J46"/>
    <mergeCell ref="A49:J49"/>
    <mergeCell ref="B48:C48"/>
    <mergeCell ref="A57:J57"/>
    <mergeCell ref="A60:B60"/>
    <mergeCell ref="A61:B61"/>
    <mergeCell ref="A62:B62"/>
    <mergeCell ref="A63:B63"/>
  </mergeCells>
  <printOptions horizontalCentered="1"/>
  <pageMargins left="0.39370078740157483" right="0.39370078740157483" top="0.59055118110236227" bottom="0.59055118110236227" header="0.31496062992125984" footer="0.31496062992125984"/>
  <pageSetup paperSize="9" orientation="landscape" r:id="rId1"/>
  <headerFooter alignWithMargins="0"/>
  <ignoredErrors>
    <ignoredError sqref="F2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N4010</dc:creator>
  <cp:lastModifiedBy>N4010</cp:lastModifiedBy>
  <cp:lastPrinted>2016-03-28T02:20:16Z</cp:lastPrinted>
  <dcterms:created xsi:type="dcterms:W3CDTF">2016-03-25T14:33:21Z</dcterms:created>
  <dcterms:modified xsi:type="dcterms:W3CDTF">2016-05-08T14:19:03Z</dcterms:modified>
</cp:coreProperties>
</file>