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NOT Bought" sheetId="2" state="visible" r:id="rId3"/>
    <sheet name="Frame Assembly" sheetId="3" state="visible" r:id="rId4"/>
    <sheet name="Axis Traversal Robot Assembly" sheetId="4" state="visible" r:id="rId5"/>
    <sheet name="Water Distribution System" sheetId="5" state="visible" r:id="rId6"/>
    <sheet name="Power &amp; Control Circuit Assembl" sheetId="6" state="visible" r:id="rId7"/>
    <sheet name="Main Board" sheetId="7" state="visible" r:id="rId8"/>
    <sheet name="Axis Control Board" sheetId="8" state="visible" r:id="rId9"/>
    <sheet name="Sensor Board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<sst xmlns="http://schemas.openxmlformats.org/spreadsheetml/2006/main" count="290" uniqueCount="190">
  <si>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</si>
  <si>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</si>
  <si>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</si>
  <si>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</si>
  <si>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</si>
  <si>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</si>
  <si>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</si>
  <si>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Frame Assembly</t>
  </si>
  <si>
    <t xml:space="preserve">Water Distribution System</t>
  </si>
  <si>
    <t xml:space="preserve">Axis Traversal Robot Assembly</t>
  </si>
  <si>
    <t xml:space="preserve">Power &amp; Control Circuit Assembly</t>
  </si>
  <si>
    <t xml:space="preserve">***</t>
  </si>
  <si>
    <t xml:space="preserve">NOT BOUGHT</t>
  </si>
  <si>
    <t xml:space="preserve">&lt;&gt;</t>
  </si>
  <si>
    <t xml:space="preserve">Design, Manufacturing, Testing and Documentation</t>
  </si>
  <si>
    <t xml:space="preserve">TOTAL</t>
  </si>
  <si>
    <t xml:space="preserve">Link</t>
  </si>
  <si>
    <t xml:space="preserve">Wood Sheet</t>
  </si>
  <si>
    <t xml:space="preserve">Wood bolts</t>
  </si>
  <si>
    <t xml:space="preserve">Profile L-Shaped connector</t>
  </si>
  <si>
    <t xml:space="preserve">3D corner connector between Top Frame and legs</t>
  </si>
  <si>
    <t xml:space="preserve">UGE</t>
  </si>
  <si>
    <t xml:space="preserve">https://uge-one.com/product/industrial-aluminum-profile-2020-european-standard-three-dimensional-angle-corner-connector/?gad_source=1&amp;gclid=Cj0KCQjwqdqvBhCPARIsANrmZhMtScDo6p25_kHwqmP3HGnPdio3V7VplaPSgaoZCRBYTagBshTvdDoaArVmEALw_wcB</t>
  </si>
  <si>
    <t xml:space="preserve">T-Nut</t>
  </si>
  <si>
    <t xml:space="preserve">Including T-Nut</t>
  </si>
  <si>
    <t xml:space="preserve">M5 1cm</t>
  </si>
  <si>
    <t xml:space="preserve">LED Strips</t>
  </si>
  <si>
    <t xml:space="preserve">Ultrasonic Sensor</t>
  </si>
  <si>
    <t xml:space="preserve">Ultrasonic Wire</t>
  </si>
  <si>
    <t xml:space="preserve">Ultrasonic screw</t>
  </si>
  <si>
    <t xml:space="preserve">Fitting 3/4inch female to 1/2inch hose</t>
  </si>
  <si>
    <t xml:space="preserve">hose 1/2 diameter</t>
  </si>
  <si>
    <t xml:space="preserve">3D printed sprinkler wide</t>
  </si>
  <si>
    <t xml:space="preserve">not bought</t>
  </si>
  <si>
    <t xml:space="preserve">Wires for LED Strips</t>
  </si>
  <si>
    <t xml:space="preserve">STC8H8K64U_SOP20</t>
  </si>
  <si>
    <t xml:space="preserve">IC socket DIP28</t>
  </si>
  <si>
    <t xml:space="preserve">Aluminum Profiles 2040</t>
  </si>
  <si>
    <t xml:space="preserve">2040 Profile for base (3+3+2+2+2*3+3) ~ 18m</t>
  </si>
  <si>
    <t xml:space="preserve">3dsmart</t>
  </si>
  <si>
    <t xml:space="preserve">Aluminum Profiles 2020</t>
  </si>
  <si>
    <t xml:space="preserve">2020 Profile for legs (2m*4)</t>
  </si>
  <si>
    <t xml:space="preserve">Wood sheet</t>
  </si>
  <si>
    <t xml:space="preserve">كنتر خشب للbase</t>
  </si>
  <si>
    <t xml:space="preserve">المصانع</t>
  </si>
  <si>
    <t xml:space="preserve">Profile interior corner connector</t>
  </si>
  <si>
    <t xml:space="preserve">inter-connections inside frame</t>
  </si>
  <si>
    <t xml:space="preserve">https://uge-one.com/product/l-shape-3030-aluminum-profile-interior-corner-connector-joint-bracket/</t>
  </si>
  <si>
    <t xml:space="preserve">M5 5cm</t>
  </si>
  <si>
    <t xml:space="preserve">Wood Bolt</t>
  </si>
  <si>
    <t xml:space="preserve">Left Side Frame</t>
  </si>
  <si>
    <t xml:space="preserve">Sprinkler Side – 3D Printed /gram – 180g / Piece – 1 Piece</t>
  </si>
  <si>
    <t xml:space="preserve">Right Side Frame</t>
  </si>
  <si>
    <t xml:space="preserve">Electronics Side – 3D Printed /gram – 101g / Piece – 1 Piece</t>
  </si>
  <si>
    <t xml:space="preserve">Battery Holder</t>
  </si>
  <si>
    <t xml:space="preserve">3D Printed /gram – 14g / Piece – 2 Pieces</t>
  </si>
  <si>
    <t xml:space="preserve">Spacers</t>
  </si>
  <si>
    <t xml:space="preserve">3D Printed /gram – 1g /Piece – 12 Pieces</t>
  </si>
  <si>
    <t xml:space="preserve">Motor Coupler</t>
  </si>
  <si>
    <t xml:space="preserve">3D Printed /gram – 6g /Piece – 2 Pieces</t>
  </si>
  <si>
    <t xml:space="preserve">Coupler Axis Connector</t>
  </si>
  <si>
    <t xml:space="preserve">3D Printed /gram – 2g /Piece – 2 Pieces</t>
  </si>
  <si>
    <t xml:space="preserve">V-Wheel Bearing</t>
  </si>
  <si>
    <t xml:space="preserve">2 v-wheels will have the inner ball bearings removed to fit in the coupler</t>
  </si>
  <si>
    <t xml:space="preserve">Ball Bearings</t>
  </si>
  <si>
    <t xml:space="preserve">the removed ball bearings will be used</t>
  </si>
  <si>
    <t xml:space="preserve">Stepper Motor</t>
  </si>
  <si>
    <t xml:space="preserve">Stepper Motor Wire</t>
  </si>
  <si>
    <t xml:space="preserve">Li-Ion 18650 Batteries</t>
  </si>
  <si>
    <t xml:space="preserve">Li-Ion BMS 3s</t>
  </si>
  <si>
    <t xml:space="preserve">Li-Ion Nickel Strips</t>
  </si>
  <si>
    <t xml:space="preserve">Li-Ion Power Wires with JST</t>
  </si>
  <si>
    <t xml:space="preserve">Ultrasonic Sensor Screw</t>
  </si>
  <si>
    <t xml:space="preserve">Ultrasonic Sensor Wire</t>
  </si>
  <si>
    <t xml:space="preserve">Assembled PCB</t>
  </si>
  <si>
    <t xml:space="preserve">Details in “axis_control_pcb.xlsx”</t>
  </si>
  <si>
    <t xml:space="preserve">M3 Screws</t>
  </si>
  <si>
    <t xml:space="preserve">For Stepper Motors, PCB and battery holder mounting</t>
  </si>
  <si>
    <t xml:space="preserve">hose 1/2 inch diameter</t>
  </si>
  <si>
    <t xml:space="preserve">From 1/2 inch diameter hose to 3/4 inch inlet of solenoid valve</t>
  </si>
  <si>
    <t xml:space="preserve">Water distributer 1 to 3</t>
  </si>
  <si>
    <t xml:space="preserve">3D printed water distributer from 1 source to 6 outputs</t>
  </si>
  <si>
    <t xml:space="preserve">Solenoid Valves</t>
  </si>
  <si>
    <t xml:space="preserve">Hose tightenner</t>
  </si>
  <si>
    <t xml:space="preserve">M3 Screw with nut</t>
  </si>
  <si>
    <t xml:space="preserve">to hold sprinklers to axis traversal robot</t>
  </si>
  <si>
    <t xml:space="preserve">3D Printed Sprinklers Narrow output</t>
  </si>
  <si>
    <t xml:space="preserve">1 sprinkler is 43 grams, </t>
  </si>
  <si>
    <t xml:space="preserve">3D Printed Sprinklers Wide output</t>
  </si>
  <si>
    <t xml:space="preserve">1 sprinkler is 50 grams</t>
  </si>
  <si>
    <t xml:space="preserve">AC head socket</t>
  </si>
  <si>
    <t xml:space="preserve">AC Wire</t>
  </si>
  <si>
    <t xml:space="preserve">Power supply 12v 10Amps</t>
  </si>
  <si>
    <t xml:space="preserve">for solenoids and relays</t>
  </si>
  <si>
    <t xml:space="preserve">Power wire JST 2-pin</t>
  </si>
  <si>
    <t xml:space="preserve">To power Main Board</t>
  </si>
  <si>
    <t xml:space="preserve">Assembled Main Board</t>
  </si>
  <si>
    <t xml:space="preserve">Please Refer to “main_board.xlsx”</t>
  </si>
  <si>
    <t xml:space="preserve">MDF Board</t>
  </si>
  <si>
    <t xml:space="preserve">to Hold Power Supply and Relay Modules</t>
  </si>
  <si>
    <t xml:space="preserve">M3 Screw and Nuts</t>
  </si>
  <si>
    <t xml:space="preserve">Pin Header wires 3P</t>
  </si>
  <si>
    <t xml:space="preserve">to connect to each relay modules</t>
  </si>
  <si>
    <t xml:space="preserve">Power Wires 1.5mm</t>
  </si>
  <si>
    <t xml:space="preserve">To power Relay Channels</t>
  </si>
  <si>
    <t xml:space="preserve">Terminals</t>
  </si>
  <si>
    <t xml:space="preserve">2 terminals connectors for each solenoid (6 solenoids)</t>
  </si>
  <si>
    <t xml:space="preserve">Relay Module 12V 3Channel</t>
  </si>
  <si>
    <t xml:space="preserve">to Hold the solenoid valves</t>
  </si>
  <si>
    <t xml:space="preserve">M5 Screws and Nuts</t>
  </si>
  <si>
    <t xml:space="preserve">To hold the 3 MDF boards</t>
  </si>
  <si>
    <t xml:space="preserve">Power Wires 1mm</t>
  </si>
  <si>
    <t xml:space="preserve">To connect Main Board to Sensor Board</t>
  </si>
  <si>
    <t xml:space="preserve">Assembled Sensor Board</t>
  </si>
  <si>
    <t xml:space="preserve">with sensors</t>
  </si>
  <si>
    <t xml:space="preserve">PCB</t>
  </si>
  <si>
    <t xml:space="preserve">Pin Headers 1x20</t>
  </si>
  <si>
    <t xml:space="preserve">for raspberry pi pico w</t>
  </si>
  <si>
    <t xml:space="preserve">Raspberry Pi Pico W</t>
  </si>
  <si>
    <t xml:space="preserve">Pin Header 2x3</t>
  </si>
  <si>
    <t xml:space="preserve">nRF24l01</t>
  </si>
  <si>
    <t xml:space="preserve">Resistors</t>
  </si>
  <si>
    <t xml:space="preserve">S8050</t>
  </si>
  <si>
    <t xml:space="preserve">Pin Header 1x6</t>
  </si>
  <si>
    <t xml:space="preserve">MCP2551</t>
  </si>
  <si>
    <t xml:space="preserve">CAN Transceiver</t>
  </si>
  <si>
    <t xml:space="preserve">future</t>
  </si>
  <si>
    <t xml:space="preserve">Terminal Block</t>
  </si>
  <si>
    <t xml:space="preserve">3 for led strip and 1 for CAN bus</t>
  </si>
  <si>
    <t xml:space="preserve">JST 3P Female</t>
  </si>
  <si>
    <t xml:space="preserve">To connect to relays of solenoid valve</t>
  </si>
  <si>
    <t xml:space="preserve">PC817</t>
  </si>
  <si>
    <t xml:space="preserve">Optocoupler</t>
  </si>
  <si>
    <t xml:space="preserve">IRFZ44n</t>
  </si>
  <si>
    <t xml:space="preserve">N-channel MOSFET</t>
  </si>
  <si>
    <t xml:space="preserve">JST 2P Female</t>
  </si>
  <si>
    <t xml:space="preserve">1 for power and 1 for UART output</t>
  </si>
  <si>
    <t xml:space="preserve">LD33v</t>
  </si>
  <si>
    <t xml:space="preserve">3.3v regulator</t>
  </si>
  <si>
    <t xml:space="preserve">L7805</t>
  </si>
  <si>
    <t xml:space="preserve">5v regulator</t>
  </si>
  <si>
    <t xml:space="preserve">Capacitor 300uf</t>
  </si>
  <si>
    <t xml:space="preserve">Capacitor 1nf</t>
  </si>
  <si>
    <t xml:space="preserve">STC8H8K64U1</t>
  </si>
  <si>
    <t xml:space="preserve">Female Pin headers 1x3</t>
  </si>
  <si>
    <t xml:space="preserve">MCU debugging</t>
  </si>
  <si>
    <t xml:space="preserve">IC socket 28pin</t>
  </si>
  <si>
    <t xml:space="preserve">Female Pin Header 2x3</t>
  </si>
  <si>
    <t xml:space="preserve">nRF24 pinout</t>
  </si>
  <si>
    <t xml:space="preserve">circuits-elec</t>
  </si>
  <si>
    <t xml:space="preserve">lm7805</t>
  </si>
  <si>
    <t xml:space="preserve">Female Pin Header 1x40</t>
  </si>
  <si>
    <t xml:space="preserve">DRV pinout</t>
  </si>
  <si>
    <t xml:space="preserve">DRV8825</t>
  </si>
  <si>
    <t xml:space="preserve">1k, 220x2</t>
  </si>
  <si>
    <t xml:space="preserve">JST female 2pin</t>
  </si>
  <si>
    <t xml:space="preserve">Power in </t>
  </si>
  <si>
    <t xml:space="preserve">JST female 4pin </t>
  </si>
  <si>
    <t xml:space="preserve">2 stepper motors output and one ultrasonic input/output</t>
  </si>
  <si>
    <t xml:space="preserve">LED</t>
  </si>
  <si>
    <t xml:space="preserve">Capacitor Electrolytic 220uF</t>
  </si>
  <si>
    <t xml:space="preserve">Capacitor Electrolytic 22uF</t>
  </si>
  <si>
    <t xml:space="preserve">Ceramic Capacitor</t>
  </si>
  <si>
    <t xml:space="preserve">PCB board</t>
  </si>
  <si>
    <t xml:space="preserve">1n5817</t>
  </si>
  <si>
    <t xml:space="preserve">Diode</t>
  </si>
  <si>
    <t xml:space="preserve">3-pin header</t>
  </si>
  <si>
    <t xml:space="preserve">STC MCU Programming</t>
  </si>
  <si>
    <t xml:space="preserve">JST 2Pin </t>
  </si>
  <si>
    <t xml:space="preserve">Power Input and UART Port</t>
  </si>
  <si>
    <t xml:space="preserve">JST 3Pin </t>
  </si>
  <si>
    <t xml:space="preserve">TEMT600 and DHT11</t>
  </si>
  <si>
    <t xml:space="preserve">JST 4PIn </t>
  </si>
  <si>
    <t xml:space="preserve">MQ135 and soil moisture</t>
  </si>
  <si>
    <t xml:space="preserve">Pin Header</t>
  </si>
  <si>
    <t xml:space="preserve">MCP2515 breakout</t>
  </si>
  <si>
    <t xml:space="preserve">l7805</t>
  </si>
  <si>
    <t xml:space="preserve">Capacitor 220uf</t>
  </si>
  <si>
    <t xml:space="preserve">Capacitor 0.1nF</t>
  </si>
  <si>
    <t xml:space="preserve">Shrink Tube for wire</t>
  </si>
  <si>
    <t xml:space="preserve">all wire lengths</t>
  </si>
  <si>
    <t xml:space="preserve">Female Pin header Wires</t>
  </si>
  <si>
    <t xml:space="preserve">DHT11</t>
  </si>
  <si>
    <t xml:space="preserve">temperature and humidity</t>
  </si>
  <si>
    <t xml:space="preserve">MQ135</t>
  </si>
  <si>
    <t xml:space="preserve">Soil Moisture Sensor</t>
  </si>
  <si>
    <t xml:space="preserve">TEMPT6000</t>
  </si>
  <si>
    <t xml:space="preserve">ambient light sensor</t>
  </si>
  <si>
    <t xml:space="preserve">MCP2515 Module</t>
  </si>
  <si>
    <t xml:space="preserve">for CAN communication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</si>
</sst>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_(* #,##0.00_);_(* \(#,##0.00\);_(* \-??_);_(@_)"/>
    <numFmt numFmtId="167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2"/>
      <charset val="1"/>
    </font>
    <font>
      <sz val="12"/>
      <name val="Arial"/>
      <family val="2"/>
      <charset val="1"/>
    </font>
    <font>
      <sz val="12"/>
      <color rgb="FF000000"/>
      <name val="Helvetica Neue"/>
      <family val="2"/>
      <charset val="1"/>
    </font>
    <font>
      <sz val="12"/>
      <color rgb="FF000000"/>
      <name val="Aptos Narrow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ptos Narrow"/>
      <family val="0"/>
      <charset val="1"/>
    </font>
    <font>
      <b val="true"/>
      <sz val="12"/>
      <color rgb="FF000000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0" fillId="0" borderId="1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15" activeCellId="0" sqref="D15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57.91"/>
    <col collapsed="false" customWidth="true" hidden="false" outlineLevel="0" max="3" min="3" style="0" width="8.02"/>
    <col collapsed="false" customWidth="true" hidden="false" outlineLevel="0" max="4" min="4" style="0" width="12.32"/>
    <col collapsed="false" customWidth="true" hidden="false" outlineLevel="0" max="5" min="5" style="0" width="13.77"/>
    <col collapsed="false" customWidth="true" hidden="false" outlineLevel="0" max="6" min="6" style="0" width="15.73"/>
    <col collapsed="false" customWidth="true" hidden="false" outlineLevel="0" max="7" min="7" style="0" width="8.1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</row>
    <row r="2" customFormat="false" ht="15.75" hidden="false" customHeight="false" outlineLevel="0" collapsed="false">
      <c r="A2" s="7" t="n">
        <v>1</v>
      </c>
      <c r="B2" s="8" t="s">
        <v>7</v>
      </c>
      <c r="C2" s="9" t="n">
        <f aca="false">'Frame Assembly'!E12</f>
        <v>9313</v>
      </c>
      <c r="D2" s="10" t="n">
        <v>1</v>
      </c>
      <c r="E2" s="11" t="n">
        <f aca="false">C2*D2</f>
        <v>9313</v>
      </c>
      <c r="F2" s="12"/>
      <c r="G2" s="13"/>
    </row>
    <row r="3" customFormat="false" ht="15.75" hidden="false" customHeight="false" outlineLevel="0" collapsed="false">
      <c r="A3" s="7" t="n">
        <v>2</v>
      </c>
      <c r="B3" s="14" t="s">
        <v>8</v>
      </c>
      <c r="C3" s="15" t="n">
        <f aca="false">'Water Distribution System'!E11</f>
        <v>3359</v>
      </c>
      <c r="D3" s="16" t="n">
        <v>1</v>
      </c>
      <c r="E3" s="17" t="n">
        <f aca="false">C3*D3</f>
        <v>3359</v>
      </c>
      <c r="F3" s="12"/>
      <c r="G3" s="18"/>
    </row>
    <row r="4" customFormat="false" ht="15.75" hidden="false" customHeight="false" outlineLevel="0" collapsed="false">
      <c r="A4" s="7" t="n">
        <v>3</v>
      </c>
      <c r="B4" s="14" t="s">
        <v>9</v>
      </c>
      <c r="C4" s="9" t="n">
        <f aca="false">'Axis Traversal Robot Assembly'!E22</f>
        <v>2846</v>
      </c>
      <c r="D4" s="10" t="n">
        <v>3</v>
      </c>
      <c r="E4" s="11" t="n">
        <f aca="false">C4*D4</f>
        <v>8538</v>
      </c>
      <c r="F4" s="12"/>
      <c r="G4" s="13"/>
    </row>
    <row r="5" customFormat="false" ht="15.75" hidden="false" customHeight="false" outlineLevel="0" collapsed="false">
      <c r="A5" s="7" t="n">
        <v>4</v>
      </c>
      <c r="B5" s="14" t="s">
        <v>10</v>
      </c>
      <c r="C5" s="15" t="n">
        <f aca="false">'Power &amp; Control Circuit Assembl'!E20</f>
        <v>3344.5</v>
      </c>
      <c r="D5" s="16" t="n">
        <v>1</v>
      </c>
      <c r="E5" s="17" t="n">
        <f aca="false">C5*D5</f>
        <v>3344.5</v>
      </c>
      <c r="F5" s="12"/>
      <c r="G5" s="18"/>
    </row>
    <row r="6" customFormat="false" ht="15.75" hidden="false" customHeight="false" outlineLevel="0" collapsed="false">
      <c r="A6" s="7"/>
      <c r="B6" s="14"/>
      <c r="C6" s="15"/>
      <c r="D6" s="16"/>
      <c r="E6" s="17"/>
      <c r="F6" s="12"/>
      <c r="G6" s="13"/>
    </row>
    <row r="7" customFormat="false" ht="15.75" hidden="false" customHeight="false" outlineLevel="0" collapsed="false">
      <c r="A7" s="7" t="s">
        <v>11</v>
      </c>
      <c r="B7" s="19" t="s">
        <v>12</v>
      </c>
      <c r="C7" s="15"/>
      <c r="D7" s="16"/>
      <c r="E7" s="17" t="n">
        <f aca="false">('NOT Bought'!E19)*-1</f>
        <v>-2098</v>
      </c>
      <c r="F7" s="20"/>
      <c r="G7" s="13"/>
    </row>
    <row r="8" customFormat="false" ht="15.75" hidden="false" customHeight="false" outlineLevel="0" collapsed="false">
      <c r="A8" s="7"/>
      <c r="B8" s="14"/>
      <c r="C8" s="15"/>
      <c r="D8" s="16"/>
      <c r="E8" s="17"/>
      <c r="F8" s="21"/>
      <c r="G8" s="13"/>
    </row>
    <row r="9" customFormat="false" ht="15.75" hidden="false" customHeight="false" outlineLevel="0" collapsed="false">
      <c r="A9" s="22" t="s">
        <v>13</v>
      </c>
      <c r="B9" s="23" t="s">
        <v>14</v>
      </c>
      <c r="C9" s="24"/>
      <c r="D9" s="25"/>
      <c r="E9" s="26" t="n">
        <v>20000</v>
      </c>
      <c r="F9" s="21"/>
      <c r="G9" s="18"/>
    </row>
    <row r="10" customFormat="false" ht="16.5" hidden="false" customHeight="false" outlineLevel="0" collapsed="false">
      <c r="A10" s="27"/>
      <c r="B10" s="14"/>
      <c r="C10" s="15"/>
      <c r="D10" s="16"/>
      <c r="E10" s="17"/>
      <c r="F10" s="21"/>
      <c r="G10" s="13"/>
    </row>
    <row r="11" customFormat="false" ht="16.5" hidden="false" customHeight="false" outlineLevel="0" collapsed="false">
      <c r="A11" s="1"/>
      <c r="B11" s="28" t="s">
        <v>15</v>
      </c>
      <c r="C11" s="28"/>
      <c r="D11" s="28"/>
      <c r="E11" s="1" t="n">
        <f aca="false">SUM(E2:E9)</f>
        <v>42456.5</v>
      </c>
      <c r="F11" s="29"/>
      <c r="G11" s="30"/>
    </row>
  </sheetData>
  <mergeCells count="1">
    <mergeCell ref="B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23" activeCellId="0" sqref="B23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31" width="5.56"/>
    <col collapsed="false" customWidth="true" hidden="false" outlineLevel="0" max="2" min="2" style="31" width="37.83"/>
    <col collapsed="false" customWidth="true" hidden="false" outlineLevel="0" max="3" min="3" style="31" width="6.95"/>
    <col collapsed="false" customWidth="true" hidden="false" outlineLevel="0" max="4" min="4" style="31" width="12.32"/>
    <col collapsed="false" customWidth="true" hidden="false" outlineLevel="0" max="5" min="5" style="31" width="13.77"/>
    <col collapsed="false" customWidth="true" hidden="false" outlineLevel="0" max="6" min="6" style="31" width="56.28"/>
    <col collapsed="false" customWidth="true" hidden="false" outlineLevel="0" max="7" min="7" style="31" width="8.15"/>
    <col collapsed="false" customWidth="true" hidden="false" outlineLevel="0" max="8" min="8" style="31" width="264.31"/>
    <col collapsed="false" customWidth="false" hidden="false" outlineLevel="0" max="1024" min="9" style="31" width="11.52"/>
  </cols>
  <sheetData>
    <row r="1" customFormat="false" ht="15.75" hidden="false" customHeight="false" outlineLevel="0" collapsed="false">
      <c r="A1" s="32" t="s">
        <v>0</v>
      </c>
      <c r="B1" s="33" t="s">
        <v>1</v>
      </c>
      <c r="C1" s="34" t="s">
        <v>2</v>
      </c>
      <c r="D1" s="34" t="s">
        <v>3</v>
      </c>
      <c r="E1" s="35" t="s">
        <v>4</v>
      </c>
      <c r="F1" s="32" t="s">
        <v>5</v>
      </c>
      <c r="G1" s="36" t="s">
        <v>6</v>
      </c>
      <c r="H1" s="37" t="s">
        <v>16</v>
      </c>
    </row>
    <row r="2" customFormat="false" ht="15.75" hidden="false" customHeight="false" outlineLevel="0" collapsed="false">
      <c r="A2" s="17" t="n">
        <v>1</v>
      </c>
      <c r="B2" s="38" t="s">
        <v>17</v>
      </c>
      <c r="C2" s="15" t="n">
        <v>750</v>
      </c>
      <c r="D2" s="15" t="n">
        <v>1</v>
      </c>
      <c r="E2" s="39" t="n">
        <f aca="false">C2*D2</f>
        <v>750</v>
      </c>
      <c r="F2" s="40"/>
      <c r="G2" s="41"/>
      <c r="H2" s="17"/>
    </row>
    <row r="3" customFormat="false" ht="15.75" hidden="false" customHeight="false" outlineLevel="0" collapsed="false">
      <c r="A3" s="17" t="n">
        <v>2</v>
      </c>
      <c r="B3" s="38" t="s">
        <v>18</v>
      </c>
      <c r="C3" s="15" t="n">
        <v>1</v>
      </c>
      <c r="D3" s="15" t="n">
        <v>20</v>
      </c>
      <c r="E3" s="39" t="n">
        <f aca="false">C3*D3</f>
        <v>20</v>
      </c>
      <c r="F3" s="40"/>
      <c r="G3" s="41"/>
      <c r="H3" s="17"/>
    </row>
    <row r="4" customFormat="false" ht="15" hidden="false" customHeight="false" outlineLevel="0" collapsed="false">
      <c r="A4" s="17" t="n">
        <v>5</v>
      </c>
      <c r="B4" s="42" t="s">
        <v>19</v>
      </c>
      <c r="C4" s="15" t="n">
        <v>20</v>
      </c>
      <c r="D4" s="15" t="n">
        <v>12</v>
      </c>
      <c r="E4" s="39" t="n">
        <f aca="false">C4*D4</f>
        <v>240</v>
      </c>
      <c r="F4" s="43" t="s">
        <v>20</v>
      </c>
      <c r="G4" s="44" t="s">
        <v>21</v>
      </c>
      <c r="H4" s="17" t="s">
        <v>22</v>
      </c>
    </row>
    <row r="5" customFormat="false" ht="15" hidden="false" customHeight="false" outlineLevel="0" collapsed="false">
      <c r="A5" s="17" t="n">
        <v>6</v>
      </c>
      <c r="B5" s="42" t="s">
        <v>23</v>
      </c>
      <c r="C5" s="15" t="n">
        <v>6</v>
      </c>
      <c r="D5" s="15" t="n">
        <v>10</v>
      </c>
      <c r="E5" s="39" t="n">
        <f aca="false">C5*D5</f>
        <v>60</v>
      </c>
      <c r="F5" s="43" t="s">
        <v>24</v>
      </c>
      <c r="G5" s="44"/>
      <c r="H5" s="17"/>
    </row>
    <row r="6" customFormat="false" ht="15" hidden="false" customHeight="false" outlineLevel="0" collapsed="false">
      <c r="A6" s="17" t="n">
        <v>7</v>
      </c>
      <c r="B6" s="42" t="s">
        <v>25</v>
      </c>
      <c r="C6" s="15" t="n">
        <v>3</v>
      </c>
      <c r="D6" s="15" t="n">
        <v>8</v>
      </c>
      <c r="E6" s="39" t="n">
        <f aca="false">C6*D6</f>
        <v>24</v>
      </c>
      <c r="F6" s="43"/>
      <c r="G6" s="44"/>
      <c r="H6" s="17"/>
    </row>
    <row r="7" customFormat="false" ht="15.75" hidden="false" customHeight="false" outlineLevel="0" collapsed="false">
      <c r="A7" s="17"/>
      <c r="B7" s="38" t="s">
        <v>26</v>
      </c>
      <c r="C7" s="15"/>
      <c r="D7" s="15"/>
      <c r="E7" s="39"/>
      <c r="F7" s="40"/>
      <c r="G7" s="41"/>
      <c r="H7" s="17"/>
    </row>
    <row r="8" customFormat="false" ht="15" hidden="false" customHeight="false" outlineLevel="0" collapsed="false">
      <c r="A8" s="17" t="n">
        <v>3</v>
      </c>
      <c r="B8" s="38" t="s">
        <v>27</v>
      </c>
      <c r="C8" s="15" t="n">
        <v>55</v>
      </c>
      <c r="D8" s="15" t="n">
        <v>2</v>
      </c>
      <c r="E8" s="39" t="n">
        <f aca="false">C8*D8</f>
        <v>110</v>
      </c>
      <c r="F8" s="40"/>
      <c r="G8" s="41"/>
      <c r="H8" s="17"/>
    </row>
    <row r="9" customFormat="false" ht="15" hidden="false" customHeight="false" outlineLevel="0" collapsed="false">
      <c r="A9" s="17" t="n">
        <v>4</v>
      </c>
      <c r="B9" s="38" t="s">
        <v>28</v>
      </c>
      <c r="C9" s="15" t="n">
        <v>30</v>
      </c>
      <c r="D9" s="15" t="n">
        <v>2</v>
      </c>
      <c r="E9" s="39" t="n">
        <f aca="false">C9*D9</f>
        <v>60</v>
      </c>
      <c r="F9" s="40"/>
      <c r="G9" s="41"/>
      <c r="H9" s="17"/>
    </row>
    <row r="10" customFormat="false" ht="15.75" hidden="false" customHeight="false" outlineLevel="0" collapsed="false">
      <c r="A10" s="17" t="n">
        <v>5</v>
      </c>
      <c r="B10" s="38" t="s">
        <v>29</v>
      </c>
      <c r="C10" s="15" t="n">
        <v>1</v>
      </c>
      <c r="D10" s="15" t="n">
        <v>4</v>
      </c>
      <c r="E10" s="39" t="n">
        <f aca="false">C10*D10</f>
        <v>4</v>
      </c>
      <c r="F10" s="40"/>
      <c r="G10" s="41"/>
      <c r="H10" s="17"/>
    </row>
    <row r="11" customFormat="false" ht="15.75" hidden="false" customHeight="false" outlineLevel="0" collapsed="false">
      <c r="A11" s="17" t="n">
        <v>6</v>
      </c>
      <c r="B11" s="38" t="s">
        <v>30</v>
      </c>
      <c r="C11" s="15" t="n">
        <v>25</v>
      </c>
      <c r="D11" s="15" t="n">
        <v>5</v>
      </c>
      <c r="E11" s="39" t="n">
        <f aca="false">C11*D11</f>
        <v>125</v>
      </c>
      <c r="F11" s="40"/>
      <c r="G11" s="41"/>
      <c r="H11" s="17"/>
    </row>
    <row r="12" customFormat="false" ht="15.75" hidden="false" customHeight="false" outlineLevel="0" collapsed="false">
      <c r="A12" s="17" t="n">
        <v>7</v>
      </c>
      <c r="B12" s="38" t="s">
        <v>31</v>
      </c>
      <c r="C12" s="15" t="n">
        <v>15</v>
      </c>
      <c r="D12" s="15" t="n">
        <v>27</v>
      </c>
      <c r="E12" s="39" t="n">
        <f aca="false">C12*D12</f>
        <v>405</v>
      </c>
      <c r="F12" s="45"/>
      <c r="G12" s="41"/>
      <c r="H12" s="17"/>
    </row>
    <row r="13" customFormat="false" ht="15.75" hidden="false" customHeight="false" outlineLevel="0" collapsed="false">
      <c r="A13" s="17" t="n">
        <v>8</v>
      </c>
      <c r="B13" s="38" t="s">
        <v>32</v>
      </c>
      <c r="C13" s="15" t="n">
        <v>150</v>
      </c>
      <c r="D13" s="15" t="n">
        <v>2</v>
      </c>
      <c r="E13" s="39" t="n">
        <f aca="false">C13*D13</f>
        <v>300</v>
      </c>
      <c r="F13" s="45"/>
      <c r="G13" s="41"/>
      <c r="H13" s="17"/>
    </row>
    <row r="14" customFormat="false" ht="15.75" hidden="false" customHeight="false" outlineLevel="0" collapsed="false">
      <c r="A14" s="17" t="n">
        <v>9</v>
      </c>
      <c r="B14" s="38" t="s">
        <v>26</v>
      </c>
      <c r="C14" s="15" t="n">
        <v>0</v>
      </c>
      <c r="D14" s="15" t="n">
        <v>3</v>
      </c>
      <c r="E14" s="39" t="n">
        <f aca="false">C14*D14</f>
        <v>0</v>
      </c>
      <c r="F14" s="40" t="s">
        <v>33</v>
      </c>
      <c r="G14" s="41"/>
      <c r="H14" s="17"/>
    </row>
    <row r="15" customFormat="false" ht="15.75" hidden="false" customHeight="false" outlineLevel="0" collapsed="false">
      <c r="A15" s="17" t="n">
        <v>10</v>
      </c>
      <c r="B15" s="38" t="s">
        <v>34</v>
      </c>
      <c r="C15" s="15" t="n">
        <v>0</v>
      </c>
      <c r="D15" s="15" t="n">
        <v>1</v>
      </c>
      <c r="E15" s="39" t="n">
        <f aca="false">C15*D15</f>
        <v>0</v>
      </c>
      <c r="F15" s="40" t="s">
        <v>33</v>
      </c>
      <c r="G15" s="41"/>
      <c r="H15" s="17"/>
    </row>
    <row r="16" customFormat="false" ht="15" hidden="false" customHeight="false" outlineLevel="0" collapsed="false">
      <c r="A16" s="46" t="n">
        <v>2</v>
      </c>
      <c r="B16" s="47" t="s">
        <v>35</v>
      </c>
      <c r="C16" s="46" t="n">
        <v>65</v>
      </c>
      <c r="D16" s="46" t="n">
        <v>1</v>
      </c>
      <c r="E16" s="48" t="n">
        <f aca="false">C16*D16</f>
        <v>65</v>
      </c>
      <c r="F16" s="46"/>
      <c r="G16" s="48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49" t="n">
        <v>3</v>
      </c>
      <c r="B17" s="47" t="s">
        <v>36</v>
      </c>
      <c r="C17" s="50" t="n">
        <v>8</v>
      </c>
      <c r="D17" s="50" t="n">
        <v>1</v>
      </c>
      <c r="E17" s="48" t="n">
        <f aca="false">C17*D17</f>
        <v>8</v>
      </c>
      <c r="F17" s="51"/>
      <c r="G17" s="52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17"/>
      <c r="B18" s="38"/>
      <c r="C18" s="15"/>
      <c r="D18" s="15"/>
      <c r="E18" s="39"/>
      <c r="F18" s="40"/>
      <c r="G18" s="41"/>
      <c r="H18" s="17"/>
    </row>
    <row r="19" customFormat="false" ht="16.5" hidden="false" customHeight="false" outlineLevel="0" collapsed="false">
      <c r="A19" s="32"/>
      <c r="B19" s="53" t="s">
        <v>15</v>
      </c>
      <c r="C19" s="53"/>
      <c r="D19" s="53"/>
      <c r="E19" s="32" t="n">
        <f aca="false">SUM(E2:E15)</f>
        <v>2098</v>
      </c>
      <c r="F19" s="54"/>
      <c r="G19" s="55"/>
      <c r="H19" s="56"/>
    </row>
  </sheetData>
  <mergeCells count="1">
    <mergeCell ref="B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C10" activeCellId="0" sqref="C10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31" width="5.56"/>
    <col collapsed="false" customWidth="true" hidden="false" outlineLevel="0" max="2" min="2" style="31" width="32.21"/>
    <col collapsed="false" customWidth="true" hidden="false" outlineLevel="0" max="3" min="3" style="31" width="6.95"/>
    <col collapsed="false" customWidth="true" hidden="false" outlineLevel="0" max="4" min="4" style="31" width="12.32"/>
    <col collapsed="false" customWidth="true" hidden="false" outlineLevel="0" max="5" min="5" style="31" width="13.77"/>
    <col collapsed="false" customWidth="true" hidden="false" outlineLevel="0" max="6" min="6" style="31" width="56.28"/>
    <col collapsed="false" customWidth="true" hidden="false" outlineLevel="0" max="7" min="7" style="31" width="10.55"/>
    <col collapsed="false" customWidth="true" hidden="false" outlineLevel="0" max="8" min="8" style="31" width="264.31"/>
    <col collapsed="false" customWidth="false" hidden="false" outlineLevel="0" max="1024" min="9" style="31" width="11.52"/>
  </cols>
  <sheetData>
    <row r="1" customFormat="false" ht="15.75" hidden="false" customHeight="false" outlineLevel="0" collapsed="false">
      <c r="A1" s="32" t="s">
        <v>0</v>
      </c>
      <c r="B1" s="57" t="s">
        <v>1</v>
      </c>
      <c r="C1" s="34" t="s">
        <v>2</v>
      </c>
      <c r="D1" s="34" t="s">
        <v>3</v>
      </c>
      <c r="E1" s="35" t="s">
        <v>4</v>
      </c>
      <c r="F1" s="58" t="s">
        <v>5</v>
      </c>
      <c r="G1" s="36" t="s">
        <v>6</v>
      </c>
      <c r="H1" s="37" t="s">
        <v>16</v>
      </c>
    </row>
    <row r="2" customFormat="false" ht="15.75" hidden="false" customHeight="false" outlineLevel="0" collapsed="false">
      <c r="A2" s="17" t="n">
        <v>1</v>
      </c>
      <c r="B2" s="43" t="s">
        <v>37</v>
      </c>
      <c r="C2" s="59" t="n">
        <v>315</v>
      </c>
      <c r="D2" s="59" t="n">
        <v>16</v>
      </c>
      <c r="E2" s="39" t="n">
        <f aca="false">C2*D2</f>
        <v>5040</v>
      </c>
      <c r="F2" s="60" t="s">
        <v>38</v>
      </c>
      <c r="G2" s="61" t="s">
        <v>39</v>
      </c>
      <c r="H2" s="62"/>
    </row>
    <row r="3" customFormat="false" ht="15.75" hidden="false" customHeight="false" outlineLevel="0" collapsed="false">
      <c r="A3" s="17" t="n">
        <v>2</v>
      </c>
      <c r="B3" s="42" t="s">
        <v>40</v>
      </c>
      <c r="C3" s="15" t="n">
        <v>195</v>
      </c>
      <c r="D3" s="15" t="n">
        <v>9</v>
      </c>
      <c r="E3" s="39" t="n">
        <f aca="false">C3*D3</f>
        <v>1755</v>
      </c>
      <c r="F3" s="43" t="s">
        <v>41</v>
      </c>
      <c r="G3" s="44" t="s">
        <v>39</v>
      </c>
      <c r="H3" s="17"/>
    </row>
    <row r="4" customFormat="false" ht="15.75" hidden="false" customHeight="false" outlineLevel="0" collapsed="false">
      <c r="A4" s="17" t="n">
        <v>3</v>
      </c>
      <c r="B4" s="42" t="s">
        <v>42</v>
      </c>
      <c r="C4" s="15" t="n">
        <v>750</v>
      </c>
      <c r="D4" s="15" t="n">
        <v>1</v>
      </c>
      <c r="E4" s="39" t="n">
        <f aca="false">C4*D4</f>
        <v>750</v>
      </c>
      <c r="F4" s="43" t="s">
        <v>43</v>
      </c>
      <c r="G4" s="44" t="s">
        <v>44</v>
      </c>
      <c r="H4" s="17"/>
    </row>
    <row r="5" customFormat="false" ht="15.75" hidden="false" customHeight="false" outlineLevel="0" collapsed="false">
      <c r="A5" s="17" t="n">
        <v>4</v>
      </c>
      <c r="B5" s="42" t="s">
        <v>45</v>
      </c>
      <c r="C5" s="15" t="n">
        <v>45</v>
      </c>
      <c r="D5" s="15" t="n">
        <v>20</v>
      </c>
      <c r="E5" s="39" t="n">
        <f aca="false">C5*D5</f>
        <v>900</v>
      </c>
      <c r="F5" s="43" t="s">
        <v>46</v>
      </c>
      <c r="G5" s="44" t="s">
        <v>21</v>
      </c>
      <c r="H5" s="17" t="s">
        <v>47</v>
      </c>
    </row>
    <row r="6" customFormat="false" ht="15.75" hidden="false" customHeight="false" outlineLevel="0" collapsed="false">
      <c r="A6" s="17" t="n">
        <v>5</v>
      </c>
      <c r="B6" s="42" t="s">
        <v>19</v>
      </c>
      <c r="C6" s="15" t="n">
        <v>20</v>
      </c>
      <c r="D6" s="15" t="n">
        <v>24</v>
      </c>
      <c r="E6" s="39" t="n">
        <f aca="false">C6*D6</f>
        <v>480</v>
      </c>
      <c r="F6" s="43" t="s">
        <v>20</v>
      </c>
      <c r="G6" s="44" t="s">
        <v>21</v>
      </c>
      <c r="H6" s="17" t="s">
        <v>22</v>
      </c>
    </row>
    <row r="7" customFormat="false" ht="15.75" hidden="false" customHeight="false" outlineLevel="0" collapsed="false">
      <c r="A7" s="17" t="n">
        <v>6</v>
      </c>
      <c r="B7" s="42" t="s">
        <v>23</v>
      </c>
      <c r="C7" s="15" t="n">
        <v>6</v>
      </c>
      <c r="D7" s="15" t="n">
        <f aca="false">32*2-4*8</f>
        <v>32</v>
      </c>
      <c r="E7" s="39" t="n">
        <f aca="false">C7*D7</f>
        <v>192</v>
      </c>
      <c r="F7" s="43" t="s">
        <v>24</v>
      </c>
      <c r="G7" s="44"/>
      <c r="H7" s="17"/>
    </row>
    <row r="8" customFormat="false" ht="15.75" hidden="false" customHeight="false" outlineLevel="0" collapsed="false">
      <c r="A8" s="17" t="n">
        <v>7</v>
      </c>
      <c r="B8" s="42" t="s">
        <v>25</v>
      </c>
      <c r="C8" s="15" t="n">
        <v>3</v>
      </c>
      <c r="D8" s="15" t="n">
        <v>32</v>
      </c>
      <c r="E8" s="39" t="n">
        <f aca="false">C8*D8</f>
        <v>96</v>
      </c>
      <c r="F8" s="43"/>
      <c r="G8" s="44"/>
      <c r="H8" s="17"/>
    </row>
    <row r="9" customFormat="false" ht="15.75" hidden="false" customHeight="false" outlineLevel="0" collapsed="false">
      <c r="A9" s="17" t="n">
        <v>8</v>
      </c>
      <c r="B9" s="42" t="s">
        <v>48</v>
      </c>
      <c r="C9" s="15" t="n">
        <v>4</v>
      </c>
      <c r="D9" s="15" t="n">
        <v>20</v>
      </c>
      <c r="E9" s="39" t="n">
        <f aca="false">C9*D9</f>
        <v>80</v>
      </c>
      <c r="F9" s="43"/>
      <c r="G9" s="44"/>
      <c r="H9" s="17"/>
    </row>
    <row r="10" customFormat="false" ht="15.75" hidden="false" customHeight="false" outlineLevel="0" collapsed="false">
      <c r="A10" s="17" t="n">
        <v>9</v>
      </c>
      <c r="B10" s="42" t="s">
        <v>49</v>
      </c>
      <c r="C10" s="15" t="n">
        <v>1</v>
      </c>
      <c r="D10" s="15" t="n">
        <v>20</v>
      </c>
      <c r="E10" s="39" t="n">
        <f aca="false">C10*D10</f>
        <v>20</v>
      </c>
      <c r="F10" s="43"/>
      <c r="G10" s="44"/>
      <c r="H10" s="17"/>
    </row>
    <row r="11" customFormat="false" ht="16.5" hidden="false" customHeight="false" outlineLevel="0" collapsed="false">
      <c r="A11" s="17"/>
      <c r="B11" s="42"/>
      <c r="C11" s="15"/>
      <c r="D11" s="21"/>
      <c r="E11" s="63"/>
      <c r="F11" s="64"/>
      <c r="G11" s="44"/>
      <c r="H11" s="17"/>
    </row>
    <row r="12" customFormat="false" ht="16.5" hidden="false" customHeight="false" outlineLevel="0" collapsed="false">
      <c r="A12" s="32"/>
      <c r="B12" s="65" t="s">
        <v>15</v>
      </c>
      <c r="C12" s="65"/>
      <c r="D12" s="65"/>
      <c r="E12" s="32" t="n">
        <f aca="false">SUM(E2:E11)</f>
        <v>9313</v>
      </c>
      <c r="F12" s="66"/>
      <c r="G12" s="55"/>
      <c r="H12" s="56"/>
    </row>
  </sheetData>
  <mergeCells count="1">
    <mergeCell ref="B12:D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C19" activeCellId="0" sqref="C19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31" width="5.56"/>
    <col collapsed="false" customWidth="true" hidden="false" outlineLevel="0" max="2" min="2" style="31" width="29.11"/>
    <col collapsed="false" customWidth="true" hidden="false" outlineLevel="0" max="3" min="3" style="31" width="6.95"/>
    <col collapsed="false" customWidth="true" hidden="false" outlineLevel="0" max="4" min="4" style="31" width="12.32"/>
    <col collapsed="false" customWidth="true" hidden="false" outlineLevel="0" max="5" min="5" style="31" width="13.77"/>
    <col collapsed="false" customWidth="true" hidden="false" outlineLevel="0" max="6" min="6" style="31" width="81.91"/>
    <col collapsed="false" customWidth="true" hidden="false" outlineLevel="0" max="7" min="7" style="31" width="8.15"/>
    <col collapsed="false" customWidth="true" hidden="false" outlineLevel="0" max="8" min="8" style="31" width="6.57"/>
    <col collapsed="false" customWidth="false" hidden="false" outlineLevel="0" max="1024" min="9" style="31" width="11.52"/>
  </cols>
  <sheetData>
    <row r="1" customFormat="false" ht="15.75" hidden="false" customHeight="false" outlineLevel="0" collapsed="false">
      <c r="A1" s="32" t="s">
        <v>0</v>
      </c>
      <c r="B1" s="57" t="s">
        <v>1</v>
      </c>
      <c r="C1" s="34" t="s">
        <v>2</v>
      </c>
      <c r="D1" s="34" t="s">
        <v>3</v>
      </c>
      <c r="E1" s="67" t="s">
        <v>4</v>
      </c>
      <c r="F1" s="32" t="s">
        <v>5</v>
      </c>
      <c r="G1" s="36" t="s">
        <v>6</v>
      </c>
      <c r="H1" s="37" t="s">
        <v>16</v>
      </c>
    </row>
    <row r="2" customFormat="false" ht="15.75" hidden="false" customHeight="false" outlineLevel="0" collapsed="false">
      <c r="A2" s="17" t="n">
        <v>1</v>
      </c>
      <c r="B2" s="42" t="s">
        <v>50</v>
      </c>
      <c r="C2" s="15" t="n">
        <v>3</v>
      </c>
      <c r="D2" s="15" t="n">
        <v>180</v>
      </c>
      <c r="E2" s="39" t="n">
        <f aca="false">C2*D2</f>
        <v>540</v>
      </c>
      <c r="F2" s="40" t="s">
        <v>51</v>
      </c>
      <c r="G2" s="41"/>
      <c r="H2" s="17"/>
    </row>
    <row r="3" customFormat="false" ht="15.75" hidden="false" customHeight="false" outlineLevel="0" collapsed="false">
      <c r="A3" s="17" t="n">
        <v>2</v>
      </c>
      <c r="B3" s="42" t="s">
        <v>52</v>
      </c>
      <c r="C3" s="15" t="n">
        <v>3</v>
      </c>
      <c r="D3" s="15" t="n">
        <v>101</v>
      </c>
      <c r="E3" s="39" t="n">
        <f aca="false">C3*D3</f>
        <v>303</v>
      </c>
      <c r="F3" s="40" t="s">
        <v>53</v>
      </c>
      <c r="G3" s="41"/>
      <c r="H3" s="17"/>
    </row>
    <row r="4" customFormat="false" ht="15.75" hidden="false" customHeight="false" outlineLevel="0" collapsed="false">
      <c r="A4" s="17" t="n">
        <v>3</v>
      </c>
      <c r="B4" s="42" t="s">
        <v>54</v>
      </c>
      <c r="C4" s="15" t="n">
        <v>3</v>
      </c>
      <c r="D4" s="15" t="n">
        <f aca="false">14*2</f>
        <v>28</v>
      </c>
      <c r="E4" s="39" t="n">
        <f aca="false">C4*D4</f>
        <v>84</v>
      </c>
      <c r="F4" s="40" t="s">
        <v>55</v>
      </c>
      <c r="G4" s="41"/>
      <c r="H4" s="17"/>
    </row>
    <row r="5" customFormat="false" ht="15.75" hidden="false" customHeight="false" outlineLevel="0" collapsed="false">
      <c r="A5" s="17" t="n">
        <v>4</v>
      </c>
      <c r="B5" s="42" t="s">
        <v>56</v>
      </c>
      <c r="C5" s="15" t="n">
        <v>3</v>
      </c>
      <c r="D5" s="15" t="n">
        <f aca="false">12</f>
        <v>12</v>
      </c>
      <c r="E5" s="39" t="n">
        <f aca="false">C5*D5</f>
        <v>36</v>
      </c>
      <c r="F5" s="40" t="s">
        <v>57</v>
      </c>
      <c r="G5" s="41"/>
      <c r="H5" s="17"/>
    </row>
    <row r="6" customFormat="false" ht="15.75" hidden="false" customHeight="false" outlineLevel="0" collapsed="false">
      <c r="A6" s="17" t="n">
        <v>5</v>
      </c>
      <c r="B6" s="42" t="s">
        <v>58</v>
      </c>
      <c r="C6" s="15" t="n">
        <v>3</v>
      </c>
      <c r="D6" s="15" t="n">
        <v>12</v>
      </c>
      <c r="E6" s="39" t="n">
        <f aca="false">C6*D6</f>
        <v>36</v>
      </c>
      <c r="F6" s="40" t="s">
        <v>59</v>
      </c>
      <c r="G6" s="41"/>
      <c r="H6" s="17"/>
    </row>
    <row r="7" customFormat="false" ht="15.75" hidden="false" customHeight="false" outlineLevel="0" collapsed="false">
      <c r="A7" s="17" t="n">
        <v>6</v>
      </c>
      <c r="B7" s="42" t="s">
        <v>60</v>
      </c>
      <c r="C7" s="15" t="n">
        <v>3</v>
      </c>
      <c r="D7" s="15" t="n">
        <f aca="false">2*2</f>
        <v>4</v>
      </c>
      <c r="E7" s="39" t="n">
        <f aca="false">C7*D7</f>
        <v>12</v>
      </c>
      <c r="F7" s="40" t="s">
        <v>61</v>
      </c>
      <c r="G7" s="41"/>
      <c r="H7" s="17"/>
    </row>
    <row r="8" customFormat="false" ht="15.75" hidden="false" customHeight="false" outlineLevel="0" collapsed="false">
      <c r="A8" s="17" t="n">
        <v>7</v>
      </c>
      <c r="B8" s="42" t="s">
        <v>62</v>
      </c>
      <c r="C8" s="15" t="n">
        <v>55</v>
      </c>
      <c r="D8" s="15" t="n">
        <v>6</v>
      </c>
      <c r="E8" s="39" t="n">
        <f aca="false">C8*D8</f>
        <v>330</v>
      </c>
      <c r="F8" s="45" t="s">
        <v>63</v>
      </c>
      <c r="G8" s="41"/>
      <c r="H8" s="17"/>
    </row>
    <row r="9" customFormat="false" ht="15.75" hidden="false" customHeight="false" outlineLevel="0" collapsed="false">
      <c r="A9" s="17"/>
      <c r="B9" s="42" t="s">
        <v>64</v>
      </c>
      <c r="C9" s="15" t="n">
        <v>30</v>
      </c>
      <c r="D9" s="15" t="n">
        <v>0</v>
      </c>
      <c r="E9" s="39" t="n">
        <f aca="false">C9*D9</f>
        <v>0</v>
      </c>
      <c r="F9" s="45" t="s">
        <v>65</v>
      </c>
      <c r="G9" s="41"/>
      <c r="H9" s="17"/>
    </row>
    <row r="10" customFormat="false" ht="15.75" hidden="false" customHeight="false" outlineLevel="0" collapsed="false">
      <c r="A10" s="17" t="n">
        <v>8</v>
      </c>
      <c r="B10" s="42" t="s">
        <v>66</v>
      </c>
      <c r="C10" s="15" t="n">
        <v>100</v>
      </c>
      <c r="D10" s="15" t="n">
        <v>2</v>
      </c>
      <c r="E10" s="39" t="n">
        <f aca="false">C10*D10</f>
        <v>200</v>
      </c>
      <c r="F10" s="40"/>
      <c r="G10" s="41"/>
      <c r="H10" s="17"/>
    </row>
    <row r="11" customFormat="false" ht="15.75" hidden="false" customHeight="false" outlineLevel="0" collapsed="false">
      <c r="A11" s="17" t="n">
        <v>10</v>
      </c>
      <c r="B11" s="42" t="s">
        <v>67</v>
      </c>
      <c r="C11" s="15" t="n">
        <v>30</v>
      </c>
      <c r="D11" s="15" t="n">
        <v>2</v>
      </c>
      <c r="E11" s="39" t="n">
        <f aca="false">C11*D11</f>
        <v>60</v>
      </c>
      <c r="F11" s="40"/>
      <c r="G11" s="41"/>
      <c r="H11" s="17"/>
    </row>
    <row r="12" customFormat="false" ht="15.75" hidden="false" customHeight="false" outlineLevel="0" collapsed="false">
      <c r="A12" s="17" t="n">
        <v>11</v>
      </c>
      <c r="B12" s="42" t="s">
        <v>68</v>
      </c>
      <c r="C12" s="15" t="n">
        <v>50</v>
      </c>
      <c r="D12" s="15" t="n">
        <v>3</v>
      </c>
      <c r="E12" s="39" t="n">
        <f aca="false">C12*D12</f>
        <v>150</v>
      </c>
      <c r="F12" s="40"/>
      <c r="G12" s="41"/>
      <c r="H12" s="17"/>
    </row>
    <row r="13" customFormat="false" ht="15.75" hidden="false" customHeight="false" outlineLevel="0" collapsed="false">
      <c r="A13" s="17" t="n">
        <v>12</v>
      </c>
      <c r="B13" s="42" t="s">
        <v>69</v>
      </c>
      <c r="C13" s="15" t="n">
        <v>85</v>
      </c>
      <c r="D13" s="15" t="n">
        <v>1</v>
      </c>
      <c r="E13" s="39" t="n">
        <f aca="false">C13*D13</f>
        <v>85</v>
      </c>
      <c r="F13" s="40"/>
      <c r="G13" s="41"/>
      <c r="H13" s="17"/>
    </row>
    <row r="14" customFormat="false" ht="15.75" hidden="false" customHeight="false" outlineLevel="0" collapsed="false">
      <c r="A14" s="17" t="n">
        <v>13</v>
      </c>
      <c r="B14" s="42" t="s">
        <v>70</v>
      </c>
      <c r="C14" s="15" t="n">
        <v>10</v>
      </c>
      <c r="D14" s="15" t="n">
        <v>1</v>
      </c>
      <c r="E14" s="39" t="n">
        <f aca="false">C14*D14</f>
        <v>10</v>
      </c>
      <c r="F14" s="40"/>
      <c r="G14" s="41"/>
      <c r="H14" s="17"/>
    </row>
    <row r="15" customFormat="false" ht="15.75" hidden="false" customHeight="false" outlineLevel="0" collapsed="false">
      <c r="A15" s="17" t="n">
        <v>14</v>
      </c>
      <c r="B15" s="42" t="s">
        <v>71</v>
      </c>
      <c r="C15" s="15" t="n">
        <v>20</v>
      </c>
      <c r="D15" s="15" t="n">
        <v>1</v>
      </c>
      <c r="E15" s="39" t="n">
        <f aca="false">C15*D15</f>
        <v>20</v>
      </c>
      <c r="F15" s="40"/>
      <c r="G15" s="41"/>
      <c r="H15" s="17"/>
    </row>
    <row r="16" customFormat="false" ht="15.75" hidden="false" customHeight="false" outlineLevel="0" collapsed="false">
      <c r="A16" s="17" t="n">
        <v>15</v>
      </c>
      <c r="B16" s="42" t="s">
        <v>27</v>
      </c>
      <c r="C16" s="15" t="n">
        <v>55</v>
      </c>
      <c r="D16" s="15" t="n">
        <v>1</v>
      </c>
      <c r="E16" s="39" t="n">
        <f aca="false">C16*D16</f>
        <v>55</v>
      </c>
      <c r="F16" s="40"/>
      <c r="G16" s="41"/>
      <c r="H16" s="17"/>
    </row>
    <row r="17" customFormat="false" ht="15.75" hidden="false" customHeight="false" outlineLevel="0" collapsed="false">
      <c r="A17" s="17" t="n">
        <v>16</v>
      </c>
      <c r="B17" s="42" t="s">
        <v>72</v>
      </c>
      <c r="C17" s="15" t="n">
        <v>1</v>
      </c>
      <c r="D17" s="15" t="n">
        <v>2</v>
      </c>
      <c r="E17" s="39" t="n">
        <f aca="false">C17*D17</f>
        <v>2</v>
      </c>
      <c r="F17" s="40"/>
      <c r="G17" s="41"/>
      <c r="H17" s="17"/>
    </row>
    <row r="18" customFormat="false" ht="15.75" hidden="false" customHeight="false" outlineLevel="0" collapsed="false">
      <c r="A18" s="17" t="n">
        <v>17</v>
      </c>
      <c r="B18" s="42" t="s">
        <v>73</v>
      </c>
      <c r="C18" s="15" t="n">
        <v>30</v>
      </c>
      <c r="D18" s="15" t="n">
        <v>1</v>
      </c>
      <c r="E18" s="39" t="n">
        <f aca="false">C18*D18</f>
        <v>30</v>
      </c>
      <c r="F18" s="40"/>
      <c r="G18" s="41"/>
      <c r="H18" s="17"/>
    </row>
    <row r="19" customFormat="false" ht="15.75" hidden="false" customHeight="false" outlineLevel="0" collapsed="false">
      <c r="A19" s="17" t="n">
        <v>18</v>
      </c>
      <c r="B19" s="42" t="s">
        <v>74</v>
      </c>
      <c r="C19" s="15" t="n">
        <f aca="false">'Axis Control Board'!E21</f>
        <v>877</v>
      </c>
      <c r="D19" s="15" t="n">
        <v>1</v>
      </c>
      <c r="E19" s="39" t="n">
        <f aca="false">C19*D19</f>
        <v>877</v>
      </c>
      <c r="F19" s="40" t="s">
        <v>75</v>
      </c>
      <c r="G19" s="41"/>
      <c r="H19" s="17"/>
    </row>
    <row r="20" customFormat="false" ht="15.75" hidden="false" customHeight="false" outlineLevel="0" collapsed="false">
      <c r="A20" s="17" t="n">
        <v>9</v>
      </c>
      <c r="B20" s="42" t="s">
        <v>76</v>
      </c>
      <c r="C20" s="15" t="n">
        <v>2</v>
      </c>
      <c r="D20" s="15" t="n">
        <v>8</v>
      </c>
      <c r="E20" s="39" t="n">
        <f aca="false">C20*D20</f>
        <v>16</v>
      </c>
      <c r="F20" s="40" t="s">
        <v>77</v>
      </c>
      <c r="G20" s="41"/>
      <c r="H20" s="17"/>
    </row>
    <row r="21" customFormat="false" ht="16.5" hidden="false" customHeight="false" outlineLevel="0" collapsed="false">
      <c r="A21" s="17"/>
      <c r="B21" s="42"/>
      <c r="C21" s="15"/>
      <c r="D21" s="15"/>
      <c r="E21" s="39"/>
      <c r="F21" s="40"/>
      <c r="G21" s="41"/>
      <c r="H21" s="17"/>
    </row>
    <row r="22" customFormat="false" ht="16.5" hidden="false" customHeight="false" outlineLevel="0" collapsed="false">
      <c r="A22" s="32"/>
      <c r="B22" s="68" t="s">
        <v>15</v>
      </c>
      <c r="C22" s="68"/>
      <c r="D22" s="68"/>
      <c r="E22" s="35" t="n">
        <f aca="false">SUM(E2:E20)</f>
        <v>2846</v>
      </c>
      <c r="F22" s="54"/>
      <c r="G22" s="55"/>
      <c r="H22" s="56"/>
    </row>
  </sheetData>
  <mergeCells count="1">
    <mergeCell ref="B22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9" activeCellId="0" sqref="D9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37.83"/>
    <col collapsed="false" customWidth="true" hidden="false" outlineLevel="0" max="3" min="3" style="0" width="6.95"/>
    <col collapsed="false" customWidth="true" hidden="false" outlineLevel="0" max="4" min="4" style="0" width="12.32"/>
    <col collapsed="false" customWidth="true" hidden="false" outlineLevel="0" max="5" min="5" style="0" width="13.77"/>
    <col collapsed="false" customWidth="true" hidden="false" outlineLevel="0" max="6" min="6" style="0" width="61.9"/>
    <col collapsed="false" customWidth="true" hidden="false" outlineLevel="0" max="7" min="7" style="0" width="8.1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69" t="s">
        <v>4</v>
      </c>
      <c r="F1" s="70" t="s">
        <v>5</v>
      </c>
      <c r="G1" s="6" t="s">
        <v>6</v>
      </c>
    </row>
    <row r="2" customFormat="false" ht="15.75" hidden="false" customHeight="false" outlineLevel="0" collapsed="false">
      <c r="A2" s="18" t="n">
        <v>1</v>
      </c>
      <c r="B2" s="15" t="s">
        <v>78</v>
      </c>
      <c r="C2" s="15" t="n">
        <v>15</v>
      </c>
      <c r="D2" s="15" t="n">
        <v>30</v>
      </c>
      <c r="E2" s="39" t="n">
        <f aca="false">C2*D2</f>
        <v>450</v>
      </c>
      <c r="F2" s="42"/>
      <c r="G2" s="71"/>
    </row>
    <row r="3" customFormat="false" ht="15.75" hidden="false" customHeight="false" outlineLevel="0" collapsed="false">
      <c r="A3" s="71" t="n">
        <v>2</v>
      </c>
      <c r="B3" s="15" t="s">
        <v>30</v>
      </c>
      <c r="C3" s="15" t="n">
        <v>25</v>
      </c>
      <c r="D3" s="15" t="n">
        <v>12</v>
      </c>
      <c r="E3" s="39" t="n">
        <f aca="false">C3*D3</f>
        <v>300</v>
      </c>
      <c r="F3" s="42" t="s">
        <v>79</v>
      </c>
      <c r="G3" s="71"/>
    </row>
    <row r="4" customFormat="false" ht="15.75" hidden="false" customHeight="false" outlineLevel="0" collapsed="false">
      <c r="A4" s="71" t="n">
        <v>3</v>
      </c>
      <c r="B4" s="15" t="s">
        <v>80</v>
      </c>
      <c r="C4" s="15" t="n">
        <v>3</v>
      </c>
      <c r="D4" s="15" t="n">
        <f aca="false">38*2</f>
        <v>76</v>
      </c>
      <c r="E4" s="39" t="n">
        <f aca="false">C4*D4</f>
        <v>228</v>
      </c>
      <c r="F4" s="42" t="s">
        <v>81</v>
      </c>
      <c r="G4" s="18"/>
    </row>
    <row r="5" customFormat="false" ht="15.75" hidden="false" customHeight="false" outlineLevel="0" collapsed="false">
      <c r="A5" s="18" t="n">
        <v>4</v>
      </c>
      <c r="B5" s="15" t="s">
        <v>82</v>
      </c>
      <c r="C5" s="15" t="n">
        <v>250</v>
      </c>
      <c r="D5" s="15" t="n">
        <v>6</v>
      </c>
      <c r="E5" s="39" t="n">
        <f aca="false">C5*D5</f>
        <v>1500</v>
      </c>
      <c r="F5" s="42"/>
      <c r="G5" s="18"/>
    </row>
    <row r="6" customFormat="false" ht="15.75" hidden="false" customHeight="false" outlineLevel="0" collapsed="false">
      <c r="A6" s="71" t="n">
        <v>5</v>
      </c>
      <c r="B6" s="15" t="s">
        <v>83</v>
      </c>
      <c r="C6" s="15" t="n">
        <v>2</v>
      </c>
      <c r="D6" s="15" t="n">
        <v>16</v>
      </c>
      <c r="E6" s="39" t="n">
        <f aca="false">C6*D6</f>
        <v>32</v>
      </c>
      <c r="F6" s="42"/>
      <c r="G6" s="18"/>
    </row>
    <row r="7" customFormat="false" ht="15.75" hidden="false" customHeight="false" outlineLevel="0" collapsed="false">
      <c r="A7" s="71" t="n">
        <v>6</v>
      </c>
      <c r="B7" s="15" t="s">
        <v>84</v>
      </c>
      <c r="C7" s="15" t="n">
        <v>3</v>
      </c>
      <c r="D7" s="15" t="n">
        <v>4</v>
      </c>
      <c r="E7" s="39" t="n">
        <f aca="false">C7*D7</f>
        <v>12</v>
      </c>
      <c r="F7" s="42" t="s">
        <v>85</v>
      </c>
      <c r="G7" s="18"/>
    </row>
    <row r="8" customFormat="false" ht="15.75" hidden="false" customHeight="false" outlineLevel="0" collapsed="false">
      <c r="A8" s="18" t="n">
        <v>7</v>
      </c>
      <c r="B8" s="15" t="s">
        <v>86</v>
      </c>
      <c r="C8" s="15" t="n">
        <v>3</v>
      </c>
      <c r="D8" s="15" t="n">
        <f aca="false">43*3</f>
        <v>129</v>
      </c>
      <c r="E8" s="39" t="n">
        <f aca="false">C8*D8</f>
        <v>387</v>
      </c>
      <c r="F8" s="42" t="s">
        <v>87</v>
      </c>
      <c r="G8" s="18"/>
    </row>
    <row r="9" customFormat="false" ht="15.75" hidden="false" customHeight="false" outlineLevel="0" collapsed="false">
      <c r="A9" s="71" t="n">
        <v>8</v>
      </c>
      <c r="B9" s="15" t="s">
        <v>88</v>
      </c>
      <c r="C9" s="15" t="n">
        <v>3</v>
      </c>
      <c r="D9" s="15" t="n">
        <f aca="false">50*3</f>
        <v>150</v>
      </c>
      <c r="E9" s="39" t="n">
        <f aca="false">C9*D9</f>
        <v>450</v>
      </c>
      <c r="F9" s="42" t="s">
        <v>89</v>
      </c>
      <c r="G9" s="18"/>
    </row>
    <row r="10" customFormat="false" ht="15.75" hidden="false" customHeight="false" outlineLevel="0" collapsed="false">
      <c r="A10" s="30"/>
      <c r="B10" s="15"/>
      <c r="C10" s="15"/>
      <c r="D10" s="15"/>
      <c r="E10" s="39"/>
      <c r="F10" s="42"/>
      <c r="G10" s="71"/>
    </row>
    <row r="11" customFormat="false" ht="15.75" hidden="false" customHeight="false" outlineLevel="0" collapsed="false">
      <c r="A11" s="29"/>
      <c r="B11" s="72" t="s">
        <v>15</v>
      </c>
      <c r="C11" s="72"/>
      <c r="D11" s="72"/>
      <c r="E11" s="1" t="n">
        <f aca="false">SUM(E2:E10)</f>
        <v>3359</v>
      </c>
      <c r="F11" s="73"/>
      <c r="G11" s="30"/>
    </row>
  </sheetData>
  <mergeCells count="1">
    <mergeCell ref="B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1" activeCellId="0" sqref="B11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31" width="5.56"/>
    <col collapsed="false" customWidth="true" hidden="false" outlineLevel="0" max="2" min="2" style="31" width="29.18"/>
    <col collapsed="false" customWidth="true" hidden="false" outlineLevel="0" max="3" min="3" style="31" width="6.95"/>
    <col collapsed="false" customWidth="true" hidden="false" outlineLevel="0" max="4" min="4" style="31" width="12.32"/>
    <col collapsed="false" customWidth="true" hidden="false" outlineLevel="0" max="5" min="5" style="31" width="13.77"/>
    <col collapsed="false" customWidth="true" hidden="false" outlineLevel="0" max="6" min="6" style="31" width="61.19"/>
    <col collapsed="false" customWidth="true" hidden="false" outlineLevel="0" max="7" min="7" style="31" width="8.15"/>
    <col collapsed="false" customWidth="true" hidden="false" outlineLevel="0" max="8" min="8" style="31" width="6.57"/>
    <col collapsed="false" customWidth="false" hidden="false" outlineLevel="0" max="1024" min="9" style="31" width="11.52"/>
  </cols>
  <sheetData>
    <row r="1" customFormat="false" ht="15.75" hidden="false" customHeight="false" outlineLevel="0" collapsed="false">
      <c r="A1" s="32" t="s">
        <v>0</v>
      </c>
      <c r="B1" s="57" t="s">
        <v>1</v>
      </c>
      <c r="C1" s="34" t="s">
        <v>2</v>
      </c>
      <c r="D1" s="34" t="s">
        <v>3</v>
      </c>
      <c r="E1" s="67" t="s">
        <v>4</v>
      </c>
      <c r="F1" s="32" t="s">
        <v>5</v>
      </c>
      <c r="G1" s="36" t="s">
        <v>6</v>
      </c>
      <c r="H1" s="37" t="s">
        <v>16</v>
      </c>
    </row>
    <row r="2" customFormat="false" ht="15.75" hidden="false" customHeight="false" outlineLevel="0" collapsed="false">
      <c r="A2" s="17" t="n">
        <v>1</v>
      </c>
      <c r="B2" s="42" t="s">
        <v>90</v>
      </c>
      <c r="C2" s="15" t="n">
        <v>20</v>
      </c>
      <c r="D2" s="15" t="n">
        <v>1</v>
      </c>
      <c r="E2" s="39" t="n">
        <f aca="false">C2*D2</f>
        <v>20</v>
      </c>
      <c r="F2" s="21"/>
      <c r="G2" s="46"/>
      <c r="H2" s="15"/>
    </row>
    <row r="3" customFormat="false" ht="15.75" hidden="false" customHeight="false" outlineLevel="0" collapsed="false">
      <c r="A3" s="17" t="n">
        <v>2</v>
      </c>
      <c r="B3" s="42" t="s">
        <v>91</v>
      </c>
      <c r="C3" s="15" t="n">
        <v>10</v>
      </c>
      <c r="D3" s="15" t="n">
        <v>3</v>
      </c>
      <c r="E3" s="39" t="n">
        <f aca="false">C3*D3</f>
        <v>30</v>
      </c>
      <c r="F3" s="21"/>
      <c r="G3" s="46"/>
      <c r="H3" s="15"/>
    </row>
    <row r="4" customFormat="false" ht="15.75" hidden="false" customHeight="false" outlineLevel="0" collapsed="false">
      <c r="A4" s="17" t="n">
        <v>3</v>
      </c>
      <c r="B4" s="42" t="s">
        <v>92</v>
      </c>
      <c r="C4" s="15" t="n">
        <v>375</v>
      </c>
      <c r="D4" s="15" t="n">
        <v>1</v>
      </c>
      <c r="E4" s="39" t="n">
        <f aca="false">C4*D4</f>
        <v>375</v>
      </c>
      <c r="F4" s="21" t="s">
        <v>93</v>
      </c>
      <c r="G4" s="46"/>
      <c r="H4" s="15"/>
    </row>
    <row r="5" customFormat="false" ht="15.75" hidden="false" customHeight="false" outlineLevel="0" collapsed="false">
      <c r="A5" s="17" t="n">
        <v>4</v>
      </c>
      <c r="B5" s="42" t="s">
        <v>94</v>
      </c>
      <c r="C5" s="15" t="n">
        <v>20</v>
      </c>
      <c r="D5" s="15" t="n">
        <v>1</v>
      </c>
      <c r="E5" s="39" t="n">
        <f aca="false">C5*D5</f>
        <v>20</v>
      </c>
      <c r="F5" s="21" t="s">
        <v>95</v>
      </c>
      <c r="G5" s="46"/>
      <c r="H5" s="15"/>
    </row>
    <row r="6" customFormat="false" ht="15.75" hidden="false" customHeight="false" outlineLevel="0" collapsed="false">
      <c r="A6" s="17" t="n">
        <v>5</v>
      </c>
      <c r="B6" s="42" t="s">
        <v>96</v>
      </c>
      <c r="C6" s="15" t="n">
        <f aca="false">'Main Board'!E21</f>
        <v>1639</v>
      </c>
      <c r="D6" s="15" t="n">
        <v>1</v>
      </c>
      <c r="E6" s="39" t="n">
        <f aca="false">C6*D6</f>
        <v>1639</v>
      </c>
      <c r="F6" s="40" t="s">
        <v>97</v>
      </c>
      <c r="G6" s="15"/>
      <c r="H6" s="15"/>
    </row>
    <row r="7" customFormat="false" ht="15.75" hidden="false" customHeight="false" outlineLevel="0" collapsed="false">
      <c r="A7" s="17" t="n">
        <v>6</v>
      </c>
      <c r="B7" s="42" t="s">
        <v>98</v>
      </c>
      <c r="C7" s="15" t="n">
        <v>40</v>
      </c>
      <c r="D7" s="15" t="n">
        <v>1</v>
      </c>
      <c r="E7" s="39" t="n">
        <f aca="false">C7*D7</f>
        <v>40</v>
      </c>
      <c r="F7" s="40" t="s">
        <v>99</v>
      </c>
      <c r="G7" s="15"/>
      <c r="H7" s="15"/>
    </row>
    <row r="8" customFormat="false" ht="15.75" hidden="false" customHeight="false" outlineLevel="0" collapsed="false">
      <c r="A8" s="17" t="n">
        <v>7</v>
      </c>
      <c r="B8" s="42" t="s">
        <v>100</v>
      </c>
      <c r="C8" s="15" t="n">
        <v>5</v>
      </c>
      <c r="D8" s="15" t="n">
        <v>6</v>
      </c>
      <c r="E8" s="39" t="n">
        <f aca="false">C8*D8</f>
        <v>30</v>
      </c>
      <c r="F8" s="40" t="s">
        <v>99</v>
      </c>
      <c r="G8" s="15"/>
      <c r="H8" s="15"/>
    </row>
    <row r="9" customFormat="false" ht="15.75" hidden="false" customHeight="false" outlineLevel="0" collapsed="false">
      <c r="A9" s="17" t="n">
        <v>8</v>
      </c>
      <c r="B9" s="74" t="s">
        <v>101</v>
      </c>
      <c r="C9" s="50" t="n">
        <v>5</v>
      </c>
      <c r="D9" s="50" t="n">
        <v>2</v>
      </c>
      <c r="E9" s="39" t="n">
        <f aca="false">C9*D9</f>
        <v>10</v>
      </c>
      <c r="F9" s="51" t="s">
        <v>102</v>
      </c>
      <c r="G9" s="46"/>
      <c r="H9" s="15"/>
    </row>
    <row r="10" customFormat="false" ht="15.75" hidden="false" customHeight="false" outlineLevel="0" collapsed="false">
      <c r="A10" s="17" t="n">
        <v>9</v>
      </c>
      <c r="B10" s="74" t="s">
        <v>103</v>
      </c>
      <c r="C10" s="50" t="n">
        <v>8</v>
      </c>
      <c r="D10" s="50" t="n">
        <v>3</v>
      </c>
      <c r="E10" s="39" t="n">
        <f aca="false">C10*D10</f>
        <v>24</v>
      </c>
      <c r="F10" s="51" t="s">
        <v>104</v>
      </c>
      <c r="G10" s="46"/>
      <c r="H10" s="15"/>
    </row>
    <row r="11" customFormat="false" ht="15.75" hidden="false" customHeight="false" outlineLevel="0" collapsed="false">
      <c r="A11" s="17" t="n">
        <v>10</v>
      </c>
      <c r="B11" s="74" t="s">
        <v>105</v>
      </c>
      <c r="C11" s="50" t="n">
        <v>2</v>
      </c>
      <c r="D11" s="50" t="n">
        <f aca="false">2*6</f>
        <v>12</v>
      </c>
      <c r="E11" s="39" t="n">
        <f aca="false">C11*D11</f>
        <v>24</v>
      </c>
      <c r="F11" s="51" t="s">
        <v>106</v>
      </c>
      <c r="G11" s="46"/>
      <c r="H11" s="15"/>
    </row>
    <row r="12" customFormat="false" ht="15.75" hidden="false" customHeight="false" outlineLevel="0" collapsed="false">
      <c r="A12" s="17" t="n">
        <v>11</v>
      </c>
      <c r="B12" s="42" t="s">
        <v>107</v>
      </c>
      <c r="C12" s="15" t="n">
        <v>120</v>
      </c>
      <c r="D12" s="15" t="n">
        <v>2</v>
      </c>
      <c r="E12" s="39" t="n">
        <f aca="false">C12*D12</f>
        <v>240</v>
      </c>
      <c r="F12" s="21"/>
      <c r="G12" s="46"/>
      <c r="H12" s="15"/>
    </row>
    <row r="13" customFormat="false" ht="15.75" hidden="false" customHeight="false" outlineLevel="0" collapsed="false">
      <c r="A13" s="17" t="n">
        <v>12</v>
      </c>
      <c r="B13" s="42" t="s">
        <v>98</v>
      </c>
      <c r="C13" s="15" t="n">
        <v>30</v>
      </c>
      <c r="D13" s="15" t="n">
        <v>2</v>
      </c>
      <c r="E13" s="39" t="n">
        <f aca="false">C13*D13</f>
        <v>60</v>
      </c>
      <c r="F13" s="45" t="s">
        <v>108</v>
      </c>
      <c r="G13" s="15"/>
      <c r="H13" s="15"/>
    </row>
    <row r="14" customFormat="false" ht="15.75" hidden="false" customHeight="false" outlineLevel="0" collapsed="false">
      <c r="A14" s="17" t="n">
        <v>13</v>
      </c>
      <c r="B14" s="42" t="s">
        <v>109</v>
      </c>
      <c r="C14" s="15" t="n">
        <v>5</v>
      </c>
      <c r="D14" s="15" t="n">
        <v>6</v>
      </c>
      <c r="E14" s="39" t="n">
        <f aca="false">C14*D14</f>
        <v>30</v>
      </c>
      <c r="F14" s="40" t="s">
        <v>110</v>
      </c>
      <c r="G14" s="15"/>
      <c r="H14" s="15"/>
    </row>
    <row r="15" customFormat="false" ht="15.75" hidden="false" customHeight="false" outlineLevel="0" collapsed="false">
      <c r="A15" s="17" t="n">
        <v>14</v>
      </c>
      <c r="B15" s="42" t="s">
        <v>26</v>
      </c>
      <c r="C15" s="15" t="n">
        <v>0</v>
      </c>
      <c r="D15" s="15" t="n">
        <v>3</v>
      </c>
      <c r="E15" s="39" t="n">
        <f aca="false">C15*D15</f>
        <v>0</v>
      </c>
      <c r="F15" s="40" t="s">
        <v>33</v>
      </c>
      <c r="G15" s="15"/>
      <c r="H15" s="15"/>
    </row>
    <row r="16" customFormat="false" ht="15.75" hidden="false" customHeight="false" outlineLevel="0" collapsed="false">
      <c r="A16" s="17" t="n">
        <v>15</v>
      </c>
      <c r="B16" s="42" t="s">
        <v>34</v>
      </c>
      <c r="C16" s="15" t="n">
        <v>0</v>
      </c>
      <c r="D16" s="15" t="n">
        <v>1</v>
      </c>
      <c r="E16" s="39" t="n">
        <f aca="false">C16*D16</f>
        <v>0</v>
      </c>
      <c r="F16" s="40" t="s">
        <v>33</v>
      </c>
      <c r="G16" s="15"/>
      <c r="H16" s="15"/>
    </row>
    <row r="17" customFormat="false" ht="16.5" hidden="false" customHeight="false" outlineLevel="0" collapsed="false">
      <c r="A17" s="17" t="n">
        <v>16</v>
      </c>
      <c r="B17" s="75" t="s">
        <v>111</v>
      </c>
      <c r="C17" s="15" t="n">
        <v>6</v>
      </c>
      <c r="D17" s="15" t="n">
        <v>3</v>
      </c>
      <c r="E17" s="39" t="n">
        <f aca="false">C17*D17</f>
        <v>18</v>
      </c>
      <c r="F17" s="20" t="s">
        <v>112</v>
      </c>
      <c r="G17" s="46"/>
      <c r="H17" s="15"/>
    </row>
    <row r="18" customFormat="false" ht="15.75" hidden="false" customHeight="false" outlineLevel="0" collapsed="false">
      <c r="A18" s="17" t="n">
        <v>17</v>
      </c>
      <c r="B18" s="42" t="s">
        <v>113</v>
      </c>
      <c r="C18" s="15" t="n">
        <f aca="false">'Sensor Board'!E23</f>
        <v>784.5</v>
      </c>
      <c r="D18" s="15" t="n">
        <v>1</v>
      </c>
      <c r="E18" s="39" t="n">
        <f aca="false">C18*D18</f>
        <v>784.5</v>
      </c>
      <c r="F18" s="21" t="s">
        <v>114</v>
      </c>
      <c r="G18" s="46"/>
      <c r="H18" s="15"/>
    </row>
    <row r="19" customFormat="false" ht="16.5" hidden="false" customHeight="false" outlineLevel="0" collapsed="false">
      <c r="A19" s="56"/>
      <c r="B19" s="76"/>
      <c r="C19" s="77"/>
      <c r="D19" s="77"/>
      <c r="E19" s="78"/>
      <c r="F19" s="64"/>
      <c r="G19" s="15"/>
      <c r="H19" s="15"/>
    </row>
    <row r="20" customFormat="false" ht="16.5" hidden="false" customHeight="false" outlineLevel="0" collapsed="false">
      <c r="A20" s="32"/>
      <c r="B20" s="53" t="s">
        <v>15</v>
      </c>
      <c r="C20" s="53"/>
      <c r="D20" s="53"/>
      <c r="E20" s="58" t="n">
        <f aca="false">SUM(E2:E19)</f>
        <v>3344.5</v>
      </c>
      <c r="F20" s="54"/>
      <c r="G20" s="55"/>
      <c r="H20" s="56"/>
    </row>
  </sheetData>
  <mergeCells count="1">
    <mergeCell ref="B20:D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23" activeCellId="0" sqref="H2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23.24"/>
    <col collapsed="false" customWidth="true" hidden="false" outlineLevel="0" max="3" min="3" style="0" width="6.95"/>
    <col collapsed="false" customWidth="true" hidden="false" outlineLevel="0" max="4" min="4" style="0" width="12.32"/>
    <col collapsed="false" customWidth="true" hidden="false" outlineLevel="0" max="5" min="5" style="0" width="13.77"/>
    <col collapsed="false" customWidth="true" hidden="false" outlineLevel="0" max="6" min="6" style="0" width="42.82"/>
    <col collapsed="false" customWidth="true" hidden="false" outlineLevel="0" max="7" min="7" style="0" width="8.15"/>
  </cols>
  <sheetData>
    <row r="1" customFormat="false" ht="15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1" t="s">
        <v>4</v>
      </c>
      <c r="F1" s="82" t="s">
        <v>5</v>
      </c>
      <c r="G1" s="81" t="s">
        <v>6</v>
      </c>
    </row>
    <row r="2" customFormat="false" ht="15.75" hidden="false" customHeight="false" outlineLevel="0" collapsed="false">
      <c r="A2" s="83" t="n">
        <v>1</v>
      </c>
      <c r="B2" s="84" t="s">
        <v>115</v>
      </c>
      <c r="C2" s="84" t="n">
        <v>400</v>
      </c>
      <c r="D2" s="84" t="n">
        <v>1</v>
      </c>
      <c r="E2" s="48" t="n">
        <f aca="false">C2*D2</f>
        <v>400</v>
      </c>
      <c r="F2" s="85"/>
      <c r="G2" s="86"/>
    </row>
    <row r="3" customFormat="false" ht="15.75" hidden="false" customHeight="false" outlineLevel="0" collapsed="false">
      <c r="A3" s="87" t="n">
        <v>2</v>
      </c>
      <c r="B3" s="88" t="s">
        <v>116</v>
      </c>
      <c r="C3" s="46" t="n">
        <v>12</v>
      </c>
      <c r="D3" s="46" t="n">
        <v>2</v>
      </c>
      <c r="E3" s="48" t="n">
        <f aca="false">C3*D3</f>
        <v>24</v>
      </c>
      <c r="F3" s="89" t="s">
        <v>117</v>
      </c>
      <c r="G3" s="48"/>
    </row>
    <row r="4" customFormat="false" ht="15.75" hidden="false" customHeight="false" outlineLevel="0" collapsed="false">
      <c r="A4" s="49" t="n">
        <v>3</v>
      </c>
      <c r="B4" s="47" t="s">
        <v>118</v>
      </c>
      <c r="C4" s="50" t="n">
        <v>850</v>
      </c>
      <c r="D4" s="50" t="n">
        <v>1</v>
      </c>
      <c r="E4" s="48" t="n">
        <f aca="false">C4*D4</f>
        <v>850</v>
      </c>
      <c r="F4" s="51"/>
      <c r="G4" s="52"/>
    </row>
    <row r="5" customFormat="false" ht="15.75" hidden="false" customHeight="false" outlineLevel="0" collapsed="false">
      <c r="A5" s="83" t="n">
        <v>4</v>
      </c>
      <c r="B5" s="47" t="s">
        <v>119</v>
      </c>
      <c r="C5" s="50" t="n">
        <v>2</v>
      </c>
      <c r="D5" s="50" t="n">
        <v>1</v>
      </c>
      <c r="E5" s="48" t="n">
        <f aca="false">C5*D5</f>
        <v>2</v>
      </c>
      <c r="F5" s="51"/>
      <c r="G5" s="52"/>
    </row>
    <row r="6" customFormat="false" ht="15.75" hidden="false" customHeight="false" outlineLevel="0" collapsed="false">
      <c r="A6" s="87" t="n">
        <v>5</v>
      </c>
      <c r="B6" s="47" t="s">
        <v>120</v>
      </c>
      <c r="C6" s="50" t="n">
        <v>110</v>
      </c>
      <c r="D6" s="50" t="n">
        <v>1</v>
      </c>
      <c r="E6" s="48" t="n">
        <f aca="false">C6*D6</f>
        <v>110</v>
      </c>
      <c r="F6" s="51"/>
      <c r="G6" s="52"/>
    </row>
    <row r="7" customFormat="false" ht="15.75" hidden="false" customHeight="false" outlineLevel="0" collapsed="false">
      <c r="A7" s="49" t="n">
        <v>6</v>
      </c>
      <c r="B7" s="47" t="s">
        <v>121</v>
      </c>
      <c r="C7" s="50" t="n">
        <v>1</v>
      </c>
      <c r="D7" s="50" t="n">
        <v>10</v>
      </c>
      <c r="E7" s="48" t="n">
        <f aca="false">C7*D7</f>
        <v>10</v>
      </c>
      <c r="F7" s="51"/>
      <c r="G7" s="52"/>
    </row>
    <row r="8" customFormat="false" ht="15.75" hidden="false" customHeight="false" outlineLevel="0" collapsed="false">
      <c r="A8" s="83" t="n">
        <v>7</v>
      </c>
      <c r="B8" s="47" t="s">
        <v>122</v>
      </c>
      <c r="C8" s="50" t="n">
        <v>2</v>
      </c>
      <c r="D8" s="50" t="n">
        <v>2</v>
      </c>
      <c r="E8" s="48" t="n">
        <f aca="false">C8*D8</f>
        <v>4</v>
      </c>
      <c r="F8" s="51"/>
      <c r="G8" s="52"/>
    </row>
    <row r="9" customFormat="false" ht="15.75" hidden="false" customHeight="false" outlineLevel="0" collapsed="false">
      <c r="A9" s="87" t="n">
        <v>8</v>
      </c>
      <c r="B9" s="47" t="s">
        <v>123</v>
      </c>
      <c r="C9" s="50" t="n">
        <v>5</v>
      </c>
      <c r="D9" s="50" t="n">
        <v>1</v>
      </c>
      <c r="E9" s="48" t="n">
        <f aca="false">C9*D9</f>
        <v>5</v>
      </c>
      <c r="F9" s="51"/>
      <c r="G9" s="52"/>
    </row>
    <row r="10" customFormat="false" ht="15.75" hidden="false" customHeight="false" outlineLevel="0" collapsed="false">
      <c r="A10" s="49" t="n">
        <v>9</v>
      </c>
      <c r="B10" s="47" t="s">
        <v>124</v>
      </c>
      <c r="C10" s="50" t="n">
        <v>460</v>
      </c>
      <c r="D10" s="50" t="n">
        <v>1</v>
      </c>
      <c r="E10" s="48" t="n">
        <f aca="false">C10*D10</f>
        <v>460</v>
      </c>
      <c r="F10" s="51" t="s">
        <v>125</v>
      </c>
      <c r="G10" s="52" t="s">
        <v>126</v>
      </c>
    </row>
    <row r="11" customFormat="false" ht="15.75" hidden="false" customHeight="false" outlineLevel="0" collapsed="false">
      <c r="A11" s="83" t="n">
        <v>10</v>
      </c>
      <c r="B11" s="46" t="s">
        <v>127</v>
      </c>
      <c r="C11" s="46" t="n">
        <v>5</v>
      </c>
      <c r="D11" s="46" t="n">
        <v>4</v>
      </c>
      <c r="E11" s="48" t="n">
        <f aca="false">C11*D11</f>
        <v>20</v>
      </c>
      <c r="F11" s="89" t="s">
        <v>128</v>
      </c>
      <c r="G11" s="48"/>
    </row>
    <row r="12" customFormat="false" ht="15.75" hidden="false" customHeight="false" outlineLevel="0" collapsed="false">
      <c r="A12" s="87" t="n">
        <v>11</v>
      </c>
      <c r="B12" s="46" t="s">
        <v>129</v>
      </c>
      <c r="C12" s="46" t="n">
        <v>3</v>
      </c>
      <c r="D12" s="46" t="n">
        <v>2</v>
      </c>
      <c r="E12" s="48" t="n">
        <f aca="false">C12*D12</f>
        <v>6</v>
      </c>
      <c r="F12" s="89" t="s">
        <v>130</v>
      </c>
      <c r="G12" s="48"/>
    </row>
    <row r="13" customFormat="false" ht="15.75" hidden="false" customHeight="false" outlineLevel="0" collapsed="false">
      <c r="A13" s="49" t="n">
        <v>12</v>
      </c>
      <c r="B13" s="46" t="s">
        <v>131</v>
      </c>
      <c r="C13" s="46" t="n">
        <v>3</v>
      </c>
      <c r="D13" s="46" t="n">
        <v>3</v>
      </c>
      <c r="E13" s="48" t="n">
        <f aca="false">C13*D13</f>
        <v>9</v>
      </c>
      <c r="F13" s="89" t="s">
        <v>132</v>
      </c>
      <c r="G13" s="48"/>
    </row>
    <row r="14" customFormat="false" ht="15.75" hidden="false" customHeight="false" outlineLevel="0" collapsed="false">
      <c r="A14" s="83" t="n">
        <v>13</v>
      </c>
      <c r="B14" s="46" t="s">
        <v>133</v>
      </c>
      <c r="C14" s="46" t="n">
        <v>3</v>
      </c>
      <c r="D14" s="46" t="n">
        <v>25</v>
      </c>
      <c r="E14" s="48" t="n">
        <f aca="false">C14*D14</f>
        <v>75</v>
      </c>
      <c r="F14" s="89" t="s">
        <v>134</v>
      </c>
      <c r="G14" s="48"/>
    </row>
    <row r="15" customFormat="false" ht="15.75" hidden="false" customHeight="false" outlineLevel="0" collapsed="false">
      <c r="A15" s="87" t="n">
        <v>14</v>
      </c>
      <c r="B15" s="46" t="s">
        <v>135</v>
      </c>
      <c r="C15" s="46" t="n">
        <v>3</v>
      </c>
      <c r="D15" s="46" t="n">
        <v>2</v>
      </c>
      <c r="E15" s="48" t="n">
        <f aca="false">C15*D15</f>
        <v>6</v>
      </c>
      <c r="F15" s="89" t="s">
        <v>136</v>
      </c>
      <c r="G15" s="48"/>
    </row>
    <row r="16" customFormat="false" ht="15.75" hidden="false" customHeight="false" outlineLevel="0" collapsed="false">
      <c r="A16" s="49" t="n">
        <v>15</v>
      </c>
      <c r="B16" s="46" t="s">
        <v>137</v>
      </c>
      <c r="C16" s="46" t="n">
        <v>35</v>
      </c>
      <c r="D16" s="46" t="n">
        <v>1</v>
      </c>
      <c r="E16" s="48" t="n">
        <f aca="false">C16*D16</f>
        <v>35</v>
      </c>
      <c r="F16" s="89" t="s">
        <v>138</v>
      </c>
      <c r="G16" s="48"/>
    </row>
    <row r="17" customFormat="false" ht="15.75" hidden="false" customHeight="false" outlineLevel="0" collapsed="false">
      <c r="A17" s="83" t="n">
        <v>16</v>
      </c>
      <c r="B17" s="46" t="s">
        <v>139</v>
      </c>
      <c r="C17" s="46" t="n">
        <v>15</v>
      </c>
      <c r="D17" s="46" t="n">
        <v>1</v>
      </c>
      <c r="E17" s="48" t="n">
        <f aca="false">C17*D17</f>
        <v>15</v>
      </c>
      <c r="F17" s="89" t="s">
        <v>140</v>
      </c>
      <c r="G17" s="48"/>
    </row>
    <row r="18" customFormat="false" ht="15.75" hidden="false" customHeight="false" outlineLevel="0" collapsed="false">
      <c r="A18" s="87" t="n">
        <v>17</v>
      </c>
      <c r="B18" s="46" t="s">
        <v>141</v>
      </c>
      <c r="C18" s="46" t="n">
        <v>4</v>
      </c>
      <c r="D18" s="46" t="n">
        <v>1</v>
      </c>
      <c r="E18" s="48" t="n">
        <f aca="false">C18*D18</f>
        <v>4</v>
      </c>
      <c r="F18" s="89"/>
      <c r="G18" s="48"/>
    </row>
    <row r="19" customFormat="false" ht="15.75" hidden="false" customHeight="false" outlineLevel="0" collapsed="false">
      <c r="A19" s="49" t="n">
        <v>18</v>
      </c>
      <c r="B19" s="46" t="s">
        <v>142</v>
      </c>
      <c r="C19" s="46" t="n">
        <v>2</v>
      </c>
      <c r="D19" s="46" t="n">
        <v>2</v>
      </c>
      <c r="E19" s="48" t="n">
        <f aca="false">C19*D19</f>
        <v>4</v>
      </c>
      <c r="F19" s="89"/>
      <c r="G19" s="48"/>
    </row>
    <row r="20" customFormat="false" ht="16.5" hidden="false" customHeight="false" outlineLevel="0" collapsed="false">
      <c r="A20" s="90"/>
      <c r="B20" s="91"/>
      <c r="C20" s="91"/>
      <c r="D20" s="91"/>
      <c r="E20" s="48"/>
      <c r="F20" s="89"/>
      <c r="G20" s="48"/>
    </row>
    <row r="21" customFormat="false" ht="16.5" hidden="false" customHeight="false" outlineLevel="0" collapsed="false">
      <c r="A21" s="79"/>
      <c r="B21" s="92" t="s">
        <v>15</v>
      </c>
      <c r="C21" s="92"/>
      <c r="D21" s="92"/>
      <c r="E21" s="81" t="n">
        <f aca="false">SUM(E3:E20)</f>
        <v>1639</v>
      </c>
      <c r="F21" s="93"/>
      <c r="G21" s="94"/>
    </row>
  </sheetData>
  <mergeCells count="1">
    <mergeCell ref="B21:D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32.46"/>
    <col collapsed="false" customWidth="true" hidden="false" outlineLevel="0" max="3" min="3" style="0" width="6.95"/>
    <col collapsed="false" customWidth="true" hidden="false" outlineLevel="0" max="4" min="4" style="0" width="12.32"/>
    <col collapsed="false" customWidth="true" hidden="false" outlineLevel="0" max="5" min="5" style="0" width="13.77"/>
    <col collapsed="false" customWidth="true" hidden="false" outlineLevel="0" max="6" min="6" style="0" width="55.27"/>
    <col collapsed="false" customWidth="true" hidden="false" outlineLevel="0" max="7" min="7" style="0" width="14.7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69" t="s">
        <v>4</v>
      </c>
      <c r="F1" s="5" t="s">
        <v>5</v>
      </c>
      <c r="G1" s="6" t="s">
        <v>6</v>
      </c>
    </row>
    <row r="2" customFormat="false" ht="15.75" hidden="false" customHeight="false" outlineLevel="0" collapsed="false">
      <c r="A2" s="11" t="n">
        <v>1</v>
      </c>
      <c r="B2" s="8" t="s">
        <v>143</v>
      </c>
      <c r="C2" s="9" t="n">
        <v>81</v>
      </c>
      <c r="D2" s="9" t="n">
        <v>1</v>
      </c>
      <c r="E2" s="63" t="n">
        <f aca="false">C2*D2</f>
        <v>81</v>
      </c>
      <c r="F2" s="21"/>
      <c r="G2" s="13" t="s">
        <v>21</v>
      </c>
    </row>
    <row r="3" customFormat="false" ht="15.75" hidden="false" customHeight="false" outlineLevel="0" collapsed="false">
      <c r="A3" s="11" t="n">
        <v>2</v>
      </c>
      <c r="B3" s="14" t="s">
        <v>144</v>
      </c>
      <c r="C3" s="15" t="n">
        <v>6</v>
      </c>
      <c r="D3" s="15" t="n">
        <v>1</v>
      </c>
      <c r="E3" s="39" t="n">
        <f aca="false">C3*D3</f>
        <v>6</v>
      </c>
      <c r="F3" s="21" t="s">
        <v>145</v>
      </c>
      <c r="G3" s="11"/>
    </row>
    <row r="4" customFormat="false" ht="15.75" hidden="false" customHeight="false" outlineLevel="0" collapsed="false">
      <c r="A4" s="11" t="n">
        <v>3</v>
      </c>
      <c r="B4" s="14" t="s">
        <v>146</v>
      </c>
      <c r="C4" s="9" t="n">
        <v>7</v>
      </c>
      <c r="D4" s="9" t="n">
        <v>1</v>
      </c>
      <c r="E4" s="63" t="n">
        <f aca="false">C4*D4</f>
        <v>7</v>
      </c>
      <c r="F4" s="21"/>
      <c r="G4" s="13"/>
    </row>
    <row r="5" customFormat="false" ht="15.75" hidden="false" customHeight="false" outlineLevel="0" collapsed="false">
      <c r="A5" s="11" t="n">
        <v>4</v>
      </c>
      <c r="B5" s="14" t="s">
        <v>147</v>
      </c>
      <c r="C5" s="15" t="n">
        <v>10</v>
      </c>
      <c r="D5" s="15" t="n">
        <v>1</v>
      </c>
      <c r="E5" s="39" t="n">
        <f aca="false">C5*D5</f>
        <v>10</v>
      </c>
      <c r="F5" s="21" t="s">
        <v>148</v>
      </c>
      <c r="G5" s="11"/>
    </row>
    <row r="6" customFormat="false" ht="15.75" hidden="false" customHeight="false" outlineLevel="0" collapsed="false">
      <c r="A6" s="11" t="n">
        <v>5</v>
      </c>
      <c r="B6" s="14" t="s">
        <v>120</v>
      </c>
      <c r="C6" s="15" t="n">
        <v>110</v>
      </c>
      <c r="D6" s="15" t="n">
        <v>1</v>
      </c>
      <c r="E6" s="39" t="n">
        <f aca="false">C6*D6</f>
        <v>110</v>
      </c>
      <c r="F6" s="21"/>
      <c r="G6" s="13" t="s">
        <v>149</v>
      </c>
    </row>
    <row r="7" customFormat="false" ht="15.75" hidden="false" customHeight="false" outlineLevel="0" collapsed="false">
      <c r="A7" s="11" t="n">
        <v>6</v>
      </c>
      <c r="B7" s="19" t="s">
        <v>137</v>
      </c>
      <c r="C7" s="15" t="n">
        <v>35</v>
      </c>
      <c r="D7" s="15" t="n">
        <v>1</v>
      </c>
      <c r="E7" s="39" t="n">
        <f aca="false">C7*D7</f>
        <v>35</v>
      </c>
      <c r="F7" s="20"/>
      <c r="G7" s="13" t="s">
        <v>21</v>
      </c>
    </row>
    <row r="8" customFormat="false" ht="15.75" hidden="false" customHeight="false" outlineLevel="0" collapsed="false">
      <c r="A8" s="11" t="n">
        <v>7</v>
      </c>
      <c r="B8" s="14" t="s">
        <v>150</v>
      </c>
      <c r="C8" s="15" t="n">
        <v>8</v>
      </c>
      <c r="D8" s="15" t="n">
        <v>1</v>
      </c>
      <c r="E8" s="39" t="n">
        <f aca="false">C8*D8</f>
        <v>8</v>
      </c>
      <c r="F8" s="21"/>
      <c r="G8" s="13" t="s">
        <v>21</v>
      </c>
    </row>
    <row r="9" customFormat="false" ht="15.75" hidden="false" customHeight="false" outlineLevel="0" collapsed="false">
      <c r="A9" s="11" t="n">
        <v>9</v>
      </c>
      <c r="B9" s="14" t="s">
        <v>151</v>
      </c>
      <c r="C9" s="15" t="n">
        <v>6</v>
      </c>
      <c r="D9" s="15" t="n">
        <v>1</v>
      </c>
      <c r="E9" s="39" t="n">
        <f aca="false">C9*D9</f>
        <v>6</v>
      </c>
      <c r="F9" s="21" t="s">
        <v>152</v>
      </c>
      <c r="G9" s="11"/>
    </row>
    <row r="10" customFormat="false" ht="15.75" hidden="false" customHeight="false" outlineLevel="0" collapsed="false">
      <c r="A10" s="11" t="n">
        <v>10</v>
      </c>
      <c r="B10" s="14" t="s">
        <v>153</v>
      </c>
      <c r="C10" s="15" t="n">
        <v>140</v>
      </c>
      <c r="D10" s="15" t="n">
        <v>2</v>
      </c>
      <c r="E10" s="39" t="n">
        <f aca="false">C10*D10</f>
        <v>280</v>
      </c>
      <c r="F10" s="21"/>
      <c r="G10" s="13" t="s">
        <v>21</v>
      </c>
    </row>
    <row r="11" customFormat="false" ht="15.75" hidden="false" customHeight="false" outlineLevel="0" collapsed="false">
      <c r="A11" s="11" t="n">
        <v>11</v>
      </c>
      <c r="B11" s="14" t="s">
        <v>122</v>
      </c>
      <c r="C11" s="15" t="n">
        <v>3</v>
      </c>
      <c r="D11" s="15" t="n">
        <v>1</v>
      </c>
      <c r="E11" s="39" t="n">
        <f aca="false">C11*D11</f>
        <v>3</v>
      </c>
      <c r="F11" s="21"/>
      <c r="G11" s="13"/>
    </row>
    <row r="12" customFormat="false" ht="15.75" hidden="false" customHeight="false" outlineLevel="0" collapsed="false">
      <c r="A12" s="11" t="n">
        <v>12</v>
      </c>
      <c r="B12" s="14" t="s">
        <v>121</v>
      </c>
      <c r="C12" s="15" t="n">
        <v>5</v>
      </c>
      <c r="D12" s="15" t="n">
        <v>3</v>
      </c>
      <c r="E12" s="39" t="n">
        <f aca="false">C12*D12</f>
        <v>15</v>
      </c>
      <c r="F12" s="21" t="s">
        <v>154</v>
      </c>
      <c r="G12" s="13"/>
    </row>
    <row r="13" customFormat="false" ht="15.75" hidden="false" customHeight="false" outlineLevel="0" collapsed="false">
      <c r="A13" s="11" t="n">
        <v>13</v>
      </c>
      <c r="B13" s="14" t="s">
        <v>155</v>
      </c>
      <c r="C13" s="15" t="n">
        <v>2</v>
      </c>
      <c r="D13" s="15" t="n">
        <v>1</v>
      </c>
      <c r="E13" s="39" t="n">
        <f aca="false">C13*D13</f>
        <v>2</v>
      </c>
      <c r="F13" s="21" t="s">
        <v>156</v>
      </c>
      <c r="G13" s="11" t="s">
        <v>21</v>
      </c>
    </row>
    <row r="14" customFormat="false" ht="15.75" hidden="false" customHeight="false" outlineLevel="0" collapsed="false">
      <c r="A14" s="11" t="n">
        <v>14</v>
      </c>
      <c r="B14" s="14" t="s">
        <v>157</v>
      </c>
      <c r="C14" s="15" t="n">
        <v>2</v>
      </c>
      <c r="D14" s="15" t="n">
        <v>3</v>
      </c>
      <c r="E14" s="39" t="n">
        <f aca="false">C14*D14</f>
        <v>6</v>
      </c>
      <c r="F14" s="21" t="s">
        <v>158</v>
      </c>
      <c r="G14" s="11" t="s">
        <v>21</v>
      </c>
    </row>
    <row r="15" customFormat="false" ht="15.75" hidden="false" customHeight="false" outlineLevel="0" collapsed="false">
      <c r="A15" s="11" t="n">
        <v>15</v>
      </c>
      <c r="B15" s="95" t="s">
        <v>159</v>
      </c>
      <c r="C15" s="96" t="n">
        <v>1</v>
      </c>
      <c r="D15" s="96" t="n">
        <v>1</v>
      </c>
      <c r="E15" s="39" t="n">
        <f aca="false">C15*D15</f>
        <v>1</v>
      </c>
      <c r="F15" s="21"/>
      <c r="G15" s="11"/>
    </row>
    <row r="16" customFormat="false" ht="15.75" hidden="false" customHeight="false" outlineLevel="0" collapsed="false">
      <c r="A16" s="11" t="n">
        <v>16</v>
      </c>
      <c r="B16" s="95" t="s">
        <v>160</v>
      </c>
      <c r="C16" s="96" t="n">
        <v>2</v>
      </c>
      <c r="D16" s="96" t="n">
        <v>1</v>
      </c>
      <c r="E16" s="39" t="n">
        <f aca="false">C16*D16</f>
        <v>2</v>
      </c>
      <c r="F16" s="21"/>
      <c r="G16" s="11"/>
    </row>
    <row r="17" customFormat="false" ht="15.75" hidden="false" customHeight="false" outlineLevel="0" collapsed="false">
      <c r="A17" s="11" t="n">
        <v>17</v>
      </c>
      <c r="B17" s="95" t="s">
        <v>161</v>
      </c>
      <c r="C17" s="96" t="n">
        <v>1</v>
      </c>
      <c r="D17" s="96" t="n">
        <v>1</v>
      </c>
      <c r="E17" s="39" t="n">
        <f aca="false">C17*D17</f>
        <v>1</v>
      </c>
      <c r="F17" s="21"/>
      <c r="G17" s="11"/>
    </row>
    <row r="18" customFormat="false" ht="15.75" hidden="false" customHeight="false" outlineLevel="0" collapsed="false">
      <c r="A18" s="11" t="n">
        <v>18</v>
      </c>
      <c r="B18" s="95" t="s">
        <v>162</v>
      </c>
      <c r="C18" s="96" t="n">
        <v>2</v>
      </c>
      <c r="D18" s="96" t="n">
        <v>2</v>
      </c>
      <c r="E18" s="39" t="n">
        <f aca="false">C18*D18</f>
        <v>4</v>
      </c>
      <c r="F18" s="21"/>
      <c r="G18" s="11"/>
    </row>
    <row r="19" customFormat="false" ht="15.75" hidden="false" customHeight="false" outlineLevel="0" collapsed="false">
      <c r="A19" s="11" t="n">
        <v>19</v>
      </c>
      <c r="B19" s="95" t="s">
        <v>163</v>
      </c>
      <c r="C19" s="96" t="n">
        <v>300</v>
      </c>
      <c r="D19" s="96" t="n">
        <v>1</v>
      </c>
      <c r="E19" s="39" t="n">
        <f aca="false">C19*D19</f>
        <v>300</v>
      </c>
      <c r="F19" s="21"/>
      <c r="G19" s="11"/>
    </row>
    <row r="20" customFormat="false" ht="15.75" hidden="false" customHeight="false" outlineLevel="0" collapsed="false">
      <c r="A20" s="56"/>
      <c r="B20" s="76"/>
      <c r="C20" s="77"/>
      <c r="D20" s="77"/>
      <c r="E20" s="78"/>
      <c r="F20" s="64"/>
      <c r="G20" s="13"/>
    </row>
    <row r="21" customFormat="false" ht="15.75" hidden="false" customHeight="false" outlineLevel="0" collapsed="false">
      <c r="A21" s="29"/>
      <c r="B21" s="72" t="s">
        <v>15</v>
      </c>
      <c r="C21" s="72"/>
      <c r="D21" s="72"/>
      <c r="E21" s="1" t="n">
        <f aca="false">SUM(E2:E20)</f>
        <v>877</v>
      </c>
      <c r="F21" s="29"/>
      <c r="G21" s="56"/>
    </row>
    <row r="22" customFormat="false" ht="15.75" hidden="false" customHeight="false" outlineLevel="0" collapsed="false">
      <c r="A22" s="31"/>
      <c r="B22" s="31"/>
      <c r="C22" s="31"/>
      <c r="D22" s="31"/>
      <c r="E22" s="31"/>
      <c r="F22" s="31"/>
      <c r="G22" s="31"/>
    </row>
    <row r="23" customFormat="false" ht="15.75" hidden="false" customHeight="false" outlineLevel="0" collapsed="false">
      <c r="A23" s="31"/>
      <c r="B23" s="31"/>
      <c r="C23" s="31"/>
      <c r="D23" s="31"/>
      <c r="E23" s="31"/>
      <c r="F23" s="31"/>
      <c r="G23" s="31"/>
    </row>
    <row r="24" customFormat="false" ht="15.75" hidden="false" customHeight="false" outlineLevel="0" collapsed="false">
      <c r="A24" s="31"/>
      <c r="B24" s="31"/>
      <c r="C24" s="31"/>
      <c r="D24" s="31"/>
      <c r="E24" s="31"/>
      <c r="F24" s="31"/>
      <c r="G24" s="31"/>
    </row>
    <row r="25" customFormat="false" ht="15.75" hidden="false" customHeight="false" outlineLevel="0" collapsed="false">
      <c r="A25" s="31"/>
      <c r="B25" s="31"/>
      <c r="C25" s="31"/>
      <c r="D25" s="31"/>
      <c r="E25" s="31"/>
      <c r="F25" s="31"/>
      <c r="G25" s="31"/>
    </row>
  </sheetData>
  <mergeCells count="1">
    <mergeCell ref="B21:D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C20" activeCellId="0" sqref="C20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28.73"/>
    <col collapsed="false" customWidth="true" hidden="false" outlineLevel="0" max="3" min="3" style="0" width="9.04"/>
    <col collapsed="false" customWidth="true" hidden="false" outlineLevel="0" max="4" min="4" style="0" width="12.32"/>
    <col collapsed="false" customWidth="true" hidden="false" outlineLevel="0" max="5" min="5" style="0" width="13.77"/>
    <col collapsed="false" customWidth="true" hidden="false" outlineLevel="0" max="6" min="6" style="0" width="30.89"/>
    <col collapsed="false" customWidth="true" hidden="false" outlineLevel="0" max="7" min="7" style="0" width="8.15"/>
  </cols>
  <sheetData>
    <row r="1" customFormat="false" ht="15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1" t="s">
        <v>4</v>
      </c>
      <c r="F1" s="82" t="s">
        <v>5</v>
      </c>
      <c r="G1" s="81" t="s">
        <v>6</v>
      </c>
    </row>
    <row r="2" customFormat="false" ht="15" hidden="false" customHeight="false" outlineLevel="0" collapsed="false">
      <c r="A2" s="97" t="n">
        <v>1</v>
      </c>
      <c r="B2" s="98" t="s">
        <v>115</v>
      </c>
      <c r="C2" s="99" t="n">
        <v>250</v>
      </c>
      <c r="D2" s="99" t="n">
        <v>1</v>
      </c>
      <c r="E2" s="100" t="n">
        <f aca="false">C2*D2</f>
        <v>250</v>
      </c>
      <c r="F2" s="101"/>
      <c r="G2" s="86"/>
    </row>
    <row r="3" customFormat="false" ht="15" hidden="false" customHeight="false" outlineLevel="0" collapsed="false">
      <c r="A3" s="46" t="n">
        <v>2</v>
      </c>
      <c r="B3" s="47" t="s">
        <v>35</v>
      </c>
      <c r="C3" s="46" t="n">
        <v>65</v>
      </c>
      <c r="D3" s="46" t="n">
        <v>1</v>
      </c>
      <c r="E3" s="48" t="n">
        <f aca="false">C3*D3</f>
        <v>65</v>
      </c>
      <c r="F3" s="46"/>
      <c r="G3" s="48"/>
    </row>
    <row r="4" customFormat="false" ht="15" hidden="false" customHeight="false" outlineLevel="0" collapsed="false">
      <c r="A4" s="49" t="n">
        <v>3</v>
      </c>
      <c r="B4" s="47" t="s">
        <v>36</v>
      </c>
      <c r="C4" s="50" t="n">
        <v>8</v>
      </c>
      <c r="D4" s="50" t="n">
        <v>1</v>
      </c>
      <c r="E4" s="48" t="n">
        <f aca="false">C4*D4</f>
        <v>8</v>
      </c>
      <c r="F4" s="51"/>
      <c r="G4" s="52"/>
    </row>
    <row r="5" customFormat="false" ht="15" hidden="false" customHeight="false" outlineLevel="0" collapsed="false">
      <c r="A5" s="46" t="n">
        <v>4</v>
      </c>
      <c r="B5" s="47" t="s">
        <v>164</v>
      </c>
      <c r="C5" s="50" t="n">
        <v>1</v>
      </c>
      <c r="D5" s="50" t="n">
        <v>1</v>
      </c>
      <c r="E5" s="48" t="n">
        <f aca="false">C5*D5</f>
        <v>1</v>
      </c>
      <c r="F5" s="51" t="s">
        <v>165</v>
      </c>
      <c r="G5" s="52"/>
    </row>
    <row r="6" customFormat="false" ht="15" hidden="false" customHeight="false" outlineLevel="0" collapsed="false">
      <c r="A6" s="49" t="n">
        <v>5</v>
      </c>
      <c r="B6" s="47" t="s">
        <v>121</v>
      </c>
      <c r="C6" s="50" t="n">
        <v>1</v>
      </c>
      <c r="D6" s="50" t="n">
        <v>1</v>
      </c>
      <c r="E6" s="48" t="n">
        <f aca="false">C6*D6</f>
        <v>1</v>
      </c>
      <c r="F6" s="51"/>
      <c r="G6" s="52"/>
    </row>
    <row r="7" customFormat="false" ht="15" hidden="false" customHeight="false" outlineLevel="0" collapsed="false">
      <c r="A7" s="46" t="n">
        <v>6</v>
      </c>
      <c r="B7" s="47" t="s">
        <v>166</v>
      </c>
      <c r="C7" s="50" t="n">
        <v>2</v>
      </c>
      <c r="D7" s="50" t="n">
        <v>1</v>
      </c>
      <c r="E7" s="48" t="n">
        <f aca="false">C7*D7</f>
        <v>2</v>
      </c>
      <c r="F7" s="51" t="s">
        <v>167</v>
      </c>
      <c r="G7" s="52"/>
    </row>
    <row r="8" customFormat="false" ht="15" hidden="false" customHeight="false" outlineLevel="0" collapsed="false">
      <c r="A8" s="49" t="n">
        <v>7</v>
      </c>
      <c r="B8" s="46" t="s">
        <v>168</v>
      </c>
      <c r="C8" s="46" t="n">
        <v>3</v>
      </c>
      <c r="D8" s="46" t="n">
        <v>2</v>
      </c>
      <c r="E8" s="48" t="n">
        <f aca="false">C8*D8</f>
        <v>6</v>
      </c>
      <c r="F8" s="89" t="s">
        <v>169</v>
      </c>
      <c r="G8" s="48"/>
    </row>
    <row r="9" customFormat="false" ht="15" hidden="false" customHeight="false" outlineLevel="0" collapsed="false">
      <c r="A9" s="46" t="n">
        <v>8</v>
      </c>
      <c r="B9" s="46" t="s">
        <v>170</v>
      </c>
      <c r="C9" s="46" t="n">
        <v>3</v>
      </c>
      <c r="D9" s="46" t="n">
        <v>2</v>
      </c>
      <c r="E9" s="48" t="n">
        <f aca="false">C9*D9</f>
        <v>6</v>
      </c>
      <c r="F9" s="89" t="s">
        <v>171</v>
      </c>
      <c r="G9" s="48"/>
    </row>
    <row r="10" customFormat="false" ht="15" hidden="false" customHeight="false" outlineLevel="0" collapsed="false">
      <c r="A10" s="49" t="n">
        <v>9</v>
      </c>
      <c r="B10" s="46" t="s">
        <v>172</v>
      </c>
      <c r="C10" s="46" t="n">
        <v>3</v>
      </c>
      <c r="D10" s="46" t="n">
        <v>2</v>
      </c>
      <c r="E10" s="48" t="n">
        <f aca="false">C10*D10</f>
        <v>6</v>
      </c>
      <c r="F10" s="89" t="s">
        <v>173</v>
      </c>
      <c r="G10" s="48"/>
    </row>
    <row r="11" customFormat="false" ht="15" hidden="false" customHeight="false" outlineLevel="0" collapsed="false">
      <c r="A11" s="46" t="n">
        <v>10</v>
      </c>
      <c r="B11" s="46" t="s">
        <v>174</v>
      </c>
      <c r="C11" s="46" t="n">
        <v>3</v>
      </c>
      <c r="D11" s="46" t="n">
        <v>1</v>
      </c>
      <c r="E11" s="48" t="n">
        <f aca="false">C11*D11</f>
        <v>3</v>
      </c>
      <c r="F11" s="89" t="s">
        <v>175</v>
      </c>
      <c r="G11" s="48"/>
    </row>
    <row r="12" customFormat="false" ht="15" hidden="false" customHeight="false" outlineLevel="0" collapsed="false">
      <c r="A12" s="49" t="n">
        <v>11</v>
      </c>
      <c r="B12" s="46" t="s">
        <v>176</v>
      </c>
      <c r="C12" s="46" t="n">
        <v>15</v>
      </c>
      <c r="D12" s="46" t="n">
        <v>1</v>
      </c>
      <c r="E12" s="48" t="n">
        <f aca="false">C12*D12</f>
        <v>15</v>
      </c>
      <c r="F12" s="89"/>
      <c r="G12" s="48"/>
    </row>
    <row r="13" customFormat="false" ht="15" hidden="false" customHeight="false" outlineLevel="0" collapsed="false">
      <c r="A13" s="46" t="n">
        <v>12</v>
      </c>
      <c r="B13" s="46" t="s">
        <v>177</v>
      </c>
      <c r="C13" s="46" t="n">
        <v>3</v>
      </c>
      <c r="D13" s="46" t="n">
        <v>1</v>
      </c>
      <c r="E13" s="48" t="n">
        <f aca="false">C13*D13</f>
        <v>3</v>
      </c>
      <c r="F13" s="89"/>
      <c r="G13" s="48"/>
    </row>
    <row r="14" customFormat="false" ht="15" hidden="false" customHeight="false" outlineLevel="0" collapsed="false">
      <c r="A14" s="49" t="n">
        <v>13</v>
      </c>
      <c r="B14" s="46" t="s">
        <v>178</v>
      </c>
      <c r="C14" s="46" t="n">
        <v>1</v>
      </c>
      <c r="D14" s="46" t="n">
        <v>1</v>
      </c>
      <c r="E14" s="48" t="n">
        <f aca="false">C14*D14</f>
        <v>1</v>
      </c>
      <c r="F14" s="89"/>
      <c r="G14" s="48"/>
    </row>
    <row r="15" customFormat="false" ht="15" hidden="false" customHeight="false" outlineLevel="0" collapsed="false">
      <c r="A15" s="46" t="n">
        <v>14</v>
      </c>
      <c r="B15" s="46" t="s">
        <v>179</v>
      </c>
      <c r="C15" s="46" t="n">
        <v>2</v>
      </c>
      <c r="D15" s="46" t="n">
        <v>1</v>
      </c>
      <c r="E15" s="48" t="n">
        <f aca="false">C15*D15</f>
        <v>2</v>
      </c>
      <c r="F15" s="89" t="s">
        <v>180</v>
      </c>
      <c r="G15" s="48"/>
    </row>
    <row r="16" customFormat="false" ht="15" hidden="false" customHeight="false" outlineLevel="0" collapsed="false">
      <c r="A16" s="49" t="n">
        <v>15</v>
      </c>
      <c r="B16" s="46" t="s">
        <v>181</v>
      </c>
      <c r="C16" s="46" t="n">
        <v>5</v>
      </c>
      <c r="D16" s="46" t="n">
        <v>14</v>
      </c>
      <c r="E16" s="48" t="n">
        <f aca="false">C16*D16</f>
        <v>70</v>
      </c>
      <c r="F16" s="89"/>
      <c r="G16" s="48"/>
    </row>
    <row r="17" customFormat="false" ht="15" hidden="false" customHeight="false" outlineLevel="0" collapsed="false">
      <c r="A17" s="46" t="n">
        <v>16</v>
      </c>
      <c r="B17" s="46" t="s">
        <v>182</v>
      </c>
      <c r="C17" s="46" t="n">
        <v>65</v>
      </c>
      <c r="D17" s="46" t="n">
        <v>1</v>
      </c>
      <c r="E17" s="48" t="n">
        <f aca="false">C17*D17</f>
        <v>65</v>
      </c>
      <c r="F17" s="89" t="s">
        <v>183</v>
      </c>
      <c r="G17" s="48"/>
    </row>
    <row r="18" customFormat="false" ht="15" hidden="false" customHeight="false" outlineLevel="0" collapsed="false">
      <c r="A18" s="49" t="n">
        <v>17</v>
      </c>
      <c r="B18" s="46" t="s">
        <v>184</v>
      </c>
      <c r="C18" s="46" t="n">
        <v>100</v>
      </c>
      <c r="D18" s="46" t="n">
        <v>1</v>
      </c>
      <c r="E18" s="48" t="n">
        <f aca="false">C18*D18</f>
        <v>100</v>
      </c>
      <c r="F18" s="89"/>
      <c r="G18" s="48"/>
    </row>
    <row r="19" customFormat="false" ht="15" hidden="false" customHeight="false" outlineLevel="0" collapsed="false">
      <c r="A19" s="46" t="n">
        <v>18</v>
      </c>
      <c r="B19" s="46" t="s">
        <v>185</v>
      </c>
      <c r="C19" s="46" t="n">
        <v>75</v>
      </c>
      <c r="D19" s="46" t="n">
        <v>1</v>
      </c>
      <c r="E19" s="48" t="n">
        <f aca="false">C19*D19</f>
        <v>75</v>
      </c>
      <c r="F19" s="89"/>
      <c r="G19" s="48"/>
    </row>
    <row r="20" customFormat="false" ht="15" hidden="false" customHeight="false" outlineLevel="0" collapsed="false">
      <c r="A20" s="49" t="n">
        <v>19</v>
      </c>
      <c r="B20" s="46" t="s">
        <v>186</v>
      </c>
      <c r="C20" s="102" t="n">
        <f aca="false">75+0.14*75</f>
        <v>85.5</v>
      </c>
      <c r="D20" s="46" t="n">
        <v>1</v>
      </c>
      <c r="E20" s="48" t="n">
        <f aca="false">C20*D20</f>
        <v>85.5</v>
      </c>
      <c r="F20" s="89" t="s">
        <v>187</v>
      </c>
      <c r="G20" s="48"/>
    </row>
    <row r="21" customFormat="false" ht="15" hidden="false" customHeight="false" outlineLevel="0" collapsed="false">
      <c r="A21" s="46" t="n">
        <v>20</v>
      </c>
      <c r="B21" s="46" t="s">
        <v>188</v>
      </c>
      <c r="C21" s="103" t="n">
        <f aca="false">270</f>
        <v>270</v>
      </c>
      <c r="D21" s="46" t="n">
        <v>1</v>
      </c>
      <c r="E21" s="48" t="n">
        <f aca="false">C21*D21</f>
        <v>270</v>
      </c>
      <c r="F21" s="89" t="s">
        <v>189</v>
      </c>
      <c r="G21" s="48"/>
    </row>
    <row r="22" customFormat="false" ht="16.5" hidden="false" customHeight="false" outlineLevel="0" collapsed="false">
      <c r="A22" s="104"/>
      <c r="B22" s="105"/>
      <c r="C22" s="105"/>
      <c r="D22" s="105"/>
      <c r="E22" s="94"/>
      <c r="F22" s="89"/>
      <c r="G22" s="48"/>
    </row>
    <row r="23" customFormat="false" ht="16.5" hidden="false" customHeight="false" outlineLevel="0" collapsed="false">
      <c r="A23" s="79"/>
      <c r="B23" s="92" t="s">
        <v>15</v>
      </c>
      <c r="C23" s="92"/>
      <c r="D23" s="92"/>
      <c r="E23" s="81" t="n">
        <f aca="false">SUM(E3:E22)</f>
        <v>784.5</v>
      </c>
      <c r="F23" s="93"/>
      <c r="G23" s="94"/>
    </row>
  </sheetData>
  <mergeCells count="1">
    <mergeCell ref="B23:D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2024-06-25T16:35:16Z</dcterms:created>
  <dc:creator/>
  <dc:description/>
  <dc:language>en-US</dc:language>
  <cp:lastModifiedBy/>
  <dcterms:modified xsi:type="dcterms:W3CDTF">2024-06-25T23:54:15Z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