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60" yWindow="-270" windowWidth="26415" windowHeight="12600" activeTab="7"/>
  </bookViews>
  <sheets>
    <sheet name="Calendar_Dim" sheetId="1" r:id="rId1"/>
    <sheet name="Agent_Dim" sheetId="2" r:id="rId2"/>
    <sheet name="Location_Dim" sheetId="3" r:id="rId3"/>
    <sheet name="Product_Dim" sheetId="4" r:id="rId4"/>
    <sheet name="Job_SubJob_Dim" sheetId="5" r:id="rId5"/>
    <sheet name="Shipment_Dim" sheetId="6" r:id="rId6"/>
    <sheet name="Lead_FT" sheetId="7" r:id="rId7"/>
    <sheet name="Order_FT" sheetId="8" r:id="rId8"/>
    <sheet name="Invoice_FT" sheetId="9" r:id="rId9"/>
    <sheet name="Summary_FT" sheetId="10" r:id="rId10"/>
  </sheets>
  <calcPr calcId="145621"/>
</workbook>
</file>

<file path=xl/calcChain.xml><?xml version="1.0" encoding="utf-8"?>
<calcChain xmlns="http://schemas.openxmlformats.org/spreadsheetml/2006/main">
  <c r="T3" i="10" l="1"/>
  <c r="T4" i="10"/>
  <c r="T5" i="10"/>
  <c r="T6" i="10"/>
  <c r="T7" i="10"/>
  <c r="T8" i="10"/>
  <c r="T9" i="10"/>
  <c r="T10" i="10"/>
  <c r="T11" i="10"/>
  <c r="T12" i="10"/>
  <c r="T13" i="10"/>
  <c r="T2" i="10"/>
  <c r="S3" i="10"/>
  <c r="S4" i="10"/>
  <c r="S5" i="10"/>
  <c r="S6" i="10"/>
  <c r="S7" i="10"/>
  <c r="S8" i="10"/>
  <c r="S9" i="10"/>
  <c r="S10" i="10"/>
  <c r="S11" i="10"/>
  <c r="S12" i="10"/>
  <c r="S13" i="10"/>
  <c r="S2" i="10"/>
  <c r="R3" i="10"/>
  <c r="R4" i="10"/>
  <c r="R5" i="10"/>
  <c r="R6" i="10"/>
  <c r="R7" i="10"/>
  <c r="R8" i="10"/>
  <c r="R9" i="10"/>
  <c r="R10" i="10"/>
  <c r="R11" i="10"/>
  <c r="R12" i="10"/>
  <c r="R13" i="10"/>
  <c r="R2" i="10"/>
  <c r="Q3" i="10"/>
  <c r="Q4" i="10"/>
  <c r="Q5" i="10"/>
  <c r="Q6" i="10"/>
  <c r="Q7" i="10"/>
  <c r="Q8" i="10"/>
  <c r="Q9" i="10"/>
  <c r="Q10" i="10"/>
  <c r="Q11" i="10"/>
  <c r="Q12" i="10"/>
  <c r="Q13" i="10"/>
  <c r="Q2" i="10"/>
  <c r="P3" i="10"/>
  <c r="P4" i="10"/>
  <c r="P5" i="10"/>
  <c r="P6" i="10"/>
  <c r="P7" i="10"/>
  <c r="P8" i="10"/>
  <c r="P9" i="10"/>
  <c r="P10" i="10"/>
  <c r="P11" i="10"/>
  <c r="P12" i="10"/>
  <c r="P13" i="10"/>
  <c r="P2" i="10"/>
  <c r="F4" i="10"/>
  <c r="F5" i="10" s="1"/>
  <c r="F6" i="10" s="1"/>
  <c r="F7" i="10" s="1"/>
  <c r="F8" i="10" s="1"/>
  <c r="F9" i="10" s="1"/>
  <c r="F10" i="10" s="1"/>
  <c r="F11" i="10" s="1"/>
  <c r="F12" i="10" s="1"/>
  <c r="F13" i="10" s="1"/>
  <c r="F3" i="10"/>
  <c r="Q3" i="9"/>
  <c r="Q4" i="9"/>
  <c r="Q5" i="9"/>
  <c r="Q6" i="9"/>
  <c r="Q7" i="9"/>
  <c r="Q2" i="9"/>
  <c r="P3" i="9"/>
  <c r="P4" i="9"/>
  <c r="P5" i="9"/>
  <c r="P6" i="9"/>
  <c r="P7" i="9"/>
  <c r="P2" i="9"/>
  <c r="O3" i="9"/>
  <c r="O4" i="9"/>
  <c r="O5" i="9"/>
  <c r="O6" i="9"/>
  <c r="O7" i="9"/>
  <c r="O2" i="9"/>
  <c r="N3" i="9"/>
  <c r="N4" i="9"/>
  <c r="N5" i="9"/>
  <c r="N6" i="9"/>
  <c r="N7" i="9"/>
  <c r="N2" i="9"/>
  <c r="D5" i="8"/>
  <c r="D3" i="8"/>
  <c r="D4" i="8"/>
  <c r="D6" i="8"/>
  <c r="D7" i="8"/>
  <c r="D8" i="8"/>
  <c r="D9" i="8"/>
  <c r="D2" i="8"/>
  <c r="D10" i="7"/>
  <c r="D9" i="7"/>
</calcChain>
</file>

<file path=xl/sharedStrings.xml><?xml version="1.0" encoding="utf-8"?>
<sst xmlns="http://schemas.openxmlformats.org/spreadsheetml/2006/main" count="128" uniqueCount="96">
  <si>
    <t>Time_Id</t>
  </si>
  <si>
    <t>Year</t>
  </si>
  <si>
    <t>Quarter</t>
  </si>
  <si>
    <t>Month</t>
  </si>
  <si>
    <t>Day</t>
  </si>
  <si>
    <t>Week</t>
  </si>
  <si>
    <t>Sales_Agent_Id</t>
  </si>
  <si>
    <t>Sales_Agent_Name</t>
  </si>
  <si>
    <t>Ron Jones</t>
  </si>
  <si>
    <t>Tammy Ralston</t>
  </si>
  <si>
    <t>Theo Jackson</t>
  </si>
  <si>
    <t>Location_Id</t>
  </si>
  <si>
    <t>Location_Name</t>
  </si>
  <si>
    <t>Denver HQ</t>
  </si>
  <si>
    <t>Atlanta Division</t>
  </si>
  <si>
    <t>Montreal Plant</t>
  </si>
  <si>
    <t>London Plant</t>
  </si>
  <si>
    <t>Charlotte Division</t>
  </si>
  <si>
    <t>Sales_Class_Id</t>
  </si>
  <si>
    <t>Sales_Class_Desc</t>
  </si>
  <si>
    <t>Credit Card Smart</t>
  </si>
  <si>
    <t>Credit Card Mag</t>
  </si>
  <si>
    <t>Debit Card Smart</t>
  </si>
  <si>
    <t>Debit Card Mag</t>
  </si>
  <si>
    <t>Prepaid Mag</t>
  </si>
  <si>
    <t>Loyalty Mag</t>
  </si>
  <si>
    <t>Job_SubJob_Dim</t>
  </si>
  <si>
    <t>111111_1</t>
  </si>
  <si>
    <t>111111_2</t>
  </si>
  <si>
    <t>222222_1</t>
  </si>
  <si>
    <t>222222_2</t>
  </si>
  <si>
    <t>333333_1</t>
  </si>
  <si>
    <t>444444_1</t>
  </si>
  <si>
    <t>555555_1</t>
  </si>
  <si>
    <t>666666_1</t>
  </si>
  <si>
    <t>First Credit</t>
  </si>
  <si>
    <t>Second Credit</t>
  </si>
  <si>
    <t>Third Credit</t>
  </si>
  <si>
    <t>Cust_Name</t>
  </si>
  <si>
    <t>Connex M1</t>
  </si>
  <si>
    <t>Remix M1</t>
  </si>
  <si>
    <t>Manufacturer</t>
  </si>
  <si>
    <t>Remix M2</t>
  </si>
  <si>
    <t>Shipment_Id</t>
  </si>
  <si>
    <t>Zip</t>
  </si>
  <si>
    <t>M4E1B4</t>
  </si>
  <si>
    <t>Lead_id</t>
  </si>
  <si>
    <t>Quote_Qty</t>
  </si>
  <si>
    <t>Quote_Price</t>
  </si>
  <si>
    <t>Quote_Value</t>
  </si>
  <si>
    <t xml:space="preserve"> </t>
  </si>
  <si>
    <t>Order_id</t>
  </si>
  <si>
    <t>Unit_Price</t>
  </si>
  <si>
    <t>Quantity_Ordered</t>
  </si>
  <si>
    <t>OR_1</t>
  </si>
  <si>
    <t>OR_2</t>
  </si>
  <si>
    <t>OR_3</t>
  </si>
  <si>
    <t>OR_4</t>
  </si>
  <si>
    <t>OR_5</t>
  </si>
  <si>
    <t>OR_6</t>
  </si>
  <si>
    <t>Job_Revenue</t>
  </si>
  <si>
    <t>Invoice_Id</t>
  </si>
  <si>
    <t>Created_Date</t>
  </si>
  <si>
    <t>Contract_Date</t>
  </si>
  <si>
    <t>Job_SubJob_Id</t>
  </si>
  <si>
    <t>Date_Prod_Start</t>
  </si>
  <si>
    <t>Date_Prod_End</t>
  </si>
  <si>
    <t>Posting_Date</t>
  </si>
  <si>
    <t>Date_invoiced</t>
  </si>
  <si>
    <t>Actual_Ship_Date</t>
  </si>
  <si>
    <t>Requested_ship_Date</t>
  </si>
  <si>
    <t>Invoice_Amt</t>
  </si>
  <si>
    <t>Contract_Time_Ship</t>
  </si>
  <si>
    <t>Requested_Time_ship</t>
  </si>
  <si>
    <t>Invoice_Time</t>
  </si>
  <si>
    <t>Invoice_Quantity</t>
  </si>
  <si>
    <t>Invoice_Shipped</t>
  </si>
  <si>
    <t>Invoice_Trend</t>
  </si>
  <si>
    <t>Summary_Id</t>
  </si>
  <si>
    <t>Actual_Amount</t>
  </si>
  <si>
    <t>Forecast_Amount</t>
  </si>
  <si>
    <t>Actual_Labor_Cost</t>
  </si>
  <si>
    <t>Actual_Material_Cost</t>
  </si>
  <si>
    <t>Actual_Overhead_Cost</t>
  </si>
  <si>
    <t>Actual_Machine_Cost</t>
  </si>
  <si>
    <t>Budget_Labor_Cost</t>
  </si>
  <si>
    <t>Budget_Material_Cost</t>
  </si>
  <si>
    <t>Budget_Overhead_Cost</t>
  </si>
  <si>
    <t>Budget_Machine_Cost</t>
  </si>
  <si>
    <t>Actual_Cost</t>
  </si>
  <si>
    <t>Budget_Cost</t>
  </si>
  <si>
    <t>Gross_Margin</t>
  </si>
  <si>
    <t>Gross_Margin_Forcast</t>
  </si>
  <si>
    <t>Gross_Margin_Budget</t>
  </si>
  <si>
    <t>Begin_Date</t>
  </si>
  <si>
    <t>End_Date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</si>
</sst>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8" formatCode="&quot;$&quot;#,##0"/>
    <numFmt numFmtId="169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double">
        <color rgb="FF000000"/>
      </bottom>
      <diagonal/>
    </border>
    <border>
      <left/>
      <right/>
      <top style="thick">
        <color rgb="FF000000"/>
      </top>
      <bottom style="double">
        <color rgb="FF000000"/>
      </bottom>
      <diagonal/>
    </border>
    <border>
      <left/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thick">
        <color rgb="FF000000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medium">
        <color indexed="64"/>
      </right>
      <top/>
      <bottom style="thick">
        <color rgb="FF000000"/>
      </bottom>
      <diagonal/>
    </border>
    <border>
      <left/>
      <right style="medium">
        <color indexed="64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right" vertical="center" wrapText="1"/>
    </xf>
    <xf numFmtId="0" fontId="4" fillId="0" borderId="0" xfId="0" applyFont="1"/>
    <xf numFmtId="0" fontId="5" fillId="0" borderId="0" xfId="0" applyFont="1" applyAlignment="1">
      <alignment vertical="center" wrapText="1"/>
    </xf>
    <xf numFmtId="14" fontId="0" fillId="0" borderId="0" xfId="0" applyNumberFormat="1"/>
    <xf numFmtId="168" fontId="0" fillId="0" borderId="0" xfId="0" applyNumberFormat="1"/>
    <xf numFmtId="169" fontId="0" fillId="0" borderId="0" xfId="0" applyNumberFormat="1"/>
    <xf numFmtId="168" fontId="0" fillId="0" borderId="0" xfId="1" applyNumberFormat="1" applyFont="1"/>
    <xf numFmtId="6" fontId="0" fillId="0" borderId="0" xfId="0" applyNumberFormat="1"/>
    <xf numFmtId="8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opLeftCell="A49" workbookViewId="0">
      <selection activeCell="A76" sqref="A76"/>
    </sheetView>
  </sheetViews>
  <sheetFormatPr defaultRowHeight="15" x14ac:dyDescent="0.25"/>
  <cols>
    <col min="1" max="1" width="10.140625" bestFit="1" customWidth="1"/>
  </cols>
  <sheetData>
    <row r="1" spans="1:6" ht="17.25" thickTop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16.5" thickTop="1" x14ac:dyDescent="0.25">
      <c r="A2" s="4">
        <v>20130608</v>
      </c>
      <c r="B2" s="5">
        <v>2013</v>
      </c>
      <c r="C2" s="5">
        <v>2</v>
      </c>
      <c r="D2" s="5">
        <v>6</v>
      </c>
      <c r="E2" s="5">
        <v>8</v>
      </c>
      <c r="F2" s="6">
        <v>23</v>
      </c>
    </row>
    <row r="3" spans="1:6" ht="15.75" x14ac:dyDescent="0.25">
      <c r="A3" s="4">
        <v>20131205</v>
      </c>
      <c r="B3" s="5">
        <v>2013</v>
      </c>
      <c r="C3" s="5">
        <v>4</v>
      </c>
      <c r="D3" s="5">
        <v>12</v>
      </c>
      <c r="E3" s="5">
        <v>5</v>
      </c>
      <c r="F3" s="6">
        <v>49</v>
      </c>
    </row>
    <row r="4" spans="1:6" ht="15.75" x14ac:dyDescent="0.25">
      <c r="A4" s="4">
        <v>20131220</v>
      </c>
      <c r="B4" s="5">
        <v>2013</v>
      </c>
      <c r="C4" s="5">
        <v>4</v>
      </c>
      <c r="D4" s="5">
        <v>12</v>
      </c>
      <c r="E4" s="5">
        <v>20</v>
      </c>
      <c r="F4" s="6">
        <v>51</v>
      </c>
    </row>
    <row r="5" spans="1:6" ht="15.75" x14ac:dyDescent="0.25">
      <c r="A5" s="4">
        <v>20140101</v>
      </c>
      <c r="B5" s="5">
        <v>2014</v>
      </c>
      <c r="C5" s="5">
        <v>1</v>
      </c>
      <c r="D5" s="5">
        <v>1</v>
      </c>
      <c r="E5" s="5">
        <v>1</v>
      </c>
      <c r="F5" s="6">
        <v>1</v>
      </c>
    </row>
    <row r="6" spans="1:6" ht="15.75" x14ac:dyDescent="0.25">
      <c r="A6" s="4">
        <v>20140103</v>
      </c>
      <c r="B6" s="5">
        <v>2014</v>
      </c>
      <c r="C6" s="5">
        <v>1</v>
      </c>
      <c r="D6" s="5">
        <v>1</v>
      </c>
      <c r="E6" s="5">
        <v>3</v>
      </c>
      <c r="F6" s="6">
        <v>1</v>
      </c>
    </row>
    <row r="7" spans="1:6" ht="15.75" x14ac:dyDescent="0.25">
      <c r="A7" s="4">
        <v>20140105</v>
      </c>
      <c r="B7" s="5">
        <v>2014</v>
      </c>
      <c r="C7" s="5">
        <v>1</v>
      </c>
      <c r="D7" s="5">
        <v>1</v>
      </c>
      <c r="E7" s="5">
        <v>5</v>
      </c>
      <c r="F7" s="6">
        <v>2</v>
      </c>
    </row>
    <row r="8" spans="1:6" ht="15.75" x14ac:dyDescent="0.25">
      <c r="A8" s="4">
        <v>20140110</v>
      </c>
      <c r="B8" s="5">
        <v>2014</v>
      </c>
      <c r="C8" s="5">
        <v>1</v>
      </c>
      <c r="D8" s="5">
        <v>1</v>
      </c>
      <c r="E8" s="5">
        <v>10</v>
      </c>
      <c r="F8" s="6">
        <v>2</v>
      </c>
    </row>
    <row r="9" spans="1:6" ht="15.75" x14ac:dyDescent="0.25">
      <c r="A9" s="4">
        <v>20140115</v>
      </c>
      <c r="B9" s="5">
        <v>2014</v>
      </c>
      <c r="C9" s="5">
        <v>1</v>
      </c>
      <c r="D9" s="5">
        <v>1</v>
      </c>
      <c r="E9" s="5">
        <v>15</v>
      </c>
      <c r="F9" s="6">
        <v>3</v>
      </c>
    </row>
    <row r="10" spans="1:6" ht="15.75" x14ac:dyDescent="0.25">
      <c r="A10" s="4">
        <v>20140117</v>
      </c>
      <c r="B10" s="5">
        <v>2014</v>
      </c>
      <c r="C10" s="5">
        <v>1</v>
      </c>
      <c r="D10" s="5">
        <v>1</v>
      </c>
      <c r="E10" s="5">
        <v>17</v>
      </c>
      <c r="F10" s="6">
        <v>3</v>
      </c>
    </row>
    <row r="11" spans="1:6" ht="15.75" x14ac:dyDescent="0.25">
      <c r="A11" s="4">
        <v>20140124</v>
      </c>
      <c r="B11" s="5">
        <v>2014</v>
      </c>
      <c r="C11" s="5">
        <v>1</v>
      </c>
      <c r="D11" s="5">
        <v>1</v>
      </c>
      <c r="E11" s="5">
        <v>24</v>
      </c>
      <c r="F11" s="6">
        <v>4</v>
      </c>
    </row>
    <row r="12" spans="1:6" ht="15.75" x14ac:dyDescent="0.25">
      <c r="A12" s="4">
        <v>20140125</v>
      </c>
      <c r="B12" s="5">
        <v>2014</v>
      </c>
      <c r="C12" s="5">
        <v>1</v>
      </c>
      <c r="D12" s="5">
        <v>1</v>
      </c>
      <c r="E12" s="5">
        <v>25</v>
      </c>
      <c r="F12" s="6">
        <v>4</v>
      </c>
    </row>
    <row r="13" spans="1:6" ht="15.75" x14ac:dyDescent="0.25">
      <c r="A13" s="4">
        <v>20140131</v>
      </c>
      <c r="B13" s="5">
        <v>2014</v>
      </c>
      <c r="C13" s="5">
        <v>1</v>
      </c>
      <c r="D13" s="5">
        <v>1</v>
      </c>
      <c r="E13" s="5">
        <v>31</v>
      </c>
      <c r="F13" s="6">
        <v>5</v>
      </c>
    </row>
    <row r="14" spans="1:6" ht="15.75" x14ac:dyDescent="0.25">
      <c r="A14" s="4">
        <v>20140201</v>
      </c>
      <c r="B14" s="5">
        <v>2014</v>
      </c>
      <c r="C14" s="5">
        <v>1</v>
      </c>
      <c r="D14" s="5">
        <v>2</v>
      </c>
      <c r="E14" s="5">
        <v>1</v>
      </c>
      <c r="F14" s="6">
        <v>5</v>
      </c>
    </row>
    <row r="15" spans="1:6" ht="15.75" x14ac:dyDescent="0.25">
      <c r="A15" s="4">
        <v>20140202</v>
      </c>
      <c r="B15" s="5">
        <v>2014</v>
      </c>
      <c r="C15" s="5">
        <v>1</v>
      </c>
      <c r="D15" s="5">
        <v>2</v>
      </c>
      <c r="E15" s="5">
        <v>2</v>
      </c>
      <c r="F15" s="6">
        <v>6</v>
      </c>
    </row>
    <row r="16" spans="1:6" ht="15.75" x14ac:dyDescent="0.25">
      <c r="A16" s="4">
        <v>20140203</v>
      </c>
      <c r="B16" s="5">
        <v>2014</v>
      </c>
      <c r="C16" s="5">
        <v>1</v>
      </c>
      <c r="D16" s="5">
        <v>2</v>
      </c>
      <c r="E16" s="5">
        <v>3</v>
      </c>
      <c r="F16" s="6">
        <v>6</v>
      </c>
    </row>
    <row r="17" spans="1:6" ht="15.75" x14ac:dyDescent="0.25">
      <c r="A17" s="4">
        <v>20140215</v>
      </c>
      <c r="B17" s="5">
        <v>2014</v>
      </c>
      <c r="C17" s="5">
        <v>1</v>
      </c>
      <c r="D17" s="5">
        <v>2</v>
      </c>
      <c r="E17" s="5">
        <v>15</v>
      </c>
      <c r="F17" s="6">
        <v>7</v>
      </c>
    </row>
    <row r="18" spans="1:6" ht="15.75" x14ac:dyDescent="0.25">
      <c r="A18" s="4">
        <v>20140224</v>
      </c>
      <c r="B18" s="5">
        <v>2014</v>
      </c>
      <c r="C18" s="5">
        <v>1</v>
      </c>
      <c r="D18" s="5">
        <v>2</v>
      </c>
      <c r="E18" s="5">
        <v>24</v>
      </c>
      <c r="F18" s="6">
        <v>9</v>
      </c>
    </row>
    <row r="19" spans="1:6" ht="15.75" x14ac:dyDescent="0.25">
      <c r="A19" s="4">
        <v>20140228</v>
      </c>
      <c r="B19" s="5">
        <v>2014</v>
      </c>
      <c r="C19" s="5">
        <v>1</v>
      </c>
      <c r="D19" s="5">
        <v>2</v>
      </c>
      <c r="E19" s="5">
        <v>28</v>
      </c>
      <c r="F19" s="6">
        <v>9</v>
      </c>
    </row>
    <row r="20" spans="1:6" ht="15.75" x14ac:dyDescent="0.25">
      <c r="A20" s="4">
        <v>20140301</v>
      </c>
      <c r="B20" s="5">
        <v>2014</v>
      </c>
      <c r="C20" s="5">
        <v>1</v>
      </c>
      <c r="D20" s="5">
        <v>3</v>
      </c>
      <c r="E20" s="5">
        <v>1</v>
      </c>
      <c r="F20" s="6">
        <v>9</v>
      </c>
    </row>
    <row r="21" spans="1:6" ht="15.75" x14ac:dyDescent="0.25">
      <c r="A21" s="4">
        <v>20140314</v>
      </c>
      <c r="B21" s="5">
        <v>2014</v>
      </c>
      <c r="C21" s="5">
        <v>1</v>
      </c>
      <c r="D21" s="5">
        <v>3</v>
      </c>
      <c r="E21" s="5">
        <v>14</v>
      </c>
      <c r="F21" s="6">
        <v>11</v>
      </c>
    </row>
    <row r="22" spans="1:6" ht="15.75" x14ac:dyDescent="0.25">
      <c r="A22" s="4">
        <v>20140315</v>
      </c>
      <c r="B22" s="5">
        <v>2014</v>
      </c>
      <c r="C22" s="5">
        <v>1</v>
      </c>
      <c r="D22" s="5">
        <v>3</v>
      </c>
      <c r="E22" s="5">
        <v>15</v>
      </c>
      <c r="F22" s="6">
        <v>11</v>
      </c>
    </row>
    <row r="23" spans="1:6" ht="15.75" x14ac:dyDescent="0.25">
      <c r="A23" s="4">
        <v>20140331</v>
      </c>
      <c r="B23" s="5">
        <v>2014</v>
      </c>
      <c r="C23" s="5">
        <v>1</v>
      </c>
      <c r="D23" s="5">
        <v>3</v>
      </c>
      <c r="E23" s="5">
        <v>31</v>
      </c>
      <c r="F23" s="6">
        <v>14</v>
      </c>
    </row>
    <row r="24" spans="1:6" ht="15.75" x14ac:dyDescent="0.25">
      <c r="A24" s="4">
        <v>20140401</v>
      </c>
      <c r="B24" s="5">
        <v>2014</v>
      </c>
      <c r="C24" s="5">
        <v>2</v>
      </c>
      <c r="D24" s="5">
        <v>4</v>
      </c>
      <c r="E24" s="5">
        <v>1</v>
      </c>
      <c r="F24" s="6">
        <v>14</v>
      </c>
    </row>
    <row r="25" spans="1:6" ht="15.75" x14ac:dyDescent="0.25">
      <c r="A25" s="4">
        <v>20140430</v>
      </c>
      <c r="B25" s="5">
        <v>2014</v>
      </c>
      <c r="C25" s="5">
        <v>2</v>
      </c>
      <c r="D25" s="5">
        <v>4</v>
      </c>
      <c r="E25" s="5">
        <v>30</v>
      </c>
      <c r="F25" s="6">
        <v>18</v>
      </c>
    </row>
    <row r="26" spans="1:6" ht="15.75" x14ac:dyDescent="0.25">
      <c r="A26" s="4">
        <v>20140501</v>
      </c>
      <c r="B26" s="5">
        <v>2014</v>
      </c>
      <c r="C26" s="5">
        <v>2</v>
      </c>
      <c r="D26" s="5">
        <v>5</v>
      </c>
      <c r="E26" s="5">
        <v>1</v>
      </c>
      <c r="F26" s="6">
        <v>18</v>
      </c>
    </row>
    <row r="27" spans="1:6" ht="15.75" x14ac:dyDescent="0.25">
      <c r="A27" s="4">
        <v>20140517</v>
      </c>
      <c r="B27" s="5">
        <v>2014</v>
      </c>
      <c r="C27" s="5">
        <v>2</v>
      </c>
      <c r="D27" s="5">
        <v>5</v>
      </c>
      <c r="E27" s="5">
        <v>17</v>
      </c>
      <c r="F27" s="6">
        <v>20</v>
      </c>
    </row>
    <row r="28" spans="1:6" ht="15.75" x14ac:dyDescent="0.25">
      <c r="A28" s="4">
        <v>20140531</v>
      </c>
      <c r="B28" s="5">
        <v>2014</v>
      </c>
      <c r="C28" s="5">
        <v>2</v>
      </c>
      <c r="D28" s="5">
        <v>5</v>
      </c>
      <c r="E28" s="5">
        <v>31</v>
      </c>
      <c r="F28" s="6">
        <v>22</v>
      </c>
    </row>
    <row r="29" spans="1:6" ht="15.75" x14ac:dyDescent="0.25">
      <c r="A29" s="4">
        <v>20140601</v>
      </c>
      <c r="B29" s="5">
        <v>2014</v>
      </c>
      <c r="C29" s="5">
        <v>2</v>
      </c>
      <c r="D29" s="5">
        <v>6</v>
      </c>
      <c r="E29" s="5">
        <v>1</v>
      </c>
      <c r="F29" s="6">
        <v>23</v>
      </c>
    </row>
    <row r="30" spans="1:6" ht="15.75" x14ac:dyDescent="0.25">
      <c r="A30" s="4">
        <v>20140603</v>
      </c>
      <c r="B30" s="5">
        <v>2014</v>
      </c>
      <c r="C30" s="5">
        <v>2</v>
      </c>
      <c r="D30" s="5">
        <v>6</v>
      </c>
      <c r="E30" s="5">
        <v>3</v>
      </c>
      <c r="F30" s="6">
        <v>23</v>
      </c>
    </row>
    <row r="31" spans="1:6" ht="15.75" x14ac:dyDescent="0.25">
      <c r="A31" s="4">
        <v>20140615</v>
      </c>
      <c r="B31" s="5">
        <v>2014</v>
      </c>
      <c r="C31" s="5">
        <v>2</v>
      </c>
      <c r="D31" s="5">
        <v>6</v>
      </c>
      <c r="E31" s="5">
        <v>15</v>
      </c>
      <c r="F31" s="6">
        <v>25</v>
      </c>
    </row>
    <row r="32" spans="1:6" ht="15.75" x14ac:dyDescent="0.25">
      <c r="A32" s="4">
        <v>20140630</v>
      </c>
      <c r="B32" s="5">
        <v>2014</v>
      </c>
      <c r="C32" s="5">
        <v>2</v>
      </c>
      <c r="D32" s="5">
        <v>6</v>
      </c>
      <c r="E32" s="5">
        <v>30</v>
      </c>
      <c r="F32" s="6">
        <v>27</v>
      </c>
    </row>
    <row r="33" spans="1:6" ht="15.75" x14ac:dyDescent="0.25">
      <c r="A33" s="4">
        <v>20140701</v>
      </c>
      <c r="B33" s="5">
        <v>2014</v>
      </c>
      <c r="C33" s="5">
        <v>3</v>
      </c>
      <c r="D33" s="5">
        <v>7</v>
      </c>
      <c r="E33" s="5">
        <v>1</v>
      </c>
      <c r="F33" s="6">
        <v>27</v>
      </c>
    </row>
    <row r="34" spans="1:6" ht="15.75" x14ac:dyDescent="0.25">
      <c r="A34" s="4">
        <v>20140707</v>
      </c>
      <c r="B34" s="5">
        <v>2014</v>
      </c>
      <c r="C34" s="5">
        <v>3</v>
      </c>
      <c r="D34" s="5">
        <v>7</v>
      </c>
      <c r="E34" s="5">
        <v>7</v>
      </c>
      <c r="F34" s="6">
        <v>28</v>
      </c>
    </row>
    <row r="35" spans="1:6" ht="15.75" x14ac:dyDescent="0.25">
      <c r="A35" s="4">
        <v>20140731</v>
      </c>
      <c r="B35" s="5">
        <v>2014</v>
      </c>
      <c r="C35" s="5">
        <v>3</v>
      </c>
      <c r="D35" s="5">
        <v>7</v>
      </c>
      <c r="E35" s="5">
        <v>31</v>
      </c>
      <c r="F35" s="6">
        <v>31</v>
      </c>
    </row>
    <row r="36" spans="1:6" ht="15.75" x14ac:dyDescent="0.25">
      <c r="A36" s="4">
        <v>20140801</v>
      </c>
      <c r="B36" s="5">
        <v>2014</v>
      </c>
      <c r="C36" s="5">
        <v>3</v>
      </c>
      <c r="D36" s="5">
        <v>8</v>
      </c>
      <c r="E36" s="5">
        <v>1</v>
      </c>
      <c r="F36" s="6">
        <v>31</v>
      </c>
    </row>
    <row r="37" spans="1:6" ht="15.75" x14ac:dyDescent="0.25">
      <c r="A37" s="4">
        <v>20140810</v>
      </c>
      <c r="B37" s="5">
        <v>2014</v>
      </c>
      <c r="C37" s="5">
        <v>3</v>
      </c>
      <c r="D37" s="5">
        <v>8</v>
      </c>
      <c r="E37" s="5">
        <v>10</v>
      </c>
      <c r="F37" s="6">
        <v>33</v>
      </c>
    </row>
    <row r="38" spans="1:6" ht="15.75" x14ac:dyDescent="0.25">
      <c r="A38" s="4">
        <v>20140831</v>
      </c>
      <c r="B38" s="5">
        <v>2014</v>
      </c>
      <c r="C38" s="5">
        <v>3</v>
      </c>
      <c r="D38" s="5">
        <v>8</v>
      </c>
      <c r="E38" s="5">
        <v>31</v>
      </c>
      <c r="F38" s="6">
        <v>36</v>
      </c>
    </row>
    <row r="39" spans="1:6" ht="15.75" x14ac:dyDescent="0.25">
      <c r="A39" s="4">
        <v>20140901</v>
      </c>
      <c r="B39" s="5">
        <v>2014</v>
      </c>
      <c r="C39" s="5">
        <v>3</v>
      </c>
      <c r="D39" s="5">
        <v>9</v>
      </c>
      <c r="E39" s="5">
        <v>1</v>
      </c>
      <c r="F39" s="6">
        <v>36</v>
      </c>
    </row>
    <row r="40" spans="1:6" ht="15.75" x14ac:dyDescent="0.25">
      <c r="A40" s="4">
        <v>20140905</v>
      </c>
      <c r="B40" s="5">
        <v>2014</v>
      </c>
      <c r="C40" s="5">
        <v>3</v>
      </c>
      <c r="D40" s="5">
        <v>9</v>
      </c>
      <c r="E40" s="5">
        <v>5</v>
      </c>
      <c r="F40" s="6">
        <v>36</v>
      </c>
    </row>
    <row r="41" spans="1:6" ht="15.75" x14ac:dyDescent="0.25">
      <c r="A41" s="4">
        <v>20140915</v>
      </c>
      <c r="B41" s="5">
        <v>2014</v>
      </c>
      <c r="C41" s="5">
        <v>3</v>
      </c>
      <c r="D41" s="5">
        <v>9</v>
      </c>
      <c r="E41" s="5">
        <v>15</v>
      </c>
      <c r="F41" s="6">
        <v>38</v>
      </c>
    </row>
    <row r="42" spans="1:6" ht="15.75" x14ac:dyDescent="0.25">
      <c r="A42" s="4">
        <v>20140930</v>
      </c>
      <c r="B42" s="5">
        <v>2014</v>
      </c>
      <c r="C42" s="5">
        <v>3</v>
      </c>
      <c r="D42" s="5">
        <v>9</v>
      </c>
      <c r="E42" s="5">
        <v>30</v>
      </c>
      <c r="F42" s="6">
        <v>40</v>
      </c>
    </row>
    <row r="43" spans="1:6" ht="15.75" x14ac:dyDescent="0.25">
      <c r="A43" s="4">
        <v>20141001</v>
      </c>
      <c r="B43" s="5">
        <v>2014</v>
      </c>
      <c r="C43" s="5">
        <v>4</v>
      </c>
      <c r="D43" s="5">
        <v>10</v>
      </c>
      <c r="E43" s="5">
        <v>1</v>
      </c>
      <c r="F43" s="6">
        <v>40</v>
      </c>
    </row>
    <row r="44" spans="1:6" ht="15.75" x14ac:dyDescent="0.25">
      <c r="A44" s="4">
        <v>20141005</v>
      </c>
      <c r="B44" s="5">
        <v>2014</v>
      </c>
      <c r="C44" s="5">
        <v>4</v>
      </c>
      <c r="D44" s="5">
        <v>10</v>
      </c>
      <c r="E44" s="5">
        <v>5</v>
      </c>
      <c r="F44" s="6">
        <v>41</v>
      </c>
    </row>
    <row r="45" spans="1:6" ht="15.75" x14ac:dyDescent="0.25">
      <c r="A45" s="4">
        <v>20141031</v>
      </c>
      <c r="B45" s="5">
        <v>2014</v>
      </c>
      <c r="C45" s="5">
        <v>4</v>
      </c>
      <c r="D45" s="5">
        <v>10</v>
      </c>
      <c r="E45" s="5">
        <v>31</v>
      </c>
      <c r="F45" s="6">
        <v>44</v>
      </c>
    </row>
    <row r="46" spans="1:6" ht="15.75" x14ac:dyDescent="0.25">
      <c r="A46" s="4">
        <v>20141101</v>
      </c>
      <c r="B46" s="5">
        <v>2014</v>
      </c>
      <c r="C46" s="5">
        <v>4</v>
      </c>
      <c r="D46" s="5">
        <v>11</v>
      </c>
      <c r="E46" s="5">
        <v>1</v>
      </c>
      <c r="F46" s="6">
        <v>44</v>
      </c>
    </row>
    <row r="47" spans="1:6" ht="15.75" x14ac:dyDescent="0.25">
      <c r="A47" s="4">
        <v>20141120</v>
      </c>
      <c r="B47" s="5">
        <v>2014</v>
      </c>
      <c r="C47" s="5">
        <v>4</v>
      </c>
      <c r="D47" s="5">
        <v>11</v>
      </c>
      <c r="E47" s="5">
        <v>20</v>
      </c>
      <c r="F47" s="6">
        <v>47</v>
      </c>
    </row>
    <row r="48" spans="1:6" ht="15.75" x14ac:dyDescent="0.25">
      <c r="A48" s="4">
        <v>20141130</v>
      </c>
      <c r="B48" s="5">
        <v>2014</v>
      </c>
      <c r="C48" s="5">
        <v>4</v>
      </c>
      <c r="D48" s="5">
        <v>11</v>
      </c>
      <c r="E48" s="5">
        <v>30</v>
      </c>
      <c r="F48" s="6">
        <v>49</v>
      </c>
    </row>
    <row r="49" spans="1:6" ht="15.75" x14ac:dyDescent="0.25">
      <c r="A49" s="4">
        <v>20141201</v>
      </c>
      <c r="B49" s="5">
        <v>2014</v>
      </c>
      <c r="C49" s="5">
        <v>4</v>
      </c>
      <c r="D49" s="5">
        <v>12</v>
      </c>
      <c r="E49" s="5">
        <v>1</v>
      </c>
      <c r="F49" s="6">
        <v>49</v>
      </c>
    </row>
    <row r="50" spans="1:6" ht="15.75" x14ac:dyDescent="0.25">
      <c r="A50" s="4">
        <v>20141208</v>
      </c>
      <c r="B50" s="5">
        <v>2014</v>
      </c>
      <c r="C50" s="5">
        <v>4</v>
      </c>
      <c r="D50" s="5">
        <v>12</v>
      </c>
      <c r="E50" s="5">
        <v>8</v>
      </c>
      <c r="F50" s="6">
        <v>50</v>
      </c>
    </row>
    <row r="51" spans="1:6" ht="15.75" x14ac:dyDescent="0.25">
      <c r="A51" s="4">
        <v>20141215</v>
      </c>
      <c r="B51" s="5">
        <v>2014</v>
      </c>
      <c r="C51" s="5">
        <v>4</v>
      </c>
      <c r="D51" s="5">
        <v>12</v>
      </c>
      <c r="E51" s="5">
        <v>15</v>
      </c>
      <c r="F51" s="6">
        <v>51</v>
      </c>
    </row>
    <row r="52" spans="1:6" ht="15.75" x14ac:dyDescent="0.25">
      <c r="A52" s="4">
        <v>20141231</v>
      </c>
      <c r="B52" s="5">
        <v>2014</v>
      </c>
      <c r="C52" s="5">
        <v>4</v>
      </c>
      <c r="D52" s="5">
        <v>12</v>
      </c>
      <c r="E52" s="5">
        <v>31</v>
      </c>
      <c r="F52" s="6">
        <v>53</v>
      </c>
    </row>
    <row r="53" spans="1:6" ht="15.75" x14ac:dyDescent="0.25">
      <c r="A53" s="4">
        <v>20150103</v>
      </c>
      <c r="B53" s="5">
        <v>2015</v>
      </c>
      <c r="C53" s="5">
        <v>1</v>
      </c>
      <c r="D53" s="5">
        <v>1</v>
      </c>
      <c r="E53" s="5">
        <v>3</v>
      </c>
      <c r="F53" s="6">
        <v>1</v>
      </c>
    </row>
    <row r="54" spans="1:6" ht="15.75" x14ac:dyDescent="0.25">
      <c r="A54" s="4">
        <v>20150110</v>
      </c>
      <c r="B54" s="5">
        <v>2015</v>
      </c>
      <c r="C54" s="5">
        <v>1</v>
      </c>
      <c r="D54" s="5">
        <v>1</v>
      </c>
      <c r="E54" s="5">
        <v>10</v>
      </c>
      <c r="F54" s="6">
        <v>2</v>
      </c>
    </row>
    <row r="55" spans="1:6" ht="15.75" x14ac:dyDescent="0.25">
      <c r="A55" s="4">
        <v>20150125</v>
      </c>
      <c r="B55" s="5">
        <v>2015</v>
      </c>
      <c r="C55" s="5">
        <v>1</v>
      </c>
      <c r="D55" s="5">
        <v>1</v>
      </c>
      <c r="E55" s="5">
        <v>25</v>
      </c>
      <c r="F55" s="6">
        <v>5</v>
      </c>
    </row>
    <row r="56" spans="1:6" ht="15.75" x14ac:dyDescent="0.25">
      <c r="A56" s="4">
        <v>20150126</v>
      </c>
      <c r="B56" s="5">
        <v>2015</v>
      </c>
      <c r="C56" s="5">
        <v>1</v>
      </c>
      <c r="D56" s="5">
        <v>1</v>
      </c>
      <c r="E56" s="5">
        <v>26</v>
      </c>
      <c r="F56" s="6">
        <v>5</v>
      </c>
    </row>
    <row r="57" spans="1:6" ht="15.75" x14ac:dyDescent="0.25">
      <c r="A57" s="4">
        <v>20150202</v>
      </c>
      <c r="B57" s="5">
        <v>2015</v>
      </c>
      <c r="C57" s="5">
        <v>1</v>
      </c>
      <c r="D57" s="5">
        <v>2</v>
      </c>
      <c r="E57" s="5">
        <v>2</v>
      </c>
      <c r="F57" s="6">
        <v>6</v>
      </c>
    </row>
    <row r="58" spans="1:6" ht="15.75" x14ac:dyDescent="0.25">
      <c r="A58" s="4">
        <v>20150203</v>
      </c>
      <c r="B58" s="5">
        <v>2015</v>
      </c>
      <c r="C58" s="5">
        <v>1</v>
      </c>
      <c r="D58" s="5">
        <v>2</v>
      </c>
      <c r="E58" s="5">
        <v>3</v>
      </c>
      <c r="F58" s="6">
        <v>6</v>
      </c>
    </row>
    <row r="59" spans="1:6" ht="15.75" x14ac:dyDescent="0.25">
      <c r="A59" s="4">
        <v>20150213</v>
      </c>
      <c r="B59" s="5">
        <v>2015</v>
      </c>
      <c r="C59" s="5">
        <v>1</v>
      </c>
      <c r="D59" s="5">
        <v>2</v>
      </c>
      <c r="E59" s="5">
        <v>13</v>
      </c>
      <c r="F59" s="6">
        <v>7</v>
      </c>
    </row>
    <row r="60" spans="1:6" ht="15.75" x14ac:dyDescent="0.25">
      <c r="A60" s="4">
        <v>20150214</v>
      </c>
      <c r="B60" s="5">
        <v>2015</v>
      </c>
      <c r="C60" s="5">
        <v>1</v>
      </c>
      <c r="D60" s="5">
        <v>2</v>
      </c>
      <c r="E60" s="5">
        <v>14</v>
      </c>
      <c r="F60" s="6">
        <v>7</v>
      </c>
    </row>
    <row r="61" spans="1:6" ht="15.75" x14ac:dyDescent="0.25">
      <c r="A61" s="4">
        <v>20150215</v>
      </c>
      <c r="B61" s="5">
        <v>2015</v>
      </c>
      <c r="C61" s="5">
        <v>1</v>
      </c>
      <c r="D61" s="5">
        <v>2</v>
      </c>
      <c r="E61" s="5">
        <v>15</v>
      </c>
      <c r="F61" s="6">
        <v>8</v>
      </c>
    </row>
    <row r="62" spans="1:6" ht="15.75" x14ac:dyDescent="0.25">
      <c r="A62" s="4">
        <v>20150215</v>
      </c>
      <c r="B62" s="5">
        <v>2015</v>
      </c>
      <c r="C62" s="5">
        <v>1</v>
      </c>
      <c r="D62" s="5">
        <v>2</v>
      </c>
      <c r="E62" s="5">
        <v>15</v>
      </c>
      <c r="F62" s="6">
        <v>8</v>
      </c>
    </row>
    <row r="63" spans="1:6" ht="15.75" x14ac:dyDescent="0.25">
      <c r="A63" s="4">
        <v>20150224</v>
      </c>
      <c r="B63" s="5">
        <v>2015</v>
      </c>
      <c r="C63" s="5">
        <v>1</v>
      </c>
      <c r="D63" s="5">
        <v>2</v>
      </c>
      <c r="E63" s="5">
        <v>24</v>
      </c>
      <c r="F63" s="6">
        <v>9</v>
      </c>
    </row>
    <row r="64" spans="1:6" ht="15.75" x14ac:dyDescent="0.25">
      <c r="A64" s="4">
        <v>20150228</v>
      </c>
      <c r="B64" s="5">
        <v>2015</v>
      </c>
      <c r="C64" s="5">
        <v>1</v>
      </c>
      <c r="D64" s="5">
        <v>2</v>
      </c>
      <c r="E64" s="5">
        <v>28</v>
      </c>
      <c r="F64" s="6">
        <v>9</v>
      </c>
    </row>
    <row r="65" spans="1:6" ht="15.75" x14ac:dyDescent="0.25">
      <c r="A65" s="4">
        <v>20150303</v>
      </c>
      <c r="B65" s="5">
        <v>2015</v>
      </c>
      <c r="C65" s="5">
        <v>1</v>
      </c>
      <c r="D65" s="5">
        <v>3</v>
      </c>
      <c r="E65" s="5">
        <v>3</v>
      </c>
      <c r="F65" s="6">
        <v>10</v>
      </c>
    </row>
    <row r="66" spans="1:6" ht="15.75" x14ac:dyDescent="0.25">
      <c r="A66" s="4">
        <v>20150304</v>
      </c>
      <c r="B66" s="5">
        <v>2015</v>
      </c>
      <c r="C66" s="5">
        <v>1</v>
      </c>
      <c r="D66" s="5">
        <v>3</v>
      </c>
      <c r="E66" s="5">
        <v>4</v>
      </c>
      <c r="F66" s="6">
        <v>10</v>
      </c>
    </row>
    <row r="67" spans="1:6" ht="15.75" x14ac:dyDescent="0.25">
      <c r="A67" s="4">
        <v>20150315</v>
      </c>
      <c r="B67" s="5">
        <v>2015</v>
      </c>
      <c r="C67" s="5">
        <v>1</v>
      </c>
      <c r="D67" s="5">
        <v>3</v>
      </c>
      <c r="E67" s="5">
        <v>15</v>
      </c>
      <c r="F67" s="6">
        <v>12</v>
      </c>
    </row>
    <row r="68" spans="1:6" ht="15.75" x14ac:dyDescent="0.25">
      <c r="A68" s="4">
        <v>20150407</v>
      </c>
      <c r="B68" s="5">
        <v>2015</v>
      </c>
      <c r="C68" s="5">
        <v>2</v>
      </c>
      <c r="D68" s="5">
        <v>4</v>
      </c>
      <c r="E68" s="5">
        <v>7</v>
      </c>
      <c r="F68" s="6">
        <v>15</v>
      </c>
    </row>
    <row r="69" spans="1:6" ht="15.75" x14ac:dyDescent="0.25">
      <c r="A69" s="4">
        <v>20150410</v>
      </c>
      <c r="B69" s="5">
        <v>2015</v>
      </c>
      <c r="C69" s="5">
        <v>2</v>
      </c>
      <c r="D69" s="5">
        <v>4</v>
      </c>
      <c r="E69" s="5">
        <v>10</v>
      </c>
      <c r="F69" s="6">
        <v>15</v>
      </c>
    </row>
    <row r="70" spans="1:6" ht="15.75" x14ac:dyDescent="0.25">
      <c r="A70" s="4">
        <v>20150410</v>
      </c>
      <c r="B70" s="5">
        <v>2015</v>
      </c>
      <c r="C70" s="5">
        <v>2</v>
      </c>
      <c r="D70" s="5">
        <v>4</v>
      </c>
      <c r="E70" s="5">
        <v>10</v>
      </c>
      <c r="F70" s="6">
        <v>15</v>
      </c>
    </row>
    <row r="71" spans="1:6" ht="15.75" x14ac:dyDescent="0.25">
      <c r="A71" s="4">
        <v>20150411</v>
      </c>
      <c r="B71" s="5">
        <v>2015</v>
      </c>
      <c r="C71" s="5">
        <v>2</v>
      </c>
      <c r="D71" s="5">
        <v>4</v>
      </c>
      <c r="E71" s="5">
        <v>11</v>
      </c>
      <c r="F71" s="6">
        <v>15</v>
      </c>
    </row>
    <row r="72" spans="1:6" ht="15.75" x14ac:dyDescent="0.25">
      <c r="A72" s="4">
        <v>20150417</v>
      </c>
      <c r="B72" s="5">
        <v>2015</v>
      </c>
      <c r="C72" s="5">
        <v>2</v>
      </c>
      <c r="D72" s="5">
        <v>4</v>
      </c>
      <c r="E72" s="5">
        <v>17</v>
      </c>
      <c r="F72" s="6">
        <v>16</v>
      </c>
    </row>
    <row r="73" spans="1:6" ht="15.75" x14ac:dyDescent="0.25">
      <c r="A73" s="4">
        <v>20150501</v>
      </c>
      <c r="B73" s="5">
        <v>2015</v>
      </c>
      <c r="C73" s="5">
        <v>2</v>
      </c>
      <c r="D73" s="5">
        <v>5</v>
      </c>
      <c r="E73" s="5">
        <v>1</v>
      </c>
      <c r="F73" s="6">
        <v>18</v>
      </c>
    </row>
    <row r="74" spans="1:6" ht="15.75" x14ac:dyDescent="0.25">
      <c r="A74" s="4">
        <v>20150505</v>
      </c>
      <c r="B74" s="5">
        <v>2015</v>
      </c>
      <c r="C74" s="5">
        <v>2</v>
      </c>
      <c r="D74" s="5">
        <v>5</v>
      </c>
      <c r="E74" s="5">
        <v>5</v>
      </c>
      <c r="F74" s="6">
        <v>19</v>
      </c>
    </row>
    <row r="75" spans="1:6" ht="15.75" x14ac:dyDescent="0.25">
      <c r="A75" s="4">
        <v>20150510</v>
      </c>
      <c r="B75" s="5">
        <v>2015</v>
      </c>
      <c r="C75" s="5">
        <v>2</v>
      </c>
      <c r="D75" s="5">
        <v>5</v>
      </c>
      <c r="E75" s="5">
        <v>10</v>
      </c>
      <c r="F75" s="6">
        <v>20</v>
      </c>
    </row>
    <row r="76" spans="1:6" ht="15.75" x14ac:dyDescent="0.25">
      <c r="A76" s="4">
        <v>20150515</v>
      </c>
      <c r="B76" s="5">
        <v>2015</v>
      </c>
      <c r="C76" s="5">
        <v>2</v>
      </c>
      <c r="D76" s="5">
        <v>5</v>
      </c>
      <c r="E76" s="5">
        <v>15</v>
      </c>
      <c r="F76" s="6">
        <v>20</v>
      </c>
    </row>
    <row r="77" spans="1:6" ht="15.75" x14ac:dyDescent="0.25">
      <c r="A77" s="4">
        <v>20150529</v>
      </c>
      <c r="B77" s="5">
        <v>2015</v>
      </c>
      <c r="C77" s="5">
        <v>2</v>
      </c>
      <c r="D77" s="5">
        <v>5</v>
      </c>
      <c r="E77" s="5">
        <v>29</v>
      </c>
      <c r="F77" s="6">
        <v>22</v>
      </c>
    </row>
    <row r="78" spans="1:6" ht="15.75" x14ac:dyDescent="0.25">
      <c r="A78" s="4">
        <v>20150714</v>
      </c>
      <c r="B78" s="5">
        <v>2015</v>
      </c>
      <c r="C78" s="5">
        <v>3</v>
      </c>
      <c r="D78" s="5">
        <v>7</v>
      </c>
      <c r="E78" s="5">
        <v>14</v>
      </c>
      <c r="F78" s="6">
        <v>29</v>
      </c>
    </row>
    <row r="79" spans="1:6" ht="15.75" x14ac:dyDescent="0.25">
      <c r="A79" s="4">
        <v>20150820</v>
      </c>
      <c r="B79" s="5">
        <v>2015</v>
      </c>
      <c r="C79" s="5">
        <v>3</v>
      </c>
      <c r="D79" s="5">
        <v>8</v>
      </c>
      <c r="E79" s="5">
        <v>20</v>
      </c>
      <c r="F79" s="6">
        <v>34</v>
      </c>
    </row>
    <row r="80" spans="1:6" ht="15.75" x14ac:dyDescent="0.25">
      <c r="A80" s="4">
        <v>20150901</v>
      </c>
      <c r="B80" s="5">
        <v>2015</v>
      </c>
      <c r="C80" s="5">
        <v>3</v>
      </c>
      <c r="D80" s="5">
        <v>9</v>
      </c>
      <c r="E80" s="5">
        <v>1</v>
      </c>
      <c r="F80" s="6">
        <v>36</v>
      </c>
    </row>
    <row r="81" spans="1:6" ht="15.75" x14ac:dyDescent="0.25">
      <c r="A81" s="4">
        <v>20151017</v>
      </c>
      <c r="B81" s="5">
        <v>2015</v>
      </c>
      <c r="C81" s="5">
        <v>4</v>
      </c>
      <c r="D81" s="5">
        <v>10</v>
      </c>
      <c r="E81" s="5">
        <v>17</v>
      </c>
      <c r="F81" s="6">
        <v>42</v>
      </c>
    </row>
    <row r="82" spans="1:6" ht="16.5" thickBot="1" x14ac:dyDescent="0.3">
      <c r="A82" s="7">
        <v>20151030</v>
      </c>
      <c r="B82" s="8">
        <v>2015</v>
      </c>
      <c r="C82" s="8">
        <v>4</v>
      </c>
      <c r="D82" s="8">
        <v>10</v>
      </c>
      <c r="E82" s="8">
        <v>30</v>
      </c>
      <c r="F82" s="9">
        <v>44</v>
      </c>
    </row>
    <row r="83" spans="1:6" ht="15.75" thickTop="1" x14ac:dyDescent="0.25"/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selection activeCell="H27" sqref="H27"/>
    </sheetView>
  </sheetViews>
  <sheetFormatPr defaultRowHeight="15" x14ac:dyDescent="0.25"/>
  <cols>
    <col min="1" max="1" width="12" bestFit="1" customWidth="1"/>
    <col min="2" max="2" width="11.140625" bestFit="1" customWidth="1"/>
    <col min="3" max="3" width="13.85546875" bestFit="1" customWidth="1"/>
    <col min="4" max="5" width="13.85546875" customWidth="1"/>
    <col min="6" max="6" width="14.85546875" bestFit="1" customWidth="1"/>
    <col min="7" max="7" width="16.7109375" bestFit="1" customWidth="1"/>
    <col min="8" max="8" width="17.5703125" bestFit="1" customWidth="1"/>
    <col min="9" max="9" width="20.140625" bestFit="1" customWidth="1"/>
    <col min="10" max="10" width="21.5703125" bestFit="1" customWidth="1"/>
    <col min="11" max="11" width="20.28515625" bestFit="1" customWidth="1"/>
    <col min="12" max="12" width="18.28515625" bestFit="1" customWidth="1"/>
    <col min="13" max="13" width="20.85546875" bestFit="1" customWidth="1"/>
    <col min="14" max="14" width="22.28515625" bestFit="1" customWidth="1"/>
    <col min="15" max="15" width="21" bestFit="1" customWidth="1"/>
    <col min="16" max="16" width="11.42578125" bestFit="1" customWidth="1"/>
    <col min="17" max="17" width="14.5703125" bestFit="1" customWidth="1"/>
    <col min="18" max="18" width="13.140625" bestFit="1" customWidth="1"/>
    <col min="19" max="20" width="20.5703125" bestFit="1" customWidth="1"/>
  </cols>
  <sheetData>
    <row r="1" spans="1:20" x14ac:dyDescent="0.25">
      <c r="A1" t="s">
        <v>78</v>
      </c>
      <c r="B1" t="s">
        <v>11</v>
      </c>
      <c r="C1" t="s">
        <v>18</v>
      </c>
      <c r="D1" s="10" t="s">
        <v>94</v>
      </c>
      <c r="E1" s="10" t="s">
        <v>95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</row>
    <row r="2" spans="1:20" x14ac:dyDescent="0.25">
      <c r="A2">
        <v>1</v>
      </c>
      <c r="B2">
        <v>1</v>
      </c>
      <c r="C2">
        <v>1</v>
      </c>
      <c r="D2" s="12">
        <v>41640</v>
      </c>
      <c r="E2" s="12">
        <v>41670</v>
      </c>
      <c r="F2" s="13">
        <v>993800</v>
      </c>
      <c r="G2" s="15">
        <v>13500000</v>
      </c>
      <c r="H2" s="13">
        <v>326250</v>
      </c>
      <c r="I2" s="16">
        <v>191250</v>
      </c>
      <c r="J2" s="16">
        <v>135000</v>
      </c>
      <c r="K2" s="16">
        <v>202500</v>
      </c>
      <c r="L2" s="17">
        <v>3915000</v>
      </c>
      <c r="M2" s="16">
        <v>2295000</v>
      </c>
      <c r="N2" s="16">
        <v>1620000</v>
      </c>
      <c r="O2" s="16">
        <v>2430000</v>
      </c>
      <c r="P2" s="13">
        <f>SUM(H2:K2)</f>
        <v>855000</v>
      </c>
      <c r="Q2" s="17">
        <f>SUM(L2:O2)</f>
        <v>10260000</v>
      </c>
      <c r="R2" s="13">
        <f>(F2-P2)</f>
        <v>138800</v>
      </c>
      <c r="S2" s="13">
        <f>-(R2-G2)</f>
        <v>13361200</v>
      </c>
      <c r="T2" s="13">
        <f>(R2-Q2)</f>
        <v>-10121200</v>
      </c>
    </row>
    <row r="3" spans="1:20" x14ac:dyDescent="0.25">
      <c r="A3">
        <v>2</v>
      </c>
      <c r="B3">
        <v>1</v>
      </c>
      <c r="C3">
        <v>1</v>
      </c>
      <c r="D3" s="12">
        <v>41671</v>
      </c>
      <c r="E3" s="12">
        <v>41698</v>
      </c>
      <c r="F3" s="14">
        <f>F2+890000</f>
        <v>1883800</v>
      </c>
      <c r="G3" s="15">
        <v>13500000</v>
      </c>
      <c r="H3" s="13">
        <v>603563</v>
      </c>
      <c r="I3" s="16">
        <v>353813</v>
      </c>
      <c r="J3" s="16">
        <v>249750</v>
      </c>
      <c r="K3" s="16">
        <v>374625</v>
      </c>
      <c r="L3" s="17">
        <v>3915000</v>
      </c>
      <c r="M3" s="16">
        <v>2295000</v>
      </c>
      <c r="N3" s="16">
        <v>1620000</v>
      </c>
      <c r="O3" s="16">
        <v>2430000</v>
      </c>
      <c r="P3" s="13">
        <f t="shared" ref="P3:P13" si="0">SUM(H3:K3)</f>
        <v>1581751</v>
      </c>
      <c r="Q3" s="17">
        <f t="shared" ref="Q3:Q13" si="1">SUM(L3:O3)</f>
        <v>10260000</v>
      </c>
      <c r="R3" s="13">
        <f t="shared" ref="R3:R13" si="2">(F3-P3)</f>
        <v>302049</v>
      </c>
      <c r="S3" s="13">
        <f t="shared" ref="S3:S13" si="3">-(R3-G3)</f>
        <v>13197951</v>
      </c>
      <c r="T3" s="13">
        <f t="shared" ref="T3:T13" si="4">(R3-Q3)</f>
        <v>-9957951</v>
      </c>
    </row>
    <row r="4" spans="1:20" x14ac:dyDescent="0.25">
      <c r="A4">
        <v>3</v>
      </c>
      <c r="B4">
        <v>1</v>
      </c>
      <c r="C4">
        <v>1</v>
      </c>
      <c r="D4" s="12">
        <v>41699</v>
      </c>
      <c r="E4" s="12">
        <v>41729</v>
      </c>
      <c r="F4" s="14">
        <f t="shared" ref="F4:F13" si="5">F3+1220000</f>
        <v>3103800</v>
      </c>
      <c r="G4" s="15">
        <v>13500000</v>
      </c>
      <c r="H4" s="13">
        <v>880875</v>
      </c>
      <c r="I4" s="16">
        <v>516375</v>
      </c>
      <c r="J4" s="16">
        <v>364500</v>
      </c>
      <c r="K4" s="16">
        <v>546750</v>
      </c>
      <c r="L4" s="17">
        <v>3915000</v>
      </c>
      <c r="M4" s="16">
        <v>2295000</v>
      </c>
      <c r="N4" s="16">
        <v>1620000</v>
      </c>
      <c r="O4" s="16">
        <v>2430000</v>
      </c>
      <c r="P4" s="13">
        <f t="shared" si="0"/>
        <v>2308500</v>
      </c>
      <c r="Q4" s="17">
        <f t="shared" si="1"/>
        <v>10260000</v>
      </c>
      <c r="R4" s="13">
        <f t="shared" si="2"/>
        <v>795300</v>
      </c>
      <c r="S4" s="13">
        <f t="shared" si="3"/>
        <v>12704700</v>
      </c>
      <c r="T4" s="13">
        <f t="shared" si="4"/>
        <v>-9464700</v>
      </c>
    </row>
    <row r="5" spans="1:20" x14ac:dyDescent="0.25">
      <c r="A5">
        <v>4</v>
      </c>
      <c r="B5">
        <v>1</v>
      </c>
      <c r="C5">
        <v>1</v>
      </c>
      <c r="D5" s="12">
        <v>41730</v>
      </c>
      <c r="E5" s="12">
        <v>41759</v>
      </c>
      <c r="F5" s="14">
        <f>F4+793000</f>
        <v>3896800</v>
      </c>
      <c r="G5" s="15">
        <v>13500000</v>
      </c>
      <c r="H5" s="13">
        <v>1158188</v>
      </c>
      <c r="I5" s="16">
        <v>678938</v>
      </c>
      <c r="J5" s="16">
        <v>479250</v>
      </c>
      <c r="K5" s="16">
        <v>718875</v>
      </c>
      <c r="L5" s="17">
        <v>3915000</v>
      </c>
      <c r="M5" s="16">
        <v>2295000</v>
      </c>
      <c r="N5" s="16">
        <v>1620000</v>
      </c>
      <c r="O5" s="16">
        <v>2430000</v>
      </c>
      <c r="P5" s="13">
        <f t="shared" si="0"/>
        <v>3035251</v>
      </c>
      <c r="Q5" s="17">
        <f t="shared" si="1"/>
        <v>10260000</v>
      </c>
      <c r="R5" s="13">
        <f t="shared" si="2"/>
        <v>861549</v>
      </c>
      <c r="S5" s="13">
        <f t="shared" si="3"/>
        <v>12638451</v>
      </c>
      <c r="T5" s="13">
        <f t="shared" si="4"/>
        <v>-9398451</v>
      </c>
    </row>
    <row r="6" spans="1:20" x14ac:dyDescent="0.25">
      <c r="A6">
        <v>5</v>
      </c>
      <c r="B6">
        <v>1</v>
      </c>
      <c r="C6">
        <v>1</v>
      </c>
      <c r="D6" s="12">
        <v>41760</v>
      </c>
      <c r="E6" s="12">
        <v>41790</v>
      </c>
      <c r="F6" s="14">
        <f t="shared" si="5"/>
        <v>5116800</v>
      </c>
      <c r="G6" s="15">
        <v>13500000</v>
      </c>
      <c r="H6" s="13">
        <v>1435500</v>
      </c>
      <c r="I6" s="16">
        <v>841500</v>
      </c>
      <c r="J6" s="16">
        <v>594000</v>
      </c>
      <c r="K6" s="16">
        <v>891000</v>
      </c>
      <c r="L6" s="17">
        <v>3915000</v>
      </c>
      <c r="M6" s="16">
        <v>2295000</v>
      </c>
      <c r="N6" s="16">
        <v>1620000</v>
      </c>
      <c r="O6" s="16">
        <v>2430000</v>
      </c>
      <c r="P6" s="13">
        <f t="shared" si="0"/>
        <v>3762000</v>
      </c>
      <c r="Q6" s="17">
        <f t="shared" si="1"/>
        <v>10260000</v>
      </c>
      <c r="R6" s="13">
        <f t="shared" si="2"/>
        <v>1354800</v>
      </c>
      <c r="S6" s="13">
        <f t="shared" si="3"/>
        <v>12145200</v>
      </c>
      <c r="T6" s="13">
        <f t="shared" si="4"/>
        <v>-8905200</v>
      </c>
    </row>
    <row r="7" spans="1:20" x14ac:dyDescent="0.25">
      <c r="A7">
        <v>6</v>
      </c>
      <c r="B7">
        <v>1</v>
      </c>
      <c r="C7">
        <v>1</v>
      </c>
      <c r="D7" s="12">
        <v>41791</v>
      </c>
      <c r="E7" s="12">
        <v>41820</v>
      </c>
      <c r="F7" s="14">
        <f t="shared" si="5"/>
        <v>6336800</v>
      </c>
      <c r="G7" s="15">
        <v>13500000</v>
      </c>
      <c r="H7" s="13">
        <v>1712813</v>
      </c>
      <c r="I7" s="16">
        <v>1004063</v>
      </c>
      <c r="J7" s="16">
        <v>708750</v>
      </c>
      <c r="K7" s="16">
        <v>1063125</v>
      </c>
      <c r="L7" s="17">
        <v>3915000</v>
      </c>
      <c r="M7" s="16">
        <v>2295000</v>
      </c>
      <c r="N7" s="16">
        <v>1620000</v>
      </c>
      <c r="O7" s="16">
        <v>2430000</v>
      </c>
      <c r="P7" s="13">
        <f t="shared" si="0"/>
        <v>4488751</v>
      </c>
      <c r="Q7" s="17">
        <f t="shared" si="1"/>
        <v>10260000</v>
      </c>
      <c r="R7" s="13">
        <f t="shared" si="2"/>
        <v>1848049</v>
      </c>
      <c r="S7" s="13">
        <f t="shared" si="3"/>
        <v>11651951</v>
      </c>
      <c r="T7" s="13">
        <f t="shared" si="4"/>
        <v>-8411951</v>
      </c>
    </row>
    <row r="8" spans="1:20" x14ac:dyDescent="0.25">
      <c r="A8">
        <v>7</v>
      </c>
      <c r="B8">
        <v>1</v>
      </c>
      <c r="C8">
        <v>1</v>
      </c>
      <c r="D8" s="12">
        <v>41821</v>
      </c>
      <c r="E8" s="12">
        <v>41851</v>
      </c>
      <c r="F8" s="14">
        <f t="shared" si="5"/>
        <v>7556800</v>
      </c>
      <c r="G8" s="15">
        <v>13500000</v>
      </c>
      <c r="H8" s="13">
        <v>1990125</v>
      </c>
      <c r="I8" s="16">
        <v>1166625</v>
      </c>
      <c r="J8" s="16">
        <v>823500</v>
      </c>
      <c r="K8" s="16">
        <v>1235250</v>
      </c>
      <c r="L8" s="17">
        <v>3915000</v>
      </c>
      <c r="M8" s="16">
        <v>2295000</v>
      </c>
      <c r="N8" s="16">
        <v>1620000</v>
      </c>
      <c r="O8" s="16">
        <v>2430000</v>
      </c>
      <c r="P8" s="13">
        <f t="shared" si="0"/>
        <v>5215500</v>
      </c>
      <c r="Q8" s="17">
        <f t="shared" si="1"/>
        <v>10260000</v>
      </c>
      <c r="R8" s="13">
        <f t="shared" si="2"/>
        <v>2341300</v>
      </c>
      <c r="S8" s="13">
        <f t="shared" si="3"/>
        <v>11158700</v>
      </c>
      <c r="T8" s="13">
        <f t="shared" si="4"/>
        <v>-7918700</v>
      </c>
    </row>
    <row r="9" spans="1:20" x14ac:dyDescent="0.25">
      <c r="A9">
        <v>8</v>
      </c>
      <c r="B9">
        <v>1</v>
      </c>
      <c r="C9">
        <v>1</v>
      </c>
      <c r="D9" s="12">
        <v>41852</v>
      </c>
      <c r="E9" s="12">
        <v>41882</v>
      </c>
      <c r="F9" s="14">
        <f t="shared" si="5"/>
        <v>8776800</v>
      </c>
      <c r="G9" s="15">
        <v>13500000</v>
      </c>
      <c r="H9" s="13">
        <v>2332688</v>
      </c>
      <c r="I9" s="16">
        <v>1367438</v>
      </c>
      <c r="J9" s="16">
        <v>965250</v>
      </c>
      <c r="K9" s="16">
        <v>1447875</v>
      </c>
      <c r="L9" s="17">
        <v>3915000</v>
      </c>
      <c r="M9" s="16">
        <v>2295000</v>
      </c>
      <c r="N9" s="16">
        <v>1620000</v>
      </c>
      <c r="O9" s="16">
        <v>2430000</v>
      </c>
      <c r="P9" s="13">
        <f t="shared" si="0"/>
        <v>6113251</v>
      </c>
      <c r="Q9" s="17">
        <f t="shared" si="1"/>
        <v>10260000</v>
      </c>
      <c r="R9" s="13">
        <f t="shared" si="2"/>
        <v>2663549</v>
      </c>
      <c r="S9" s="13">
        <f t="shared" si="3"/>
        <v>10836451</v>
      </c>
      <c r="T9" s="13">
        <f t="shared" si="4"/>
        <v>-7596451</v>
      </c>
    </row>
    <row r="10" spans="1:20" x14ac:dyDescent="0.25">
      <c r="A10">
        <v>9</v>
      </c>
      <c r="B10">
        <v>1</v>
      </c>
      <c r="C10">
        <v>1</v>
      </c>
      <c r="D10" s="12">
        <v>41883</v>
      </c>
      <c r="E10" s="12">
        <v>41912</v>
      </c>
      <c r="F10" s="14">
        <f t="shared" si="5"/>
        <v>9996800</v>
      </c>
      <c r="G10" s="15">
        <v>13500000</v>
      </c>
      <c r="H10" s="13">
        <v>2610000</v>
      </c>
      <c r="I10" s="16">
        <v>1530000</v>
      </c>
      <c r="J10" s="16">
        <v>1080000</v>
      </c>
      <c r="K10" s="16">
        <v>1620000</v>
      </c>
      <c r="L10" s="17">
        <v>3915000</v>
      </c>
      <c r="M10" s="16">
        <v>2295000</v>
      </c>
      <c r="N10" s="16">
        <v>1620000</v>
      </c>
      <c r="O10" s="16">
        <v>2430000</v>
      </c>
      <c r="P10" s="13">
        <f t="shared" si="0"/>
        <v>6840000</v>
      </c>
      <c r="Q10" s="17">
        <f t="shared" si="1"/>
        <v>10260000</v>
      </c>
      <c r="R10" s="13">
        <f t="shared" si="2"/>
        <v>3156800</v>
      </c>
      <c r="S10" s="13">
        <f t="shared" si="3"/>
        <v>10343200</v>
      </c>
      <c r="T10" s="13">
        <f t="shared" si="4"/>
        <v>-7103200</v>
      </c>
    </row>
    <row r="11" spans="1:20" x14ac:dyDescent="0.25">
      <c r="A11">
        <v>10</v>
      </c>
      <c r="B11">
        <v>1</v>
      </c>
      <c r="C11">
        <v>1</v>
      </c>
      <c r="D11" s="12">
        <v>41913</v>
      </c>
      <c r="E11" s="12">
        <v>41943</v>
      </c>
      <c r="F11" s="14">
        <f t="shared" si="5"/>
        <v>11216800</v>
      </c>
      <c r="G11" s="15">
        <v>13500000</v>
      </c>
      <c r="H11" s="13">
        <v>2926463</v>
      </c>
      <c r="I11" s="16">
        <v>1715513</v>
      </c>
      <c r="J11" s="16">
        <v>1210950</v>
      </c>
      <c r="K11" s="16">
        <v>1816425</v>
      </c>
      <c r="L11" s="17">
        <v>3915000</v>
      </c>
      <c r="M11" s="16">
        <v>2295000</v>
      </c>
      <c r="N11" s="16">
        <v>1620000</v>
      </c>
      <c r="O11" s="16">
        <v>2430000</v>
      </c>
      <c r="P11" s="13">
        <f t="shared" si="0"/>
        <v>7669351</v>
      </c>
      <c r="Q11" s="17">
        <f t="shared" si="1"/>
        <v>10260000</v>
      </c>
      <c r="R11" s="13">
        <f t="shared" si="2"/>
        <v>3547449</v>
      </c>
      <c r="S11" s="13">
        <f t="shared" si="3"/>
        <v>9952551</v>
      </c>
      <c r="T11" s="13">
        <f t="shared" si="4"/>
        <v>-6712551</v>
      </c>
    </row>
    <row r="12" spans="1:20" x14ac:dyDescent="0.25">
      <c r="A12">
        <v>11</v>
      </c>
      <c r="B12">
        <v>1</v>
      </c>
      <c r="C12">
        <v>1</v>
      </c>
      <c r="D12" s="12">
        <v>41944</v>
      </c>
      <c r="E12" s="12">
        <v>41973</v>
      </c>
      <c r="F12" s="14">
        <f t="shared" si="5"/>
        <v>12436800</v>
      </c>
      <c r="G12" s="15">
        <v>13500000</v>
      </c>
      <c r="H12" s="13">
        <v>3203775</v>
      </c>
      <c r="I12" s="16">
        <v>1878075</v>
      </c>
      <c r="J12" s="16">
        <v>1325700</v>
      </c>
      <c r="K12" s="16">
        <v>1988550</v>
      </c>
      <c r="L12" s="17">
        <v>3915000</v>
      </c>
      <c r="M12" s="16">
        <v>2295000</v>
      </c>
      <c r="N12" s="16">
        <v>1620000</v>
      </c>
      <c r="O12" s="16">
        <v>2430000</v>
      </c>
      <c r="P12" s="13">
        <f t="shared" si="0"/>
        <v>8396100</v>
      </c>
      <c r="Q12" s="17">
        <f t="shared" si="1"/>
        <v>10260000</v>
      </c>
      <c r="R12" s="13">
        <f t="shared" si="2"/>
        <v>4040700</v>
      </c>
      <c r="S12" s="13">
        <f t="shared" si="3"/>
        <v>9459300</v>
      </c>
      <c r="T12" s="13">
        <f t="shared" si="4"/>
        <v>-6219300</v>
      </c>
    </row>
    <row r="13" spans="1:20" x14ac:dyDescent="0.25">
      <c r="A13">
        <v>12</v>
      </c>
      <c r="B13">
        <v>1</v>
      </c>
      <c r="C13">
        <v>1</v>
      </c>
      <c r="D13" s="12">
        <v>41974</v>
      </c>
      <c r="E13" s="12">
        <v>42004</v>
      </c>
      <c r="F13" s="14">
        <f t="shared" si="5"/>
        <v>13656800</v>
      </c>
      <c r="G13" s="15">
        <v>13500000</v>
      </c>
      <c r="H13" s="13">
        <v>3523500</v>
      </c>
      <c r="I13" s="16">
        <v>2065500</v>
      </c>
      <c r="J13" s="16">
        <v>1458000</v>
      </c>
      <c r="K13" s="16">
        <v>2187000</v>
      </c>
      <c r="L13" s="17">
        <v>3915000</v>
      </c>
      <c r="M13" s="16">
        <v>2295000</v>
      </c>
      <c r="N13" s="16">
        <v>1620000</v>
      </c>
      <c r="O13" s="16">
        <v>2430000</v>
      </c>
      <c r="P13" s="13">
        <f t="shared" si="0"/>
        <v>9234000</v>
      </c>
      <c r="Q13" s="17">
        <f t="shared" si="1"/>
        <v>10260000</v>
      </c>
      <c r="R13" s="13">
        <f t="shared" si="2"/>
        <v>4422800</v>
      </c>
      <c r="S13" s="13">
        <f t="shared" si="3"/>
        <v>9077200</v>
      </c>
      <c r="T13" s="13">
        <f t="shared" si="4"/>
        <v>-5837200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cols>
    <col min="1" max="1" width="15.140625" bestFit="1" customWidth="1"/>
    <col min="2" max="2" width="18.85546875" bestFit="1" customWidth="1"/>
  </cols>
  <sheetData>
    <row r="1" spans="1:2" x14ac:dyDescent="0.25">
      <c r="A1" s="10" t="s">
        <v>6</v>
      </c>
      <c r="B1" s="10" t="s">
        <v>7</v>
      </c>
    </row>
    <row r="2" spans="1:2" x14ac:dyDescent="0.25">
      <c r="A2">
        <v>1</v>
      </c>
      <c r="B2" t="s">
        <v>8</v>
      </c>
    </row>
    <row r="3" spans="1:2" x14ac:dyDescent="0.25">
      <c r="A3">
        <v>2</v>
      </c>
      <c r="B3" t="s">
        <v>9</v>
      </c>
    </row>
    <row r="4" spans="1:2" x14ac:dyDescent="0.25">
      <c r="A4">
        <v>3</v>
      </c>
      <c r="B4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F33" sqref="F33"/>
    </sheetView>
  </sheetViews>
  <sheetFormatPr defaultRowHeight="15" x14ac:dyDescent="0.25"/>
  <cols>
    <col min="1" max="1" width="11.7109375" bestFit="1" customWidth="1"/>
    <col min="2" max="2" width="17" bestFit="1" customWidth="1"/>
  </cols>
  <sheetData>
    <row r="1" spans="1:2" x14ac:dyDescent="0.25">
      <c r="A1" s="10" t="s">
        <v>11</v>
      </c>
      <c r="B1" s="10" t="s">
        <v>12</v>
      </c>
    </row>
    <row r="2" spans="1:2" x14ac:dyDescent="0.25">
      <c r="A2">
        <v>1</v>
      </c>
      <c r="B2" t="s">
        <v>13</v>
      </c>
    </row>
    <row r="3" spans="1:2" x14ac:dyDescent="0.25">
      <c r="A3">
        <v>2</v>
      </c>
      <c r="B3" t="s">
        <v>14</v>
      </c>
    </row>
    <row r="4" spans="1:2" x14ac:dyDescent="0.25">
      <c r="A4">
        <v>3</v>
      </c>
      <c r="B4" t="s">
        <v>15</v>
      </c>
    </row>
    <row r="5" spans="1:2" x14ac:dyDescent="0.25">
      <c r="A5">
        <v>4</v>
      </c>
      <c r="B5" t="s">
        <v>16</v>
      </c>
    </row>
    <row r="6" spans="1:2" x14ac:dyDescent="0.25">
      <c r="A6">
        <v>5</v>
      </c>
      <c r="B6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14" sqref="C14"/>
    </sheetView>
  </sheetViews>
  <sheetFormatPr defaultRowHeight="15" x14ac:dyDescent="0.25"/>
  <cols>
    <col min="1" max="1" width="14.28515625" bestFit="1" customWidth="1"/>
    <col min="2" max="2" width="16.5703125" bestFit="1" customWidth="1"/>
  </cols>
  <sheetData>
    <row r="1" spans="1:2" x14ac:dyDescent="0.25">
      <c r="A1" s="10" t="s">
        <v>18</v>
      </c>
      <c r="B1" s="10" t="s">
        <v>19</v>
      </c>
    </row>
    <row r="2" spans="1:2" x14ac:dyDescent="0.25">
      <c r="A2">
        <v>1</v>
      </c>
      <c r="B2" t="s">
        <v>20</v>
      </c>
    </row>
    <row r="3" spans="1:2" x14ac:dyDescent="0.25">
      <c r="A3">
        <v>2</v>
      </c>
      <c r="B3" t="s">
        <v>21</v>
      </c>
    </row>
    <row r="4" spans="1:2" x14ac:dyDescent="0.25">
      <c r="A4">
        <v>3</v>
      </c>
      <c r="B4" t="s">
        <v>22</v>
      </c>
    </row>
    <row r="5" spans="1:2" x14ac:dyDescent="0.25">
      <c r="A5">
        <v>4</v>
      </c>
      <c r="B5" t="s">
        <v>23</v>
      </c>
    </row>
    <row r="6" spans="1:2" x14ac:dyDescent="0.25">
      <c r="A6">
        <v>5</v>
      </c>
      <c r="B6" t="s">
        <v>24</v>
      </c>
    </row>
    <row r="7" spans="1:2" x14ac:dyDescent="0.25">
      <c r="A7">
        <v>6</v>
      </c>
      <c r="B7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8" sqref="A8:A9"/>
    </sheetView>
  </sheetViews>
  <sheetFormatPr defaultRowHeight="15" x14ac:dyDescent="0.25"/>
  <cols>
    <col min="1" max="1" width="16" bestFit="1" customWidth="1"/>
    <col min="2" max="2" width="13.42578125" bestFit="1" customWidth="1"/>
    <col min="3" max="3" width="13.140625" bestFit="1" customWidth="1"/>
  </cols>
  <sheetData>
    <row r="1" spans="1:3" x14ac:dyDescent="0.25">
      <c r="A1" t="s">
        <v>26</v>
      </c>
      <c r="B1" t="s">
        <v>38</v>
      </c>
      <c r="C1" t="s">
        <v>41</v>
      </c>
    </row>
    <row r="2" spans="1:3" x14ac:dyDescent="0.25">
      <c r="A2" t="s">
        <v>27</v>
      </c>
      <c r="B2" t="s">
        <v>35</v>
      </c>
      <c r="C2" t="s">
        <v>39</v>
      </c>
    </row>
    <row r="3" spans="1:3" x14ac:dyDescent="0.25">
      <c r="A3" t="s">
        <v>28</v>
      </c>
      <c r="B3" t="s">
        <v>35</v>
      </c>
      <c r="C3" t="s">
        <v>40</v>
      </c>
    </row>
    <row r="4" spans="1:3" x14ac:dyDescent="0.25">
      <c r="A4" t="s">
        <v>29</v>
      </c>
      <c r="B4" t="s">
        <v>36</v>
      </c>
    </row>
    <row r="5" spans="1:3" x14ac:dyDescent="0.25">
      <c r="A5" t="s">
        <v>30</v>
      </c>
      <c r="B5" t="s">
        <v>36</v>
      </c>
    </row>
    <row r="6" spans="1:3" x14ac:dyDescent="0.25">
      <c r="A6" t="s">
        <v>31</v>
      </c>
      <c r="B6" t="s">
        <v>37</v>
      </c>
    </row>
    <row r="7" spans="1:3" x14ac:dyDescent="0.25">
      <c r="A7" t="s">
        <v>32</v>
      </c>
      <c r="B7" t="s">
        <v>37</v>
      </c>
      <c r="C7" t="s">
        <v>40</v>
      </c>
    </row>
    <row r="8" spans="1:3" x14ac:dyDescent="0.25">
      <c r="A8" t="s">
        <v>33</v>
      </c>
      <c r="B8" t="s">
        <v>35</v>
      </c>
      <c r="C8" t="s">
        <v>42</v>
      </c>
    </row>
    <row r="9" spans="1:3" x14ac:dyDescent="0.25">
      <c r="A9" t="s">
        <v>34</v>
      </c>
      <c r="B9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8" sqref="C8"/>
    </sheetView>
  </sheetViews>
  <sheetFormatPr defaultRowHeight="15" x14ac:dyDescent="0.25"/>
  <cols>
    <col min="1" max="1" width="12.5703125" bestFit="1" customWidth="1"/>
  </cols>
  <sheetData>
    <row r="1" spans="1:2" x14ac:dyDescent="0.25">
      <c r="A1" s="10" t="s">
        <v>43</v>
      </c>
      <c r="B1" t="s">
        <v>44</v>
      </c>
    </row>
    <row r="2" spans="1:2" x14ac:dyDescent="0.25">
      <c r="A2">
        <v>111111</v>
      </c>
      <c r="B2">
        <v>94404</v>
      </c>
    </row>
    <row r="3" spans="1:2" x14ac:dyDescent="0.25">
      <c r="A3">
        <v>111112</v>
      </c>
      <c r="B3">
        <v>94407</v>
      </c>
    </row>
    <row r="4" spans="1:2" x14ac:dyDescent="0.25">
      <c r="A4">
        <v>111113</v>
      </c>
      <c r="B4">
        <v>94404</v>
      </c>
    </row>
    <row r="5" spans="1:2" x14ac:dyDescent="0.25">
      <c r="A5">
        <v>111114</v>
      </c>
      <c r="B5">
        <v>63105</v>
      </c>
    </row>
    <row r="6" spans="1:2" x14ac:dyDescent="0.25">
      <c r="A6">
        <v>111115</v>
      </c>
      <c r="B6">
        <v>63105</v>
      </c>
    </row>
    <row r="7" spans="1:2" x14ac:dyDescent="0.25">
      <c r="A7">
        <v>111116</v>
      </c>
      <c r="B7">
        <v>63105</v>
      </c>
    </row>
    <row r="8" spans="1:2" x14ac:dyDescent="0.25">
      <c r="A8">
        <v>111117</v>
      </c>
      <c r="B8" t="s">
        <v>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2" sqref="C2"/>
    </sheetView>
  </sheetViews>
  <sheetFormatPr defaultRowHeight="15" x14ac:dyDescent="0.25"/>
  <cols>
    <col min="2" max="2" width="10.7109375" bestFit="1" customWidth="1"/>
    <col min="3" max="3" width="12" bestFit="1" customWidth="1"/>
    <col min="4" max="4" width="12.7109375" bestFit="1" customWidth="1"/>
    <col min="5" max="5" width="14.7109375" bestFit="1" customWidth="1"/>
    <col min="6" max="6" width="13.28515625" bestFit="1" customWidth="1"/>
    <col min="7" max="7" width="13.7109375" bestFit="1" customWidth="1"/>
  </cols>
  <sheetData>
    <row r="1" spans="1:7" x14ac:dyDescent="0.25">
      <c r="A1" t="s">
        <v>46</v>
      </c>
      <c r="B1" t="s">
        <v>47</v>
      </c>
      <c r="C1" t="s">
        <v>48</v>
      </c>
      <c r="D1" t="s">
        <v>49</v>
      </c>
      <c r="E1" t="s">
        <v>6</v>
      </c>
      <c r="F1" t="s">
        <v>62</v>
      </c>
      <c r="G1" t="s">
        <v>63</v>
      </c>
    </row>
    <row r="2" spans="1:7" x14ac:dyDescent="0.25">
      <c r="A2">
        <v>555555</v>
      </c>
      <c r="B2">
        <v>100000</v>
      </c>
      <c r="C2" t="s">
        <v>50</v>
      </c>
      <c r="D2">
        <v>107800</v>
      </c>
      <c r="E2">
        <v>1</v>
      </c>
      <c r="F2">
        <v>20131205</v>
      </c>
      <c r="G2">
        <v>20140103</v>
      </c>
    </row>
    <row r="3" spans="1:7" x14ac:dyDescent="0.25">
      <c r="A3">
        <v>665556</v>
      </c>
      <c r="B3">
        <v>200000</v>
      </c>
      <c r="C3">
        <v>0.8</v>
      </c>
      <c r="D3">
        <v>133000</v>
      </c>
      <c r="E3">
        <v>2</v>
      </c>
      <c r="F3">
        <v>20141120</v>
      </c>
      <c r="G3">
        <v>20150303</v>
      </c>
    </row>
    <row r="4" spans="1:7" x14ac:dyDescent="0.25">
      <c r="A4">
        <v>690006</v>
      </c>
      <c r="B4">
        <v>175000</v>
      </c>
      <c r="C4">
        <v>0.7</v>
      </c>
      <c r="D4">
        <v>118825</v>
      </c>
      <c r="E4">
        <v>3</v>
      </c>
      <c r="F4">
        <v>20151017</v>
      </c>
      <c r="G4">
        <v>20150515</v>
      </c>
    </row>
    <row r="5" spans="1:7" x14ac:dyDescent="0.25">
      <c r="A5">
        <v>734033</v>
      </c>
      <c r="B5">
        <v>50000</v>
      </c>
      <c r="C5">
        <v>1.5</v>
      </c>
      <c r="D5">
        <v>73500</v>
      </c>
      <c r="E5">
        <v>1</v>
      </c>
      <c r="F5" s="11">
        <v>20140810</v>
      </c>
      <c r="G5">
        <v>20140915</v>
      </c>
    </row>
    <row r="6" spans="1:7" x14ac:dyDescent="0.25">
      <c r="A6">
        <v>633557</v>
      </c>
      <c r="B6">
        <v>80000</v>
      </c>
      <c r="C6">
        <v>1.5</v>
      </c>
      <c r="D6">
        <v>114000</v>
      </c>
      <c r="E6">
        <v>1</v>
      </c>
      <c r="F6" s="11">
        <v>20140517</v>
      </c>
      <c r="G6">
        <v>20141215</v>
      </c>
    </row>
    <row r="7" spans="1:7" x14ac:dyDescent="0.25">
      <c r="A7">
        <v>633557</v>
      </c>
      <c r="B7">
        <v>160000</v>
      </c>
      <c r="C7">
        <v>1.5</v>
      </c>
      <c r="D7">
        <v>114000</v>
      </c>
      <c r="E7">
        <v>1</v>
      </c>
      <c r="F7" s="11">
        <v>20140517</v>
      </c>
      <c r="G7">
        <v>20150901</v>
      </c>
    </row>
    <row r="8" spans="1:7" x14ac:dyDescent="0.25">
      <c r="A8">
        <v>756778</v>
      </c>
      <c r="B8">
        <v>160000</v>
      </c>
      <c r="C8">
        <v>1.3</v>
      </c>
      <c r="D8">
        <v>195520</v>
      </c>
      <c r="E8">
        <v>1</v>
      </c>
      <c r="F8" s="11">
        <v>20150714</v>
      </c>
    </row>
    <row r="9" spans="1:7" x14ac:dyDescent="0.25">
      <c r="A9">
        <v>333125</v>
      </c>
      <c r="B9">
        <v>95000</v>
      </c>
      <c r="C9">
        <v>0.9</v>
      </c>
      <c r="D9">
        <f>B9*C9*0.98</f>
        <v>83790</v>
      </c>
      <c r="E9">
        <v>3</v>
      </c>
      <c r="F9" s="11">
        <v>20130608</v>
      </c>
    </row>
    <row r="10" spans="1:7" x14ac:dyDescent="0.25">
      <c r="A10">
        <v>673125</v>
      </c>
      <c r="B10">
        <v>115000</v>
      </c>
      <c r="C10">
        <v>0.9</v>
      </c>
      <c r="D10">
        <f>B10*C10*0.97</f>
        <v>100395</v>
      </c>
      <c r="E10">
        <v>2</v>
      </c>
      <c r="F10" s="11">
        <v>20140315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G27" sqref="G27"/>
    </sheetView>
  </sheetViews>
  <sheetFormatPr defaultRowHeight="15" x14ac:dyDescent="0.25"/>
  <cols>
    <col min="2" max="2" width="10.140625" bestFit="1" customWidth="1"/>
    <col min="3" max="3" width="17.42578125" bestFit="1" customWidth="1"/>
    <col min="4" max="4" width="12.85546875" bestFit="1" customWidth="1"/>
    <col min="5" max="5" width="11.140625" bestFit="1" customWidth="1"/>
    <col min="6" max="6" width="13.85546875" bestFit="1" customWidth="1"/>
    <col min="7" max="7" width="14.140625" bestFit="1" customWidth="1"/>
    <col min="8" max="8" width="15.5703125" bestFit="1" customWidth="1"/>
    <col min="9" max="9" width="14.7109375" bestFit="1" customWidth="1"/>
  </cols>
  <sheetData>
    <row r="1" spans="1:9" x14ac:dyDescent="0.25">
      <c r="A1" t="s">
        <v>51</v>
      </c>
      <c r="B1" t="s">
        <v>52</v>
      </c>
      <c r="C1" t="s">
        <v>53</v>
      </c>
      <c r="D1" t="s">
        <v>60</v>
      </c>
      <c r="E1" t="s">
        <v>11</v>
      </c>
      <c r="F1" t="s">
        <v>18</v>
      </c>
      <c r="G1" t="s">
        <v>64</v>
      </c>
      <c r="H1" t="s">
        <v>65</v>
      </c>
      <c r="I1" t="s">
        <v>66</v>
      </c>
    </row>
    <row r="2" spans="1:9" x14ac:dyDescent="0.25">
      <c r="A2" t="s">
        <v>54</v>
      </c>
      <c r="B2">
        <v>1.1000000000000001</v>
      </c>
      <c r="C2">
        <v>100000</v>
      </c>
      <c r="D2">
        <f>(B2*C2)</f>
        <v>110000.00000000001</v>
      </c>
      <c r="E2">
        <v>1</v>
      </c>
      <c r="F2">
        <v>1</v>
      </c>
      <c r="G2" t="s">
        <v>27</v>
      </c>
      <c r="H2">
        <v>20140105</v>
      </c>
      <c r="I2">
        <v>20140117</v>
      </c>
    </row>
    <row r="3" spans="1:9" x14ac:dyDescent="0.25">
      <c r="A3" t="s">
        <v>54</v>
      </c>
      <c r="B3">
        <v>1.1000000000000001</v>
      </c>
      <c r="C3">
        <v>100000</v>
      </c>
      <c r="D3">
        <f>(B3*C3)</f>
        <v>110000.00000000001</v>
      </c>
      <c r="E3">
        <v>1</v>
      </c>
      <c r="F3">
        <v>1</v>
      </c>
      <c r="G3" t="s">
        <v>28</v>
      </c>
      <c r="H3">
        <v>20140124</v>
      </c>
      <c r="I3">
        <v>20140215</v>
      </c>
    </row>
    <row r="4" spans="1:9" x14ac:dyDescent="0.25">
      <c r="A4" t="s">
        <v>55</v>
      </c>
      <c r="B4">
        <v>0.8</v>
      </c>
      <c r="C4">
        <v>200000</v>
      </c>
      <c r="D4">
        <f t="shared" ref="D4:D9" si="0">(B4*C4)</f>
        <v>160000</v>
      </c>
      <c r="E4">
        <v>1</v>
      </c>
      <c r="F4">
        <v>2</v>
      </c>
      <c r="G4" t="s">
        <v>29</v>
      </c>
      <c r="H4">
        <v>20150110</v>
      </c>
      <c r="I4">
        <v>20150214</v>
      </c>
    </row>
    <row r="5" spans="1:9" x14ac:dyDescent="0.25">
      <c r="A5" t="s">
        <v>55</v>
      </c>
      <c r="B5">
        <v>0.8</v>
      </c>
      <c r="C5">
        <v>200000</v>
      </c>
      <c r="D5">
        <f t="shared" ref="D5" si="1">(B5*C5)</f>
        <v>160000</v>
      </c>
      <c r="E5">
        <v>1</v>
      </c>
      <c r="F5">
        <v>2</v>
      </c>
      <c r="G5" t="s">
        <v>30</v>
      </c>
      <c r="H5">
        <v>20150125</v>
      </c>
      <c r="I5">
        <v>20150228</v>
      </c>
    </row>
    <row r="6" spans="1:9" x14ac:dyDescent="0.25">
      <c r="A6" t="s">
        <v>56</v>
      </c>
      <c r="B6">
        <v>0.7</v>
      </c>
      <c r="C6">
        <v>150000</v>
      </c>
      <c r="D6">
        <f t="shared" si="0"/>
        <v>105000</v>
      </c>
      <c r="E6">
        <v>3</v>
      </c>
      <c r="F6">
        <v>3</v>
      </c>
      <c r="G6" t="s">
        <v>31</v>
      </c>
      <c r="H6">
        <v>20150407</v>
      </c>
      <c r="I6">
        <v>20150410</v>
      </c>
    </row>
    <row r="7" spans="1:9" x14ac:dyDescent="0.25">
      <c r="A7" t="s">
        <v>57</v>
      </c>
      <c r="B7">
        <v>1.5</v>
      </c>
      <c r="C7">
        <v>50000</v>
      </c>
      <c r="D7">
        <f t="shared" si="0"/>
        <v>75000</v>
      </c>
      <c r="E7">
        <v>4</v>
      </c>
      <c r="F7">
        <v>3</v>
      </c>
      <c r="G7" t="s">
        <v>32</v>
      </c>
      <c r="H7">
        <v>20140615</v>
      </c>
      <c r="I7">
        <v>20140707</v>
      </c>
    </row>
    <row r="8" spans="1:9" x14ac:dyDescent="0.25">
      <c r="A8" t="s">
        <v>58</v>
      </c>
      <c r="B8">
        <v>1.5</v>
      </c>
      <c r="C8">
        <v>75000</v>
      </c>
      <c r="D8">
        <f t="shared" si="0"/>
        <v>112500</v>
      </c>
      <c r="E8">
        <v>2</v>
      </c>
      <c r="F8">
        <v>2</v>
      </c>
      <c r="G8" t="s">
        <v>33</v>
      </c>
      <c r="H8">
        <v>20151017</v>
      </c>
      <c r="I8">
        <v>20151030</v>
      </c>
    </row>
    <row r="9" spans="1:9" x14ac:dyDescent="0.25">
      <c r="A9" t="s">
        <v>59</v>
      </c>
      <c r="B9">
        <v>1.3</v>
      </c>
      <c r="C9">
        <v>160000</v>
      </c>
      <c r="D9">
        <f t="shared" si="0"/>
        <v>208000</v>
      </c>
      <c r="E9">
        <v>2</v>
      </c>
      <c r="F9">
        <v>2</v>
      </c>
      <c r="G9" t="s">
        <v>34</v>
      </c>
      <c r="H9">
        <v>20150510</v>
      </c>
      <c r="I9">
        <v>20150529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E14" sqref="E14"/>
    </sheetView>
  </sheetViews>
  <sheetFormatPr defaultRowHeight="15" x14ac:dyDescent="0.25"/>
  <cols>
    <col min="1" max="1" width="10.140625" bestFit="1" customWidth="1"/>
    <col min="2" max="2" width="12.28515625" bestFit="1" customWidth="1"/>
    <col min="3" max="3" width="14.140625" bestFit="1" customWidth="1"/>
    <col min="4" max="4" width="13.85546875" bestFit="1" customWidth="1"/>
    <col min="5" max="5" width="11.140625" bestFit="1" customWidth="1"/>
    <col min="6" max="6" width="12.7109375" bestFit="1" customWidth="1"/>
    <col min="7" max="7" width="13.85546875" bestFit="1" customWidth="1"/>
    <col min="8" max="8" width="13.7109375" bestFit="1" customWidth="1"/>
    <col min="9" max="9" width="16.7109375" bestFit="1" customWidth="1"/>
    <col min="10" max="10" width="20.7109375" bestFit="1" customWidth="1"/>
    <col min="11" max="12" width="20.7109375" customWidth="1"/>
    <col min="13" max="13" width="12.140625" bestFit="1" customWidth="1"/>
    <col min="14" max="14" width="19" bestFit="1" customWidth="1"/>
    <col min="15" max="15" width="21" bestFit="1" customWidth="1"/>
    <col min="16" max="16" width="12.85546875" bestFit="1" customWidth="1"/>
    <col min="17" max="17" width="13.42578125" bestFit="1" customWidth="1"/>
  </cols>
  <sheetData>
    <row r="1" spans="1:17" x14ac:dyDescent="0.25">
      <c r="A1" t="s">
        <v>61</v>
      </c>
      <c r="B1" t="s">
        <v>43</v>
      </c>
      <c r="C1" t="s">
        <v>64</v>
      </c>
      <c r="D1" t="s">
        <v>18</v>
      </c>
      <c r="E1" t="s">
        <v>11</v>
      </c>
      <c r="F1" t="s">
        <v>67</v>
      </c>
      <c r="G1" t="s">
        <v>68</v>
      </c>
      <c r="H1" t="s">
        <v>63</v>
      </c>
      <c r="I1" t="s">
        <v>69</v>
      </c>
      <c r="J1" t="s">
        <v>70</v>
      </c>
      <c r="K1" t="s">
        <v>75</v>
      </c>
      <c r="L1" t="s">
        <v>76</v>
      </c>
      <c r="M1" t="s">
        <v>71</v>
      </c>
      <c r="N1" t="s">
        <v>72</v>
      </c>
      <c r="O1" t="s">
        <v>73</v>
      </c>
      <c r="P1" t="s">
        <v>74</v>
      </c>
      <c r="Q1" t="s">
        <v>77</v>
      </c>
    </row>
    <row r="2" spans="1:17" x14ac:dyDescent="0.25">
      <c r="A2">
        <v>111111</v>
      </c>
      <c r="B2">
        <v>111111</v>
      </c>
      <c r="C2" t="s">
        <v>27</v>
      </c>
      <c r="D2">
        <v>1</v>
      </c>
      <c r="E2">
        <v>1</v>
      </c>
      <c r="F2" s="12">
        <v>41685</v>
      </c>
      <c r="G2" s="12">
        <v>41663</v>
      </c>
      <c r="H2" s="12">
        <v>41642</v>
      </c>
      <c r="I2" s="12">
        <v>41654</v>
      </c>
      <c r="J2" s="12">
        <v>41649</v>
      </c>
      <c r="K2">
        <v>25400</v>
      </c>
      <c r="L2">
        <v>25500</v>
      </c>
      <c r="M2">
        <v>37500</v>
      </c>
      <c r="N2">
        <f>(I2-H2)</f>
        <v>12</v>
      </c>
      <c r="O2">
        <f>(I2-J2)</f>
        <v>5</v>
      </c>
      <c r="P2">
        <f>(F2-G2)</f>
        <v>22</v>
      </c>
      <c r="Q2">
        <f>L2-K2</f>
        <v>100</v>
      </c>
    </row>
    <row r="3" spans="1:17" x14ac:dyDescent="0.25">
      <c r="A3">
        <v>111111</v>
      </c>
      <c r="B3">
        <v>111112</v>
      </c>
      <c r="C3" t="s">
        <v>27</v>
      </c>
      <c r="D3">
        <v>1</v>
      </c>
      <c r="E3">
        <v>1</v>
      </c>
      <c r="F3" s="12">
        <v>41685</v>
      </c>
      <c r="G3" s="12">
        <v>41663</v>
      </c>
      <c r="H3" s="12">
        <v>41642</v>
      </c>
      <c r="I3" s="12">
        <v>41656</v>
      </c>
      <c r="J3" s="12">
        <v>41656</v>
      </c>
      <c r="K3">
        <v>25400</v>
      </c>
      <c r="L3">
        <v>25500</v>
      </c>
      <c r="M3">
        <v>37500</v>
      </c>
      <c r="N3">
        <f t="shared" ref="N3:N8" si="0">(I3-H3)</f>
        <v>14</v>
      </c>
      <c r="O3">
        <f t="shared" ref="O3:O8" si="1">(I3-J3)</f>
        <v>0</v>
      </c>
      <c r="P3">
        <f t="shared" ref="P3:P8" si="2">(F3-G3)</f>
        <v>22</v>
      </c>
      <c r="Q3">
        <f t="shared" ref="Q3:Q8" si="3">L3-K3</f>
        <v>100</v>
      </c>
    </row>
    <row r="4" spans="1:17" x14ac:dyDescent="0.25">
      <c r="A4">
        <v>111112</v>
      </c>
      <c r="B4">
        <v>111113</v>
      </c>
      <c r="C4" t="s">
        <v>28</v>
      </c>
      <c r="D4">
        <v>1</v>
      </c>
      <c r="E4">
        <v>1</v>
      </c>
      <c r="F4" s="12">
        <v>41712</v>
      </c>
      <c r="G4" s="12">
        <v>41694</v>
      </c>
      <c r="H4" s="12">
        <v>41642</v>
      </c>
      <c r="I4" s="12">
        <v>41672</v>
      </c>
      <c r="J4" s="12">
        <v>41673</v>
      </c>
      <c r="K4">
        <v>9000</v>
      </c>
      <c r="L4">
        <v>9000</v>
      </c>
      <c r="M4">
        <v>9000</v>
      </c>
      <c r="N4">
        <f t="shared" si="0"/>
        <v>30</v>
      </c>
      <c r="O4">
        <f t="shared" si="1"/>
        <v>-1</v>
      </c>
      <c r="P4">
        <f t="shared" si="2"/>
        <v>18</v>
      </c>
      <c r="Q4">
        <f t="shared" si="3"/>
        <v>0</v>
      </c>
    </row>
    <row r="5" spans="1:17" x14ac:dyDescent="0.25">
      <c r="A5">
        <v>111113</v>
      </c>
      <c r="B5">
        <v>111114</v>
      </c>
      <c r="C5" t="s">
        <v>29</v>
      </c>
      <c r="D5">
        <v>2</v>
      </c>
      <c r="E5">
        <v>1</v>
      </c>
      <c r="F5" s="12">
        <v>42073</v>
      </c>
      <c r="G5" s="12">
        <v>42059</v>
      </c>
      <c r="H5" s="12">
        <v>42007</v>
      </c>
      <c r="I5" s="12">
        <v>42030</v>
      </c>
      <c r="J5" s="12">
        <v>42029</v>
      </c>
      <c r="K5">
        <v>30900</v>
      </c>
      <c r="L5">
        <v>32000</v>
      </c>
      <c r="M5">
        <v>42500</v>
      </c>
      <c r="N5">
        <f t="shared" si="0"/>
        <v>23</v>
      </c>
      <c r="O5">
        <f t="shared" si="1"/>
        <v>1</v>
      </c>
      <c r="P5">
        <f t="shared" si="2"/>
        <v>14</v>
      </c>
      <c r="Q5">
        <f t="shared" si="3"/>
        <v>1100</v>
      </c>
    </row>
    <row r="6" spans="1:17" x14ac:dyDescent="0.25">
      <c r="A6">
        <v>111113</v>
      </c>
      <c r="B6">
        <v>111115</v>
      </c>
      <c r="C6" t="s">
        <v>29</v>
      </c>
      <c r="D6">
        <v>2</v>
      </c>
      <c r="E6">
        <v>1</v>
      </c>
      <c r="F6" s="12">
        <v>42073</v>
      </c>
      <c r="G6" s="12">
        <v>42059</v>
      </c>
      <c r="H6" s="12">
        <v>42007</v>
      </c>
      <c r="I6" s="12">
        <v>42037</v>
      </c>
      <c r="J6" s="12">
        <v>42038</v>
      </c>
      <c r="K6">
        <v>30900</v>
      </c>
      <c r="L6">
        <v>32000</v>
      </c>
      <c r="M6">
        <v>42500</v>
      </c>
      <c r="N6">
        <f t="shared" si="0"/>
        <v>30</v>
      </c>
      <c r="O6">
        <f t="shared" si="1"/>
        <v>-1</v>
      </c>
      <c r="P6">
        <f t="shared" si="2"/>
        <v>14</v>
      </c>
      <c r="Q6">
        <f t="shared" si="3"/>
        <v>1100</v>
      </c>
    </row>
    <row r="7" spans="1:17" x14ac:dyDescent="0.25">
      <c r="A7">
        <v>111113</v>
      </c>
      <c r="B7">
        <v>111116</v>
      </c>
      <c r="C7" t="s">
        <v>30</v>
      </c>
      <c r="D7">
        <v>2</v>
      </c>
      <c r="E7">
        <v>1</v>
      </c>
      <c r="F7" s="12">
        <v>42073</v>
      </c>
      <c r="G7" s="12">
        <v>42059</v>
      </c>
      <c r="H7" s="12">
        <v>42007</v>
      </c>
      <c r="I7" s="12">
        <v>42050</v>
      </c>
      <c r="J7" s="12">
        <v>42048</v>
      </c>
      <c r="K7">
        <v>30900</v>
      </c>
      <c r="L7">
        <v>32000</v>
      </c>
      <c r="M7">
        <v>42500</v>
      </c>
      <c r="N7">
        <f t="shared" si="0"/>
        <v>43</v>
      </c>
      <c r="O7">
        <f t="shared" si="1"/>
        <v>2</v>
      </c>
      <c r="P7">
        <f t="shared" si="2"/>
        <v>14</v>
      </c>
      <c r="Q7">
        <f t="shared" si="3"/>
        <v>1100</v>
      </c>
    </row>
    <row r="8" spans="1:17" x14ac:dyDescent="0.25">
      <c r="F8" s="12"/>
      <c r="G8" s="12"/>
      <c r="H8" s="12"/>
      <c r="I8" s="12"/>
      <c r="J8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Calendar_Dim</vt:lpstr>
      <vt:lpstr>Agent_Dim</vt:lpstr>
      <vt:lpstr>Location_Dim</vt:lpstr>
      <vt:lpstr>Product_Dim</vt:lpstr>
      <vt:lpstr>Job_SubJob_Dim</vt:lpstr>
      <vt:lpstr>Shipment_Dim</vt:lpstr>
      <vt:lpstr>Lead_FT</vt:lpstr>
      <vt:lpstr>Order_FT</vt:lpstr>
      <vt:lpstr>Invoice_FT</vt:lpstr>
      <vt:lpstr>Summary_FT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KANI</dc:creator>
  <cp:lastModifiedBy>KANI</cp:lastModifiedBy>
  <dcterms:created xsi:type="dcterms:W3CDTF">2017-04-18T02:40:15Z</dcterms:created>
  <dcterms:modified xsi:type="dcterms:W3CDTF">2017-04-18T05:40:14Z</dcterms:modified>
</cp:coreProperties>
</file>