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Amber\Documents\Yale\Galvani Lab\AMR\Carbapenem-Resistance\"/>
    </mc:Choice>
  </mc:AlternateContent>
  <bookViews>
    <workbookView xWindow="0" yWindow="0" windowWidth="28800" windowHeight="12440"/>
  </bookViews>
  <sheets>
    <sheet name="Pneumonia-Data" sheetId="2" r:id="rId1"/>
    <sheet name="Pneumonia-Sources" sheetId="3" r:id="rId2"/>
    <sheet name="cIAIs-Data" sheetId="4" r:id="rId3"/>
    <sheet name="cIAIs-Sources" sheetId="5" r:id="rId4"/>
    <sheet name="UTIs-Data" sheetId="6" r:id="rId5"/>
    <sheet name="UTIs-Sources" sheetId="7" r:id="rId6"/>
    <sheet name="Bacteremia-Data" sheetId="8" r:id="rId7"/>
    <sheet name="Bacteremia-Sourc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6" l="1"/>
  <c r="N15" i="2" l="1"/>
  <c r="C15" i="8" l="1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B15" i="8"/>
  <c r="C15" i="6" l="1"/>
  <c r="D15" i="6"/>
  <c r="F15" i="6"/>
  <c r="G15" i="6"/>
  <c r="H15" i="6"/>
  <c r="I15" i="6"/>
  <c r="J15" i="6"/>
  <c r="K15" i="6"/>
  <c r="L15" i="6"/>
  <c r="M15" i="6"/>
  <c r="N15" i="6"/>
  <c r="O15" i="6"/>
  <c r="P15" i="6"/>
  <c r="B15" i="6"/>
  <c r="P10" i="8"/>
  <c r="O10" i="8"/>
  <c r="N10" i="8"/>
  <c r="M10" i="8"/>
  <c r="I10" i="8"/>
  <c r="P8" i="8"/>
  <c r="O8" i="8"/>
  <c r="P6" i="8"/>
  <c r="O6" i="8"/>
  <c r="P4" i="8"/>
  <c r="O4" i="8"/>
  <c r="P10" i="6"/>
  <c r="O10" i="6"/>
  <c r="N10" i="6"/>
  <c r="M10" i="6"/>
  <c r="I10" i="6"/>
  <c r="P8" i="6"/>
  <c r="O8" i="6"/>
  <c r="P6" i="6"/>
  <c r="O6" i="6"/>
  <c r="P4" i="6"/>
  <c r="O4" i="6"/>
  <c r="C15" i="4" l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5" i="4"/>
  <c r="O4" i="4"/>
  <c r="P4" i="4"/>
  <c r="O6" i="4"/>
  <c r="P6" i="4"/>
  <c r="O8" i="4"/>
  <c r="P8" i="4"/>
  <c r="I10" i="4"/>
  <c r="M10" i="4"/>
  <c r="N10" i="4"/>
  <c r="O10" i="4"/>
  <c r="P10" i="4"/>
  <c r="B38" i="2"/>
  <c r="C15" i="2"/>
  <c r="D15" i="2"/>
  <c r="E15" i="2"/>
  <c r="F15" i="2"/>
  <c r="G15" i="2"/>
  <c r="H15" i="2"/>
  <c r="I15" i="2"/>
  <c r="J15" i="2"/>
  <c r="K15" i="2"/>
  <c r="L15" i="2"/>
  <c r="M15" i="2"/>
  <c r="O15" i="2"/>
  <c r="P15" i="2"/>
  <c r="B15" i="2"/>
  <c r="P10" i="2" l="1"/>
  <c r="O10" i="2"/>
  <c r="N10" i="2"/>
  <c r="M10" i="2"/>
  <c r="I10" i="2"/>
  <c r="P8" i="2"/>
  <c r="O8" i="2"/>
  <c r="P4" i="2"/>
  <c r="O4" i="2"/>
  <c r="P6" i="2"/>
  <c r="O6" i="2"/>
</calcChain>
</file>

<file path=xl/sharedStrings.xml><?xml version="1.0" encoding="utf-8"?>
<sst xmlns="http://schemas.openxmlformats.org/spreadsheetml/2006/main" count="772" uniqueCount="162">
  <si>
    <t>Van Hollebeke, 2016</t>
  </si>
  <si>
    <t>Treatment length for pneumonia</t>
  </si>
  <si>
    <t>Klebsiella pneumoniae</t>
  </si>
  <si>
    <t>Pseudomonas aeruginosa</t>
  </si>
  <si>
    <t>Enterobacter aerogenes/cloacae</t>
  </si>
  <si>
    <t>Average age at death</t>
  </si>
  <si>
    <t xml:space="preserve"> </t>
  </si>
  <si>
    <t>Cost of ICU bed/day ($)</t>
  </si>
  <si>
    <t>Cost of general ward bed/day ($)</t>
  </si>
  <si>
    <t>N (4893, 31.66)</t>
  </si>
  <si>
    <t>N (2877, 25.43)</t>
  </si>
  <si>
    <t>Bartsch, 2016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</si>
  <si>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</si>
  <si>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</si>
  <si>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</si>
  <si>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</si>
  <si>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</si>
  <si>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</si>
  <si>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</si>
  <si>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</si>
  <si>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</si>
  <si>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</si>
  <si>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</si>
  <si>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</si>
  <si>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</si>
  <si>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EA/C</t>
  </si>
  <si>
    <t>Interventions</t>
  </si>
  <si>
    <t>SOURCE</t>
  </si>
  <si>
    <t>CDDEP</t>
  </si>
  <si>
    <t>NOTES</t>
  </si>
  <si>
    <t>Reduction by year n</t>
  </si>
  <si>
    <t>KP</t>
  </si>
  <si>
    <t>AB</t>
  </si>
  <si>
    <t>PA</t>
  </si>
  <si>
    <t>EA/C</t>
  </si>
  <si>
    <t>Acinetobacter baumanni</t>
  </si>
  <si>
    <t>PATHOGENS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</si>
  <si>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</si>
  <si>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</si>
  <si>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</si>
  <si>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</si>
  <si>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</si>
  <si>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</si>
  <si>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</si>
  <si>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</si>
  <si>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</si>
  <si>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</si>
  <si>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</si>
  <si>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</si>
  <si>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</si>
  <si>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</si>
  <si>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</si>
  <si>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</si>
  <si>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</si>
  <si>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</si>
  <si>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</si>
  <si>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</si>
  <si>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</si>
  <si>
    <t>Economic Analysis</t>
  </si>
  <si>
    <t>Pneumonia patients prescribed CBP</t>
  </si>
  <si>
    <t>Kollef, 2006</t>
  </si>
  <si>
    <t>(11.8 according to Jary, 2012 for VAP)</t>
  </si>
  <si>
    <t>Utility weight for pneumonia (QALY while sick)</t>
  </si>
  <si>
    <t>cIAI prevalence</t>
  </si>
  <si>
    <t>CBP consumption among cIAI patients (DDDs)</t>
  </si>
  <si>
    <t>CBP prescribed to cIAIs</t>
  </si>
  <si>
    <t>abdominal infections</t>
  </si>
  <si>
    <t>E. coli</t>
  </si>
  <si>
    <t>CBP prescribed to E. coli</t>
  </si>
  <si>
    <t>Hawser, 2015</t>
  </si>
  <si>
    <t>Klebsiella pseudomonas</t>
  </si>
  <si>
    <t>cIAI patients prescribed CBP</t>
  </si>
  <si>
    <t>Treatment length for cIAI</t>
  </si>
  <si>
    <t>Utility weight for cIAI (QALY while sick)</t>
  </si>
  <si>
    <t>E. Coli</t>
  </si>
  <si>
    <t>CBP consumption among UTI patients (DDDs)</t>
  </si>
  <si>
    <t>CBP prescribed to UTIs</t>
  </si>
  <si>
    <t>UTI patients prescribed CBP</t>
  </si>
  <si>
    <t>Treatment length for UTI</t>
  </si>
  <si>
    <t>Utility weight for UTI (QALY while sick)</t>
  </si>
  <si>
    <t>UTI prevalence</t>
  </si>
  <si>
    <t>PM</t>
  </si>
  <si>
    <t>CS</t>
  </si>
  <si>
    <t>Citrobacter spp.</t>
  </si>
  <si>
    <t>Proteus mirabilis</t>
  </si>
  <si>
    <t>CBP consumption among bacteremia patients (DDDs)</t>
  </si>
  <si>
    <t>Treatment length for bacteremia</t>
  </si>
  <si>
    <t>Utility weight for bacteremia (QALY while sick)</t>
  </si>
  <si>
    <t>Bacteremia prevalence</t>
  </si>
  <si>
    <t>CBP prescribed to bacteremia</t>
  </si>
  <si>
    <t>Bacteremia patients prescribed CBP</t>
  </si>
  <si>
    <t>Jary, 2012</t>
  </si>
  <si>
    <t>teaching hospital (2010 data)</t>
  </si>
  <si>
    <t>Indirect productivity costs for caregivers</t>
  </si>
  <si>
    <t>YEAR</t>
  </si>
  <si>
    <t>CBP consumption- pneumonia patients (DDDs)</t>
  </si>
  <si>
    <t>2012 data (university hospital) (n=156)</t>
  </si>
  <si>
    <t>cIAIs attrbiuted to E. coli</t>
  </si>
  <si>
    <t>cIAIs attributed to KP</t>
  </si>
  <si>
    <t>cIAIs attributed to PA</t>
  </si>
  <si>
    <t>cIAIs attributed to EA/C</t>
  </si>
  <si>
    <t>UTIs attributed to PA</t>
  </si>
  <si>
    <t>UTIs attributed to E. coli</t>
  </si>
  <si>
    <t>UTIs attributed to KP</t>
  </si>
  <si>
    <t>UTIs attributed to Enterobacter spp.</t>
  </si>
  <si>
    <t>Pneumonia attributed to Enterobacter spp.</t>
  </si>
  <si>
    <t>Bacteremia attributed to PA</t>
  </si>
  <si>
    <t>Bacteremia attributed to KP</t>
  </si>
  <si>
    <t>Bacteremia attributed to Enterobacter spp.</t>
  </si>
  <si>
    <t>Pneumonia attributed to Acinetobacter spp.</t>
  </si>
  <si>
    <t>Pneumonia attributed to Pseudomonas aeruginosa</t>
  </si>
  <si>
    <t>Pneumonia attributed to  Klebsiella pneumoniae</t>
  </si>
  <si>
    <t>2003 data from NNIS (n=4365); VAP 2011-2012 only (n=1449)</t>
  </si>
  <si>
    <t>2003 data from NNIS (n=4365); VAP 2011-2012 only (n=898) (K. pneumoniae/oxytoca)</t>
  </si>
  <si>
    <t>2003 data from NNIS (n=4365); VAP 2011-2012 only (n=539)</t>
  </si>
  <si>
    <t>2003 data from NNIS (n=4365); VAP 2011-2012 only (n=727)</t>
  </si>
  <si>
    <t>UTIs attributed to Acinetobacter spp.</t>
  </si>
  <si>
    <t>Gaynes, 2005; NHSN (2011-2014)</t>
  </si>
  <si>
    <t>2003 data from NNIS (n=4109); catheter associated UTIs (n=15848)</t>
  </si>
  <si>
    <t>2003 data from NNIS (n=4109); catheter associated UTIs (n=15471) (pneumoniae/oxytoca)</t>
  </si>
  <si>
    <t>2003 data from NNIS (n=4109); catheter associated UTIs (n=1073)</t>
  </si>
  <si>
    <t>2003 data from NNIS (n=4109); catheter associated UTIs (n=5689)</t>
  </si>
  <si>
    <t>2003 data from NNIS (n=4109); catheter associated UTIs (n=36806)</t>
  </si>
  <si>
    <t>Bacteremia attributed to Acinetobacter spp.</t>
  </si>
  <si>
    <t>Bacteremia attributed to E. coli</t>
  </si>
  <si>
    <t>2003 data from NNIS (n=4109); central line associated bloodstream infections (n=3881)</t>
  </si>
  <si>
    <t>2003 data from NNIS (n=4109); central line associated bloodstream infections (n=8062)</t>
  </si>
  <si>
    <t>2003 data from NNIS (n=4109); central line associated bloodstream infections (n=2149)</t>
  </si>
  <si>
    <t>2003 data from NNIS (n=4109); central line associated bloodstream infections (n=4204)</t>
  </si>
  <si>
    <t>2003 data from NNIS (n=4109); central line associated bloodstream infections (n=5193)</t>
  </si>
  <si>
    <t>PA Total Isolates (total)</t>
  </si>
  <si>
    <t>PA Resistant Isolates (total)</t>
  </si>
  <si>
    <t>KP Total Isolates (total)</t>
  </si>
  <si>
    <t>KP Resistant Isolates (total)</t>
  </si>
  <si>
    <t>AB Total Isolates (total)</t>
  </si>
  <si>
    <t>AB Resistant Isolates (total)</t>
  </si>
  <si>
    <t>EA/C Total Isolates (total)</t>
  </si>
  <si>
    <t>EA/C Resistant Isolates (total)</t>
  </si>
  <si>
    <t>NHSN (2011-2014)</t>
  </si>
  <si>
    <t>Gaynes, 2005; NHSN 2011-2014 data</t>
  </si>
  <si>
    <t>2014 data (acute care hospitals + long-term acute care + inpatient rehab)- catheter associated only</t>
  </si>
  <si>
    <t>2014 data (acute care hospitals + long-term acute care )- central line associated only</t>
  </si>
  <si>
    <t>Treatment duration (days)</t>
  </si>
  <si>
    <t xml:space="preserve">Calculated from CDDEP data using World Bank population, dosing, treatment duration, and pneumonia prevalence estimates </t>
  </si>
  <si>
    <t>N (0.969, 0.046) (non-VAP)</t>
  </si>
  <si>
    <t>Average life expectancy in the US</t>
  </si>
  <si>
    <t>Average age at death (pneumonia)</t>
  </si>
  <si>
    <t>https://www.cdc.gov/nchs/data/hus/hus15.pdf#015</t>
  </si>
  <si>
    <t>2014 data</t>
  </si>
  <si>
    <t>Status Quo (with CBP)</t>
  </si>
  <si>
    <t>Intervention (with alternative)</t>
  </si>
  <si>
    <t>Mortality with CBP  (resistant)</t>
  </si>
  <si>
    <t>Mortality with CBP  (susceptible)</t>
  </si>
  <si>
    <t>Attributable length of stay (resistant)</t>
  </si>
  <si>
    <t>Attributable length of stay (susceptible)</t>
  </si>
  <si>
    <t>Mortality with alternative  (resistant)</t>
  </si>
  <si>
    <t>Mortality with alternative  (susceptible)</t>
  </si>
  <si>
    <t>ICU</t>
  </si>
  <si>
    <t>non-ICU</t>
  </si>
  <si>
    <t>Proportion of total resistance from ICU setting</t>
  </si>
  <si>
    <t>Proportion of total resistance from non-ICU setting</t>
  </si>
  <si>
    <t>Cost of non-ICU bed/day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</si>
</sst>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9" fillId="0" borderId="0" xfId="0" applyFont="1"/>
    <xf numFmtId="0" fontId="4" fillId="0" borderId="0" xfId="0" applyFont="1" applyFill="1" applyBorder="1" applyAlignment="1">
      <alignment horizontal="left" indent="5"/>
    </xf>
    <xf numFmtId="9" fontId="0" fillId="0" borderId="0" xfId="0" applyNumberFormat="1"/>
    <xf numFmtId="0" fontId="10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Border="1" applyAlignment="1">
      <alignment horizontal="right"/>
    </xf>
    <xf numFmtId="0" fontId="13" fillId="0" borderId="0" xfId="0" applyFont="1" applyFill="1" applyBorder="1"/>
    <xf numFmtId="0" fontId="13" fillId="2" borderId="0" xfId="0" applyFont="1" applyFill="1"/>
    <xf numFmtId="0" fontId="13" fillId="0" borderId="0" xfId="0" applyFont="1"/>
    <xf numFmtId="9" fontId="13" fillId="0" borderId="0" xfId="0" applyNumberFormat="1" applyFont="1"/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"/>
    </xf>
    <xf numFmtId="0" fontId="5" fillId="0" borderId="0" xfId="0" applyFont="1" applyFill="1" applyBorder="1"/>
    <xf numFmtId="0" fontId="11" fillId="0" borderId="0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tabSelected="1" topLeftCell="A31" zoomScale="70" zoomScaleNormal="70" workbookViewId="0">
      <selection activeCell="F56" sqref="F56"/>
    </sheetView>
  </sheetViews>
  <sheetFormatPr defaultColWidth="8.7265625" defaultRowHeight="14.5" x14ac:dyDescent="0.35"/>
  <cols>
    <col min="1" max="1" width="55.7265625" style="9" bestFit="1" customWidth="1"/>
    <col min="2" max="10" width="9.81640625" style="9" bestFit="1" customWidth="1"/>
    <col min="11" max="11" width="11.26953125" style="9" bestFit="1" customWidth="1"/>
    <col min="12" max="12" width="9.81640625" style="9" bestFit="1" customWidth="1"/>
    <col min="13" max="14" width="11.26953125" style="9" bestFit="1" customWidth="1"/>
    <col min="15" max="16" width="9.81640625" style="9" bestFit="1" customWidth="1"/>
    <col min="17" max="1025" width="8.7265625" style="9"/>
    <col min="1026" max="16384" width="8.7265625" style="36"/>
  </cols>
  <sheetData>
    <row r="1" spans="1:1025" s="10" customFormat="1" x14ac:dyDescent="0.35">
      <c r="A1" s="10" t="s">
        <v>94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10" customFormat="1" x14ac:dyDescent="0.35">
      <c r="A2" s="21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025" x14ac:dyDescent="0.35">
      <c r="A3" s="16" t="s">
        <v>130</v>
      </c>
      <c r="B3" s="36">
        <v>2486</v>
      </c>
      <c r="C3" s="36">
        <v>2727</v>
      </c>
      <c r="D3" s="36">
        <v>2822</v>
      </c>
      <c r="E3" s="36">
        <v>3101</v>
      </c>
      <c r="F3" s="36">
        <v>3537</v>
      </c>
      <c r="G3" s="36">
        <v>3076</v>
      </c>
      <c r="H3" s="36">
        <v>2714</v>
      </c>
      <c r="I3" s="36">
        <v>2267</v>
      </c>
      <c r="J3" s="9">
        <v>2107</v>
      </c>
      <c r="K3" s="9">
        <v>1829</v>
      </c>
      <c r="L3" s="9">
        <v>1631</v>
      </c>
      <c r="M3" s="9">
        <v>1488</v>
      </c>
      <c r="N3" s="9">
        <v>615</v>
      </c>
      <c r="O3" s="9">
        <v>6849</v>
      </c>
      <c r="P3" s="9">
        <v>6578</v>
      </c>
    </row>
    <row r="4" spans="1:1025" x14ac:dyDescent="0.35">
      <c r="A4" s="16" t="s">
        <v>131</v>
      </c>
      <c r="B4" s="36">
        <v>323.18</v>
      </c>
      <c r="C4" s="36">
        <v>436.32</v>
      </c>
      <c r="D4" s="36">
        <v>507.96</v>
      </c>
      <c r="E4" s="36">
        <v>589.19000000000005</v>
      </c>
      <c r="F4" s="36">
        <v>707.4</v>
      </c>
      <c r="G4" s="36">
        <v>522.91999999999996</v>
      </c>
      <c r="H4" s="36">
        <v>488.52</v>
      </c>
      <c r="I4" s="36">
        <v>385.39</v>
      </c>
      <c r="J4" s="36">
        <v>379.26</v>
      </c>
      <c r="K4" s="36">
        <v>310.93</v>
      </c>
      <c r="L4" s="36">
        <v>326.2</v>
      </c>
      <c r="M4" s="36">
        <v>282.72000000000003</v>
      </c>
      <c r="N4" s="36">
        <v>153.75</v>
      </c>
      <c r="O4" s="9">
        <f>0.2*O3</f>
        <v>1369.8000000000002</v>
      </c>
      <c r="P4" s="9">
        <f>0.19*P3</f>
        <v>1249.82</v>
      </c>
    </row>
    <row r="5" spans="1:1025" x14ac:dyDescent="0.35">
      <c r="A5" s="16" t="s">
        <v>132</v>
      </c>
      <c r="B5" s="36">
        <v>3230</v>
      </c>
      <c r="C5" s="36">
        <v>3459</v>
      </c>
      <c r="D5" s="36">
        <v>3697</v>
      </c>
      <c r="E5" s="36">
        <v>3733</v>
      </c>
      <c r="F5" s="36">
        <v>4616</v>
      </c>
      <c r="G5" s="36">
        <v>4696</v>
      </c>
      <c r="H5" s="36">
        <v>4158</v>
      </c>
      <c r="I5" s="36">
        <v>3732</v>
      </c>
      <c r="J5" s="36">
        <v>3745</v>
      </c>
      <c r="K5" s="9">
        <v>3286</v>
      </c>
      <c r="L5" s="9">
        <v>3039</v>
      </c>
      <c r="M5" s="9">
        <v>2503</v>
      </c>
      <c r="N5" s="9">
        <v>1173</v>
      </c>
      <c r="O5" s="9">
        <v>6162</v>
      </c>
      <c r="P5" s="9">
        <v>6395</v>
      </c>
    </row>
    <row r="6" spans="1:1025" x14ac:dyDescent="0.35">
      <c r="A6" s="16" t="s">
        <v>133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46.96</v>
      </c>
      <c r="H6" s="36">
        <v>41.58</v>
      </c>
      <c r="I6" s="36">
        <v>74.64</v>
      </c>
      <c r="J6" s="36">
        <v>187.25</v>
      </c>
      <c r="K6" s="9">
        <v>164.3</v>
      </c>
      <c r="L6" s="9">
        <v>151.94999999999999</v>
      </c>
      <c r="M6" s="9">
        <v>175.21</v>
      </c>
      <c r="N6" s="9">
        <v>117.3</v>
      </c>
      <c r="O6" s="9">
        <f>0.1*O5</f>
        <v>616.20000000000005</v>
      </c>
      <c r="P6" s="9">
        <f>0.08*P5</f>
        <v>511.6</v>
      </c>
    </row>
    <row r="7" spans="1:1025" x14ac:dyDescent="0.35">
      <c r="A7" s="16" t="s">
        <v>134</v>
      </c>
      <c r="B7" s="36">
        <v>681</v>
      </c>
      <c r="C7" s="36">
        <v>887</v>
      </c>
      <c r="D7" s="36">
        <v>955</v>
      </c>
      <c r="E7" s="36">
        <v>998</v>
      </c>
      <c r="F7" s="36">
        <v>1187</v>
      </c>
      <c r="G7" s="36">
        <v>1143</v>
      </c>
      <c r="H7" s="36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1025" x14ac:dyDescent="0.35">
      <c r="A8" s="16" t="s">
        <v>135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1025" x14ac:dyDescent="0.35">
      <c r="A9" s="16" t="s">
        <v>136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36"/>
    </row>
    <row r="10" spans="1:1025" x14ac:dyDescent="0.35">
      <c r="A10" s="16" t="s">
        <v>137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35">
      <c r="A11" s="21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025" s="20" customFormat="1" x14ac:dyDescent="0.35">
      <c r="A12" s="20" t="s">
        <v>142</v>
      </c>
      <c r="B12" s="20">
        <v>7.5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s="20" customFormat="1" x14ac:dyDescent="0.35">
      <c r="A13" s="16" t="s">
        <v>55</v>
      </c>
      <c r="B13" s="9">
        <v>717555</v>
      </c>
      <c r="C13" s="9">
        <v>788109</v>
      </c>
      <c r="D13" s="9">
        <v>834650</v>
      </c>
      <c r="E13" s="9">
        <v>876869</v>
      </c>
      <c r="F13" s="9">
        <v>866690</v>
      </c>
      <c r="G13" s="9">
        <v>904668</v>
      </c>
      <c r="H13" s="9">
        <v>901797</v>
      </c>
      <c r="I13" s="9">
        <v>937806</v>
      </c>
      <c r="J13" s="9">
        <v>982396</v>
      </c>
      <c r="K13" s="9">
        <v>1083783</v>
      </c>
      <c r="L13" s="9">
        <v>973020</v>
      </c>
      <c r="M13" s="9">
        <v>1049066</v>
      </c>
      <c r="N13" s="9">
        <v>1005895</v>
      </c>
      <c r="O13" s="9">
        <v>953924</v>
      </c>
      <c r="P13" s="9">
        <v>958682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</row>
    <row r="14" spans="1:1025" x14ac:dyDescent="0.35">
      <c r="A14" s="16" t="s">
        <v>95</v>
      </c>
      <c r="B14">
        <v>6.8223935269999994E-2</v>
      </c>
      <c r="C14">
        <v>7.3936685089999996E-2</v>
      </c>
      <c r="D14">
        <v>8.5411684939999996E-2</v>
      </c>
      <c r="E14">
        <v>8.405112243E-2</v>
      </c>
      <c r="F14">
        <v>9.2109111719999998E-2</v>
      </c>
      <c r="G14">
        <v>9.7155784159999994E-2</v>
      </c>
      <c r="H14">
        <v>0.10866043459999999</v>
      </c>
      <c r="I14">
        <v>0.1094673027</v>
      </c>
      <c r="J14">
        <v>0.1131639248</v>
      </c>
      <c r="K14">
        <v>0.10874246630000001</v>
      </c>
      <c r="L14">
        <v>0.1241078555</v>
      </c>
      <c r="M14">
        <v>0.1215175407</v>
      </c>
      <c r="N14">
        <v>0.12963685580000001</v>
      </c>
      <c r="O14">
        <v>0.1253790307</v>
      </c>
      <c r="P14">
        <v>0.13191821670000001</v>
      </c>
    </row>
    <row r="15" spans="1:1025" x14ac:dyDescent="0.35">
      <c r="A15" s="16" t="s">
        <v>21</v>
      </c>
      <c r="B15" s="12">
        <f>29/156</f>
        <v>0.1858974358974359</v>
      </c>
      <c r="C15" s="12">
        <f t="shared" ref="C15:P15" si="0">29/156</f>
        <v>0.1858974358974359</v>
      </c>
      <c r="D15" s="12">
        <f t="shared" si="0"/>
        <v>0.1858974358974359</v>
      </c>
      <c r="E15" s="12">
        <f t="shared" si="0"/>
        <v>0.1858974358974359</v>
      </c>
      <c r="F15" s="12">
        <f t="shared" si="0"/>
        <v>0.1858974358974359</v>
      </c>
      <c r="G15" s="12">
        <f t="shared" si="0"/>
        <v>0.1858974358974359</v>
      </c>
      <c r="H15" s="12">
        <f t="shared" si="0"/>
        <v>0.1858974358974359</v>
      </c>
      <c r="I15" s="12">
        <f t="shared" si="0"/>
        <v>0.1858974358974359</v>
      </c>
      <c r="J15" s="12">
        <f t="shared" si="0"/>
        <v>0.1858974358974359</v>
      </c>
      <c r="K15" s="12">
        <f t="shared" si="0"/>
        <v>0.1858974358974359</v>
      </c>
      <c r="L15" s="12">
        <f t="shared" si="0"/>
        <v>0.1858974358974359</v>
      </c>
      <c r="M15" s="12">
        <f t="shared" si="0"/>
        <v>0.1858974358974359</v>
      </c>
      <c r="N15" s="9">
        <f>29/156</f>
        <v>0.1858974358974359</v>
      </c>
      <c r="O15" s="12">
        <f t="shared" si="0"/>
        <v>0.1858974358974359</v>
      </c>
      <c r="P15" s="12">
        <f t="shared" si="0"/>
        <v>0.1858974358974359</v>
      </c>
    </row>
    <row r="16" spans="1:1025" x14ac:dyDescent="0.35">
      <c r="A16" s="16" t="s">
        <v>110</v>
      </c>
      <c r="B16" s="12">
        <v>0.18099999999999999</v>
      </c>
      <c r="C16" s="12">
        <v>0.18099999999999999</v>
      </c>
      <c r="D16" s="12">
        <v>0.18099999999999999</v>
      </c>
      <c r="E16" s="9">
        <v>0.18099999999999999</v>
      </c>
      <c r="F16" s="12">
        <v>0.17899999999999999</v>
      </c>
      <c r="G16" s="12">
        <v>0.17699999999999999</v>
      </c>
      <c r="H16" s="12">
        <v>0.17499999999999999</v>
      </c>
      <c r="I16" s="12">
        <v>0.17299999999999999</v>
      </c>
      <c r="J16" s="12">
        <v>0.17099999999999999</v>
      </c>
      <c r="K16" s="12">
        <v>0.16899999999999998</v>
      </c>
      <c r="L16" s="12">
        <v>0.16699999999999998</v>
      </c>
      <c r="M16" s="9">
        <v>0.16500000000000001</v>
      </c>
      <c r="N16" s="9">
        <v>0.16500000000000001</v>
      </c>
      <c r="O16" s="12">
        <v>0.16500000000000001</v>
      </c>
      <c r="P16" s="12">
        <v>0.16500000000000001</v>
      </c>
    </row>
    <row r="17" spans="1:23" x14ac:dyDescent="0.35">
      <c r="A17" s="28" t="s">
        <v>111</v>
      </c>
      <c r="B17" s="12">
        <v>7.1999999999999995E-2</v>
      </c>
      <c r="C17" s="12">
        <v>7.1999999999999995E-2</v>
      </c>
      <c r="D17" s="12">
        <v>7.1999999999999995E-2</v>
      </c>
      <c r="E17" s="9">
        <v>7.1999999999999995E-2</v>
      </c>
      <c r="F17" s="12">
        <v>7.5749999999999998E-2</v>
      </c>
      <c r="G17" s="12">
        <v>7.9500000000000001E-2</v>
      </c>
      <c r="H17" s="12">
        <v>8.3250000000000005E-2</v>
      </c>
      <c r="I17" s="12">
        <v>8.7000000000000008E-2</v>
      </c>
      <c r="J17" s="12">
        <v>9.0750000000000011E-2</v>
      </c>
      <c r="K17" s="12">
        <v>9.4500000000000015E-2</v>
      </c>
      <c r="L17" s="12">
        <v>9.8250000000000018E-2</v>
      </c>
      <c r="M17" s="9">
        <v>0.10199999999999999</v>
      </c>
      <c r="N17" s="9">
        <v>0.10199999999999999</v>
      </c>
      <c r="O17" s="12">
        <v>0.10199999999999999</v>
      </c>
      <c r="P17" s="12">
        <v>0.10199999999999999</v>
      </c>
      <c r="W17" s="9" t="s">
        <v>6</v>
      </c>
    </row>
    <row r="18" spans="1:23" x14ac:dyDescent="0.35">
      <c r="A18" s="16" t="s">
        <v>109</v>
      </c>
      <c r="B18" s="12">
        <v>6.9000000000000006E-2</v>
      </c>
      <c r="C18" s="12">
        <v>6.9000000000000006E-2</v>
      </c>
      <c r="D18" s="12">
        <v>6.9000000000000006E-2</v>
      </c>
      <c r="E18" s="9">
        <v>6.9000000000000006E-2</v>
      </c>
      <c r="F18" s="12">
        <v>6.8000000000000005E-2</v>
      </c>
      <c r="G18" s="12">
        <v>6.7000000000000004E-2</v>
      </c>
      <c r="H18" s="12">
        <v>6.6000000000000003E-2</v>
      </c>
      <c r="I18" s="12">
        <v>6.5000000000000002E-2</v>
      </c>
      <c r="J18" s="12">
        <v>6.4000000000000001E-2</v>
      </c>
      <c r="K18" s="12">
        <v>6.3E-2</v>
      </c>
      <c r="L18" s="12">
        <v>6.2E-2</v>
      </c>
      <c r="M18" s="9">
        <v>6.0999999999999999E-2</v>
      </c>
      <c r="N18" s="9">
        <v>6.0999999999999999E-2</v>
      </c>
      <c r="O18" s="12">
        <v>6.0999999999999999E-2</v>
      </c>
      <c r="P18" s="12">
        <v>6.0999999999999999E-2</v>
      </c>
    </row>
    <row r="19" spans="1:23" x14ac:dyDescent="0.35">
      <c r="A19" s="16" t="s">
        <v>105</v>
      </c>
      <c r="B19" s="13">
        <v>0.1</v>
      </c>
      <c r="C19" s="13">
        <v>0.1</v>
      </c>
      <c r="D19" s="13">
        <v>0.1</v>
      </c>
      <c r="E19" s="29">
        <v>0.1</v>
      </c>
      <c r="F19" s="13">
        <v>9.7870000000000013E-2</v>
      </c>
      <c r="G19" s="13">
        <v>9.574000000000002E-2</v>
      </c>
      <c r="H19" s="13">
        <v>9.3610000000000027E-2</v>
      </c>
      <c r="I19" s="13">
        <v>9.1480000000000034E-2</v>
      </c>
      <c r="J19" s="13">
        <v>8.9350000000000041E-2</v>
      </c>
      <c r="K19" s="13">
        <v>8.7220000000000047E-2</v>
      </c>
      <c r="L19" s="13">
        <v>8.5090000000000054E-2</v>
      </c>
      <c r="M19" s="29">
        <v>8.3000000000000004E-2</v>
      </c>
      <c r="N19" s="29">
        <v>8.3000000000000004E-2</v>
      </c>
      <c r="O19" s="13">
        <v>8.3000000000000004E-2</v>
      </c>
      <c r="P19" s="13">
        <v>8.3000000000000004E-2</v>
      </c>
    </row>
    <row r="20" spans="1:23" x14ac:dyDescent="0.35">
      <c r="A20" s="21" t="s">
        <v>26</v>
      </c>
      <c r="B20" s="3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23" x14ac:dyDescent="0.35">
      <c r="A21" s="16" t="s">
        <v>44</v>
      </c>
      <c r="B21" s="9">
        <v>2017</v>
      </c>
    </row>
    <row r="22" spans="1:23" x14ac:dyDescent="0.35">
      <c r="A22" s="14" t="s">
        <v>46</v>
      </c>
      <c r="B22" s="35"/>
    </row>
    <row r="23" spans="1:23" x14ac:dyDescent="0.35">
      <c r="A23" s="15" t="s">
        <v>37</v>
      </c>
      <c r="B23" s="38">
        <v>0.95</v>
      </c>
    </row>
    <row r="24" spans="1:23" x14ac:dyDescent="0.35">
      <c r="A24" s="18" t="s">
        <v>30</v>
      </c>
      <c r="B24" s="35">
        <v>2018</v>
      </c>
    </row>
    <row r="25" spans="1:23" x14ac:dyDescent="0.35">
      <c r="A25" s="15" t="s">
        <v>38</v>
      </c>
      <c r="B25" s="38">
        <v>0.95</v>
      </c>
    </row>
    <row r="26" spans="1:23" x14ac:dyDescent="0.35">
      <c r="A26" s="18" t="s">
        <v>30</v>
      </c>
      <c r="B26" s="35">
        <v>2020</v>
      </c>
    </row>
    <row r="27" spans="1:23" x14ac:dyDescent="0.35">
      <c r="A27" s="15" t="s">
        <v>39</v>
      </c>
      <c r="B27" s="38">
        <v>0.22</v>
      </c>
      <c r="N27" s="9" t="s">
        <v>6</v>
      </c>
    </row>
    <row r="28" spans="1:23" x14ac:dyDescent="0.35">
      <c r="A28" s="18" t="s">
        <v>30</v>
      </c>
      <c r="B28" s="35">
        <v>2018</v>
      </c>
      <c r="L28" s="9" t="s">
        <v>6</v>
      </c>
    </row>
    <row r="29" spans="1:23" x14ac:dyDescent="0.35">
      <c r="A29" s="15" t="s">
        <v>40</v>
      </c>
      <c r="B29" s="38">
        <v>0.22</v>
      </c>
    </row>
    <row r="30" spans="1:23" x14ac:dyDescent="0.35">
      <c r="A30" s="18" t="s">
        <v>30</v>
      </c>
      <c r="B30" s="35">
        <v>2020</v>
      </c>
      <c r="D30" s="9" t="s">
        <v>6</v>
      </c>
    </row>
    <row r="31" spans="1:23" x14ac:dyDescent="0.35">
      <c r="A31" s="14" t="s">
        <v>41</v>
      </c>
      <c r="B31" s="35"/>
    </row>
    <row r="32" spans="1:23" x14ac:dyDescent="0.35">
      <c r="A32" s="15" t="s">
        <v>37</v>
      </c>
      <c r="B32" s="35">
        <v>9.5699999999999993E-2</v>
      </c>
    </row>
    <row r="33" spans="1:25" x14ac:dyDescent="0.35">
      <c r="A33" s="18" t="s">
        <v>30</v>
      </c>
      <c r="B33" s="35">
        <v>2022</v>
      </c>
    </row>
    <row r="34" spans="1:25" x14ac:dyDescent="0.35">
      <c r="A34" s="14" t="s">
        <v>42</v>
      </c>
      <c r="B34" s="35"/>
    </row>
    <row r="35" spans="1:25" x14ac:dyDescent="0.35">
      <c r="A35" s="15" t="s">
        <v>37</v>
      </c>
      <c r="B35" s="35">
        <v>7.0000000000000007E-2</v>
      </c>
    </row>
    <row r="36" spans="1:25" x14ac:dyDescent="0.35">
      <c r="A36" s="18" t="s">
        <v>30</v>
      </c>
      <c r="B36" s="35">
        <v>2020</v>
      </c>
    </row>
    <row r="37" spans="1:25" x14ac:dyDescent="0.35">
      <c r="A37" s="25" t="s">
        <v>58</v>
      </c>
      <c r="B37" s="27"/>
      <c r="C37" s="27"/>
      <c r="D37" s="27"/>
      <c r="E37" s="2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25" x14ac:dyDescent="0.35">
      <c r="A38" s="9" t="s">
        <v>59</v>
      </c>
      <c r="B38" s="30">
        <f>44/398</f>
        <v>0.11055276381909548</v>
      </c>
      <c r="C38" s="10"/>
      <c r="D38" s="10"/>
      <c r="E38" s="10"/>
    </row>
    <row r="39" spans="1:25" x14ac:dyDescent="0.35">
      <c r="A39" s="9" t="s">
        <v>1</v>
      </c>
      <c r="B39" s="30">
        <v>7.5</v>
      </c>
    </row>
    <row r="40" spans="1:25" x14ac:dyDescent="0.35">
      <c r="A40" s="9" t="s">
        <v>145</v>
      </c>
      <c r="B40" s="30">
        <v>78.8</v>
      </c>
    </row>
    <row r="41" spans="1:25" x14ac:dyDescent="0.35">
      <c r="A41" s="9" t="s">
        <v>146</v>
      </c>
      <c r="B41" s="30"/>
    </row>
    <row r="42" spans="1:25" x14ac:dyDescent="0.35">
      <c r="A42" s="9" t="s">
        <v>62</v>
      </c>
      <c r="B42" s="30">
        <v>0.96899999999999997</v>
      </c>
      <c r="C42" s="3"/>
    </row>
    <row r="43" spans="1:25" x14ac:dyDescent="0.35">
      <c r="A43" s="9" t="s">
        <v>93</v>
      </c>
      <c r="B43" s="30"/>
      <c r="C43" s="3"/>
    </row>
    <row r="44" spans="1:25" x14ac:dyDescent="0.35">
      <c r="A44" s="9" t="s">
        <v>7</v>
      </c>
      <c r="B44" s="39">
        <v>4893</v>
      </c>
    </row>
    <row r="45" spans="1:25" x14ac:dyDescent="0.35">
      <c r="A45" s="9" t="s">
        <v>161</v>
      </c>
      <c r="B45" s="39">
        <v>2877</v>
      </c>
      <c r="V45" s="10"/>
      <c r="W45" s="10"/>
      <c r="X45" s="10"/>
      <c r="Y45" s="10"/>
    </row>
    <row r="46" spans="1:25" x14ac:dyDescent="0.35">
      <c r="A46" s="9" t="s">
        <v>159</v>
      </c>
      <c r="B46" s="39"/>
      <c r="V46" s="10"/>
      <c r="W46" s="10"/>
      <c r="X46" s="10"/>
      <c r="Y46" s="10"/>
    </row>
    <row r="47" spans="1:25" x14ac:dyDescent="0.35">
      <c r="A47" s="9" t="s">
        <v>160</v>
      </c>
      <c r="B47" s="39"/>
      <c r="V47" s="10"/>
      <c r="W47" s="10"/>
      <c r="X47" s="10"/>
      <c r="Y47" s="10"/>
    </row>
    <row r="48" spans="1:25" x14ac:dyDescent="0.35">
      <c r="B48" s="10" t="s">
        <v>33</v>
      </c>
      <c r="C48" s="10" t="s">
        <v>32</v>
      </c>
      <c r="D48" s="10" t="s">
        <v>31</v>
      </c>
      <c r="E48" s="10" t="s">
        <v>34</v>
      </c>
    </row>
    <row r="49" spans="1:1" x14ac:dyDescent="0.35">
      <c r="A49" s="48" t="s">
        <v>149</v>
      </c>
    </row>
    <row r="50" spans="1:1" x14ac:dyDescent="0.35">
      <c r="A50" s="49" t="s">
        <v>157</v>
      </c>
    </row>
    <row r="51" spans="1:1" x14ac:dyDescent="0.35">
      <c r="A51" s="47" t="s">
        <v>151</v>
      </c>
    </row>
    <row r="52" spans="1:1" x14ac:dyDescent="0.35">
      <c r="A52" s="47" t="s">
        <v>152</v>
      </c>
    </row>
    <row r="53" spans="1:1" x14ac:dyDescent="0.35">
      <c r="A53" s="47" t="s">
        <v>153</v>
      </c>
    </row>
    <row r="54" spans="1:1" x14ac:dyDescent="0.35">
      <c r="A54" s="47" t="s">
        <v>154</v>
      </c>
    </row>
    <row r="55" spans="1:1" x14ac:dyDescent="0.35">
      <c r="A55" s="49" t="s">
        <v>158</v>
      </c>
    </row>
    <row r="56" spans="1:1" x14ac:dyDescent="0.35">
      <c r="A56" s="47" t="s">
        <v>151</v>
      </c>
    </row>
    <row r="57" spans="1:1" x14ac:dyDescent="0.35">
      <c r="A57" s="47" t="s">
        <v>152</v>
      </c>
    </row>
    <row r="58" spans="1:1" x14ac:dyDescent="0.35">
      <c r="A58" s="47" t="s">
        <v>153</v>
      </c>
    </row>
    <row r="59" spans="1:1" x14ac:dyDescent="0.35">
      <c r="A59" s="47" t="s">
        <v>154</v>
      </c>
    </row>
    <row r="60" spans="1:1" x14ac:dyDescent="0.35">
      <c r="A60" s="48" t="s">
        <v>150</v>
      </c>
    </row>
    <row r="61" spans="1:1" x14ac:dyDescent="0.35">
      <c r="A61" s="49" t="s">
        <v>157</v>
      </c>
    </row>
    <row r="62" spans="1:1" x14ac:dyDescent="0.35">
      <c r="A62" s="47" t="s">
        <v>155</v>
      </c>
    </row>
    <row r="63" spans="1:1" x14ac:dyDescent="0.35">
      <c r="A63" s="47" t="s">
        <v>156</v>
      </c>
    </row>
    <row r="64" spans="1:1" x14ac:dyDescent="0.35">
      <c r="A64" s="47" t="s">
        <v>153</v>
      </c>
    </row>
    <row r="65" spans="1:1" x14ac:dyDescent="0.35">
      <c r="A65" s="47" t="s">
        <v>154</v>
      </c>
    </row>
    <row r="66" spans="1:1" x14ac:dyDescent="0.35">
      <c r="A66" s="49" t="s">
        <v>158</v>
      </c>
    </row>
    <row r="67" spans="1:1" x14ac:dyDescent="0.35">
      <c r="A67" s="47" t="s">
        <v>155</v>
      </c>
    </row>
    <row r="68" spans="1:1" x14ac:dyDescent="0.35">
      <c r="A68" s="47" t="s">
        <v>156</v>
      </c>
    </row>
    <row r="69" spans="1:1" x14ac:dyDescent="0.35">
      <c r="A69" s="47" t="s">
        <v>153</v>
      </c>
    </row>
    <row r="70" spans="1:1" x14ac:dyDescent="0.35">
      <c r="A70" s="47" t="s">
        <v>154</v>
      </c>
    </row>
    <row r="71" spans="1:1" x14ac:dyDescent="0.35">
      <c r="A71" s="14"/>
    </row>
    <row r="72" spans="1:1" x14ac:dyDescent="0.35">
      <c r="A72" s="14"/>
    </row>
    <row r="73" spans="1:1" x14ac:dyDescent="0.35">
      <c r="A73" s="14"/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0"/>
  <sheetViews>
    <sheetView topLeftCell="A19" zoomScale="70" zoomScaleNormal="70" workbookViewId="0">
      <selection activeCell="B40" sqref="B40:C40"/>
    </sheetView>
  </sheetViews>
  <sheetFormatPr defaultRowHeight="14.5" x14ac:dyDescent="0.35"/>
  <cols>
    <col min="1" max="1" width="55.1796875" style="9" customWidth="1"/>
    <col min="2" max="2" width="21.1796875" customWidth="1"/>
    <col min="3" max="3" width="21.7265625" customWidth="1"/>
    <col min="4" max="4" width="20" customWidth="1"/>
    <col min="5" max="5" width="19.26953125" customWidth="1"/>
    <col min="6" max="6" width="17" customWidth="1"/>
    <col min="7" max="7" width="16.7265625" customWidth="1"/>
    <col min="8" max="8" width="17.54296875" customWidth="1"/>
    <col min="9" max="9" width="16.54296875" customWidth="1"/>
  </cols>
  <sheetData>
    <row r="1" spans="1:9" x14ac:dyDescent="0.35">
      <c r="A1" s="10"/>
      <c r="B1" s="1" t="s">
        <v>27</v>
      </c>
      <c r="C1" s="1" t="s">
        <v>29</v>
      </c>
      <c r="I1" s="6"/>
    </row>
    <row r="2" spans="1:9" x14ac:dyDescent="0.35">
      <c r="A2" s="21" t="s">
        <v>12</v>
      </c>
      <c r="B2" s="24"/>
      <c r="C2" s="24"/>
      <c r="D2" s="24"/>
      <c r="E2" s="24"/>
      <c r="F2" s="24"/>
      <c r="G2" s="24"/>
      <c r="H2" s="24"/>
      <c r="I2" s="24"/>
    </row>
    <row r="3" spans="1:9" x14ac:dyDescent="0.35">
      <c r="A3" s="16" t="s">
        <v>130</v>
      </c>
      <c r="B3" t="s">
        <v>28</v>
      </c>
    </row>
    <row r="4" spans="1:9" x14ac:dyDescent="0.35">
      <c r="A4" s="16" t="s">
        <v>131</v>
      </c>
      <c r="B4" t="s">
        <v>28</v>
      </c>
      <c r="F4" s="1" t="s">
        <v>36</v>
      </c>
    </row>
    <row r="5" spans="1:9" x14ac:dyDescent="0.35">
      <c r="A5" s="16" t="s">
        <v>132</v>
      </c>
      <c r="B5" t="s">
        <v>28</v>
      </c>
      <c r="F5" t="s">
        <v>33</v>
      </c>
      <c r="G5" s="17" t="s">
        <v>3</v>
      </c>
    </row>
    <row r="6" spans="1:9" x14ac:dyDescent="0.35">
      <c r="A6" s="16" t="s">
        <v>133</v>
      </c>
      <c r="B6" t="s">
        <v>28</v>
      </c>
      <c r="C6" t="s">
        <v>6</v>
      </c>
      <c r="F6" t="s">
        <v>31</v>
      </c>
      <c r="G6" s="17" t="s">
        <v>2</v>
      </c>
    </row>
    <row r="7" spans="1:9" x14ac:dyDescent="0.35">
      <c r="A7" s="16" t="s">
        <v>134</v>
      </c>
      <c r="B7" t="s">
        <v>28</v>
      </c>
      <c r="F7" t="s">
        <v>32</v>
      </c>
      <c r="G7" s="17" t="s">
        <v>35</v>
      </c>
    </row>
    <row r="8" spans="1:9" x14ac:dyDescent="0.35">
      <c r="A8" s="16" t="s">
        <v>135</v>
      </c>
      <c r="B8" t="s">
        <v>28</v>
      </c>
      <c r="F8" t="s">
        <v>34</v>
      </c>
      <c r="G8" s="17" t="s">
        <v>4</v>
      </c>
    </row>
    <row r="9" spans="1:9" x14ac:dyDescent="0.35">
      <c r="A9" s="16" t="s">
        <v>136</v>
      </c>
      <c r="B9" t="s">
        <v>28</v>
      </c>
    </row>
    <row r="10" spans="1:9" x14ac:dyDescent="0.35">
      <c r="A10" s="16" t="s">
        <v>137</v>
      </c>
      <c r="B10" t="s">
        <v>28</v>
      </c>
    </row>
    <row r="11" spans="1:9" x14ac:dyDescent="0.35">
      <c r="A11" s="21" t="s">
        <v>24</v>
      </c>
      <c r="B11" s="24"/>
      <c r="C11" s="24"/>
      <c r="D11" s="24"/>
      <c r="E11" s="24"/>
      <c r="F11" s="24"/>
      <c r="G11" s="24"/>
      <c r="H11" s="24"/>
      <c r="I11" s="24"/>
    </row>
    <row r="12" spans="1:9" x14ac:dyDescent="0.35">
      <c r="A12" s="9" t="s">
        <v>142</v>
      </c>
      <c r="B12" s="4" t="s">
        <v>0</v>
      </c>
      <c r="C12" t="s">
        <v>96</v>
      </c>
    </row>
    <row r="13" spans="1:9" x14ac:dyDescent="0.35">
      <c r="A13" s="16" t="s">
        <v>55</v>
      </c>
      <c r="B13" s="4" t="s">
        <v>56</v>
      </c>
      <c r="C13" s="4" t="s">
        <v>57</v>
      </c>
    </row>
    <row r="14" spans="1:9" x14ac:dyDescent="0.35">
      <c r="A14" s="16" t="s">
        <v>95</v>
      </c>
      <c r="B14" t="s">
        <v>28</v>
      </c>
      <c r="C14" t="s">
        <v>143</v>
      </c>
    </row>
    <row r="15" spans="1:9" x14ac:dyDescent="0.35">
      <c r="A15" s="16" t="s">
        <v>21</v>
      </c>
      <c r="B15" s="4" t="s">
        <v>0</v>
      </c>
      <c r="C15" t="s">
        <v>96</v>
      </c>
    </row>
    <row r="16" spans="1:9" x14ac:dyDescent="0.35">
      <c r="A16" s="16" t="s">
        <v>110</v>
      </c>
      <c r="B16" t="s">
        <v>139</v>
      </c>
      <c r="C16" t="s">
        <v>112</v>
      </c>
    </row>
    <row r="17" spans="1:9" x14ac:dyDescent="0.35">
      <c r="A17" s="28" t="s">
        <v>111</v>
      </c>
      <c r="B17" t="s">
        <v>139</v>
      </c>
      <c r="C17" t="s">
        <v>113</v>
      </c>
    </row>
    <row r="18" spans="1:9" x14ac:dyDescent="0.35">
      <c r="A18" s="16" t="s">
        <v>109</v>
      </c>
      <c r="B18" t="s">
        <v>139</v>
      </c>
      <c r="C18" t="s">
        <v>114</v>
      </c>
    </row>
    <row r="19" spans="1:9" x14ac:dyDescent="0.35">
      <c r="A19" s="16" t="s">
        <v>105</v>
      </c>
      <c r="B19" t="s">
        <v>139</v>
      </c>
      <c r="C19" t="s">
        <v>115</v>
      </c>
    </row>
    <row r="20" spans="1:9" x14ac:dyDescent="0.35">
      <c r="A20" s="21" t="s">
        <v>26</v>
      </c>
      <c r="B20" s="24"/>
      <c r="C20" s="24"/>
      <c r="D20" s="24"/>
      <c r="E20" s="24"/>
      <c r="F20" s="24"/>
      <c r="G20" s="24"/>
      <c r="H20" s="24"/>
      <c r="I20" s="24"/>
    </row>
    <row r="21" spans="1:9" x14ac:dyDescent="0.35">
      <c r="A21" s="16" t="s">
        <v>45</v>
      </c>
      <c r="B21" t="s">
        <v>43</v>
      </c>
    </row>
    <row r="22" spans="1:9" x14ac:dyDescent="0.35">
      <c r="A22" s="14" t="s">
        <v>46</v>
      </c>
    </row>
    <row r="23" spans="1:9" x14ac:dyDescent="0.35">
      <c r="A23" s="15" t="s">
        <v>37</v>
      </c>
      <c r="B23" s="19" t="s">
        <v>47</v>
      </c>
      <c r="C23" t="s">
        <v>48</v>
      </c>
    </row>
    <row r="24" spans="1:9" x14ac:dyDescent="0.35">
      <c r="A24" s="18" t="s">
        <v>30</v>
      </c>
    </row>
    <row r="25" spans="1:9" x14ac:dyDescent="0.35">
      <c r="A25" s="15" t="s">
        <v>38</v>
      </c>
    </row>
    <row r="26" spans="1:9" x14ac:dyDescent="0.35">
      <c r="A26" s="18" t="s">
        <v>30</v>
      </c>
    </row>
    <row r="27" spans="1:9" x14ac:dyDescent="0.35">
      <c r="A27" s="15" t="s">
        <v>39</v>
      </c>
      <c r="B27" t="s">
        <v>49</v>
      </c>
      <c r="C27" t="s">
        <v>50</v>
      </c>
    </row>
    <row r="28" spans="1:9" x14ac:dyDescent="0.35">
      <c r="A28" s="18" t="s">
        <v>30</v>
      </c>
    </row>
    <row r="29" spans="1:9" x14ac:dyDescent="0.35">
      <c r="A29" s="15" t="s">
        <v>40</v>
      </c>
    </row>
    <row r="30" spans="1:9" x14ac:dyDescent="0.35">
      <c r="A30" s="18" t="s">
        <v>30</v>
      </c>
    </row>
    <row r="31" spans="1:9" x14ac:dyDescent="0.35">
      <c r="A31" s="14" t="s">
        <v>41</v>
      </c>
    </row>
    <row r="32" spans="1:9" x14ac:dyDescent="0.35">
      <c r="A32" s="15" t="s">
        <v>37</v>
      </c>
      <c r="B32" t="s">
        <v>51</v>
      </c>
      <c r="C32" t="s">
        <v>52</v>
      </c>
    </row>
    <row r="33" spans="1:1025" x14ac:dyDescent="0.35">
      <c r="A33" s="18" t="s">
        <v>30</v>
      </c>
    </row>
    <row r="34" spans="1:1025" x14ac:dyDescent="0.35">
      <c r="A34" s="14" t="s">
        <v>42</v>
      </c>
    </row>
    <row r="35" spans="1:1025" x14ac:dyDescent="0.35">
      <c r="A35" s="15" t="s">
        <v>37</v>
      </c>
      <c r="B35" t="s">
        <v>53</v>
      </c>
      <c r="C35" t="s">
        <v>54</v>
      </c>
    </row>
    <row r="36" spans="1:1025" x14ac:dyDescent="0.35">
      <c r="A36" s="18" t="s">
        <v>30</v>
      </c>
    </row>
    <row r="37" spans="1:1025" x14ac:dyDescent="0.35">
      <c r="A37" s="25" t="s">
        <v>58</v>
      </c>
      <c r="B37" s="24"/>
      <c r="C37" s="24"/>
      <c r="D37" s="24"/>
      <c r="E37" s="24"/>
      <c r="F37" s="24"/>
      <c r="G37" s="24"/>
      <c r="H37" s="24"/>
      <c r="I37" s="24"/>
    </row>
    <row r="38" spans="1:1025" x14ac:dyDescent="0.35">
      <c r="A38" s="9" t="s">
        <v>59</v>
      </c>
      <c r="B38" s="34" t="s">
        <v>60</v>
      </c>
      <c r="C38" s="6"/>
      <c r="F38" s="9"/>
      <c r="G38" s="30"/>
      <c r="H38" s="10"/>
      <c r="I38" s="10"/>
      <c r="J38" s="10"/>
      <c r="K38" s="8"/>
    </row>
    <row r="39" spans="1:1025" x14ac:dyDescent="0.35">
      <c r="A39" s="9" t="s">
        <v>1</v>
      </c>
      <c r="B39" s="3" t="s">
        <v>0</v>
      </c>
      <c r="C39" t="s">
        <v>61</v>
      </c>
      <c r="F39" s="9"/>
      <c r="G39" s="31"/>
      <c r="H39" s="8"/>
      <c r="I39" s="8"/>
      <c r="J39" s="8"/>
      <c r="K39" s="8"/>
    </row>
    <row r="40" spans="1:1025" x14ac:dyDescent="0.35">
      <c r="A40" s="9" t="s">
        <v>145</v>
      </c>
      <c r="B40" t="s">
        <v>147</v>
      </c>
      <c r="C40" t="s">
        <v>148</v>
      </c>
      <c r="F40" s="9"/>
      <c r="G40" s="31"/>
      <c r="H40" s="8"/>
      <c r="I40" s="8"/>
      <c r="J40" s="8"/>
      <c r="K40" s="8"/>
    </row>
    <row r="41" spans="1:1025" x14ac:dyDescent="0.35">
      <c r="A41" s="9" t="s">
        <v>146</v>
      </c>
      <c r="F41" s="9"/>
      <c r="G41" s="31"/>
      <c r="H41" s="8"/>
      <c r="I41" s="8"/>
      <c r="J41" s="8"/>
      <c r="K41" s="8"/>
    </row>
    <row r="42" spans="1:1025" x14ac:dyDescent="0.35">
      <c r="A42" s="9" t="s">
        <v>62</v>
      </c>
      <c r="B42" s="3" t="s">
        <v>11</v>
      </c>
      <c r="C42" s="33" t="s">
        <v>144</v>
      </c>
      <c r="F42" s="9"/>
      <c r="G42" s="31"/>
      <c r="H42" s="8"/>
      <c r="I42" s="8"/>
      <c r="J42" s="8"/>
      <c r="K42" s="8"/>
    </row>
    <row r="43" spans="1:1025" s="5" customFormat="1" x14ac:dyDescent="0.35">
      <c r="A43" s="9" t="s">
        <v>93</v>
      </c>
      <c r="B43" s="31"/>
      <c r="C43" s="4"/>
      <c r="D43" s="8"/>
      <c r="E43" s="8"/>
      <c r="F43" s="8"/>
      <c r="G43" s="8"/>
      <c r="H43" s="8"/>
      <c r="I43" s="8"/>
      <c r="J43" s="8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  <c r="AMK43" s="8"/>
    </row>
    <row r="44" spans="1:1025" x14ac:dyDescent="0.35">
      <c r="A44" s="9" t="s">
        <v>7</v>
      </c>
      <c r="B44" s="3" t="s">
        <v>11</v>
      </c>
      <c r="C44" s="4" t="s">
        <v>9</v>
      </c>
      <c r="F44" s="9"/>
      <c r="G44" s="31"/>
      <c r="H44" s="4"/>
      <c r="I44" s="8"/>
      <c r="J44" s="8"/>
      <c r="K44" s="8"/>
    </row>
    <row r="45" spans="1:1025" x14ac:dyDescent="0.35">
      <c r="A45" s="9" t="s">
        <v>8</v>
      </c>
      <c r="B45" s="4" t="s">
        <v>11</v>
      </c>
      <c r="C45" s="2" t="s">
        <v>10</v>
      </c>
      <c r="F45" s="9"/>
      <c r="G45" s="32"/>
      <c r="H45" s="8"/>
      <c r="I45" s="8"/>
      <c r="J45" s="8"/>
      <c r="K45" s="8"/>
    </row>
    <row r="46" spans="1:1025" s="36" customFormat="1" x14ac:dyDescent="0.35">
      <c r="A46" s="9" t="s">
        <v>159</v>
      </c>
      <c r="B46" s="3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10"/>
      <c r="Y46" s="10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36" customFormat="1" x14ac:dyDescent="0.35">
      <c r="A47" s="9" t="s">
        <v>160</v>
      </c>
      <c r="B47" s="3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10"/>
      <c r="Y47" s="10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x14ac:dyDescent="0.35">
      <c r="B48" s="1" t="s">
        <v>33</v>
      </c>
      <c r="D48" s="10" t="s">
        <v>32</v>
      </c>
      <c r="F48" s="10" t="s">
        <v>31</v>
      </c>
      <c r="H48" s="10" t="s">
        <v>34</v>
      </c>
      <c r="I48" s="8"/>
      <c r="J48" s="8"/>
      <c r="K48" s="8"/>
    </row>
    <row r="49" spans="1:11" x14ac:dyDescent="0.35">
      <c r="A49" s="48" t="s">
        <v>149</v>
      </c>
      <c r="G49" s="10"/>
      <c r="H49" s="10"/>
      <c r="I49" s="10"/>
      <c r="J49" s="10"/>
      <c r="K49" s="8"/>
    </row>
    <row r="50" spans="1:11" x14ac:dyDescent="0.35">
      <c r="A50" s="49" t="s">
        <v>157</v>
      </c>
      <c r="G50" s="8"/>
      <c r="H50" s="8"/>
      <c r="I50" s="8"/>
      <c r="J50" s="8"/>
      <c r="K50" s="8"/>
    </row>
    <row r="51" spans="1:11" x14ac:dyDescent="0.35">
      <c r="A51" s="47" t="s">
        <v>151</v>
      </c>
      <c r="F51" s="33"/>
      <c r="G51" s="33"/>
      <c r="H51" s="8"/>
      <c r="I51" s="8"/>
      <c r="J51" s="8"/>
      <c r="K51" s="8"/>
    </row>
    <row r="52" spans="1:11" x14ac:dyDescent="0.35">
      <c r="A52" s="47" t="s">
        <v>152</v>
      </c>
      <c r="H52" s="8"/>
      <c r="I52" s="8"/>
      <c r="J52" s="8"/>
      <c r="K52" s="8"/>
    </row>
    <row r="53" spans="1:11" x14ac:dyDescent="0.35">
      <c r="A53" s="47" t="s">
        <v>153</v>
      </c>
      <c r="H53" s="8"/>
      <c r="I53" s="8"/>
      <c r="J53" s="8"/>
      <c r="K53" s="8"/>
    </row>
    <row r="54" spans="1:11" x14ac:dyDescent="0.35">
      <c r="A54" s="47" t="s">
        <v>154</v>
      </c>
      <c r="H54" s="8"/>
      <c r="I54" s="8"/>
      <c r="J54" s="8"/>
      <c r="K54" s="8"/>
    </row>
    <row r="55" spans="1:11" x14ac:dyDescent="0.35">
      <c r="A55" s="49" t="s">
        <v>158</v>
      </c>
      <c r="H55" s="8"/>
      <c r="I55" s="8"/>
      <c r="J55" s="8"/>
      <c r="K55" s="8"/>
    </row>
    <row r="56" spans="1:11" x14ac:dyDescent="0.35">
      <c r="A56" s="47" t="s">
        <v>151</v>
      </c>
    </row>
    <row r="57" spans="1:11" x14ac:dyDescent="0.35">
      <c r="A57" s="47" t="s">
        <v>152</v>
      </c>
    </row>
    <row r="58" spans="1:11" x14ac:dyDescent="0.35">
      <c r="A58" s="47" t="s">
        <v>153</v>
      </c>
    </row>
    <row r="59" spans="1:11" x14ac:dyDescent="0.35">
      <c r="A59" s="47" t="s">
        <v>154</v>
      </c>
      <c r="F59" s="33"/>
      <c r="G59" s="33"/>
    </row>
    <row r="60" spans="1:11" x14ac:dyDescent="0.35">
      <c r="A60" s="48" t="s">
        <v>150</v>
      </c>
      <c r="F60" s="33"/>
      <c r="G60" s="33"/>
    </row>
    <row r="61" spans="1:11" x14ac:dyDescent="0.35">
      <c r="A61" s="49" t="s">
        <v>157</v>
      </c>
    </row>
    <row r="62" spans="1:11" x14ac:dyDescent="0.35">
      <c r="A62" s="47" t="s">
        <v>155</v>
      </c>
    </row>
    <row r="63" spans="1:11" x14ac:dyDescent="0.35">
      <c r="A63" s="47" t="s">
        <v>156</v>
      </c>
    </row>
    <row r="64" spans="1:11" x14ac:dyDescent="0.35">
      <c r="A64" s="47" t="s">
        <v>153</v>
      </c>
    </row>
    <row r="65" spans="1:1" x14ac:dyDescent="0.35">
      <c r="A65" s="47" t="s">
        <v>154</v>
      </c>
    </row>
    <row r="66" spans="1:1" x14ac:dyDescent="0.35">
      <c r="A66" s="49" t="s">
        <v>158</v>
      </c>
    </row>
    <row r="67" spans="1:1" x14ac:dyDescent="0.35">
      <c r="A67" s="47" t="s">
        <v>155</v>
      </c>
    </row>
    <row r="68" spans="1:1" x14ac:dyDescent="0.35">
      <c r="A68" s="47" t="s">
        <v>156</v>
      </c>
    </row>
    <row r="69" spans="1:1" x14ac:dyDescent="0.35">
      <c r="A69" s="47" t="s">
        <v>153</v>
      </c>
    </row>
    <row r="70" spans="1:1" x14ac:dyDescent="0.35">
      <c r="A70" s="47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0"/>
  <sheetViews>
    <sheetView topLeftCell="A22" zoomScale="70" zoomScaleNormal="70" workbookViewId="0">
      <selection activeCell="B40" sqref="B40"/>
    </sheetView>
  </sheetViews>
  <sheetFormatPr defaultColWidth="8.7265625" defaultRowHeight="14.5" x14ac:dyDescent="0.35"/>
  <cols>
    <col min="1" max="1" width="54.1796875" style="9" customWidth="1"/>
    <col min="2" max="1025" width="8.7265625" style="8"/>
    <col min="1026" max="16384" width="8.7265625" style="5"/>
  </cols>
  <sheetData>
    <row r="1" spans="1:1025" s="10" customFormat="1" x14ac:dyDescent="0.3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35">
      <c r="A2" s="21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025" x14ac:dyDescent="0.35">
      <c r="A3" s="16" t="s">
        <v>13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35">
      <c r="A4" s="16" t="s">
        <v>14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35">
      <c r="A5" s="16" t="s">
        <v>15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35">
      <c r="A6" s="16" t="s">
        <v>16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35">
      <c r="A7" s="16" t="s">
        <v>17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35">
      <c r="A8" s="16" t="s">
        <v>18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35">
      <c r="A9" s="16" t="s">
        <v>19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35">
      <c r="A10" s="16" t="s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35">
      <c r="A11" s="21" t="s">
        <v>24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025" x14ac:dyDescent="0.35">
      <c r="A12" s="9" t="s">
        <v>142</v>
      </c>
    </row>
    <row r="13" spans="1:1025" s="20" customFormat="1" x14ac:dyDescent="0.35">
      <c r="A13" s="16" t="s">
        <v>63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</row>
    <row r="14" spans="1:1025" x14ac:dyDescent="0.35">
      <c r="A14" s="16" t="s">
        <v>64</v>
      </c>
    </row>
    <row r="15" spans="1:1025" x14ac:dyDescent="0.35">
      <c r="A15" s="16" t="s">
        <v>65</v>
      </c>
      <c r="B15" s="11">
        <f>22/156</f>
        <v>0.14102564102564102</v>
      </c>
      <c r="C15" s="11">
        <f t="shared" ref="C15:P15" si="0">22/156</f>
        <v>0.14102564102564102</v>
      </c>
      <c r="D15" s="11">
        <f t="shared" si="0"/>
        <v>0.14102564102564102</v>
      </c>
      <c r="E15" s="11">
        <f t="shared" si="0"/>
        <v>0.14102564102564102</v>
      </c>
      <c r="F15" s="11">
        <f t="shared" si="0"/>
        <v>0.14102564102564102</v>
      </c>
      <c r="G15" s="11">
        <f t="shared" si="0"/>
        <v>0.14102564102564102</v>
      </c>
      <c r="H15" s="11">
        <f t="shared" si="0"/>
        <v>0.14102564102564102</v>
      </c>
      <c r="I15" s="11">
        <f t="shared" si="0"/>
        <v>0.14102564102564102</v>
      </c>
      <c r="J15" s="11">
        <f t="shared" si="0"/>
        <v>0.14102564102564102</v>
      </c>
      <c r="K15" s="11">
        <f t="shared" si="0"/>
        <v>0.14102564102564102</v>
      </c>
      <c r="L15" s="11">
        <f t="shared" si="0"/>
        <v>0.14102564102564102</v>
      </c>
      <c r="M15" s="11">
        <f t="shared" si="0"/>
        <v>0.14102564102564102</v>
      </c>
      <c r="N15" s="8">
        <f t="shared" si="0"/>
        <v>0.14102564102564102</v>
      </c>
      <c r="O15" s="11">
        <f t="shared" si="0"/>
        <v>0.14102564102564102</v>
      </c>
      <c r="P15" s="11">
        <f t="shared" si="0"/>
        <v>0.14102564102564102</v>
      </c>
    </row>
    <row r="16" spans="1:1025" x14ac:dyDescent="0.35">
      <c r="A16" s="28" t="s">
        <v>97</v>
      </c>
      <c r="B16" s="12">
        <v>0.39</v>
      </c>
      <c r="C16" s="12">
        <v>0.39</v>
      </c>
      <c r="D16" s="12">
        <v>0.39</v>
      </c>
      <c r="E16" s="12">
        <v>0.39</v>
      </c>
      <c r="F16" s="12">
        <v>0.39</v>
      </c>
      <c r="G16" s="12">
        <v>0.39</v>
      </c>
      <c r="H16" s="12">
        <v>0.39</v>
      </c>
      <c r="I16" s="12">
        <v>0.39</v>
      </c>
      <c r="J16" s="12">
        <v>0.39</v>
      </c>
      <c r="K16" s="12">
        <v>0.39</v>
      </c>
      <c r="L16" s="9">
        <v>0.39</v>
      </c>
      <c r="M16" s="12">
        <v>0.39</v>
      </c>
      <c r="N16" s="12">
        <v>0.39</v>
      </c>
      <c r="O16" s="12">
        <v>0.39</v>
      </c>
      <c r="P16" s="12">
        <v>0.39</v>
      </c>
      <c r="W16" s="8" t="s">
        <v>6</v>
      </c>
    </row>
    <row r="17" spans="1:16" x14ac:dyDescent="0.35">
      <c r="A17" s="16" t="s">
        <v>98</v>
      </c>
      <c r="B17" s="12">
        <v>0.16</v>
      </c>
      <c r="C17" s="12">
        <v>0.16</v>
      </c>
      <c r="D17" s="12">
        <v>0.16</v>
      </c>
      <c r="E17" s="12">
        <v>0.16</v>
      </c>
      <c r="F17" s="12">
        <v>0.16</v>
      </c>
      <c r="G17" s="12">
        <v>0.16</v>
      </c>
      <c r="H17" s="12">
        <v>0.16</v>
      </c>
      <c r="I17" s="12">
        <v>0.16</v>
      </c>
      <c r="J17" s="12">
        <v>0.16</v>
      </c>
      <c r="K17" s="12">
        <v>0.16</v>
      </c>
      <c r="L17" s="9">
        <v>0.16</v>
      </c>
      <c r="M17" s="12">
        <v>0.16</v>
      </c>
      <c r="N17" s="12">
        <v>0.16</v>
      </c>
      <c r="O17" s="12">
        <v>0.16</v>
      </c>
      <c r="P17" s="12">
        <v>0.16</v>
      </c>
    </row>
    <row r="18" spans="1:16" x14ac:dyDescent="0.35">
      <c r="A18" s="16" t="s">
        <v>99</v>
      </c>
      <c r="B18" s="12">
        <v>0.11</v>
      </c>
      <c r="C18" s="12">
        <v>0.11</v>
      </c>
      <c r="D18" s="12">
        <v>0.11</v>
      </c>
      <c r="E18" s="12">
        <v>0.11</v>
      </c>
      <c r="F18" s="12">
        <v>0.11</v>
      </c>
      <c r="G18" s="12">
        <v>0.11</v>
      </c>
      <c r="H18" s="12">
        <v>0.11</v>
      </c>
      <c r="I18" s="12">
        <v>0.11</v>
      </c>
      <c r="J18" s="12">
        <v>0.11</v>
      </c>
      <c r="K18" s="12">
        <v>0.11</v>
      </c>
      <c r="L18" s="9">
        <v>0.11</v>
      </c>
      <c r="M18" s="12">
        <v>0.11</v>
      </c>
      <c r="N18" s="12">
        <v>0.11</v>
      </c>
      <c r="O18" s="12">
        <v>0.11</v>
      </c>
      <c r="P18" s="12">
        <v>0.11</v>
      </c>
    </row>
    <row r="19" spans="1:16" x14ac:dyDescent="0.35">
      <c r="A19" s="16" t="s">
        <v>100</v>
      </c>
      <c r="B19" s="13">
        <v>0.1</v>
      </c>
      <c r="C19" s="13">
        <v>0.1</v>
      </c>
      <c r="D19" s="13">
        <v>0.1</v>
      </c>
      <c r="E19" s="13">
        <v>0.1</v>
      </c>
      <c r="F19" s="13">
        <v>0.1</v>
      </c>
      <c r="G19" s="13">
        <v>0.1</v>
      </c>
      <c r="H19" s="13">
        <v>0.1</v>
      </c>
      <c r="I19" s="13">
        <v>0.1</v>
      </c>
      <c r="J19" s="13">
        <v>0.1</v>
      </c>
      <c r="K19" s="13">
        <v>0.1</v>
      </c>
      <c r="L19" s="29">
        <v>0.1</v>
      </c>
      <c r="M19" s="13">
        <v>0.1</v>
      </c>
      <c r="N19" s="13">
        <v>0.1</v>
      </c>
      <c r="O19" s="13">
        <v>0.1</v>
      </c>
      <c r="P19" s="13">
        <v>0.1</v>
      </c>
    </row>
    <row r="20" spans="1:16" x14ac:dyDescent="0.35">
      <c r="A20" s="21" t="s">
        <v>26</v>
      </c>
      <c r="B20" s="2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x14ac:dyDescent="0.35">
      <c r="A21" s="16" t="s">
        <v>44</v>
      </c>
      <c r="B21" s="9">
        <v>2017</v>
      </c>
    </row>
    <row r="22" spans="1:16" x14ac:dyDescent="0.35">
      <c r="A22" s="14" t="s">
        <v>46</v>
      </c>
      <c r="B22"/>
    </row>
    <row r="23" spans="1:16" x14ac:dyDescent="0.35">
      <c r="A23" s="15" t="s">
        <v>37</v>
      </c>
      <c r="B23" s="19">
        <v>0.95</v>
      </c>
    </row>
    <row r="24" spans="1:16" x14ac:dyDescent="0.35">
      <c r="A24" s="18" t="s">
        <v>30</v>
      </c>
      <c r="B24">
        <v>2018</v>
      </c>
    </row>
    <row r="25" spans="1:16" x14ac:dyDescent="0.35">
      <c r="A25" s="15" t="s">
        <v>38</v>
      </c>
      <c r="B25" s="19">
        <v>0.95</v>
      </c>
    </row>
    <row r="26" spans="1:16" x14ac:dyDescent="0.35">
      <c r="A26" s="18" t="s">
        <v>30</v>
      </c>
      <c r="B26">
        <v>2020</v>
      </c>
    </row>
    <row r="27" spans="1:16" x14ac:dyDescent="0.35">
      <c r="A27" s="15" t="s">
        <v>39</v>
      </c>
      <c r="B27" s="19">
        <v>0.22</v>
      </c>
      <c r="K27" s="9"/>
    </row>
    <row r="28" spans="1:16" x14ac:dyDescent="0.35">
      <c r="A28" s="18" t="s">
        <v>30</v>
      </c>
      <c r="B28">
        <v>2018</v>
      </c>
      <c r="K28" s="9"/>
    </row>
    <row r="29" spans="1:16" x14ac:dyDescent="0.35">
      <c r="A29" s="15" t="s">
        <v>40</v>
      </c>
      <c r="B29" s="19">
        <v>0.22</v>
      </c>
      <c r="K29" s="9"/>
    </row>
    <row r="30" spans="1:16" x14ac:dyDescent="0.35">
      <c r="A30" s="18" t="s">
        <v>30</v>
      </c>
      <c r="B30">
        <v>2020</v>
      </c>
      <c r="K30" s="9"/>
    </row>
    <row r="31" spans="1:16" x14ac:dyDescent="0.35">
      <c r="A31" s="14" t="s">
        <v>41</v>
      </c>
      <c r="B31"/>
      <c r="K31" s="9"/>
    </row>
    <row r="32" spans="1:16" x14ac:dyDescent="0.35">
      <c r="A32" s="15" t="s">
        <v>37</v>
      </c>
      <c r="B32">
        <v>9.5699999999999993E-2</v>
      </c>
      <c r="K32" s="9"/>
    </row>
    <row r="33" spans="1:25" x14ac:dyDescent="0.35">
      <c r="A33" s="18" t="s">
        <v>30</v>
      </c>
      <c r="B33">
        <v>2022</v>
      </c>
      <c r="K33" s="9"/>
    </row>
    <row r="34" spans="1:25" x14ac:dyDescent="0.35">
      <c r="A34" s="14" t="s">
        <v>42</v>
      </c>
      <c r="B34"/>
      <c r="K34" s="9"/>
    </row>
    <row r="35" spans="1:25" x14ac:dyDescent="0.35">
      <c r="A35" s="15" t="s">
        <v>37</v>
      </c>
      <c r="B35">
        <v>7.0000000000000007E-2</v>
      </c>
      <c r="K35" s="9"/>
    </row>
    <row r="36" spans="1:25" x14ac:dyDescent="0.35">
      <c r="A36" s="18" t="s">
        <v>30</v>
      </c>
      <c r="B36">
        <v>2020</v>
      </c>
      <c r="K36" s="9"/>
    </row>
    <row r="37" spans="1:25" x14ac:dyDescent="0.35">
      <c r="A37" s="25" t="s">
        <v>58</v>
      </c>
      <c r="B37" s="27"/>
      <c r="C37" s="27"/>
      <c r="D37" s="27"/>
      <c r="E37" s="27"/>
      <c r="F37" s="23"/>
      <c r="G37" s="23"/>
      <c r="H37" s="23"/>
      <c r="I37" s="23"/>
      <c r="J37" s="23"/>
      <c r="K37" s="26"/>
      <c r="L37" s="23"/>
      <c r="M37" s="23"/>
      <c r="N37" s="23"/>
      <c r="O37" s="23"/>
      <c r="P37" s="23"/>
    </row>
    <row r="38" spans="1:25" x14ac:dyDescent="0.35">
      <c r="A38" s="9" t="s">
        <v>71</v>
      </c>
      <c r="B38" s="30"/>
      <c r="C38" s="10"/>
      <c r="D38" s="10"/>
      <c r="E38" s="9"/>
      <c r="F38" s="30"/>
      <c r="K38" s="9"/>
    </row>
    <row r="39" spans="1:25" x14ac:dyDescent="0.35">
      <c r="A39" s="9" t="s">
        <v>72</v>
      </c>
      <c r="B39" s="31"/>
      <c r="E39" s="9"/>
      <c r="F39" s="30"/>
      <c r="K39" s="9"/>
    </row>
    <row r="40" spans="1:25" x14ac:dyDescent="0.35">
      <c r="A40" s="9" t="s">
        <v>145</v>
      </c>
      <c r="B40" s="30">
        <v>78.8</v>
      </c>
      <c r="E40" s="9"/>
      <c r="F40" s="30"/>
      <c r="K40" s="9"/>
    </row>
    <row r="41" spans="1:25" x14ac:dyDescent="0.35">
      <c r="A41" s="9" t="s">
        <v>5</v>
      </c>
      <c r="B41" s="31"/>
      <c r="E41" s="9"/>
      <c r="F41" s="30"/>
      <c r="K41" s="9"/>
    </row>
    <row r="42" spans="1:25" x14ac:dyDescent="0.35">
      <c r="A42" s="9" t="s">
        <v>73</v>
      </c>
      <c r="B42" s="31"/>
      <c r="C42" s="4"/>
      <c r="E42" s="9"/>
      <c r="F42" s="30"/>
      <c r="K42" s="9"/>
    </row>
    <row r="43" spans="1:25" x14ac:dyDescent="0.35">
      <c r="A43" s="9" t="s">
        <v>93</v>
      </c>
      <c r="B43" s="31"/>
      <c r="C43" s="4"/>
      <c r="E43" s="9"/>
      <c r="F43" s="30"/>
      <c r="K43" s="9"/>
    </row>
    <row r="44" spans="1:25" x14ac:dyDescent="0.35">
      <c r="A44" s="9" t="s">
        <v>7</v>
      </c>
      <c r="B44" s="32">
        <v>4893</v>
      </c>
      <c r="E44" s="9"/>
      <c r="F44" s="30"/>
    </row>
    <row r="45" spans="1:25" x14ac:dyDescent="0.35">
      <c r="A45" s="9" t="s">
        <v>161</v>
      </c>
      <c r="B45" s="32">
        <v>2877</v>
      </c>
      <c r="E45" s="9"/>
      <c r="F45" s="30"/>
      <c r="V45" s="10"/>
      <c r="W45" s="10"/>
      <c r="X45" s="10"/>
      <c r="Y45" s="10"/>
    </row>
    <row r="46" spans="1:25" x14ac:dyDescent="0.35">
      <c r="A46" s="9" t="s">
        <v>159</v>
      </c>
      <c r="B46" s="32"/>
      <c r="E46" s="9"/>
      <c r="F46" s="39"/>
      <c r="V46" s="10"/>
      <c r="W46" s="10"/>
      <c r="X46" s="10"/>
      <c r="Y46" s="10"/>
    </row>
    <row r="47" spans="1:25" x14ac:dyDescent="0.35">
      <c r="A47" s="9" t="s">
        <v>160</v>
      </c>
      <c r="B47" s="32"/>
      <c r="E47" s="9"/>
      <c r="F47" s="39"/>
      <c r="V47" s="10"/>
      <c r="W47" s="10"/>
      <c r="X47" s="10"/>
      <c r="Y47" s="10"/>
    </row>
    <row r="48" spans="1:25" x14ac:dyDescent="0.35">
      <c r="B48" s="10" t="s">
        <v>67</v>
      </c>
      <c r="C48" s="10" t="s">
        <v>31</v>
      </c>
      <c r="D48" s="10" t="s">
        <v>33</v>
      </c>
      <c r="E48" s="10" t="s">
        <v>34</v>
      </c>
    </row>
    <row r="49" spans="1:9" x14ac:dyDescent="0.35">
      <c r="A49" s="48" t="s">
        <v>149</v>
      </c>
    </row>
    <row r="50" spans="1:9" x14ac:dyDescent="0.35">
      <c r="A50" s="49" t="s">
        <v>157</v>
      </c>
    </row>
    <row r="51" spans="1:9" x14ac:dyDescent="0.35">
      <c r="A51" s="47" t="s">
        <v>151</v>
      </c>
      <c r="I51" s="8" t="s">
        <v>6</v>
      </c>
    </row>
    <row r="52" spans="1:9" x14ac:dyDescent="0.35">
      <c r="A52" s="47" t="s">
        <v>152</v>
      </c>
    </row>
    <row r="53" spans="1:9" x14ac:dyDescent="0.35">
      <c r="A53" s="47" t="s">
        <v>153</v>
      </c>
    </row>
    <row r="54" spans="1:9" x14ac:dyDescent="0.35">
      <c r="A54" s="47" t="s">
        <v>154</v>
      </c>
    </row>
    <row r="55" spans="1:9" x14ac:dyDescent="0.35">
      <c r="A55" s="49" t="s">
        <v>158</v>
      </c>
    </row>
    <row r="56" spans="1:9" x14ac:dyDescent="0.35">
      <c r="A56" s="47" t="s">
        <v>151</v>
      </c>
    </row>
    <row r="57" spans="1:9" x14ac:dyDescent="0.35">
      <c r="A57" s="47" t="s">
        <v>152</v>
      </c>
    </row>
    <row r="58" spans="1:9" x14ac:dyDescent="0.35">
      <c r="A58" s="47" t="s">
        <v>153</v>
      </c>
    </row>
    <row r="59" spans="1:9" x14ac:dyDescent="0.35">
      <c r="A59" s="47" t="s">
        <v>154</v>
      </c>
    </row>
    <row r="60" spans="1:9" x14ac:dyDescent="0.35">
      <c r="A60" s="48" t="s">
        <v>150</v>
      </c>
    </row>
    <row r="61" spans="1:9" x14ac:dyDescent="0.35">
      <c r="A61" s="49" t="s">
        <v>157</v>
      </c>
    </row>
    <row r="62" spans="1:9" x14ac:dyDescent="0.35">
      <c r="A62" s="47" t="s">
        <v>155</v>
      </c>
    </row>
    <row r="63" spans="1:9" x14ac:dyDescent="0.35">
      <c r="A63" s="47" t="s">
        <v>156</v>
      </c>
    </row>
    <row r="64" spans="1:9" x14ac:dyDescent="0.35">
      <c r="A64" s="47" t="s">
        <v>153</v>
      </c>
    </row>
    <row r="65" spans="1:1" x14ac:dyDescent="0.35">
      <c r="A65" s="47" t="s">
        <v>154</v>
      </c>
    </row>
    <row r="66" spans="1:1" x14ac:dyDescent="0.35">
      <c r="A66" s="49" t="s">
        <v>158</v>
      </c>
    </row>
    <row r="67" spans="1:1" x14ac:dyDescent="0.35">
      <c r="A67" s="47" t="s">
        <v>155</v>
      </c>
    </row>
    <row r="68" spans="1:1" x14ac:dyDescent="0.35">
      <c r="A68" s="47" t="s">
        <v>156</v>
      </c>
    </row>
    <row r="69" spans="1:1" x14ac:dyDescent="0.35">
      <c r="A69" s="47" t="s">
        <v>153</v>
      </c>
    </row>
    <row r="70" spans="1:1" x14ac:dyDescent="0.35">
      <c r="A70" s="47" t="s">
        <v>154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1" zoomScale="55" zoomScaleNormal="55" workbookViewId="0">
      <selection activeCell="B40" sqref="B40:C40"/>
    </sheetView>
  </sheetViews>
  <sheetFormatPr defaultRowHeight="14.5" x14ac:dyDescent="0.35"/>
  <cols>
    <col min="1" max="1" width="54.1796875" style="9" customWidth="1"/>
    <col min="2" max="2" width="21.1796875" customWidth="1"/>
    <col min="3" max="3" width="21.7265625" customWidth="1"/>
    <col min="4" max="4" width="20" customWidth="1"/>
    <col min="5" max="5" width="19.26953125" customWidth="1"/>
    <col min="6" max="6" width="17" customWidth="1"/>
    <col min="7" max="7" width="16.7265625" customWidth="1"/>
    <col min="8" max="8" width="17.54296875" customWidth="1"/>
    <col min="9" max="9" width="16.54296875" customWidth="1"/>
  </cols>
  <sheetData>
    <row r="1" spans="1:9" x14ac:dyDescent="0.35">
      <c r="A1" s="10" t="s">
        <v>6</v>
      </c>
      <c r="B1" s="1" t="s">
        <v>27</v>
      </c>
      <c r="C1" s="1" t="s">
        <v>29</v>
      </c>
      <c r="I1" s="6"/>
    </row>
    <row r="2" spans="1:9" x14ac:dyDescent="0.35">
      <c r="A2" s="21" t="s">
        <v>12</v>
      </c>
      <c r="B2" s="24"/>
      <c r="C2" s="24"/>
      <c r="D2" s="24"/>
      <c r="E2" s="24"/>
      <c r="F2" s="24"/>
      <c r="G2" s="24"/>
      <c r="H2" s="24"/>
      <c r="I2" s="24"/>
    </row>
    <row r="3" spans="1:9" x14ac:dyDescent="0.35">
      <c r="A3" s="16" t="s">
        <v>13</v>
      </c>
      <c r="B3" t="s">
        <v>28</v>
      </c>
    </row>
    <row r="4" spans="1:9" x14ac:dyDescent="0.35">
      <c r="A4" s="16" t="s">
        <v>14</v>
      </c>
      <c r="B4" t="s">
        <v>28</v>
      </c>
      <c r="D4" s="1" t="s">
        <v>36</v>
      </c>
    </row>
    <row r="5" spans="1:9" x14ac:dyDescent="0.35">
      <c r="A5" s="16" t="s">
        <v>15</v>
      </c>
      <c r="B5" t="s">
        <v>28</v>
      </c>
      <c r="D5" t="s">
        <v>67</v>
      </c>
      <c r="E5" s="17" t="s">
        <v>67</v>
      </c>
    </row>
    <row r="6" spans="1:9" x14ac:dyDescent="0.35">
      <c r="A6" s="16" t="s">
        <v>16</v>
      </c>
      <c r="B6" t="s">
        <v>28</v>
      </c>
      <c r="D6" t="s">
        <v>31</v>
      </c>
      <c r="E6" s="17" t="s">
        <v>70</v>
      </c>
    </row>
    <row r="7" spans="1:9" x14ac:dyDescent="0.35">
      <c r="A7" s="16" t="s">
        <v>17</v>
      </c>
      <c r="B7" t="s">
        <v>28</v>
      </c>
      <c r="D7" t="s">
        <v>33</v>
      </c>
      <c r="E7" s="17" t="s">
        <v>3</v>
      </c>
    </row>
    <row r="8" spans="1:9" x14ac:dyDescent="0.35">
      <c r="A8" s="16" t="s">
        <v>18</v>
      </c>
      <c r="B8" t="s">
        <v>28</v>
      </c>
      <c r="D8" t="s">
        <v>34</v>
      </c>
      <c r="E8" s="17" t="s">
        <v>4</v>
      </c>
    </row>
    <row r="9" spans="1:9" x14ac:dyDescent="0.35">
      <c r="A9" s="16" t="s">
        <v>19</v>
      </c>
      <c r="B9" t="s">
        <v>28</v>
      </c>
    </row>
    <row r="10" spans="1:9" x14ac:dyDescent="0.35">
      <c r="A10" s="16" t="s">
        <v>20</v>
      </c>
      <c r="B10" t="s">
        <v>28</v>
      </c>
    </row>
    <row r="11" spans="1:9" x14ac:dyDescent="0.35">
      <c r="A11" s="21" t="s">
        <v>24</v>
      </c>
      <c r="B11" s="24"/>
      <c r="C11" s="24"/>
      <c r="D11" s="24"/>
      <c r="E11" s="24"/>
      <c r="F11" s="24"/>
      <c r="G11" s="24"/>
      <c r="H11" s="24"/>
      <c r="I11" s="24"/>
    </row>
    <row r="12" spans="1:9" x14ac:dyDescent="0.35">
      <c r="A12" s="9" t="s">
        <v>142</v>
      </c>
      <c r="B12" s="4"/>
      <c r="C12" s="4"/>
    </row>
    <row r="13" spans="1:9" x14ac:dyDescent="0.35">
      <c r="A13" s="16" t="s">
        <v>63</v>
      </c>
      <c r="B13" s="4"/>
      <c r="C13" s="4"/>
    </row>
    <row r="14" spans="1:9" x14ac:dyDescent="0.35">
      <c r="A14" s="16" t="s">
        <v>64</v>
      </c>
    </row>
    <row r="15" spans="1:9" x14ac:dyDescent="0.35">
      <c r="A15" s="16" t="s">
        <v>65</v>
      </c>
      <c r="B15" s="4" t="s">
        <v>0</v>
      </c>
      <c r="C15" t="s">
        <v>66</v>
      </c>
    </row>
    <row r="16" spans="1:9" x14ac:dyDescent="0.35">
      <c r="A16" s="28" t="s">
        <v>68</v>
      </c>
      <c r="B16" t="s">
        <v>69</v>
      </c>
    </row>
    <row r="17" spans="1:9" x14ac:dyDescent="0.35">
      <c r="A17" s="16" t="s">
        <v>22</v>
      </c>
      <c r="B17" t="s">
        <v>69</v>
      </c>
    </row>
    <row r="18" spans="1:9" x14ac:dyDescent="0.35">
      <c r="A18" s="16" t="s">
        <v>23</v>
      </c>
      <c r="B18" t="s">
        <v>69</v>
      </c>
    </row>
    <row r="19" spans="1:9" x14ac:dyDescent="0.35">
      <c r="A19" s="16" t="s">
        <v>25</v>
      </c>
      <c r="B19" t="s">
        <v>69</v>
      </c>
    </row>
    <row r="20" spans="1:9" x14ac:dyDescent="0.35">
      <c r="A20" s="21" t="s">
        <v>26</v>
      </c>
      <c r="B20" s="24"/>
      <c r="C20" s="24"/>
      <c r="D20" s="24"/>
      <c r="E20" s="24"/>
      <c r="F20" s="24"/>
      <c r="G20" s="24"/>
      <c r="H20" s="24"/>
      <c r="I20" s="24"/>
    </row>
    <row r="21" spans="1:9" x14ac:dyDescent="0.35">
      <c r="A21" s="16" t="s">
        <v>44</v>
      </c>
      <c r="B21" t="s">
        <v>43</v>
      </c>
    </row>
    <row r="22" spans="1:9" x14ac:dyDescent="0.35">
      <c r="A22" s="14" t="s">
        <v>46</v>
      </c>
    </row>
    <row r="23" spans="1:9" x14ac:dyDescent="0.35">
      <c r="A23" s="15" t="s">
        <v>37</v>
      </c>
      <c r="B23" s="19" t="s">
        <v>47</v>
      </c>
      <c r="C23" t="s">
        <v>48</v>
      </c>
    </row>
    <row r="24" spans="1:9" x14ac:dyDescent="0.35">
      <c r="A24" s="18" t="s">
        <v>30</v>
      </c>
    </row>
    <row r="25" spans="1:9" x14ac:dyDescent="0.35">
      <c r="A25" s="15" t="s">
        <v>38</v>
      </c>
    </row>
    <row r="26" spans="1:9" x14ac:dyDescent="0.35">
      <c r="A26" s="18" t="s">
        <v>30</v>
      </c>
    </row>
    <row r="27" spans="1:9" x14ac:dyDescent="0.35">
      <c r="A27" s="15" t="s">
        <v>39</v>
      </c>
      <c r="B27" t="s">
        <v>49</v>
      </c>
      <c r="C27" t="s">
        <v>50</v>
      </c>
    </row>
    <row r="28" spans="1:9" x14ac:dyDescent="0.35">
      <c r="A28" s="18" t="s">
        <v>30</v>
      </c>
    </row>
    <row r="29" spans="1:9" x14ac:dyDescent="0.35">
      <c r="A29" s="15" t="s">
        <v>40</v>
      </c>
    </row>
    <row r="30" spans="1:9" x14ac:dyDescent="0.35">
      <c r="A30" s="18" t="s">
        <v>30</v>
      </c>
    </row>
    <row r="31" spans="1:9" x14ac:dyDescent="0.35">
      <c r="A31" s="14" t="s">
        <v>41</v>
      </c>
    </row>
    <row r="32" spans="1:9" x14ac:dyDescent="0.35">
      <c r="A32" s="15" t="s">
        <v>37</v>
      </c>
      <c r="B32" t="s">
        <v>51</v>
      </c>
      <c r="C32" t="s">
        <v>52</v>
      </c>
    </row>
    <row r="33" spans="1:11" x14ac:dyDescent="0.35">
      <c r="A33" s="18" t="s">
        <v>30</v>
      </c>
    </row>
    <row r="34" spans="1:11" x14ac:dyDescent="0.35">
      <c r="A34" s="14" t="s">
        <v>42</v>
      </c>
    </row>
    <row r="35" spans="1:11" x14ac:dyDescent="0.35">
      <c r="A35" s="15" t="s">
        <v>37</v>
      </c>
      <c r="B35" t="s">
        <v>53</v>
      </c>
      <c r="C35" t="s">
        <v>54</v>
      </c>
    </row>
    <row r="36" spans="1:11" x14ac:dyDescent="0.35">
      <c r="A36" s="18" t="s">
        <v>30</v>
      </c>
    </row>
    <row r="37" spans="1:11" x14ac:dyDescent="0.35">
      <c r="A37" s="25" t="s">
        <v>58</v>
      </c>
      <c r="B37" s="24"/>
      <c r="C37" s="24"/>
      <c r="D37" s="24"/>
      <c r="E37" s="24"/>
      <c r="F37" s="24"/>
      <c r="G37" s="24"/>
      <c r="H37" s="24"/>
      <c r="I37" s="24"/>
    </row>
    <row r="38" spans="1:11" x14ac:dyDescent="0.35">
      <c r="A38" s="9" t="s">
        <v>71</v>
      </c>
      <c r="B38" s="34"/>
      <c r="C38" s="6"/>
      <c r="F38" s="9"/>
      <c r="G38" s="30"/>
      <c r="H38" s="10"/>
      <c r="I38" s="10"/>
      <c r="J38" s="10"/>
      <c r="K38" s="8"/>
    </row>
    <row r="39" spans="1:11" x14ac:dyDescent="0.35">
      <c r="A39" s="9" t="s">
        <v>72</v>
      </c>
      <c r="B39" s="3"/>
      <c r="F39" s="9"/>
      <c r="G39" s="31"/>
      <c r="H39" s="8"/>
      <c r="I39" s="8"/>
      <c r="J39" s="8"/>
      <c r="K39" s="8"/>
    </row>
    <row r="40" spans="1:11" x14ac:dyDescent="0.35">
      <c r="A40" s="9" t="s">
        <v>145</v>
      </c>
      <c r="B40" t="s">
        <v>147</v>
      </c>
      <c r="C40" t="s">
        <v>148</v>
      </c>
      <c r="F40" s="9"/>
      <c r="G40" s="31"/>
      <c r="H40" s="8"/>
      <c r="I40" s="8"/>
      <c r="J40" s="8"/>
      <c r="K40" s="8"/>
    </row>
    <row r="41" spans="1:11" x14ac:dyDescent="0.35">
      <c r="A41" s="9" t="s">
        <v>5</v>
      </c>
      <c r="B41" s="3"/>
      <c r="C41" s="33"/>
      <c r="F41" s="9"/>
      <c r="G41" s="31"/>
      <c r="H41" s="8"/>
      <c r="I41" s="8"/>
      <c r="J41" s="8"/>
      <c r="K41" s="8"/>
    </row>
    <row r="42" spans="1:11" x14ac:dyDescent="0.35">
      <c r="A42" s="9" t="s">
        <v>73</v>
      </c>
      <c r="F42" s="9"/>
      <c r="G42" s="31"/>
      <c r="H42" s="4"/>
      <c r="I42" s="8"/>
      <c r="J42" s="8"/>
      <c r="K42" s="8"/>
    </row>
    <row r="43" spans="1:11" x14ac:dyDescent="0.35">
      <c r="A43" s="9" t="s">
        <v>93</v>
      </c>
      <c r="F43" s="9"/>
      <c r="G43" s="31"/>
      <c r="H43" s="4"/>
      <c r="I43" s="8"/>
      <c r="J43" s="8"/>
      <c r="K43" s="8"/>
    </row>
    <row r="44" spans="1:11" x14ac:dyDescent="0.35">
      <c r="A44" s="9" t="s">
        <v>7</v>
      </c>
      <c r="B44" s="3" t="s">
        <v>11</v>
      </c>
      <c r="C44" s="4" t="s">
        <v>9</v>
      </c>
      <c r="F44" s="9"/>
      <c r="G44" s="32"/>
      <c r="H44" s="8"/>
      <c r="I44" s="8"/>
      <c r="J44" s="8"/>
      <c r="K44" s="8"/>
    </row>
    <row r="45" spans="1:11" x14ac:dyDescent="0.35">
      <c r="A45" s="9" t="s">
        <v>161</v>
      </c>
      <c r="B45" s="4" t="s">
        <v>11</v>
      </c>
      <c r="C45" s="2" t="s">
        <v>10</v>
      </c>
      <c r="F45" s="9"/>
      <c r="G45" s="32"/>
      <c r="H45" s="8"/>
      <c r="I45" s="8"/>
      <c r="J45" s="8"/>
      <c r="K45" s="8"/>
    </row>
    <row r="46" spans="1:11" x14ac:dyDescent="0.35">
      <c r="A46" s="9" t="s">
        <v>159</v>
      </c>
      <c r="F46" s="9"/>
      <c r="G46" s="32"/>
      <c r="H46" s="8"/>
      <c r="I46" s="8"/>
      <c r="J46" s="8"/>
      <c r="K46" s="8"/>
    </row>
    <row r="47" spans="1:11" x14ac:dyDescent="0.35">
      <c r="A47" s="9" t="s">
        <v>160</v>
      </c>
      <c r="F47" s="9"/>
      <c r="G47" s="32"/>
      <c r="H47" s="8"/>
      <c r="I47" s="8"/>
      <c r="J47" s="8"/>
      <c r="K47" s="8"/>
    </row>
    <row r="48" spans="1:11" x14ac:dyDescent="0.35">
      <c r="B48" s="10" t="s">
        <v>74</v>
      </c>
      <c r="D48" s="10" t="s">
        <v>31</v>
      </c>
      <c r="F48" s="10" t="s">
        <v>33</v>
      </c>
      <c r="H48" s="10" t="s">
        <v>34</v>
      </c>
      <c r="I48" s="8"/>
      <c r="J48" s="8"/>
      <c r="K48" s="8"/>
    </row>
    <row r="49" spans="1:11" x14ac:dyDescent="0.35">
      <c r="A49" s="48" t="s">
        <v>149</v>
      </c>
      <c r="F49" s="9"/>
      <c r="G49" s="32"/>
      <c r="H49" s="8"/>
      <c r="I49" s="8"/>
      <c r="J49" s="8"/>
      <c r="K49" s="8"/>
    </row>
    <row r="50" spans="1:11" x14ac:dyDescent="0.35">
      <c r="A50" s="49" t="s">
        <v>157</v>
      </c>
      <c r="F50" s="9"/>
      <c r="G50" s="32"/>
      <c r="H50" s="8"/>
      <c r="I50" s="8"/>
      <c r="J50" s="8"/>
      <c r="K50" s="8"/>
    </row>
    <row r="51" spans="1:11" x14ac:dyDescent="0.35">
      <c r="A51" s="47" t="s">
        <v>151</v>
      </c>
      <c r="I51" s="8"/>
      <c r="J51" s="8"/>
      <c r="K51" s="8"/>
    </row>
    <row r="52" spans="1:11" x14ac:dyDescent="0.35">
      <c r="A52" s="47" t="s">
        <v>152</v>
      </c>
      <c r="F52" s="9"/>
      <c r="G52" s="10"/>
      <c r="H52" s="10"/>
      <c r="I52" s="10"/>
      <c r="J52" s="10"/>
      <c r="K52" s="8"/>
    </row>
    <row r="53" spans="1:11" x14ac:dyDescent="0.35">
      <c r="A53" s="47" t="s">
        <v>153</v>
      </c>
      <c r="F53" s="9"/>
      <c r="G53" s="8"/>
      <c r="H53" s="8"/>
      <c r="I53" s="8"/>
      <c r="J53" s="8"/>
      <c r="K53" s="8"/>
    </row>
    <row r="54" spans="1:11" x14ac:dyDescent="0.35">
      <c r="A54" s="47" t="s">
        <v>154</v>
      </c>
      <c r="D54" s="33"/>
      <c r="E54" s="33"/>
      <c r="F54" s="9"/>
      <c r="G54" s="8"/>
      <c r="H54" s="8"/>
      <c r="I54" s="8"/>
      <c r="J54" s="8"/>
      <c r="K54" s="8"/>
    </row>
    <row r="55" spans="1:11" x14ac:dyDescent="0.35">
      <c r="A55" s="49" t="s">
        <v>158</v>
      </c>
      <c r="F55" s="9"/>
      <c r="G55" s="8"/>
      <c r="H55" s="8"/>
      <c r="I55" s="8"/>
      <c r="J55" s="8"/>
      <c r="K55" s="8"/>
    </row>
    <row r="56" spans="1:11" x14ac:dyDescent="0.35">
      <c r="A56" s="47" t="s">
        <v>151</v>
      </c>
      <c r="F56" s="9"/>
      <c r="G56" s="8"/>
      <c r="H56" s="8"/>
      <c r="I56" s="8"/>
      <c r="J56" s="8"/>
      <c r="K56" s="8"/>
    </row>
    <row r="57" spans="1:11" x14ac:dyDescent="0.35">
      <c r="A57" s="47" t="s">
        <v>152</v>
      </c>
      <c r="F57" s="9"/>
      <c r="G57" s="8"/>
      <c r="H57" s="8"/>
      <c r="I57" s="8"/>
      <c r="J57" s="8"/>
      <c r="K57" s="8"/>
    </row>
    <row r="58" spans="1:11" x14ac:dyDescent="0.35">
      <c r="A58" s="47" t="s">
        <v>153</v>
      </c>
      <c r="F58" s="9"/>
      <c r="G58" s="8"/>
      <c r="H58" s="8"/>
      <c r="I58" s="8"/>
      <c r="J58" s="8"/>
      <c r="K58" s="8"/>
    </row>
    <row r="59" spans="1:11" x14ac:dyDescent="0.35">
      <c r="A59" s="47" t="s">
        <v>154</v>
      </c>
    </row>
    <row r="60" spans="1:11" x14ac:dyDescent="0.35">
      <c r="A60" s="48" t="s">
        <v>150</v>
      </c>
    </row>
    <row r="61" spans="1:11" x14ac:dyDescent="0.35">
      <c r="A61" s="49" t="s">
        <v>157</v>
      </c>
    </row>
    <row r="62" spans="1:11" x14ac:dyDescent="0.35">
      <c r="A62" s="47" t="s">
        <v>155</v>
      </c>
      <c r="D62" s="33"/>
      <c r="E62" s="33"/>
    </row>
    <row r="63" spans="1:11" x14ac:dyDescent="0.35">
      <c r="A63" s="47" t="s">
        <v>156</v>
      </c>
      <c r="D63" s="33"/>
      <c r="E63" s="33"/>
    </row>
    <row r="64" spans="1:11" x14ac:dyDescent="0.35">
      <c r="A64" s="47" t="s">
        <v>153</v>
      </c>
      <c r="G64" t="s">
        <v>6</v>
      </c>
    </row>
    <row r="65" spans="1:1" x14ac:dyDescent="0.35">
      <c r="A65" s="47" t="s">
        <v>154</v>
      </c>
    </row>
    <row r="66" spans="1:1" x14ac:dyDescent="0.35">
      <c r="A66" s="49" t="s">
        <v>158</v>
      </c>
    </row>
    <row r="67" spans="1:1" x14ac:dyDescent="0.35">
      <c r="A67" s="47" t="s">
        <v>155</v>
      </c>
    </row>
    <row r="68" spans="1:1" x14ac:dyDescent="0.35">
      <c r="A68" s="47" t="s">
        <v>156</v>
      </c>
    </row>
    <row r="69" spans="1:1" x14ac:dyDescent="0.35">
      <c r="A69" s="47" t="s">
        <v>153</v>
      </c>
    </row>
    <row r="70" spans="1:1" x14ac:dyDescent="0.35">
      <c r="A70" s="47" t="s">
        <v>154</v>
      </c>
    </row>
    <row r="71" spans="1:1" x14ac:dyDescent="0.35">
      <c r="A71" s="47" t="s">
        <v>156</v>
      </c>
    </row>
    <row r="72" spans="1:1" x14ac:dyDescent="0.35">
      <c r="A72" s="47" t="s">
        <v>153</v>
      </c>
    </row>
    <row r="73" spans="1:1" x14ac:dyDescent="0.35">
      <c r="A73" s="47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A32" zoomScale="70" zoomScaleNormal="70" workbookViewId="0">
      <selection activeCell="B41" sqref="B41"/>
    </sheetView>
  </sheetViews>
  <sheetFormatPr defaultColWidth="8.7265625" defaultRowHeight="14.5" x14ac:dyDescent="0.35"/>
  <cols>
    <col min="1" max="1" width="54.1796875" style="9" customWidth="1"/>
    <col min="2" max="1025" width="8.7265625" style="9"/>
    <col min="1026" max="16384" width="8.7265625" style="40"/>
  </cols>
  <sheetData>
    <row r="1" spans="1:23" s="10" customFormat="1" x14ac:dyDescent="0.3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23" s="10" customFormat="1" x14ac:dyDescent="0.35">
      <c r="A2" s="21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3" x14ac:dyDescent="0.35">
      <c r="A3" s="16" t="s">
        <v>13</v>
      </c>
      <c r="B3" s="40">
        <v>3230</v>
      </c>
      <c r="C3" s="40">
        <v>3459</v>
      </c>
      <c r="D3" s="40">
        <v>3697</v>
      </c>
      <c r="E3" s="40">
        <v>3733</v>
      </c>
      <c r="F3" s="40">
        <v>4616</v>
      </c>
      <c r="G3" s="40">
        <v>4696</v>
      </c>
      <c r="H3" s="40">
        <v>4158</v>
      </c>
      <c r="I3" s="40">
        <v>3732</v>
      </c>
      <c r="J3" s="40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23" x14ac:dyDescent="0.35">
      <c r="A4" s="16" t="s">
        <v>14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46.96</v>
      </c>
      <c r="H4" s="40">
        <v>41.58</v>
      </c>
      <c r="I4" s="40">
        <v>74.64</v>
      </c>
      <c r="J4" s="40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23" x14ac:dyDescent="0.35">
      <c r="A5" s="16" t="s">
        <v>15</v>
      </c>
      <c r="B5" s="40">
        <v>2486</v>
      </c>
      <c r="C5" s="40">
        <v>2727</v>
      </c>
      <c r="D5" s="40">
        <v>2822</v>
      </c>
      <c r="E5" s="40">
        <v>3101</v>
      </c>
      <c r="F5" s="40">
        <v>3537</v>
      </c>
      <c r="G5" s="40">
        <v>3076</v>
      </c>
      <c r="H5" s="40">
        <v>2714</v>
      </c>
      <c r="I5" s="40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23" x14ac:dyDescent="0.35">
      <c r="A6" s="16" t="s">
        <v>16</v>
      </c>
      <c r="B6" s="40">
        <v>323.18</v>
      </c>
      <c r="C6" s="40">
        <v>436.32</v>
      </c>
      <c r="D6" s="40">
        <v>507.96</v>
      </c>
      <c r="E6" s="40">
        <v>589.19000000000005</v>
      </c>
      <c r="F6" s="40">
        <v>707.4</v>
      </c>
      <c r="G6" s="40">
        <v>522.91999999999996</v>
      </c>
      <c r="H6" s="40">
        <v>488.52</v>
      </c>
      <c r="I6" s="40">
        <v>385.39</v>
      </c>
      <c r="J6" s="40">
        <v>379.26</v>
      </c>
      <c r="K6" s="40">
        <v>310.93</v>
      </c>
      <c r="L6" s="40">
        <v>326.2</v>
      </c>
      <c r="M6" s="40">
        <v>282.72000000000003</v>
      </c>
      <c r="N6" s="40">
        <v>153.75</v>
      </c>
      <c r="O6" s="9">
        <f>0.2*O5</f>
        <v>1369.8000000000002</v>
      </c>
      <c r="P6" s="9">
        <f>0.19*P5</f>
        <v>1249.82</v>
      </c>
    </row>
    <row r="7" spans="1:23" x14ac:dyDescent="0.35">
      <c r="A7" s="16" t="s">
        <v>17</v>
      </c>
      <c r="B7" s="40">
        <v>681</v>
      </c>
      <c r="C7" s="40">
        <v>887</v>
      </c>
      <c r="D7" s="40">
        <v>955</v>
      </c>
      <c r="E7" s="40">
        <v>998</v>
      </c>
      <c r="F7" s="40">
        <v>1187</v>
      </c>
      <c r="G7" s="40">
        <v>1143</v>
      </c>
      <c r="H7" s="40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23" x14ac:dyDescent="0.35">
      <c r="A8" s="16" t="s">
        <v>18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23" x14ac:dyDescent="0.35">
      <c r="A9" s="16" t="s">
        <v>19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40"/>
    </row>
    <row r="10" spans="1:23" x14ac:dyDescent="0.35">
      <c r="A10" s="16" t="s">
        <v>20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23" x14ac:dyDescent="0.35">
      <c r="A11" s="21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3" x14ac:dyDescent="0.35">
      <c r="A12" s="20" t="s">
        <v>142</v>
      </c>
    </row>
    <row r="13" spans="1:23" s="9" customFormat="1" x14ac:dyDescent="0.35">
      <c r="A13" s="16" t="s">
        <v>80</v>
      </c>
      <c r="P13" s="9">
        <v>42455</v>
      </c>
    </row>
    <row r="14" spans="1:23" x14ac:dyDescent="0.35">
      <c r="A14" s="16" t="s">
        <v>75</v>
      </c>
    </row>
    <row r="15" spans="1:23" x14ac:dyDescent="0.35">
      <c r="A15" s="16" t="s">
        <v>76</v>
      </c>
      <c r="B15" s="12">
        <f>23/99</f>
        <v>0.23232323232323232</v>
      </c>
      <c r="C15" s="12">
        <f t="shared" ref="C15:P15" si="0">23/99</f>
        <v>0.23232323232323232</v>
      </c>
      <c r="D15" s="12">
        <f t="shared" si="0"/>
        <v>0.23232323232323232</v>
      </c>
      <c r="E15" s="12">
        <f t="shared" si="0"/>
        <v>0.23232323232323232</v>
      </c>
      <c r="F15" s="12">
        <f t="shared" si="0"/>
        <v>0.23232323232323232</v>
      </c>
      <c r="G15" s="12">
        <f t="shared" si="0"/>
        <v>0.23232323232323232</v>
      </c>
      <c r="H15" s="12">
        <f t="shared" si="0"/>
        <v>0.23232323232323232</v>
      </c>
      <c r="I15" s="12">
        <f t="shared" si="0"/>
        <v>0.23232323232323232</v>
      </c>
      <c r="J15" s="12">
        <f t="shared" si="0"/>
        <v>0.23232323232323232</v>
      </c>
      <c r="K15" s="12">
        <f t="shared" si="0"/>
        <v>0.23232323232323232</v>
      </c>
      <c r="L15" s="9">
        <f t="shared" si="0"/>
        <v>0.23232323232323232</v>
      </c>
      <c r="M15" s="12">
        <f t="shared" si="0"/>
        <v>0.23232323232323232</v>
      </c>
      <c r="N15" s="12">
        <f t="shared" si="0"/>
        <v>0.23232323232323232</v>
      </c>
      <c r="O15" s="12">
        <f t="shared" si="0"/>
        <v>0.23232323232323232</v>
      </c>
      <c r="P15" s="12">
        <f t="shared" si="0"/>
        <v>0.23232323232323232</v>
      </c>
    </row>
    <row r="16" spans="1:23" x14ac:dyDescent="0.35">
      <c r="A16" s="16" t="s">
        <v>101</v>
      </c>
      <c r="B16" s="12"/>
      <c r="C16" s="12"/>
      <c r="D16" s="12"/>
      <c r="E16" s="9">
        <v>0.16300000000000001</v>
      </c>
      <c r="M16" s="9">
        <v>0.10299999999999999</v>
      </c>
      <c r="N16" s="9">
        <v>0.10299999999999999</v>
      </c>
      <c r="O16" s="9">
        <v>0.10299999999999999</v>
      </c>
      <c r="P16" s="9">
        <v>0.10299999999999999</v>
      </c>
      <c r="W16" s="9" t="s">
        <v>6</v>
      </c>
    </row>
    <row r="17" spans="1:16" x14ac:dyDescent="0.35">
      <c r="A17" s="16" t="s">
        <v>103</v>
      </c>
      <c r="B17" s="12"/>
      <c r="C17" s="12"/>
      <c r="D17" s="12"/>
      <c r="E17" s="9">
        <v>9.8000000000000004E-2</v>
      </c>
      <c r="M17" s="9">
        <v>0.10100000000000001</v>
      </c>
      <c r="N17" s="9">
        <v>0.10100000000000001</v>
      </c>
      <c r="O17" s="9">
        <v>0.10100000000000001</v>
      </c>
      <c r="P17" s="9">
        <v>0.10100000000000001</v>
      </c>
    </row>
    <row r="18" spans="1:16" x14ac:dyDescent="0.35">
      <c r="A18" s="16" t="s">
        <v>116</v>
      </c>
      <c r="B18" s="12"/>
      <c r="C18" s="12"/>
      <c r="D18" s="12"/>
      <c r="E18" s="9">
        <v>1.6E-2</v>
      </c>
      <c r="M18" s="9">
        <v>7.0000000000000001E-3</v>
      </c>
      <c r="N18" s="9">
        <v>7.0000000000000001E-3</v>
      </c>
      <c r="O18" s="9">
        <v>7.0000000000000001E-3</v>
      </c>
      <c r="P18" s="9">
        <v>7.0000000000000001E-3</v>
      </c>
    </row>
    <row r="19" spans="1:16" x14ac:dyDescent="0.35">
      <c r="A19" s="16" t="s">
        <v>104</v>
      </c>
      <c r="B19" s="12"/>
      <c r="C19" s="12"/>
      <c r="D19" s="12"/>
      <c r="E19" s="9">
        <v>6.9000000000000006E-2</v>
      </c>
      <c r="M19" s="9">
        <v>3.6999999999999998E-2</v>
      </c>
      <c r="N19" s="9">
        <v>3.6999999999999998E-2</v>
      </c>
      <c r="O19" s="9">
        <v>3.6999999999999998E-2</v>
      </c>
      <c r="P19" s="9">
        <v>3.6999999999999998E-2</v>
      </c>
    </row>
    <row r="20" spans="1:16" x14ac:dyDescent="0.35">
      <c r="A20" s="9" t="s">
        <v>102</v>
      </c>
      <c r="B20" s="12"/>
      <c r="C20" s="12"/>
      <c r="D20" s="12"/>
      <c r="E20" s="9">
        <v>0.26</v>
      </c>
      <c r="M20" s="9">
        <v>0.23899999999999999</v>
      </c>
      <c r="N20" s="9">
        <v>0.23899999999999999</v>
      </c>
      <c r="O20" s="9">
        <v>0.23899999999999999</v>
      </c>
      <c r="P20" s="9">
        <v>0.23899999999999999</v>
      </c>
    </row>
    <row r="21" spans="1:16" x14ac:dyDescent="0.35">
      <c r="A21" s="21" t="s">
        <v>26</v>
      </c>
      <c r="B21" s="41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5">
      <c r="A22" s="16" t="s">
        <v>44</v>
      </c>
      <c r="B22" s="9">
        <v>2017</v>
      </c>
    </row>
    <row r="23" spans="1:16" x14ac:dyDescent="0.35">
      <c r="A23" s="14" t="s">
        <v>46</v>
      </c>
      <c r="B23" s="42"/>
    </row>
    <row r="24" spans="1:16" x14ac:dyDescent="0.35">
      <c r="A24" s="15" t="s">
        <v>37</v>
      </c>
      <c r="B24" s="43">
        <v>0.95</v>
      </c>
    </row>
    <row r="25" spans="1:16" x14ac:dyDescent="0.35">
      <c r="A25" s="18" t="s">
        <v>30</v>
      </c>
      <c r="B25" s="42">
        <v>2018</v>
      </c>
    </row>
    <row r="26" spans="1:16" x14ac:dyDescent="0.35">
      <c r="A26" s="15" t="s">
        <v>38</v>
      </c>
      <c r="B26" s="43">
        <v>0.95</v>
      </c>
    </row>
    <row r="27" spans="1:16" x14ac:dyDescent="0.35">
      <c r="A27" s="18" t="s">
        <v>30</v>
      </c>
      <c r="B27" s="42">
        <v>2020</v>
      </c>
    </row>
    <row r="28" spans="1:16" x14ac:dyDescent="0.35">
      <c r="A28" s="15" t="s">
        <v>39</v>
      </c>
      <c r="B28" s="43">
        <v>0.22</v>
      </c>
    </row>
    <row r="29" spans="1:16" x14ac:dyDescent="0.35">
      <c r="A29" s="18" t="s">
        <v>30</v>
      </c>
      <c r="B29" s="42">
        <v>2018</v>
      </c>
    </row>
    <row r="30" spans="1:16" x14ac:dyDescent="0.35">
      <c r="A30" s="15" t="s">
        <v>40</v>
      </c>
      <c r="B30" s="43">
        <v>0.22</v>
      </c>
    </row>
    <row r="31" spans="1:16" x14ac:dyDescent="0.35">
      <c r="A31" s="18" t="s">
        <v>30</v>
      </c>
      <c r="B31" s="42">
        <v>2020</v>
      </c>
    </row>
    <row r="32" spans="1:16" x14ac:dyDescent="0.35">
      <c r="A32" s="14" t="s">
        <v>41</v>
      </c>
      <c r="B32" s="42"/>
    </row>
    <row r="33" spans="1:25" x14ac:dyDescent="0.35">
      <c r="A33" s="15" t="s">
        <v>37</v>
      </c>
      <c r="B33" s="42">
        <v>9.5699999999999993E-2</v>
      </c>
    </row>
    <row r="34" spans="1:25" x14ac:dyDescent="0.35">
      <c r="A34" s="18" t="s">
        <v>30</v>
      </c>
      <c r="B34" s="42">
        <v>2022</v>
      </c>
    </row>
    <row r="35" spans="1:25" x14ac:dyDescent="0.35">
      <c r="A35" s="14" t="s">
        <v>42</v>
      </c>
      <c r="B35" s="42"/>
    </row>
    <row r="36" spans="1:25" x14ac:dyDescent="0.35">
      <c r="A36" s="15" t="s">
        <v>37</v>
      </c>
      <c r="B36" s="42">
        <v>7.0000000000000007E-2</v>
      </c>
    </row>
    <row r="37" spans="1:25" x14ac:dyDescent="0.35">
      <c r="A37" s="18" t="s">
        <v>30</v>
      </c>
      <c r="B37" s="42">
        <v>2020</v>
      </c>
    </row>
    <row r="38" spans="1:25" x14ac:dyDescent="0.35">
      <c r="A38" s="25" t="s">
        <v>58</v>
      </c>
      <c r="B38" s="27"/>
      <c r="C38" s="27"/>
      <c r="D38" s="27"/>
      <c r="E38" s="27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5" x14ac:dyDescent="0.35">
      <c r="A39" s="9" t="s">
        <v>77</v>
      </c>
      <c r="B39" s="30"/>
      <c r="C39" s="10"/>
      <c r="D39" s="10"/>
      <c r="E39" s="10"/>
    </row>
    <row r="40" spans="1:25" x14ac:dyDescent="0.35">
      <c r="A40" s="9" t="s">
        <v>78</v>
      </c>
      <c r="B40" s="30"/>
    </row>
    <row r="41" spans="1:25" x14ac:dyDescent="0.35">
      <c r="A41" s="9" t="s">
        <v>145</v>
      </c>
      <c r="B41" s="30">
        <v>78.8</v>
      </c>
    </row>
    <row r="42" spans="1:25" x14ac:dyDescent="0.35">
      <c r="A42" s="9" t="s">
        <v>5</v>
      </c>
      <c r="B42" s="30"/>
      <c r="F42" s="40"/>
    </row>
    <row r="43" spans="1:25" x14ac:dyDescent="0.35">
      <c r="A43" s="9" t="s">
        <v>79</v>
      </c>
      <c r="B43" s="30"/>
      <c r="C43" s="44"/>
    </row>
    <row r="44" spans="1:25" x14ac:dyDescent="0.35">
      <c r="A44" s="9" t="s">
        <v>93</v>
      </c>
      <c r="B44" s="30"/>
      <c r="C44" s="44"/>
    </row>
    <row r="45" spans="1:25" x14ac:dyDescent="0.35">
      <c r="A45" s="9" t="s">
        <v>7</v>
      </c>
      <c r="B45" s="45">
        <v>4893</v>
      </c>
    </row>
    <row r="46" spans="1:25" x14ac:dyDescent="0.35">
      <c r="A46" s="9" t="s">
        <v>8</v>
      </c>
      <c r="B46" s="45">
        <v>2877</v>
      </c>
      <c r="V46" s="10"/>
      <c r="W46" s="10"/>
      <c r="X46" s="10"/>
      <c r="Y46" s="10"/>
    </row>
    <row r="47" spans="1:25" x14ac:dyDescent="0.35">
      <c r="A47" s="9" t="s">
        <v>159</v>
      </c>
      <c r="B47" s="45"/>
      <c r="V47" s="10"/>
      <c r="W47" s="10"/>
      <c r="X47" s="10"/>
      <c r="Y47" s="10"/>
    </row>
    <row r="48" spans="1:25" x14ac:dyDescent="0.35">
      <c r="A48" s="9" t="s">
        <v>160</v>
      </c>
      <c r="B48" s="45"/>
      <c r="V48" s="10"/>
      <c r="W48" s="10"/>
      <c r="X48" s="10"/>
      <c r="Y48" s="10"/>
    </row>
    <row r="49" spans="1:9" x14ac:dyDescent="0.35">
      <c r="B49" s="10"/>
      <c r="C49" s="10"/>
      <c r="D49" s="10"/>
      <c r="E49" s="10"/>
      <c r="F49" s="40"/>
    </row>
    <row r="50" spans="1:9" x14ac:dyDescent="0.35">
      <c r="A50" s="48" t="s">
        <v>149</v>
      </c>
      <c r="F50" s="40"/>
    </row>
    <row r="51" spans="1:9" x14ac:dyDescent="0.35">
      <c r="A51" s="49" t="s">
        <v>157</v>
      </c>
      <c r="F51" s="40"/>
    </row>
    <row r="52" spans="1:9" x14ac:dyDescent="0.35">
      <c r="A52" s="47" t="s">
        <v>151</v>
      </c>
      <c r="F52" s="40"/>
      <c r="I52" s="9" t="s">
        <v>6</v>
      </c>
    </row>
    <row r="53" spans="1:9" x14ac:dyDescent="0.35">
      <c r="A53" s="47" t="s">
        <v>152</v>
      </c>
      <c r="F53" s="40"/>
    </row>
    <row r="54" spans="1:9" x14ac:dyDescent="0.35">
      <c r="A54" s="47" t="s">
        <v>153</v>
      </c>
      <c r="F54" s="40"/>
    </row>
    <row r="55" spans="1:9" x14ac:dyDescent="0.35">
      <c r="A55" s="47" t="s">
        <v>154</v>
      </c>
      <c r="F55" s="40"/>
    </row>
    <row r="56" spans="1:9" x14ac:dyDescent="0.35">
      <c r="A56" s="49" t="s">
        <v>158</v>
      </c>
      <c r="F56" s="40"/>
    </row>
    <row r="57" spans="1:9" x14ac:dyDescent="0.35">
      <c r="A57" s="47" t="s">
        <v>151</v>
      </c>
      <c r="F57" s="40"/>
    </row>
    <row r="58" spans="1:9" x14ac:dyDescent="0.35">
      <c r="A58" s="47" t="s">
        <v>152</v>
      </c>
      <c r="F58" s="40"/>
    </row>
    <row r="59" spans="1:9" x14ac:dyDescent="0.35">
      <c r="A59" s="47" t="s">
        <v>153</v>
      </c>
      <c r="F59" s="40"/>
    </row>
    <row r="60" spans="1:9" x14ac:dyDescent="0.35">
      <c r="A60" s="47" t="s">
        <v>154</v>
      </c>
      <c r="F60" s="40"/>
    </row>
    <row r="61" spans="1:9" x14ac:dyDescent="0.35">
      <c r="A61" s="48" t="s">
        <v>150</v>
      </c>
      <c r="F61" s="40"/>
    </row>
    <row r="62" spans="1:9" x14ac:dyDescent="0.35">
      <c r="A62" s="49" t="s">
        <v>157</v>
      </c>
      <c r="F62" s="40"/>
    </row>
    <row r="63" spans="1:9" x14ac:dyDescent="0.35">
      <c r="A63" s="47" t="s">
        <v>155</v>
      </c>
      <c r="F63" s="40"/>
    </row>
    <row r="64" spans="1:9" x14ac:dyDescent="0.35">
      <c r="A64" s="47" t="s">
        <v>156</v>
      </c>
      <c r="F64" s="40"/>
    </row>
    <row r="65" spans="1:6" x14ac:dyDescent="0.35">
      <c r="A65" s="47" t="s">
        <v>153</v>
      </c>
      <c r="F65" s="40"/>
    </row>
    <row r="66" spans="1:6" x14ac:dyDescent="0.35">
      <c r="A66" s="47" t="s">
        <v>154</v>
      </c>
      <c r="F66" s="40"/>
    </row>
    <row r="67" spans="1:6" x14ac:dyDescent="0.35">
      <c r="A67" s="49" t="s">
        <v>158</v>
      </c>
      <c r="F67" s="40"/>
    </row>
    <row r="68" spans="1:6" x14ac:dyDescent="0.35">
      <c r="A68" s="47" t="s">
        <v>155</v>
      </c>
      <c r="F68" s="40"/>
    </row>
    <row r="69" spans="1:6" x14ac:dyDescent="0.35">
      <c r="A69" s="47" t="s">
        <v>156</v>
      </c>
    </row>
    <row r="70" spans="1:6" x14ac:dyDescent="0.35">
      <c r="A70" s="47" t="s">
        <v>153</v>
      </c>
    </row>
    <row r="71" spans="1:6" x14ac:dyDescent="0.35">
      <c r="A71" s="47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13" zoomScale="55" zoomScaleNormal="55" workbookViewId="0">
      <selection activeCell="B41" sqref="B41:C41"/>
    </sheetView>
  </sheetViews>
  <sheetFormatPr defaultRowHeight="14.5" x14ac:dyDescent="0.35"/>
  <cols>
    <col min="1" max="1" width="54.1796875" style="9" customWidth="1"/>
    <col min="2" max="2" width="21.1796875" customWidth="1"/>
    <col min="3" max="3" width="21.7265625" customWidth="1"/>
    <col min="4" max="4" width="20" customWidth="1"/>
    <col min="5" max="5" width="19.26953125" customWidth="1"/>
    <col min="6" max="6" width="17" customWidth="1"/>
    <col min="7" max="7" width="16.7265625" customWidth="1"/>
    <col min="8" max="8" width="17.54296875" customWidth="1"/>
    <col min="9" max="9" width="16.54296875" customWidth="1"/>
  </cols>
  <sheetData>
    <row r="1" spans="1:9" x14ac:dyDescent="0.35">
      <c r="A1" s="10" t="s">
        <v>6</v>
      </c>
      <c r="B1" s="1" t="s">
        <v>27</v>
      </c>
      <c r="C1" s="1" t="s">
        <v>29</v>
      </c>
      <c r="I1" s="6"/>
    </row>
    <row r="2" spans="1:9" x14ac:dyDescent="0.35">
      <c r="A2" s="21" t="s">
        <v>12</v>
      </c>
      <c r="B2" s="24"/>
      <c r="C2" s="24"/>
      <c r="D2" s="24"/>
      <c r="E2" s="24"/>
      <c r="F2" s="24"/>
      <c r="G2" s="24"/>
      <c r="H2" s="24"/>
      <c r="I2" s="24"/>
    </row>
    <row r="3" spans="1:9" x14ac:dyDescent="0.35">
      <c r="A3" s="16" t="s">
        <v>13</v>
      </c>
      <c r="B3" t="s">
        <v>28</v>
      </c>
    </row>
    <row r="4" spans="1:9" x14ac:dyDescent="0.35">
      <c r="A4" s="16" t="s">
        <v>14</v>
      </c>
      <c r="B4" t="s">
        <v>28</v>
      </c>
      <c r="D4" s="1" t="s">
        <v>36</v>
      </c>
    </row>
    <row r="5" spans="1:9" x14ac:dyDescent="0.35">
      <c r="A5" s="16" t="s">
        <v>15</v>
      </c>
      <c r="B5" t="s">
        <v>28</v>
      </c>
      <c r="D5" t="s">
        <v>67</v>
      </c>
      <c r="E5" s="17" t="s">
        <v>67</v>
      </c>
    </row>
    <row r="6" spans="1:9" x14ac:dyDescent="0.35">
      <c r="A6" s="16" t="s">
        <v>16</v>
      </c>
      <c r="B6" t="s">
        <v>28</v>
      </c>
      <c r="D6" t="s">
        <v>81</v>
      </c>
      <c r="E6" s="17" t="s">
        <v>84</v>
      </c>
    </row>
    <row r="7" spans="1:9" x14ac:dyDescent="0.35">
      <c r="A7" s="16" t="s">
        <v>17</v>
      </c>
      <c r="B7" t="s">
        <v>28</v>
      </c>
      <c r="D7" t="s">
        <v>33</v>
      </c>
      <c r="E7" s="17" t="s">
        <v>3</v>
      </c>
    </row>
    <row r="8" spans="1:9" x14ac:dyDescent="0.35">
      <c r="A8" s="16" t="s">
        <v>18</v>
      </c>
      <c r="B8" t="s">
        <v>28</v>
      </c>
      <c r="D8" t="s">
        <v>82</v>
      </c>
      <c r="E8" s="17" t="s">
        <v>83</v>
      </c>
    </row>
    <row r="9" spans="1:9" x14ac:dyDescent="0.35">
      <c r="A9" s="16" t="s">
        <v>19</v>
      </c>
      <c r="B9" t="s">
        <v>28</v>
      </c>
    </row>
    <row r="10" spans="1:9" x14ac:dyDescent="0.35">
      <c r="A10" s="16" t="s">
        <v>20</v>
      </c>
      <c r="B10" t="s">
        <v>28</v>
      </c>
    </row>
    <row r="11" spans="1:9" x14ac:dyDescent="0.35">
      <c r="A11" s="21" t="s">
        <v>24</v>
      </c>
      <c r="B11" s="24"/>
      <c r="C11" s="24"/>
      <c r="D11" s="24"/>
      <c r="E11" s="24"/>
      <c r="F11" s="24"/>
      <c r="G11" s="24"/>
      <c r="H11" s="24"/>
      <c r="I11" s="24"/>
    </row>
    <row r="12" spans="1:9" s="6" customFormat="1" x14ac:dyDescent="0.35">
      <c r="A12" s="20" t="s">
        <v>142</v>
      </c>
    </row>
    <row r="13" spans="1:9" x14ac:dyDescent="0.35">
      <c r="A13" s="16" t="s">
        <v>80</v>
      </c>
      <c r="B13" s="4" t="s">
        <v>138</v>
      </c>
      <c r="C13" s="4" t="s">
        <v>140</v>
      </c>
    </row>
    <row r="14" spans="1:9" x14ac:dyDescent="0.35">
      <c r="A14" s="16" t="s">
        <v>75</v>
      </c>
    </row>
    <row r="15" spans="1:9" x14ac:dyDescent="0.35">
      <c r="A15" s="16" t="s">
        <v>76</v>
      </c>
      <c r="B15" s="4" t="s">
        <v>91</v>
      </c>
      <c r="C15" t="s">
        <v>92</v>
      </c>
      <c r="F15" t="s">
        <v>6</v>
      </c>
    </row>
    <row r="16" spans="1:9" x14ac:dyDescent="0.35">
      <c r="A16" s="16" t="s">
        <v>101</v>
      </c>
      <c r="B16" t="s">
        <v>117</v>
      </c>
      <c r="C16" t="s">
        <v>118</v>
      </c>
    </row>
    <row r="17" spans="1:9" x14ac:dyDescent="0.35">
      <c r="A17" s="16" t="s">
        <v>103</v>
      </c>
      <c r="B17" t="s">
        <v>117</v>
      </c>
      <c r="C17" t="s">
        <v>119</v>
      </c>
    </row>
    <row r="18" spans="1:9" x14ac:dyDescent="0.35">
      <c r="A18" s="16" t="s">
        <v>116</v>
      </c>
      <c r="B18" t="s">
        <v>117</v>
      </c>
      <c r="C18" t="s">
        <v>120</v>
      </c>
    </row>
    <row r="19" spans="1:9" x14ac:dyDescent="0.35">
      <c r="A19" s="16" t="s">
        <v>104</v>
      </c>
      <c r="B19" t="s">
        <v>117</v>
      </c>
      <c r="C19" t="s">
        <v>121</v>
      </c>
    </row>
    <row r="20" spans="1:9" x14ac:dyDescent="0.35">
      <c r="A20" s="9" t="s">
        <v>102</v>
      </c>
      <c r="B20" t="s">
        <v>117</v>
      </c>
      <c r="C20" t="s">
        <v>122</v>
      </c>
    </row>
    <row r="21" spans="1:9" x14ac:dyDescent="0.35">
      <c r="A21" s="21" t="s">
        <v>26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35">
      <c r="A22" s="16" t="s">
        <v>44</v>
      </c>
      <c r="B22" t="s">
        <v>43</v>
      </c>
    </row>
    <row r="23" spans="1:9" x14ac:dyDescent="0.35">
      <c r="A23" s="14" t="s">
        <v>46</v>
      </c>
    </row>
    <row r="24" spans="1:9" x14ac:dyDescent="0.35">
      <c r="A24" s="15" t="s">
        <v>37</v>
      </c>
      <c r="B24" s="19" t="s">
        <v>47</v>
      </c>
      <c r="C24" t="s">
        <v>48</v>
      </c>
    </row>
    <row r="25" spans="1:9" x14ac:dyDescent="0.35">
      <c r="A25" s="18" t="s">
        <v>30</v>
      </c>
    </row>
    <row r="26" spans="1:9" x14ac:dyDescent="0.35">
      <c r="A26" s="15" t="s">
        <v>38</v>
      </c>
    </row>
    <row r="27" spans="1:9" x14ac:dyDescent="0.35">
      <c r="A27" s="18" t="s">
        <v>30</v>
      </c>
    </row>
    <row r="28" spans="1:9" x14ac:dyDescent="0.35">
      <c r="A28" s="15" t="s">
        <v>39</v>
      </c>
      <c r="B28" t="s">
        <v>49</v>
      </c>
      <c r="C28" t="s">
        <v>50</v>
      </c>
    </row>
    <row r="29" spans="1:9" x14ac:dyDescent="0.35">
      <c r="A29" s="18" t="s">
        <v>30</v>
      </c>
    </row>
    <row r="30" spans="1:9" x14ac:dyDescent="0.35">
      <c r="A30" s="15" t="s">
        <v>40</v>
      </c>
    </row>
    <row r="31" spans="1:9" x14ac:dyDescent="0.35">
      <c r="A31" s="18" t="s">
        <v>30</v>
      </c>
    </row>
    <row r="32" spans="1:9" x14ac:dyDescent="0.35">
      <c r="A32" s="14" t="s">
        <v>41</v>
      </c>
    </row>
    <row r="33" spans="1:11" x14ac:dyDescent="0.35">
      <c r="A33" s="15" t="s">
        <v>37</v>
      </c>
      <c r="B33" t="s">
        <v>51</v>
      </c>
      <c r="C33" t="s">
        <v>52</v>
      </c>
    </row>
    <row r="34" spans="1:11" x14ac:dyDescent="0.35">
      <c r="A34" s="18" t="s">
        <v>30</v>
      </c>
    </row>
    <row r="35" spans="1:11" x14ac:dyDescent="0.35">
      <c r="A35" s="14" t="s">
        <v>42</v>
      </c>
    </row>
    <row r="36" spans="1:11" x14ac:dyDescent="0.35">
      <c r="A36" s="15" t="s">
        <v>37</v>
      </c>
      <c r="B36" t="s">
        <v>53</v>
      </c>
      <c r="C36" t="s">
        <v>54</v>
      </c>
    </row>
    <row r="37" spans="1:11" x14ac:dyDescent="0.35">
      <c r="A37" s="18" t="s">
        <v>30</v>
      </c>
    </row>
    <row r="38" spans="1:11" x14ac:dyDescent="0.35">
      <c r="A38" s="25" t="s">
        <v>58</v>
      </c>
      <c r="B38" s="24"/>
      <c r="C38" s="24"/>
      <c r="D38" s="24"/>
      <c r="E38" s="24"/>
      <c r="F38" s="24"/>
      <c r="G38" s="24"/>
      <c r="H38" s="24"/>
      <c r="I38" s="24"/>
    </row>
    <row r="39" spans="1:11" x14ac:dyDescent="0.35">
      <c r="A39" s="9" t="s">
        <v>77</v>
      </c>
      <c r="B39" s="34"/>
      <c r="C39" s="6"/>
      <c r="F39" s="9"/>
      <c r="G39" s="30"/>
      <c r="H39" s="10"/>
      <c r="I39" s="10"/>
      <c r="J39" s="10"/>
      <c r="K39" s="8"/>
    </row>
    <row r="40" spans="1:11" x14ac:dyDescent="0.35">
      <c r="A40" s="9" t="s">
        <v>78</v>
      </c>
      <c r="B40" s="3"/>
      <c r="F40" s="9"/>
      <c r="G40" s="31"/>
      <c r="H40" s="8"/>
      <c r="I40" s="8"/>
      <c r="J40" s="8"/>
      <c r="K40" s="8"/>
    </row>
    <row r="41" spans="1:11" x14ac:dyDescent="0.35">
      <c r="A41" s="9" t="s">
        <v>145</v>
      </c>
      <c r="B41" t="s">
        <v>147</v>
      </c>
      <c r="C41" t="s">
        <v>148</v>
      </c>
      <c r="F41" s="9"/>
      <c r="G41" s="31"/>
      <c r="H41" s="8"/>
      <c r="I41" s="8"/>
      <c r="J41" s="8"/>
      <c r="K41" s="8"/>
    </row>
    <row r="42" spans="1:11" x14ac:dyDescent="0.35">
      <c r="A42" s="9" t="s">
        <v>5</v>
      </c>
      <c r="B42" s="3"/>
      <c r="C42" s="33"/>
      <c r="F42" s="9"/>
      <c r="G42" s="31"/>
      <c r="H42" s="8"/>
      <c r="I42" s="8"/>
      <c r="J42" s="8"/>
      <c r="K42" s="8"/>
    </row>
    <row r="43" spans="1:11" x14ac:dyDescent="0.35">
      <c r="A43" s="9" t="s">
        <v>79</v>
      </c>
      <c r="F43" s="9"/>
      <c r="G43" s="31"/>
      <c r="H43" s="4"/>
      <c r="I43" s="8"/>
      <c r="J43" s="8"/>
      <c r="K43" s="8"/>
    </row>
    <row r="44" spans="1:11" x14ac:dyDescent="0.35">
      <c r="A44" s="9" t="s">
        <v>93</v>
      </c>
      <c r="F44" s="9"/>
      <c r="G44" s="32"/>
      <c r="H44" s="8"/>
      <c r="I44" s="8"/>
      <c r="J44" s="8"/>
      <c r="K44" s="8"/>
    </row>
    <row r="45" spans="1:11" x14ac:dyDescent="0.35">
      <c r="A45" s="9" t="s">
        <v>7</v>
      </c>
      <c r="B45" s="3" t="s">
        <v>11</v>
      </c>
      <c r="C45" s="4" t="s">
        <v>9</v>
      </c>
      <c r="F45" s="9"/>
      <c r="G45" s="32"/>
      <c r="H45" s="8"/>
      <c r="I45" s="8"/>
      <c r="J45" s="8"/>
      <c r="K45" s="8"/>
    </row>
    <row r="46" spans="1:11" x14ac:dyDescent="0.35">
      <c r="A46" s="9" t="s">
        <v>8</v>
      </c>
      <c r="B46" s="4" t="s">
        <v>11</v>
      </c>
      <c r="C46" s="2" t="s">
        <v>10</v>
      </c>
      <c r="F46" s="9"/>
      <c r="G46" s="32"/>
      <c r="H46" s="8"/>
      <c r="I46" s="8"/>
      <c r="J46" s="8"/>
      <c r="K46" s="8"/>
    </row>
    <row r="47" spans="1:11" x14ac:dyDescent="0.35">
      <c r="A47" s="9" t="s">
        <v>159</v>
      </c>
      <c r="F47" s="9"/>
      <c r="G47" s="32"/>
      <c r="H47" s="8"/>
      <c r="I47" s="8"/>
      <c r="J47" s="8"/>
      <c r="K47" s="8"/>
    </row>
    <row r="48" spans="1:11" x14ac:dyDescent="0.35">
      <c r="A48" s="9" t="s">
        <v>160</v>
      </c>
      <c r="F48" s="9"/>
      <c r="G48" s="32"/>
      <c r="H48" s="8"/>
      <c r="I48" s="8"/>
      <c r="J48" s="8"/>
      <c r="K48" s="8"/>
    </row>
    <row r="49" spans="1:11" x14ac:dyDescent="0.35">
      <c r="F49" s="9"/>
      <c r="G49" s="32"/>
      <c r="H49" s="8"/>
      <c r="I49" s="8"/>
      <c r="J49" s="8"/>
      <c r="K49" s="8"/>
    </row>
    <row r="50" spans="1:11" x14ac:dyDescent="0.35">
      <c r="A50" s="48" t="s">
        <v>149</v>
      </c>
      <c r="F50" s="9"/>
      <c r="G50" s="32"/>
      <c r="H50" s="8"/>
      <c r="I50" s="8"/>
      <c r="J50" s="8"/>
      <c r="K50" s="8"/>
    </row>
    <row r="51" spans="1:11" x14ac:dyDescent="0.35">
      <c r="A51" s="49" t="s">
        <v>157</v>
      </c>
      <c r="B51" s="10"/>
      <c r="D51" s="10"/>
      <c r="F51" s="10"/>
      <c r="H51" s="10"/>
      <c r="I51" s="8"/>
      <c r="J51" s="8"/>
      <c r="K51" s="8"/>
    </row>
    <row r="52" spans="1:11" x14ac:dyDescent="0.35">
      <c r="A52" s="47" t="s">
        <v>151</v>
      </c>
      <c r="F52" s="9"/>
      <c r="G52" s="10"/>
      <c r="H52" s="10"/>
      <c r="I52" s="10"/>
      <c r="J52" s="10"/>
      <c r="K52" s="8"/>
    </row>
    <row r="53" spans="1:11" x14ac:dyDescent="0.35">
      <c r="A53" s="47" t="s">
        <v>152</v>
      </c>
      <c r="F53" s="9"/>
      <c r="G53" s="8"/>
      <c r="H53" s="8"/>
      <c r="I53" s="8"/>
      <c r="J53" s="8"/>
      <c r="K53" s="8"/>
    </row>
    <row r="54" spans="1:11" x14ac:dyDescent="0.35">
      <c r="A54" s="47" t="s">
        <v>153</v>
      </c>
      <c r="D54" s="33"/>
      <c r="E54" s="33"/>
      <c r="F54" s="9"/>
      <c r="G54" s="8"/>
      <c r="H54" s="8"/>
      <c r="I54" s="8"/>
      <c r="J54" s="8"/>
      <c r="K54" s="8"/>
    </row>
    <row r="55" spans="1:11" x14ac:dyDescent="0.35">
      <c r="A55" s="47" t="s">
        <v>154</v>
      </c>
      <c r="F55" s="9"/>
      <c r="G55" s="8"/>
      <c r="H55" s="8"/>
      <c r="I55" s="8"/>
      <c r="J55" s="8"/>
      <c r="K55" s="8"/>
    </row>
    <row r="56" spans="1:11" x14ac:dyDescent="0.35">
      <c r="A56" s="49" t="s">
        <v>158</v>
      </c>
      <c r="F56" s="9"/>
      <c r="G56" s="8"/>
      <c r="H56" s="8"/>
      <c r="I56" s="8"/>
      <c r="J56" s="8"/>
      <c r="K56" s="8"/>
    </row>
    <row r="57" spans="1:11" x14ac:dyDescent="0.35">
      <c r="A57" s="47" t="s">
        <v>151</v>
      </c>
      <c r="F57" s="9"/>
      <c r="G57" s="8"/>
      <c r="H57" s="8"/>
      <c r="I57" s="8"/>
      <c r="J57" s="8"/>
      <c r="K57" s="8"/>
    </row>
    <row r="58" spans="1:11" x14ac:dyDescent="0.35">
      <c r="A58" s="47" t="s">
        <v>152</v>
      </c>
      <c r="F58" s="9"/>
      <c r="G58" s="8"/>
      <c r="H58" s="8"/>
      <c r="I58" s="8"/>
      <c r="J58" s="8"/>
      <c r="K58" s="8"/>
    </row>
    <row r="59" spans="1:11" x14ac:dyDescent="0.35">
      <c r="A59" s="47" t="s">
        <v>153</v>
      </c>
    </row>
    <row r="60" spans="1:11" x14ac:dyDescent="0.35">
      <c r="A60" s="47" t="s">
        <v>154</v>
      </c>
    </row>
    <row r="61" spans="1:11" x14ac:dyDescent="0.35">
      <c r="A61" s="48" t="s">
        <v>150</v>
      </c>
    </row>
    <row r="62" spans="1:11" x14ac:dyDescent="0.35">
      <c r="A62" s="49" t="s">
        <v>157</v>
      </c>
      <c r="D62" s="33"/>
      <c r="E62" s="33"/>
    </row>
    <row r="63" spans="1:11" x14ac:dyDescent="0.35">
      <c r="A63" s="47" t="s">
        <v>155</v>
      </c>
      <c r="D63" s="33"/>
      <c r="E63" s="33"/>
    </row>
    <row r="64" spans="1:11" x14ac:dyDescent="0.35">
      <c r="A64" s="47" t="s">
        <v>156</v>
      </c>
      <c r="G64" t="s">
        <v>6</v>
      </c>
    </row>
    <row r="65" spans="1:1" x14ac:dyDescent="0.35">
      <c r="A65" s="47" t="s">
        <v>153</v>
      </c>
    </row>
    <row r="66" spans="1:1" x14ac:dyDescent="0.35">
      <c r="A66" s="47" t="s">
        <v>154</v>
      </c>
    </row>
    <row r="67" spans="1:1" x14ac:dyDescent="0.35">
      <c r="A67" s="49" t="s">
        <v>158</v>
      </c>
    </row>
    <row r="68" spans="1:1" x14ac:dyDescent="0.35">
      <c r="A68" s="47" t="s">
        <v>155</v>
      </c>
    </row>
    <row r="69" spans="1:1" x14ac:dyDescent="0.35">
      <c r="A69" s="47" t="s">
        <v>156</v>
      </c>
    </row>
    <row r="70" spans="1:1" x14ac:dyDescent="0.35">
      <c r="A70" s="47" t="s">
        <v>153</v>
      </c>
    </row>
    <row r="71" spans="1:1" x14ac:dyDescent="0.35">
      <c r="A71" s="47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A34" zoomScale="70" zoomScaleNormal="70" workbookViewId="0">
      <selection activeCell="B41" sqref="B41"/>
    </sheetView>
  </sheetViews>
  <sheetFormatPr defaultColWidth="8.7265625" defaultRowHeight="14.5" x14ac:dyDescent="0.35"/>
  <cols>
    <col min="1" max="1" width="54.1796875" style="9" customWidth="1"/>
    <col min="2" max="1025" width="8.7265625" style="8"/>
    <col min="1026" max="16384" width="8.7265625" style="5"/>
  </cols>
  <sheetData>
    <row r="1" spans="1:1025" s="10" customFormat="1" x14ac:dyDescent="0.3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35">
      <c r="A2" s="21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025" x14ac:dyDescent="0.35">
      <c r="A3" s="16" t="s">
        <v>13</v>
      </c>
      <c r="B3" s="40">
        <v>3230</v>
      </c>
      <c r="C3" s="40">
        <v>3459</v>
      </c>
      <c r="D3" s="40">
        <v>3697</v>
      </c>
      <c r="E3" s="40">
        <v>3733</v>
      </c>
      <c r="F3" s="40">
        <v>4616</v>
      </c>
      <c r="G3" s="40">
        <v>4696</v>
      </c>
      <c r="H3" s="40">
        <v>4158</v>
      </c>
      <c r="I3" s="40">
        <v>3732</v>
      </c>
      <c r="J3" s="40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1025" x14ac:dyDescent="0.35">
      <c r="A4" s="16" t="s">
        <v>14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46.96</v>
      </c>
      <c r="H4" s="40">
        <v>41.58</v>
      </c>
      <c r="I4" s="40">
        <v>74.64</v>
      </c>
      <c r="J4" s="40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1025" x14ac:dyDescent="0.35">
      <c r="A5" s="16" t="s">
        <v>15</v>
      </c>
      <c r="B5" s="40">
        <v>2486</v>
      </c>
      <c r="C5" s="40">
        <v>2727</v>
      </c>
      <c r="D5" s="40">
        <v>2822</v>
      </c>
      <c r="E5" s="40">
        <v>3101</v>
      </c>
      <c r="F5" s="40">
        <v>3537</v>
      </c>
      <c r="G5" s="40">
        <v>3076</v>
      </c>
      <c r="H5" s="40">
        <v>2714</v>
      </c>
      <c r="I5" s="40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1025" x14ac:dyDescent="0.35">
      <c r="A6" s="16" t="s">
        <v>16</v>
      </c>
      <c r="B6" s="40">
        <v>323.18</v>
      </c>
      <c r="C6" s="40">
        <v>436.32</v>
      </c>
      <c r="D6" s="40">
        <v>507.96</v>
      </c>
      <c r="E6" s="40">
        <v>589.19000000000005</v>
      </c>
      <c r="F6" s="40">
        <v>707.4</v>
      </c>
      <c r="G6" s="40">
        <v>522.91999999999996</v>
      </c>
      <c r="H6" s="40">
        <v>488.52</v>
      </c>
      <c r="I6" s="40">
        <v>385.39</v>
      </c>
      <c r="J6" s="40">
        <v>379.26</v>
      </c>
      <c r="K6" s="40">
        <v>310.93</v>
      </c>
      <c r="L6" s="40">
        <v>326.2</v>
      </c>
      <c r="M6" s="40">
        <v>282.72000000000003</v>
      </c>
      <c r="N6" s="40">
        <v>153.75</v>
      </c>
      <c r="O6" s="9">
        <f>0.2*O5</f>
        <v>1369.8000000000002</v>
      </c>
      <c r="P6" s="9">
        <f>0.19*P5</f>
        <v>1249.82</v>
      </c>
    </row>
    <row r="7" spans="1:1025" x14ac:dyDescent="0.35">
      <c r="A7" s="16" t="s">
        <v>17</v>
      </c>
      <c r="B7" s="40">
        <v>681</v>
      </c>
      <c r="C7" s="40">
        <v>887</v>
      </c>
      <c r="D7" s="40">
        <v>955</v>
      </c>
      <c r="E7" s="40">
        <v>998</v>
      </c>
      <c r="F7" s="40">
        <v>1187</v>
      </c>
      <c r="G7" s="40">
        <v>1143</v>
      </c>
      <c r="H7" s="40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1025" x14ac:dyDescent="0.35">
      <c r="A8" s="16" t="s">
        <v>18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1025" x14ac:dyDescent="0.35">
      <c r="A9" s="16" t="s">
        <v>19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5"/>
    </row>
    <row r="10" spans="1:1025" x14ac:dyDescent="0.35">
      <c r="A10" s="16" t="s">
        <v>20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35">
      <c r="A11" s="21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025" x14ac:dyDescent="0.35">
      <c r="A12" s="20" t="s">
        <v>142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025" s="20" customFormat="1" x14ac:dyDescent="0.35">
      <c r="A13" s="16" t="s">
        <v>88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>
        <v>39096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</row>
    <row r="14" spans="1:1025" x14ac:dyDescent="0.35">
      <c r="A14" s="16" t="s">
        <v>85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025" x14ac:dyDescent="0.35">
      <c r="A15" s="16" t="s">
        <v>89</v>
      </c>
      <c r="B15" s="9">
        <f>11/99</f>
        <v>0.1111111111111111</v>
      </c>
      <c r="C15" s="12">
        <f t="shared" ref="C15:P15" si="0">11/99</f>
        <v>0.1111111111111111</v>
      </c>
      <c r="D15" s="12">
        <f t="shared" si="0"/>
        <v>0.1111111111111111</v>
      </c>
      <c r="E15" s="12">
        <f t="shared" si="0"/>
        <v>0.1111111111111111</v>
      </c>
      <c r="F15" s="12">
        <f t="shared" si="0"/>
        <v>0.1111111111111111</v>
      </c>
      <c r="G15" s="12">
        <f t="shared" si="0"/>
        <v>0.1111111111111111</v>
      </c>
      <c r="H15" s="12">
        <f t="shared" si="0"/>
        <v>0.1111111111111111</v>
      </c>
      <c r="I15" s="12">
        <f t="shared" si="0"/>
        <v>0.1111111111111111</v>
      </c>
      <c r="J15" s="12">
        <f t="shared" si="0"/>
        <v>0.1111111111111111</v>
      </c>
      <c r="K15" s="12">
        <f t="shared" si="0"/>
        <v>0.1111111111111111</v>
      </c>
      <c r="L15" s="12">
        <f t="shared" si="0"/>
        <v>0.1111111111111111</v>
      </c>
      <c r="M15" s="12">
        <f t="shared" si="0"/>
        <v>0.1111111111111111</v>
      </c>
      <c r="N15" s="12">
        <f t="shared" si="0"/>
        <v>0.1111111111111111</v>
      </c>
      <c r="O15" s="12">
        <f t="shared" si="0"/>
        <v>0.1111111111111111</v>
      </c>
      <c r="P15" s="12">
        <f t="shared" si="0"/>
        <v>0.1111111111111111</v>
      </c>
    </row>
    <row r="16" spans="1:1025" x14ac:dyDescent="0.35">
      <c r="A16" s="46" t="s">
        <v>106</v>
      </c>
      <c r="B16" s="12"/>
      <c r="C16" s="12"/>
      <c r="D16" s="12"/>
      <c r="E16" s="9">
        <v>3.4000000000000002E-2</v>
      </c>
      <c r="F16" s="9"/>
      <c r="G16" s="9"/>
      <c r="H16" s="9"/>
      <c r="I16" s="9"/>
      <c r="J16" s="9"/>
      <c r="K16" s="9"/>
      <c r="L16" s="9"/>
      <c r="M16" s="9">
        <v>0.04</v>
      </c>
      <c r="N16" s="9">
        <v>0.04</v>
      </c>
      <c r="O16" s="9">
        <v>0.04</v>
      </c>
      <c r="P16" s="9">
        <v>0.04</v>
      </c>
      <c r="Q16" s="9"/>
      <c r="W16" s="8" t="s">
        <v>6</v>
      </c>
    </row>
    <row r="17" spans="1:17" x14ac:dyDescent="0.35">
      <c r="A17" s="46" t="s">
        <v>107</v>
      </c>
      <c r="B17" s="12"/>
      <c r="C17" s="12"/>
      <c r="D17" s="12"/>
      <c r="E17" s="9">
        <v>4.2000000000000003E-2</v>
      </c>
      <c r="F17" s="9"/>
      <c r="G17" s="9"/>
      <c r="H17" s="9"/>
      <c r="I17" s="9"/>
      <c r="J17" s="9"/>
      <c r="K17" s="9"/>
      <c r="L17" s="9"/>
      <c r="M17" s="9">
        <v>8.4000000000000005E-2</v>
      </c>
      <c r="N17" s="9">
        <v>8.4000000000000005E-2</v>
      </c>
      <c r="O17" s="9">
        <v>8.4000000000000005E-2</v>
      </c>
      <c r="P17" s="9">
        <v>8.4000000000000005E-2</v>
      </c>
      <c r="Q17" s="9"/>
    </row>
    <row r="18" spans="1:17" x14ac:dyDescent="0.35">
      <c r="A18" s="46" t="s">
        <v>123</v>
      </c>
      <c r="B18" s="12"/>
      <c r="C18" s="12"/>
      <c r="D18" s="12"/>
      <c r="E18" s="9">
        <v>2.4E-2</v>
      </c>
      <c r="F18" s="9"/>
      <c r="G18" s="9"/>
      <c r="H18" s="9"/>
      <c r="I18" s="9"/>
      <c r="J18" s="9"/>
      <c r="K18" s="9"/>
      <c r="L18" s="9"/>
      <c r="M18" s="9">
        <v>2.1999999999999999E-2</v>
      </c>
      <c r="N18" s="9">
        <v>2.1999999999999999E-2</v>
      </c>
      <c r="O18" s="9">
        <v>2.1999999999999999E-2</v>
      </c>
      <c r="P18" s="9">
        <v>2.1999999999999999E-2</v>
      </c>
      <c r="Q18" s="9"/>
    </row>
    <row r="19" spans="1:17" x14ac:dyDescent="0.35">
      <c r="A19" s="46" t="s">
        <v>108</v>
      </c>
      <c r="B19" s="13"/>
      <c r="C19" s="13"/>
      <c r="D19" s="13"/>
      <c r="E19" s="29">
        <v>4.3999999999999997E-2</v>
      </c>
      <c r="F19" s="29"/>
      <c r="G19" s="29"/>
      <c r="H19" s="29"/>
      <c r="I19" s="29"/>
      <c r="J19" s="29"/>
      <c r="K19" s="29"/>
      <c r="L19" s="29"/>
      <c r="M19" s="29">
        <v>4.3999999999999997E-2</v>
      </c>
      <c r="N19" s="29">
        <v>4.3999999999999997E-2</v>
      </c>
      <c r="O19" s="29">
        <v>4.3999999999999997E-2</v>
      </c>
      <c r="P19" s="29">
        <v>4.3999999999999997E-2</v>
      </c>
      <c r="Q19" s="9"/>
    </row>
    <row r="20" spans="1:17" x14ac:dyDescent="0.35">
      <c r="A20" s="46" t="s">
        <v>124</v>
      </c>
      <c r="B20" s="9"/>
      <c r="C20" s="9"/>
      <c r="D20" s="9"/>
      <c r="E20" s="9">
        <v>3.3000000000000002E-2</v>
      </c>
      <c r="F20" s="9"/>
      <c r="G20" s="9"/>
      <c r="H20" s="9"/>
      <c r="I20" s="9"/>
      <c r="J20" s="9"/>
      <c r="K20" s="9"/>
      <c r="L20" s="9"/>
      <c r="M20" s="9">
        <v>5.3999999999999999E-2</v>
      </c>
      <c r="N20" s="9">
        <v>5.3999999999999999E-2</v>
      </c>
      <c r="O20" s="9">
        <v>5.3999999999999999E-2</v>
      </c>
      <c r="P20" s="9">
        <v>5.3999999999999999E-2</v>
      </c>
      <c r="Q20" s="9"/>
    </row>
    <row r="21" spans="1:17" x14ac:dyDescent="0.35">
      <c r="A21" s="21" t="s">
        <v>26</v>
      </c>
      <c r="B21" s="41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7" x14ac:dyDescent="0.35">
      <c r="A22" s="16" t="s">
        <v>44</v>
      </c>
      <c r="B22" s="9">
        <v>2017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7" x14ac:dyDescent="0.35">
      <c r="A23" s="14" t="s">
        <v>46</v>
      </c>
      <c r="B23" s="4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7" x14ac:dyDescent="0.35">
      <c r="A24" s="15" t="s">
        <v>37</v>
      </c>
      <c r="B24" s="43">
        <v>0.95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7" x14ac:dyDescent="0.35">
      <c r="A25" s="18" t="s">
        <v>30</v>
      </c>
      <c r="B25" s="42">
        <v>2018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7" x14ac:dyDescent="0.35">
      <c r="A26" s="15" t="s">
        <v>38</v>
      </c>
      <c r="B26" s="43">
        <v>0.95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 x14ac:dyDescent="0.35">
      <c r="A27" s="18" t="s">
        <v>30</v>
      </c>
      <c r="B27" s="42">
        <v>2020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7" x14ac:dyDescent="0.35">
      <c r="A28" s="15" t="s">
        <v>39</v>
      </c>
      <c r="B28" s="43">
        <v>0.22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7" x14ac:dyDescent="0.35">
      <c r="A29" s="18" t="s">
        <v>30</v>
      </c>
      <c r="B29" s="42">
        <v>2018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7" x14ac:dyDescent="0.35">
      <c r="A30" s="15" t="s">
        <v>40</v>
      </c>
      <c r="B30" s="43">
        <v>0.22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7" x14ac:dyDescent="0.35">
      <c r="A31" s="18" t="s">
        <v>30</v>
      </c>
      <c r="B31" s="42">
        <v>2020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7" x14ac:dyDescent="0.35">
      <c r="A32" s="14" t="s">
        <v>41</v>
      </c>
      <c r="B32" s="42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25" x14ac:dyDescent="0.35">
      <c r="A33" s="15" t="s">
        <v>37</v>
      </c>
      <c r="B33" s="42">
        <v>9.5699999999999993E-2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25" x14ac:dyDescent="0.35">
      <c r="A34" s="18" t="s">
        <v>30</v>
      </c>
      <c r="B34" s="42">
        <v>2022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25" x14ac:dyDescent="0.35">
      <c r="A35" s="14" t="s">
        <v>42</v>
      </c>
      <c r="B35" s="4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25" x14ac:dyDescent="0.35">
      <c r="A36" s="15" t="s">
        <v>37</v>
      </c>
      <c r="B36" s="42">
        <v>7.0000000000000007E-2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25" x14ac:dyDescent="0.35">
      <c r="A37" s="18" t="s">
        <v>30</v>
      </c>
      <c r="B37" s="42">
        <v>2020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25" x14ac:dyDescent="0.35">
      <c r="A38" s="25" t="s">
        <v>58</v>
      </c>
      <c r="B38" s="27"/>
      <c r="C38" s="27"/>
      <c r="D38" s="27"/>
      <c r="E38" s="27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5" x14ac:dyDescent="0.35">
      <c r="A39" s="9" t="s">
        <v>90</v>
      </c>
      <c r="B39" s="3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25" x14ac:dyDescent="0.35">
      <c r="A40" s="9" t="s">
        <v>86</v>
      </c>
      <c r="B40" s="3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25" x14ac:dyDescent="0.35">
      <c r="A41" s="9" t="s">
        <v>145</v>
      </c>
      <c r="B41" s="30">
        <v>78.8</v>
      </c>
    </row>
    <row r="42" spans="1:25" x14ac:dyDescent="0.35">
      <c r="A42" s="9" t="s">
        <v>5</v>
      </c>
      <c r="B42" s="3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25" x14ac:dyDescent="0.35">
      <c r="A43" s="9" t="s">
        <v>87</v>
      </c>
      <c r="B43" s="30"/>
      <c r="C43" s="4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25" x14ac:dyDescent="0.35">
      <c r="A44" s="9" t="s">
        <v>93</v>
      </c>
      <c r="B44" s="30"/>
      <c r="C44" s="4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25" x14ac:dyDescent="0.35">
      <c r="A45" s="9" t="s">
        <v>7</v>
      </c>
      <c r="B45" s="45">
        <v>4893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25" x14ac:dyDescent="0.35">
      <c r="A46" s="9" t="s">
        <v>8</v>
      </c>
      <c r="B46" s="45">
        <v>2877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V46" s="10"/>
      <c r="W46" s="10"/>
      <c r="X46" s="10"/>
      <c r="Y46" s="10"/>
    </row>
    <row r="47" spans="1:25" x14ac:dyDescent="0.35">
      <c r="A47" s="9" t="s">
        <v>159</v>
      </c>
      <c r="B47" s="45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V47" s="10"/>
      <c r="W47" s="10"/>
      <c r="X47" s="10"/>
      <c r="Y47" s="10"/>
    </row>
    <row r="48" spans="1:25" x14ac:dyDescent="0.35">
      <c r="A48" s="9" t="s">
        <v>160</v>
      </c>
      <c r="B48" s="4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V48" s="10"/>
      <c r="W48" s="10"/>
      <c r="X48" s="10"/>
      <c r="Y48" s="10"/>
    </row>
    <row r="49" spans="1:25" x14ac:dyDescent="0.35">
      <c r="B49" s="45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V49" s="10"/>
      <c r="W49" s="10"/>
      <c r="X49" s="10"/>
      <c r="Y49" s="10"/>
    </row>
    <row r="50" spans="1:25" x14ac:dyDescent="0.35">
      <c r="A50" s="48" t="s">
        <v>149</v>
      </c>
    </row>
    <row r="51" spans="1:25" x14ac:dyDescent="0.35">
      <c r="A51" s="49" t="s">
        <v>157</v>
      </c>
    </row>
    <row r="52" spans="1:25" x14ac:dyDescent="0.35">
      <c r="A52" s="47" t="s">
        <v>151</v>
      </c>
      <c r="I52" s="8" t="s">
        <v>6</v>
      </c>
    </row>
    <row r="53" spans="1:25" x14ac:dyDescent="0.35">
      <c r="A53" s="47" t="s">
        <v>152</v>
      </c>
    </row>
    <row r="54" spans="1:25" x14ac:dyDescent="0.35">
      <c r="A54" s="47" t="s">
        <v>153</v>
      </c>
    </row>
    <row r="55" spans="1:25" x14ac:dyDescent="0.35">
      <c r="A55" s="47" t="s">
        <v>154</v>
      </c>
    </row>
    <row r="56" spans="1:25" x14ac:dyDescent="0.35">
      <c r="A56" s="49" t="s">
        <v>158</v>
      </c>
    </row>
    <row r="57" spans="1:25" x14ac:dyDescent="0.35">
      <c r="A57" s="47" t="s">
        <v>151</v>
      </c>
    </row>
    <row r="58" spans="1:25" x14ac:dyDescent="0.35">
      <c r="A58" s="47" t="s">
        <v>152</v>
      </c>
    </row>
    <row r="59" spans="1:25" x14ac:dyDescent="0.35">
      <c r="A59" s="47" t="s">
        <v>153</v>
      </c>
    </row>
    <row r="60" spans="1:25" x14ac:dyDescent="0.35">
      <c r="A60" s="47" t="s">
        <v>154</v>
      </c>
    </row>
    <row r="61" spans="1:25" x14ac:dyDescent="0.35">
      <c r="A61" s="48" t="s">
        <v>150</v>
      </c>
    </row>
    <row r="62" spans="1:25" x14ac:dyDescent="0.35">
      <c r="A62" s="49" t="s">
        <v>157</v>
      </c>
    </row>
    <row r="63" spans="1:25" x14ac:dyDescent="0.35">
      <c r="A63" s="47" t="s">
        <v>155</v>
      </c>
    </row>
    <row r="64" spans="1:25" x14ac:dyDescent="0.35">
      <c r="A64" s="47" t="s">
        <v>156</v>
      </c>
    </row>
    <row r="65" spans="1:1" x14ac:dyDescent="0.35">
      <c r="A65" s="47" t="s">
        <v>153</v>
      </c>
    </row>
    <row r="66" spans="1:1" x14ac:dyDescent="0.35">
      <c r="A66" s="47" t="s">
        <v>154</v>
      </c>
    </row>
    <row r="67" spans="1:1" x14ac:dyDescent="0.35">
      <c r="A67" s="49" t="s">
        <v>158</v>
      </c>
    </row>
    <row r="68" spans="1:1" x14ac:dyDescent="0.35">
      <c r="A68" s="47" t="s">
        <v>155</v>
      </c>
    </row>
    <row r="69" spans="1:1" x14ac:dyDescent="0.35">
      <c r="A69" s="47" t="s">
        <v>156</v>
      </c>
    </row>
    <row r="70" spans="1:1" x14ac:dyDescent="0.35">
      <c r="A70" s="47" t="s">
        <v>153</v>
      </c>
    </row>
    <row r="71" spans="1:1" x14ac:dyDescent="0.35">
      <c r="A71" s="47" t="s">
        <v>154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22" zoomScale="70" zoomScaleNormal="70" workbookViewId="0">
      <selection activeCell="C73" sqref="C73"/>
    </sheetView>
  </sheetViews>
  <sheetFormatPr defaultRowHeight="14.5" x14ac:dyDescent="0.35"/>
  <cols>
    <col min="1" max="1" width="54.1796875" style="9" customWidth="1"/>
    <col min="2" max="2" width="21.1796875" customWidth="1"/>
    <col min="3" max="3" width="21.7265625" customWidth="1"/>
    <col min="4" max="4" width="20" customWidth="1"/>
    <col min="5" max="5" width="19.26953125" customWidth="1"/>
    <col min="6" max="6" width="17" customWidth="1"/>
    <col min="7" max="7" width="16.7265625" customWidth="1"/>
    <col min="8" max="8" width="17.54296875" customWidth="1"/>
    <col min="9" max="9" width="16.54296875" customWidth="1"/>
  </cols>
  <sheetData>
    <row r="1" spans="1:9" x14ac:dyDescent="0.35">
      <c r="A1" s="10" t="s">
        <v>6</v>
      </c>
      <c r="B1" s="1" t="s">
        <v>27</v>
      </c>
      <c r="C1" s="1" t="s">
        <v>29</v>
      </c>
      <c r="I1" s="6"/>
    </row>
    <row r="2" spans="1:9" x14ac:dyDescent="0.35">
      <c r="A2" s="21" t="s">
        <v>12</v>
      </c>
      <c r="B2" s="24"/>
      <c r="C2" s="24"/>
      <c r="D2" s="24"/>
      <c r="E2" s="24"/>
      <c r="F2" s="24"/>
      <c r="G2" s="24"/>
      <c r="H2" s="24"/>
      <c r="I2" s="24"/>
    </row>
    <row r="3" spans="1:9" x14ac:dyDescent="0.35">
      <c r="A3" s="16" t="s">
        <v>13</v>
      </c>
      <c r="B3" t="s">
        <v>28</v>
      </c>
    </row>
    <row r="4" spans="1:9" x14ac:dyDescent="0.35">
      <c r="A4" s="16" t="s">
        <v>14</v>
      </c>
      <c r="B4" t="s">
        <v>28</v>
      </c>
      <c r="D4" s="1" t="s">
        <v>36</v>
      </c>
    </row>
    <row r="5" spans="1:9" x14ac:dyDescent="0.35">
      <c r="A5" s="16" t="s">
        <v>15</v>
      </c>
      <c r="B5" t="s">
        <v>28</v>
      </c>
      <c r="E5" s="17"/>
    </row>
    <row r="6" spans="1:9" x14ac:dyDescent="0.35">
      <c r="A6" s="16" t="s">
        <v>16</v>
      </c>
      <c r="B6" t="s">
        <v>28</v>
      </c>
      <c r="E6" s="17"/>
    </row>
    <row r="7" spans="1:9" x14ac:dyDescent="0.35">
      <c r="A7" s="16" t="s">
        <v>17</v>
      </c>
      <c r="B7" t="s">
        <v>28</v>
      </c>
      <c r="E7" s="17"/>
    </row>
    <row r="8" spans="1:9" x14ac:dyDescent="0.35">
      <c r="A8" s="16" t="s">
        <v>18</v>
      </c>
      <c r="B8" t="s">
        <v>28</v>
      </c>
      <c r="E8" s="17"/>
    </row>
    <row r="9" spans="1:9" x14ac:dyDescent="0.35">
      <c r="A9" s="16" t="s">
        <v>19</v>
      </c>
      <c r="B9" t="s">
        <v>28</v>
      </c>
    </row>
    <row r="10" spans="1:9" x14ac:dyDescent="0.35">
      <c r="A10" s="16" t="s">
        <v>20</v>
      </c>
      <c r="B10" t="s">
        <v>28</v>
      </c>
    </row>
    <row r="11" spans="1:9" x14ac:dyDescent="0.35">
      <c r="A11" s="21" t="s">
        <v>24</v>
      </c>
      <c r="B11" s="24"/>
      <c r="C11" s="24"/>
      <c r="D11" s="24"/>
      <c r="E11" s="24"/>
      <c r="F11" s="24"/>
      <c r="G11" s="24"/>
      <c r="H11" s="24"/>
      <c r="I11" s="24"/>
    </row>
    <row r="12" spans="1:9" s="6" customFormat="1" x14ac:dyDescent="0.35">
      <c r="A12" s="20" t="s">
        <v>142</v>
      </c>
    </row>
    <row r="13" spans="1:9" x14ac:dyDescent="0.35">
      <c r="A13" s="16" t="s">
        <v>88</v>
      </c>
      <c r="B13" s="4" t="s">
        <v>138</v>
      </c>
      <c r="C13" s="4" t="s">
        <v>141</v>
      </c>
    </row>
    <row r="14" spans="1:9" x14ac:dyDescent="0.35">
      <c r="A14" s="16" t="s">
        <v>85</v>
      </c>
    </row>
    <row r="15" spans="1:9" x14ac:dyDescent="0.35">
      <c r="A15" s="16" t="s">
        <v>89</v>
      </c>
      <c r="B15" s="4" t="s">
        <v>91</v>
      </c>
      <c r="C15" t="s">
        <v>92</v>
      </c>
    </row>
    <row r="16" spans="1:9" x14ac:dyDescent="0.35">
      <c r="A16" s="46" t="s">
        <v>106</v>
      </c>
      <c r="B16" t="s">
        <v>117</v>
      </c>
      <c r="C16" t="s">
        <v>125</v>
      </c>
    </row>
    <row r="17" spans="1:9" x14ac:dyDescent="0.35">
      <c r="A17" s="46" t="s">
        <v>107</v>
      </c>
      <c r="B17" t="s">
        <v>117</v>
      </c>
      <c r="C17" t="s">
        <v>126</v>
      </c>
    </row>
    <row r="18" spans="1:9" x14ac:dyDescent="0.35">
      <c r="A18" s="46" t="s">
        <v>123</v>
      </c>
      <c r="B18" t="s">
        <v>117</v>
      </c>
      <c r="C18" t="s">
        <v>127</v>
      </c>
    </row>
    <row r="19" spans="1:9" x14ac:dyDescent="0.35">
      <c r="A19" s="46" t="s">
        <v>108</v>
      </c>
      <c r="B19" t="s">
        <v>117</v>
      </c>
      <c r="C19" t="s">
        <v>128</v>
      </c>
    </row>
    <row r="20" spans="1:9" x14ac:dyDescent="0.35">
      <c r="A20" s="46" t="s">
        <v>124</v>
      </c>
      <c r="B20" t="s">
        <v>117</v>
      </c>
      <c r="C20" t="s">
        <v>129</v>
      </c>
    </row>
    <row r="21" spans="1:9" x14ac:dyDescent="0.35">
      <c r="A21" s="21" t="s">
        <v>26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35">
      <c r="A22" s="16" t="s">
        <v>44</v>
      </c>
      <c r="B22" t="s">
        <v>43</v>
      </c>
    </row>
    <row r="23" spans="1:9" x14ac:dyDescent="0.35">
      <c r="A23" s="14" t="s">
        <v>46</v>
      </c>
    </row>
    <row r="24" spans="1:9" x14ac:dyDescent="0.35">
      <c r="A24" s="15" t="s">
        <v>37</v>
      </c>
      <c r="B24" s="19" t="s">
        <v>47</v>
      </c>
      <c r="C24" t="s">
        <v>48</v>
      </c>
    </row>
    <row r="25" spans="1:9" x14ac:dyDescent="0.35">
      <c r="A25" s="18" t="s">
        <v>30</v>
      </c>
    </row>
    <row r="26" spans="1:9" x14ac:dyDescent="0.35">
      <c r="A26" s="15" t="s">
        <v>38</v>
      </c>
    </row>
    <row r="27" spans="1:9" x14ac:dyDescent="0.35">
      <c r="A27" s="18" t="s">
        <v>30</v>
      </c>
    </row>
    <row r="28" spans="1:9" x14ac:dyDescent="0.35">
      <c r="A28" s="15" t="s">
        <v>39</v>
      </c>
      <c r="B28" t="s">
        <v>49</v>
      </c>
      <c r="C28" t="s">
        <v>50</v>
      </c>
    </row>
    <row r="29" spans="1:9" x14ac:dyDescent="0.35">
      <c r="A29" s="18" t="s">
        <v>30</v>
      </c>
    </row>
    <row r="30" spans="1:9" x14ac:dyDescent="0.35">
      <c r="A30" s="15" t="s">
        <v>40</v>
      </c>
    </row>
    <row r="31" spans="1:9" x14ac:dyDescent="0.35">
      <c r="A31" s="18" t="s">
        <v>30</v>
      </c>
    </row>
    <row r="32" spans="1:9" x14ac:dyDescent="0.35">
      <c r="A32" s="14" t="s">
        <v>41</v>
      </c>
    </row>
    <row r="33" spans="1:11" x14ac:dyDescent="0.35">
      <c r="A33" s="15" t="s">
        <v>37</v>
      </c>
      <c r="B33" t="s">
        <v>51</v>
      </c>
      <c r="C33" t="s">
        <v>52</v>
      </c>
    </row>
    <row r="34" spans="1:11" x14ac:dyDescent="0.35">
      <c r="A34" s="18" t="s">
        <v>30</v>
      </c>
    </row>
    <row r="35" spans="1:11" x14ac:dyDescent="0.35">
      <c r="A35" s="14" t="s">
        <v>42</v>
      </c>
    </row>
    <row r="36" spans="1:11" x14ac:dyDescent="0.35">
      <c r="A36" s="15" t="s">
        <v>37</v>
      </c>
      <c r="B36" t="s">
        <v>53</v>
      </c>
      <c r="C36" t="s">
        <v>54</v>
      </c>
    </row>
    <row r="37" spans="1:11" x14ac:dyDescent="0.35">
      <c r="A37" s="18" t="s">
        <v>30</v>
      </c>
    </row>
    <row r="38" spans="1:11" x14ac:dyDescent="0.35">
      <c r="A38" s="25" t="s">
        <v>58</v>
      </c>
      <c r="B38" s="24"/>
      <c r="C38" s="24"/>
      <c r="D38" s="24"/>
      <c r="E38" s="24"/>
      <c r="F38" s="24"/>
      <c r="G38" s="24"/>
      <c r="H38" s="24"/>
      <c r="I38" s="24"/>
    </row>
    <row r="39" spans="1:11" x14ac:dyDescent="0.35">
      <c r="A39" s="9" t="s">
        <v>90</v>
      </c>
      <c r="B39" s="34"/>
      <c r="C39" s="6"/>
      <c r="F39" s="9"/>
      <c r="G39" s="30"/>
      <c r="H39" s="10"/>
      <c r="I39" s="10"/>
      <c r="J39" s="10"/>
      <c r="K39" s="8"/>
    </row>
    <row r="40" spans="1:11" x14ac:dyDescent="0.35">
      <c r="A40" s="9" t="s">
        <v>86</v>
      </c>
      <c r="B40" s="3"/>
      <c r="F40" s="9"/>
      <c r="G40" s="31"/>
      <c r="H40" s="8"/>
      <c r="I40" s="8"/>
      <c r="J40" s="8"/>
      <c r="K40" s="8"/>
    </row>
    <row r="41" spans="1:11" x14ac:dyDescent="0.35">
      <c r="A41" s="9" t="s">
        <v>145</v>
      </c>
      <c r="B41" t="s">
        <v>147</v>
      </c>
      <c r="C41" t="s">
        <v>148</v>
      </c>
      <c r="F41" s="9"/>
      <c r="G41" s="31"/>
      <c r="H41" s="8"/>
      <c r="I41" s="8"/>
      <c r="J41" s="8"/>
      <c r="K41" s="8"/>
    </row>
    <row r="42" spans="1:11" x14ac:dyDescent="0.35">
      <c r="A42" s="9" t="s">
        <v>5</v>
      </c>
      <c r="B42" s="3"/>
      <c r="C42" s="33"/>
      <c r="F42" s="9"/>
      <c r="G42" s="31"/>
      <c r="H42" s="8"/>
      <c r="I42" s="8"/>
      <c r="J42" s="8"/>
      <c r="K42" s="8"/>
    </row>
    <row r="43" spans="1:11" x14ac:dyDescent="0.35">
      <c r="A43" s="9" t="s">
        <v>87</v>
      </c>
      <c r="F43" s="9"/>
      <c r="G43" s="31"/>
      <c r="H43" s="4"/>
      <c r="I43" s="8"/>
      <c r="J43" s="8"/>
      <c r="K43" s="8"/>
    </row>
    <row r="44" spans="1:11" x14ac:dyDescent="0.35">
      <c r="A44" s="9" t="s">
        <v>93</v>
      </c>
      <c r="F44" s="9"/>
      <c r="G44" s="32"/>
      <c r="H44" s="8"/>
      <c r="I44" s="8"/>
      <c r="J44" s="8"/>
      <c r="K44" s="8"/>
    </row>
    <row r="45" spans="1:11" x14ac:dyDescent="0.35">
      <c r="A45" s="9" t="s">
        <v>7</v>
      </c>
      <c r="B45" s="3" t="s">
        <v>11</v>
      </c>
      <c r="C45" s="4" t="s">
        <v>9</v>
      </c>
      <c r="F45" s="9"/>
      <c r="G45" s="32"/>
      <c r="H45" s="8"/>
      <c r="I45" s="8"/>
      <c r="J45" s="8"/>
      <c r="K45" s="8"/>
    </row>
    <row r="46" spans="1:11" x14ac:dyDescent="0.35">
      <c r="A46" s="9" t="s">
        <v>8</v>
      </c>
      <c r="B46" s="4" t="s">
        <v>11</v>
      </c>
      <c r="C46" s="2" t="s">
        <v>10</v>
      </c>
      <c r="F46" s="9"/>
      <c r="G46" s="32"/>
      <c r="H46" s="8"/>
      <c r="I46" s="8"/>
      <c r="J46" s="8"/>
      <c r="K46" s="8"/>
    </row>
    <row r="47" spans="1:11" x14ac:dyDescent="0.35">
      <c r="A47" s="9" t="s">
        <v>159</v>
      </c>
      <c r="F47" s="9"/>
      <c r="G47" s="32"/>
      <c r="H47" s="8"/>
      <c r="I47" s="8"/>
      <c r="J47" s="8"/>
      <c r="K47" s="8"/>
    </row>
    <row r="48" spans="1:11" x14ac:dyDescent="0.35">
      <c r="A48" s="9" t="s">
        <v>160</v>
      </c>
      <c r="F48" s="9"/>
      <c r="G48" s="32"/>
      <c r="H48" s="8"/>
      <c r="I48" s="8"/>
      <c r="J48" s="8"/>
      <c r="K48" s="8"/>
    </row>
    <row r="49" spans="1:11" x14ac:dyDescent="0.35">
      <c r="F49" s="9"/>
      <c r="G49" s="32"/>
      <c r="H49" s="8"/>
      <c r="I49" s="8"/>
      <c r="J49" s="8"/>
      <c r="K49" s="8"/>
    </row>
    <row r="50" spans="1:11" x14ac:dyDescent="0.35">
      <c r="A50" s="48" t="s">
        <v>149</v>
      </c>
      <c r="F50" s="9"/>
      <c r="G50" s="32"/>
      <c r="H50" s="8"/>
      <c r="I50" s="8"/>
      <c r="J50" s="8"/>
      <c r="K50" s="8"/>
    </row>
    <row r="51" spans="1:11" x14ac:dyDescent="0.35">
      <c r="A51" s="49" t="s">
        <v>157</v>
      </c>
      <c r="B51" s="10"/>
      <c r="D51" s="10"/>
      <c r="F51" s="10"/>
      <c r="H51" s="10"/>
      <c r="I51" s="8"/>
      <c r="J51" s="8"/>
      <c r="K51" s="8"/>
    </row>
    <row r="52" spans="1:11" x14ac:dyDescent="0.35">
      <c r="A52" s="47" t="s">
        <v>151</v>
      </c>
      <c r="F52" s="9"/>
      <c r="G52" s="10"/>
      <c r="H52" s="10"/>
      <c r="I52" s="10"/>
      <c r="J52" s="10"/>
      <c r="K52" s="8"/>
    </row>
    <row r="53" spans="1:11" x14ac:dyDescent="0.35">
      <c r="A53" s="47" t="s">
        <v>152</v>
      </c>
      <c r="F53" s="9"/>
      <c r="G53" s="8"/>
      <c r="H53" s="8"/>
      <c r="I53" s="8"/>
      <c r="J53" s="8"/>
      <c r="K53" s="8"/>
    </row>
    <row r="54" spans="1:11" x14ac:dyDescent="0.35">
      <c r="A54" s="47" t="s">
        <v>153</v>
      </c>
      <c r="D54" s="33"/>
      <c r="E54" s="33"/>
      <c r="F54" s="9"/>
      <c r="G54" s="8"/>
      <c r="H54" s="8"/>
      <c r="I54" s="8"/>
      <c r="J54" s="8"/>
      <c r="K54" s="8"/>
    </row>
    <row r="55" spans="1:11" x14ac:dyDescent="0.35">
      <c r="A55" s="47" t="s">
        <v>154</v>
      </c>
      <c r="F55" s="9"/>
      <c r="G55" s="8"/>
      <c r="H55" s="8"/>
      <c r="I55" s="8"/>
      <c r="J55" s="8"/>
      <c r="K55" s="8"/>
    </row>
    <row r="56" spans="1:11" x14ac:dyDescent="0.35">
      <c r="A56" s="49" t="s">
        <v>158</v>
      </c>
      <c r="F56" s="9"/>
      <c r="G56" s="8"/>
      <c r="H56" s="8"/>
      <c r="I56" s="8"/>
      <c r="J56" s="8"/>
      <c r="K56" s="8"/>
    </row>
    <row r="57" spans="1:11" x14ac:dyDescent="0.35">
      <c r="A57" s="47" t="s">
        <v>151</v>
      </c>
      <c r="F57" s="9"/>
      <c r="G57" s="8"/>
      <c r="H57" s="8"/>
      <c r="I57" s="8"/>
      <c r="J57" s="8"/>
      <c r="K57" s="8"/>
    </row>
    <row r="58" spans="1:11" x14ac:dyDescent="0.35">
      <c r="A58" s="47" t="s">
        <v>152</v>
      </c>
      <c r="F58" s="9"/>
      <c r="G58" s="8"/>
      <c r="H58" s="8"/>
      <c r="I58" s="8"/>
      <c r="J58" s="8"/>
      <c r="K58" s="8"/>
    </row>
    <row r="59" spans="1:11" x14ac:dyDescent="0.35">
      <c r="A59" s="47" t="s">
        <v>153</v>
      </c>
    </row>
    <row r="60" spans="1:11" x14ac:dyDescent="0.35">
      <c r="A60" s="47" t="s">
        <v>154</v>
      </c>
    </row>
    <row r="61" spans="1:11" x14ac:dyDescent="0.35">
      <c r="A61" s="48" t="s">
        <v>150</v>
      </c>
    </row>
    <row r="62" spans="1:11" x14ac:dyDescent="0.35">
      <c r="A62" s="49" t="s">
        <v>157</v>
      </c>
      <c r="D62" s="33"/>
      <c r="E62" s="33"/>
    </row>
    <row r="63" spans="1:11" x14ac:dyDescent="0.35">
      <c r="A63" s="47" t="s">
        <v>155</v>
      </c>
      <c r="D63" s="33"/>
      <c r="E63" s="33"/>
    </row>
    <row r="64" spans="1:11" x14ac:dyDescent="0.35">
      <c r="A64" s="47" t="s">
        <v>156</v>
      </c>
      <c r="G64" t="s">
        <v>6</v>
      </c>
    </row>
    <row r="65" spans="1:1" x14ac:dyDescent="0.35">
      <c r="A65" s="47" t="s">
        <v>153</v>
      </c>
    </row>
    <row r="66" spans="1:1" x14ac:dyDescent="0.35">
      <c r="A66" s="47" t="s">
        <v>154</v>
      </c>
    </row>
    <row r="67" spans="1:1" x14ac:dyDescent="0.35">
      <c r="A67" s="49" t="s">
        <v>158</v>
      </c>
    </row>
    <row r="68" spans="1:1" x14ac:dyDescent="0.35">
      <c r="A68" s="47" t="s">
        <v>155</v>
      </c>
    </row>
    <row r="69" spans="1:1" x14ac:dyDescent="0.35">
      <c r="A69" s="47" t="s">
        <v>156</v>
      </c>
    </row>
    <row r="70" spans="1:1" x14ac:dyDescent="0.35">
      <c r="A70" s="47" t="s">
        <v>153</v>
      </c>
    </row>
    <row r="71" spans="1:1" x14ac:dyDescent="0.35">
      <c r="A71" s="47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Pneumonia-Data</vt:lpstr>
      <vt:lpstr>Pneumonia-Sources</vt:lpstr>
      <vt:lpstr>cIAIs-Data</vt:lpstr>
      <vt:lpstr>cIAIs-Sources</vt:lpstr>
      <vt:lpstr>UTIs-Data</vt:lpstr>
      <vt:lpstr>UTIs-Sources</vt:lpstr>
      <vt:lpstr>Bacteremia-Data</vt:lpstr>
      <vt:lpstr>Bacteremia-Sources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2017-05-25T22:36:14Z</dcterms:modified>
</cp:coreProperties>
</file>