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1490" windowHeight="3735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5" i="34" l="1"/>
  <c r="O5" i="34"/>
  <c r="P3" i="34"/>
  <c r="O3" i="34"/>
  <c r="P9" i="34"/>
  <c r="O9" i="34"/>
  <c r="N9" i="34"/>
  <c r="M9" i="34"/>
  <c r="I9" i="34"/>
  <c r="P7" i="34"/>
  <c r="O7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<sst xmlns="http://schemas.openxmlformats.org/spreadsheetml/2006/main" count="257" uniqueCount="36">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</sst>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  <xf numFmtId="0" fontId="2" fillId="0" borderId="0" xfId="0" applyFont="1" applyFill="1"/>
    <xf numFmtId="0" fontId="9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5" x14ac:dyDescent="0.25"/>
  <cols>
    <col min="1" max="1" width="36.85546875" style="2" bestFit="1" customWidth="1"/>
    <col min="2" max="2" width="8.5703125" style="1"/>
    <col min="3" max="5" width="8.7109375" style="1"/>
    <col min="6" max="14" width="8.5703125" style="1"/>
    <col min="15" max="1022" width="8.42578125" style="1"/>
    <col min="1023" max="1028" width="8.42578125"/>
  </cols>
  <sheetData>
    <row r="1" spans="1:1022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2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2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2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2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2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2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2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2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25">
      <c r="A10" t="s">
        <v>8</v>
      </c>
    </row>
    <row r="11" spans="1:1022" x14ac:dyDescent="0.25">
      <c r="A11" s="1" t="s">
        <v>9</v>
      </c>
    </row>
    <row r="14" spans="1:1022" x14ac:dyDescent="0.25">
      <c r="A14" s="22" t="s">
        <v>25</v>
      </c>
    </row>
    <row r="16" spans="1:1022" x14ac:dyDescent="0.2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2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2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2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2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25">
      <c r="A21"/>
      <c r="AMF21"/>
      <c r="AMG21"/>
      <c r="AMH21"/>
    </row>
    <row r="24" spans="1:1022" x14ac:dyDescent="0.25">
      <c r="A24" s="25" t="s">
        <v>31</v>
      </c>
    </row>
    <row r="25" spans="1:1022" x14ac:dyDescent="0.25">
      <c r="A25" s="25" t="s">
        <v>28</v>
      </c>
    </row>
    <row r="26" spans="1:1022" x14ac:dyDescent="0.25">
      <c r="A26" s="25" t="s">
        <v>29</v>
      </c>
    </row>
    <row r="27" spans="1:1022" x14ac:dyDescent="0.2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5" x14ac:dyDescent="0.25"/>
  <cols>
    <col min="1" max="1" width="36.85546875" style="2" customWidth="1"/>
    <col min="2" max="15" width="8.5703125" style="1"/>
    <col min="16" max="1025" width="8.42578125" style="1"/>
  </cols>
  <sheetData>
    <row r="1" spans="1:1025" s="2" customFormat="1" x14ac:dyDescent="0.2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2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25">
      <c r="B13"/>
      <c r="C13"/>
      <c r="D13"/>
      <c r="E13"/>
      <c r="F13"/>
      <c r="G13"/>
    </row>
    <row r="14" spans="1:1025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2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25">
      <c r="A18" s="25" t="s">
        <v>31</v>
      </c>
    </row>
    <row r="19" spans="1:1" x14ac:dyDescent="0.25">
      <c r="A19" s="25" t="s">
        <v>28</v>
      </c>
    </row>
    <row r="20" spans="1:1" x14ac:dyDescent="0.25">
      <c r="A20" s="25" t="s">
        <v>29</v>
      </c>
    </row>
    <row r="21" spans="1:1" x14ac:dyDescent="0.2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zoomScale="85" zoomScaleNormal="85" workbookViewId="0">
      <selection activeCell="M22" sqref="M22"/>
    </sheetView>
  </sheetViews>
  <sheetFormatPr defaultColWidth="8.7109375" defaultRowHeight="15" x14ac:dyDescent="0.25"/>
  <cols>
    <col min="1" max="1" width="31.7109375" style="23" bestFit="1" customWidth="1"/>
    <col min="2" max="1025" width="9.140625" style="23" customWidth="1"/>
    <col min="1026" max="16384" width="8.7109375" style="24"/>
  </cols>
  <sheetData>
    <row r="1" spans="1:1025" s="29" customFormat="1" x14ac:dyDescent="0.25">
      <c r="A1" s="29" t="s">
        <v>0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</row>
    <row r="2" spans="1:1025" x14ac:dyDescent="0.25">
      <c r="A2" s="31" t="s">
        <v>1</v>
      </c>
      <c r="B2" s="32">
        <v>3230</v>
      </c>
      <c r="C2" s="32">
        <v>3459</v>
      </c>
      <c r="D2" s="32">
        <v>3697</v>
      </c>
      <c r="E2" s="32">
        <v>3733</v>
      </c>
      <c r="F2" s="32">
        <v>4616</v>
      </c>
      <c r="G2" s="32">
        <v>4696</v>
      </c>
      <c r="H2" s="32">
        <v>4158</v>
      </c>
      <c r="I2" s="32">
        <v>3732</v>
      </c>
      <c r="J2" s="32">
        <v>3745</v>
      </c>
      <c r="K2" s="33">
        <v>3286</v>
      </c>
      <c r="L2" s="33">
        <v>3039</v>
      </c>
      <c r="M2" s="33">
        <v>2503</v>
      </c>
      <c r="N2" s="33">
        <v>1173</v>
      </c>
      <c r="O2" s="33">
        <v>6162</v>
      </c>
      <c r="P2" s="33">
        <v>6395</v>
      </c>
    </row>
    <row r="3" spans="1:1025" x14ac:dyDescent="0.25">
      <c r="A3" s="34" t="s">
        <v>2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46.96</v>
      </c>
      <c r="H3" s="35">
        <v>41.58</v>
      </c>
      <c r="I3" s="35">
        <v>74.64</v>
      </c>
      <c r="J3" s="35">
        <v>187.25</v>
      </c>
      <c r="K3" s="36">
        <v>164.3</v>
      </c>
      <c r="L3" s="36">
        <v>151.94999999999999</v>
      </c>
      <c r="M3" s="36">
        <v>175.21</v>
      </c>
      <c r="N3" s="36">
        <v>117.3</v>
      </c>
      <c r="O3" s="36">
        <f>0.1*O2</f>
        <v>616.20000000000005</v>
      </c>
      <c r="P3" s="36">
        <f>0.08*P2</f>
        <v>511.6</v>
      </c>
    </row>
    <row r="4" spans="1:1025" x14ac:dyDescent="0.25">
      <c r="A4" s="37" t="s">
        <v>3</v>
      </c>
      <c r="B4" s="38">
        <v>2486</v>
      </c>
      <c r="C4" s="38">
        <v>2727</v>
      </c>
      <c r="D4" s="38">
        <v>2822</v>
      </c>
      <c r="E4" s="38">
        <v>3101</v>
      </c>
      <c r="F4" s="38">
        <v>3537</v>
      </c>
      <c r="G4" s="38">
        <v>3076</v>
      </c>
      <c r="H4" s="38">
        <v>2714</v>
      </c>
      <c r="I4" s="38">
        <v>2267</v>
      </c>
      <c r="J4" s="39">
        <v>2107</v>
      </c>
      <c r="K4" s="39">
        <v>1829</v>
      </c>
      <c r="L4" s="39">
        <v>1631</v>
      </c>
      <c r="M4" s="39">
        <v>1488</v>
      </c>
      <c r="N4" s="39">
        <v>615</v>
      </c>
      <c r="O4" s="39">
        <v>6849</v>
      </c>
      <c r="P4" s="39">
        <v>6578</v>
      </c>
    </row>
    <row r="5" spans="1:1025" x14ac:dyDescent="0.25">
      <c r="A5" s="34" t="s">
        <v>4</v>
      </c>
      <c r="B5" s="35">
        <v>323.18</v>
      </c>
      <c r="C5" s="35">
        <v>436.32</v>
      </c>
      <c r="D5" s="35">
        <v>507.96</v>
      </c>
      <c r="E5" s="35">
        <v>589.19000000000005</v>
      </c>
      <c r="F5" s="35">
        <v>707.4</v>
      </c>
      <c r="G5" s="35">
        <v>522.91999999999996</v>
      </c>
      <c r="H5" s="35">
        <v>488.52</v>
      </c>
      <c r="I5" s="35">
        <v>385.39</v>
      </c>
      <c r="J5" s="35">
        <v>379.26</v>
      </c>
      <c r="K5" s="35">
        <v>310.93</v>
      </c>
      <c r="L5" s="35">
        <v>326.2</v>
      </c>
      <c r="M5" s="35">
        <v>282.72000000000003</v>
      </c>
      <c r="N5" s="35">
        <v>153.75</v>
      </c>
      <c r="O5" s="36">
        <f>0.2*O4</f>
        <v>1369.8000000000002</v>
      </c>
      <c r="P5" s="36">
        <f>0.19*P4</f>
        <v>1249.82</v>
      </c>
    </row>
    <row r="6" spans="1:1025" x14ac:dyDescent="0.25">
      <c r="A6" s="37" t="s">
        <v>5</v>
      </c>
      <c r="B6" s="38">
        <v>681</v>
      </c>
      <c r="C6" s="38">
        <v>887</v>
      </c>
      <c r="D6" s="38">
        <v>955</v>
      </c>
      <c r="E6" s="38">
        <v>998</v>
      </c>
      <c r="F6" s="38">
        <v>1187</v>
      </c>
      <c r="G6" s="38">
        <v>1143</v>
      </c>
      <c r="H6" s="38">
        <v>890</v>
      </c>
      <c r="I6" s="39">
        <v>860</v>
      </c>
      <c r="J6" s="39">
        <v>757</v>
      </c>
      <c r="K6" s="39">
        <v>603</v>
      </c>
      <c r="L6" s="39">
        <v>419</v>
      </c>
      <c r="M6" s="39">
        <v>365</v>
      </c>
      <c r="N6" s="39">
        <v>163</v>
      </c>
      <c r="O6" s="39">
        <v>831</v>
      </c>
      <c r="P6" s="39">
        <v>738</v>
      </c>
    </row>
    <row r="7" spans="1:1025" x14ac:dyDescent="0.25">
      <c r="A7" s="34" t="s">
        <v>6</v>
      </c>
      <c r="B7" s="36">
        <v>61.29</v>
      </c>
      <c r="C7" s="36">
        <v>124.18</v>
      </c>
      <c r="D7" s="36">
        <v>191</v>
      </c>
      <c r="E7" s="36">
        <v>179.64</v>
      </c>
      <c r="F7" s="36">
        <v>213.66</v>
      </c>
      <c r="G7" s="36">
        <v>262.89</v>
      </c>
      <c r="H7" s="36">
        <v>186.9</v>
      </c>
      <c r="I7" s="36">
        <v>301</v>
      </c>
      <c r="J7" s="36">
        <v>295.23</v>
      </c>
      <c r="K7" s="36">
        <v>301.5</v>
      </c>
      <c r="L7" s="36">
        <v>184.36</v>
      </c>
      <c r="M7" s="36">
        <v>135.05000000000001</v>
      </c>
      <c r="N7" s="36">
        <v>70.09</v>
      </c>
      <c r="O7" s="36">
        <f>0.54*O6</f>
        <v>448.74</v>
      </c>
      <c r="P7" s="36">
        <f>0.49*P6</f>
        <v>361.62</v>
      </c>
    </row>
    <row r="8" spans="1:1025" s="32" customFormat="1" x14ac:dyDescent="0.25">
      <c r="A8" s="31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33"/>
      <c r="AMJ8" s="33"/>
      <c r="AMK8" s="33"/>
    </row>
    <row r="9" spans="1:1025" s="35" customFormat="1" x14ac:dyDescent="0.25">
      <c r="A9" s="34" t="s">
        <v>35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f>0.01*I8</f>
        <v>19.670000000000002</v>
      </c>
      <c r="J9" s="36">
        <v>0</v>
      </c>
      <c r="K9" s="36">
        <v>15.53</v>
      </c>
      <c r="L9" s="36">
        <v>13.22</v>
      </c>
      <c r="M9" s="36">
        <f>0.06*M8</f>
        <v>58.8</v>
      </c>
      <c r="N9" s="36">
        <f>0.07*N8</f>
        <v>23.17</v>
      </c>
      <c r="O9" s="36">
        <f>0.06*O8</f>
        <v>196.56</v>
      </c>
      <c r="P9" s="36">
        <f>0.05*P8</f>
        <v>165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x14ac:dyDescent="0.25">
      <c r="A10" s="29" t="s">
        <v>7</v>
      </c>
      <c r="B10" s="23">
        <v>28</v>
      </c>
      <c r="C10" s="23">
        <v>33</v>
      </c>
      <c r="D10" s="23">
        <v>40</v>
      </c>
      <c r="E10" s="23">
        <v>41</v>
      </c>
      <c r="F10" s="23">
        <v>44</v>
      </c>
      <c r="G10" s="23">
        <v>48</v>
      </c>
      <c r="H10" s="23">
        <v>53</v>
      </c>
      <c r="I10" s="23">
        <v>55</v>
      </c>
      <c r="J10" s="23">
        <v>59</v>
      </c>
      <c r="K10" s="23">
        <v>62</v>
      </c>
      <c r="L10" s="23">
        <v>63</v>
      </c>
      <c r="M10" s="23">
        <v>66</v>
      </c>
      <c r="N10" s="23">
        <v>67</v>
      </c>
      <c r="O10" s="23">
        <v>61</v>
      </c>
      <c r="P10" s="23">
        <v>64</v>
      </c>
    </row>
    <row r="11" spans="1:1025" x14ac:dyDescent="0.25">
      <c r="A11" s="24" t="s">
        <v>8</v>
      </c>
      <c r="B11" s="30">
        <v>0.15789473679999999</v>
      </c>
      <c r="C11" s="30">
        <v>0.24880382779999999</v>
      </c>
      <c r="D11" s="30">
        <v>0.1052631579</v>
      </c>
      <c r="E11" s="28">
        <v>0.1071428571</v>
      </c>
    </row>
    <row r="12" spans="1:1025" x14ac:dyDescent="0.25">
      <c r="A12" s="23" t="s">
        <v>9</v>
      </c>
      <c r="B12" s="23">
        <v>0.18589</v>
      </c>
    </row>
    <row r="13" spans="1:1025" x14ac:dyDescent="0.25">
      <c r="A13" s="23" t="s">
        <v>33</v>
      </c>
      <c r="B13" s="23">
        <v>5.116795146E-2</v>
      </c>
      <c r="C13" s="23">
        <v>5.545251382E-2</v>
      </c>
      <c r="D13" s="23">
        <v>6.4058763709999994E-2</v>
      </c>
      <c r="E13" s="23">
        <v>6.3038341819999996E-2</v>
      </c>
      <c r="F13" s="23">
        <v>6.9081833790000005E-2</v>
      </c>
      <c r="G13" s="23">
        <v>7.2866838119999999E-2</v>
      </c>
      <c r="H13" s="23">
        <v>8.1495325930000001E-2</v>
      </c>
      <c r="I13" s="23">
        <v>8.2100477039999994E-2</v>
      </c>
      <c r="J13" s="23">
        <v>8.4872943630000003E-2</v>
      </c>
      <c r="K13" s="23">
        <v>8.1556849720000005E-2</v>
      </c>
      <c r="L13" s="23">
        <v>9.3080891629999996E-2</v>
      </c>
      <c r="M13" s="23">
        <v>9.1138155499999998E-2</v>
      </c>
      <c r="N13" s="23">
        <v>9.7227641840000004E-2</v>
      </c>
      <c r="O13" s="25">
        <v>9.4034273060000007E-2</v>
      </c>
      <c r="P13" s="25">
        <v>9.8938662489999996E-2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5" x14ac:dyDescent="0.25"/>
  <cols>
    <col min="1" max="1" width="36.85546875" style="2" bestFit="1" customWidth="1"/>
    <col min="2" max="1022" width="8.42578125" style="1"/>
  </cols>
  <sheetData>
    <row r="1" spans="1:1024" s="2" customFormat="1" x14ac:dyDescent="0.2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2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2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2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2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2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2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2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2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2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2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5" x14ac:dyDescent="0.25"/>
  <cols>
    <col min="1" max="1" width="36.85546875" style="2" bestFit="1" customWidth="1"/>
    <col min="2" max="6" width="8.28515625"/>
    <col min="7" max="16" width="8.5703125" style="1"/>
    <col min="17" max="1025" width="10.7109375" style="1"/>
  </cols>
  <sheetData>
    <row r="1" spans="1:1025" s="2" customFormat="1" x14ac:dyDescent="0.2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2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2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25">
      <c r="G16"/>
      <c r="H16"/>
      <c r="I16"/>
      <c r="J16"/>
      <c r="K16"/>
      <c r="L16"/>
      <c r="M16"/>
      <c r="N16"/>
      <c r="O16"/>
      <c r="P16"/>
    </row>
    <row r="17" spans="1:1" x14ac:dyDescent="0.25">
      <c r="A17" s="25" t="s">
        <v>31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2017-05-09T16:26:15Z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