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16380" windowHeight="8190" tabRatio="993" activeTab="29"/>
  </bookViews>
  <sheets>
    <sheet name="United States" sheetId="1" r:id="rId1"/>
    <sheet name="Austria" sheetId="2" r:id="rId2"/>
    <sheet name="Belgium" sheetId="3" r:id="rId3"/>
    <sheet name="Bulgaria" sheetId="4" r:id="rId4"/>
    <sheet name="Croatia" sheetId="5" r:id="rId5"/>
    <sheet name="Cyprus" sheetId="6" r:id="rId6"/>
    <sheet name="Czech Republic" sheetId="7" r:id="rId7"/>
    <sheet name="Denmark" sheetId="8" r:id="rId8"/>
    <sheet name="Estonia" sheetId="9" r:id="rId9"/>
    <sheet name="Finland" sheetId="10" r:id="rId10"/>
    <sheet name="France" sheetId="11" r:id="rId11"/>
    <sheet name="Germany" sheetId="12" r:id="rId12"/>
    <sheet name="Greece" sheetId="13" r:id="rId13"/>
    <sheet name="Hungary" sheetId="14" r:id="rId14"/>
    <sheet name="Ireland" sheetId="16" r:id="rId15"/>
    <sheet name="Italy" sheetId="17" r:id="rId16"/>
    <sheet name="Latvia" sheetId="18" r:id="rId17"/>
    <sheet name="Lithuania" sheetId="19" r:id="rId18"/>
    <sheet name="Luxembourg" sheetId="20" r:id="rId19"/>
    <sheet name="Netherlands" sheetId="22" r:id="rId20"/>
    <sheet name="Norway" sheetId="23" r:id="rId21"/>
    <sheet name="Poland" sheetId="24" r:id="rId22"/>
    <sheet name="Portugal" sheetId="25" r:id="rId23"/>
    <sheet name="Romania" sheetId="26" r:id="rId24"/>
    <sheet name="Slovakia" sheetId="27" r:id="rId25"/>
    <sheet name="Slovenia" sheetId="28" r:id="rId26"/>
    <sheet name="Spain" sheetId="29" r:id="rId27"/>
    <sheet name="Sweden" sheetId="30" r:id="rId28"/>
    <sheet name="UK" sheetId="31" r:id="rId29"/>
    <sheet name="India" sheetId="33" r:id="rId30"/>
    <sheet name="Temp" sheetId="32" r:id="rId31"/>
    <sheet name="Iceland" sheetId="15" r:id="rId32"/>
    <sheet name="Malta" sheetId="21" r:id="rId33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" i="33" l="1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P2" i="22"/>
  <c r="O2" i="22"/>
  <c r="N2" i="22"/>
  <c r="M2" i="22"/>
  <c r="L2" i="22"/>
  <c r="K2" i="22"/>
  <c r="J2" i="22"/>
  <c r="I2" i="22"/>
  <c r="H2" i="22"/>
  <c r="G2" i="22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B2" i="7"/>
  <c r="G2" i="5"/>
  <c r="H2" i="5"/>
  <c r="I2" i="5"/>
  <c r="J2" i="5"/>
  <c r="K2" i="5"/>
  <c r="L2" i="5"/>
  <c r="M2" i="5"/>
  <c r="N2" i="5"/>
  <c r="O2" i="5"/>
  <c r="P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I4" i="32"/>
  <c r="H4" i="32"/>
  <c r="G4" i="32"/>
  <c r="F4" i="32"/>
  <c r="E4" i="32"/>
  <c r="D4" i="32"/>
  <c r="C4" i="32"/>
  <c r="B4" i="32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<sst xmlns="http://schemas.openxmlformats.org/spreadsheetml/2006/main" count="205" uniqueCount="21">
  <si>
    <t>Year</t>
  </si>
  <si>
    <t>p</t>
  </si>
  <si>
    <t>Isolates</t>
  </si>
  <si>
    <t>Resistance</t>
  </si>
  <si>
    <t>resistancemap.cddep.org/AntibioticUse.php</t>
  </si>
  <si>
    <t>Consumption*</t>
  </si>
  <si>
    <t>Consumption</t>
  </si>
  <si>
    <t xml:space="preserve">Total Consumption </t>
  </si>
  <si>
    <t>p=consumption of carbapenems/total consumption</t>
  </si>
  <si>
    <t>[not K. pneumoniae specific]</t>
  </si>
  <si>
    <t>*consumption in standard units/1000 population</t>
  </si>
  <si>
    <t>Total Consump</t>
  </si>
  <si>
    <t xml:space="preserve"> </t>
  </si>
  <si>
    <t>*Consumption data from ecdc; all else from cddep</t>
  </si>
  <si>
    <t>Total Consumption</t>
  </si>
  <si>
    <t>*only ecdc data</t>
  </si>
  <si>
    <t>no consumptino data from cddep</t>
  </si>
  <si>
    <t>*Note that the ecdc report higher consumption</t>
  </si>
  <si>
    <t>* No consumption data from cddep</t>
  </si>
  <si>
    <t>*ecdc consumption data is &gt;0</t>
  </si>
  <si>
    <t>*no consumption data from cddep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</si>
</sst>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2"/>
  <sheetViews>
    <sheetView zoomScaleNormal="100" workbookViewId="0">
      <selection activeCell="A22" sqref="A22"/>
    </sheetView>
  </sheetViews>
  <sheetFormatPr defaultRowHeight="15" x14ac:dyDescent="0.25"/>
  <cols>
    <col min="1" max="1" width="14.140625" style="1" customWidth="1"/>
    <col min="2" max="1025" width="9" style="1"/>
  </cols>
  <sheetData>
    <row r="1" spans="1:1025" s="6" customFormat="1" x14ac:dyDescent="0.25">
      <c r="A1" s="3" t="s">
        <v>0</v>
      </c>
      <c r="B1" s="5">
        <v>2000</v>
      </c>
      <c r="C1" s="5">
        <v>2001</v>
      </c>
      <c r="D1" s="5">
        <v>2002</v>
      </c>
      <c r="E1" s="5">
        <v>2003</v>
      </c>
      <c r="F1" s="5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3" t="s">
        <v>1</v>
      </c>
      <c r="B2" s="1">
        <v>1.0850610346831999E-3</v>
      </c>
      <c r="C2" s="1">
        <v>1.22127234373265E-3</v>
      </c>
      <c r="D2" s="1">
        <v>1.5312177008766201E-3</v>
      </c>
      <c r="E2" s="1">
        <v>1.5869329617587899E-3</v>
      </c>
      <c r="F2" s="1">
        <v>1.87242010298311E-3</v>
      </c>
      <c r="G2" s="1">
        <v>1.9771800469580302E-3</v>
      </c>
      <c r="H2" s="1">
        <v>2.18990166101975E-3</v>
      </c>
      <c r="I2" s="1">
        <v>2.4048972452995199E-3</v>
      </c>
      <c r="J2" s="1">
        <v>2.6168721724474401E-3</v>
      </c>
      <c r="K2" s="1">
        <v>2.6919069121222601E-3</v>
      </c>
      <c r="L2" s="1">
        <v>2.8483588027850598E-3</v>
      </c>
      <c r="M2" s="1">
        <v>2.9876420261644998E-3</v>
      </c>
      <c r="N2" s="1">
        <v>3.3306820441439699E-3</v>
      </c>
    </row>
    <row r="3" spans="1:1025" x14ac:dyDescent="0.25">
      <c r="A3" s="3" t="s">
        <v>2</v>
      </c>
      <c r="B3" s="2">
        <v>3230</v>
      </c>
      <c r="C3" s="2">
        <v>3459</v>
      </c>
      <c r="D3" s="2">
        <v>3697</v>
      </c>
      <c r="E3" s="2">
        <v>3733</v>
      </c>
      <c r="F3" s="2">
        <v>4616</v>
      </c>
      <c r="G3" s="2">
        <v>4696</v>
      </c>
      <c r="H3" s="2">
        <v>4158</v>
      </c>
      <c r="I3" s="2">
        <v>3732</v>
      </c>
      <c r="J3" s="2">
        <v>3745</v>
      </c>
      <c r="K3" s="1">
        <v>3286</v>
      </c>
      <c r="L3" s="1">
        <v>3039</v>
      </c>
      <c r="M3" s="1">
        <v>2503</v>
      </c>
      <c r="N3" s="1">
        <v>1173</v>
      </c>
    </row>
    <row r="4" spans="1:1025" x14ac:dyDescent="0.25">
      <c r="A4" s="3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f>0.01*G3</f>
        <v>46.96</v>
      </c>
      <c r="H4" s="2">
        <f>0.01*H3</f>
        <v>41.58</v>
      </c>
      <c r="I4" s="2">
        <f>0.02*I3</f>
        <v>74.64</v>
      </c>
      <c r="J4" s="2">
        <f>0.05*J3</f>
        <v>187.25</v>
      </c>
      <c r="K4" s="1">
        <f>0.05*K3</f>
        <v>164.3</v>
      </c>
      <c r="L4" s="1">
        <f>0.05*L3</f>
        <v>151.95000000000002</v>
      </c>
      <c r="M4" s="1">
        <f>0.07*M3</f>
        <v>175.21</v>
      </c>
      <c r="N4" s="1">
        <f>0.1*N3</f>
        <v>117.30000000000001</v>
      </c>
    </row>
    <row r="5" spans="1:1025" x14ac:dyDescent="0.25">
      <c r="A5" s="3" t="s">
        <v>5</v>
      </c>
      <c r="B5" s="1">
        <v>28</v>
      </c>
      <c r="C5" s="1">
        <v>33</v>
      </c>
      <c r="D5" s="1">
        <v>40</v>
      </c>
      <c r="E5" s="1">
        <v>41</v>
      </c>
      <c r="F5" s="1">
        <v>44</v>
      </c>
      <c r="G5" s="1">
        <v>48</v>
      </c>
      <c r="H5" s="1">
        <v>53</v>
      </c>
      <c r="I5" s="1">
        <v>55</v>
      </c>
      <c r="J5" s="1">
        <v>59</v>
      </c>
      <c r="K5" s="1">
        <v>62</v>
      </c>
      <c r="L5" s="1">
        <v>63</v>
      </c>
      <c r="M5" s="1">
        <v>66</v>
      </c>
      <c r="N5" s="1">
        <v>67</v>
      </c>
    </row>
    <row r="6" spans="1:1025" s="2" customFormat="1" x14ac:dyDescent="0.25">
      <c r="A6" s="3" t="s">
        <v>11</v>
      </c>
      <c r="B6" s="1">
        <v>25805</v>
      </c>
      <c r="C6" s="1">
        <v>27021</v>
      </c>
      <c r="D6" s="1">
        <v>26123</v>
      </c>
      <c r="E6" s="1">
        <v>25836</v>
      </c>
      <c r="F6" s="1">
        <v>23499</v>
      </c>
      <c r="G6" s="1">
        <v>24277</v>
      </c>
      <c r="H6" s="1">
        <v>24202</v>
      </c>
      <c r="I6" s="1">
        <v>22870</v>
      </c>
      <c r="J6" s="1">
        <v>22546</v>
      </c>
      <c r="K6" s="1">
        <v>23032</v>
      </c>
      <c r="L6" s="1">
        <v>22118</v>
      </c>
      <c r="M6" s="1">
        <v>22091</v>
      </c>
      <c r="N6" s="1">
        <v>20116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</row>
    <row r="7" spans="1:102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025" x14ac:dyDescent="0.25">
      <c r="A8" s="1" t="s">
        <v>10</v>
      </c>
      <c r="B8"/>
      <c r="C8"/>
      <c r="D8"/>
      <c r="E8"/>
      <c r="F8"/>
      <c r="G8"/>
      <c r="H8"/>
      <c r="I8"/>
      <c r="J8"/>
      <c r="K8"/>
      <c r="L8"/>
      <c r="M8"/>
      <c r="N8"/>
    </row>
    <row r="9" spans="1:1025" x14ac:dyDescent="0.25">
      <c r="A9" s="1" t="s">
        <v>4</v>
      </c>
      <c r="B9"/>
      <c r="C9"/>
      <c r="D9"/>
      <c r="E9"/>
      <c r="F9"/>
      <c r="G9"/>
      <c r="H9"/>
      <c r="I9"/>
      <c r="J9"/>
      <c r="K9"/>
      <c r="L9"/>
      <c r="M9"/>
      <c r="N9"/>
    </row>
    <row r="10" spans="1:102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025" x14ac:dyDescent="0.25">
      <c r="A11" s="1" t="s">
        <v>8</v>
      </c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025" x14ac:dyDescent="0.25">
      <c r="A12" s="1" t="s">
        <v>9</v>
      </c>
      <c r="B12"/>
      <c r="C12"/>
      <c r="D12"/>
      <c r="E12"/>
      <c r="F12"/>
      <c r="G12"/>
      <c r="H12"/>
      <c r="I12"/>
      <c r="J12"/>
      <c r="K12"/>
      <c r="L12"/>
      <c r="M12"/>
      <c r="N12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D13" sqref="D13"/>
    </sheetView>
  </sheetViews>
  <sheetFormatPr defaultRowHeight="15" x14ac:dyDescent="0.25"/>
  <cols>
    <col min="1" max="1" width="14.28515625" style="8" bestFit="1" customWidth="1"/>
    <col min="2" max="16" width="9.140625" style="7"/>
    <col min="17" max="1025" width="9" style="7"/>
    <col min="1026" max="16384" width="9.140625" style="7"/>
  </cols>
  <sheetData>
    <row r="1" spans="1:16" s="8" customFormat="1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</row>
    <row r="2" spans="1:16" x14ac:dyDescent="0.25">
      <c r="A2" s="8" t="s">
        <v>1</v>
      </c>
      <c r="B2" s="7">
        <f>B5/B6</f>
        <v>1.9819150253932863E-3</v>
      </c>
      <c r="C2" s="7">
        <f t="shared" ref="C2:P2" si="0">C5/C6</f>
        <v>2.0731707317073172E-3</v>
      </c>
      <c r="D2" s="7">
        <f t="shared" si="0"/>
        <v>2.5708635464733024E-3</v>
      </c>
      <c r="E2" s="7">
        <f t="shared" si="0"/>
        <v>2.8138818169636875E-3</v>
      </c>
      <c r="F2" s="7">
        <f t="shared" si="0"/>
        <v>3.3069734004313443E-3</v>
      </c>
      <c r="G2" s="7">
        <f t="shared" si="0"/>
        <v>3.2273570006180045E-3</v>
      </c>
      <c r="H2" s="7">
        <f t="shared" si="0"/>
        <v>3.3874382498235711E-3</v>
      </c>
      <c r="I2" s="7">
        <f t="shared" si="0"/>
        <v>3.4623217922606924E-3</v>
      </c>
      <c r="J2" s="7">
        <f t="shared" si="0"/>
        <v>4.2924303331743543E-3</v>
      </c>
      <c r="K2" s="7">
        <f t="shared" si="0"/>
        <v>4.6716130805166253E-3</v>
      </c>
      <c r="L2" s="7">
        <f t="shared" si="0"/>
        <v>4.3115063325249257E-3</v>
      </c>
      <c r="M2" s="7">
        <f t="shared" si="0"/>
        <v>3.8294281819951969E-3</v>
      </c>
      <c r="N2" s="7">
        <f t="shared" si="0"/>
        <v>3.7071987058506337E-3</v>
      </c>
      <c r="O2" s="7">
        <f t="shared" si="0"/>
        <v>4.5694200351493845E-3</v>
      </c>
      <c r="P2" s="7">
        <f t="shared" si="0"/>
        <v>4.1843971631205677E-3</v>
      </c>
    </row>
    <row r="3" spans="1:16" x14ac:dyDescent="0.25">
      <c r="A3" s="8" t="s">
        <v>2</v>
      </c>
      <c r="G3" s="7">
        <v>131</v>
      </c>
      <c r="H3" s="7">
        <v>214</v>
      </c>
      <c r="I3" s="7">
        <v>251</v>
      </c>
      <c r="J3" s="7">
        <v>280</v>
      </c>
      <c r="K3" s="7">
        <v>351</v>
      </c>
      <c r="L3" s="7">
        <v>391</v>
      </c>
      <c r="M3" s="7">
        <v>404</v>
      </c>
      <c r="N3" s="7">
        <v>536</v>
      </c>
      <c r="O3" s="7">
        <v>550</v>
      </c>
      <c r="P3" s="7">
        <v>583</v>
      </c>
    </row>
    <row r="4" spans="1:16" x14ac:dyDescent="0.25">
      <c r="A4" s="8" t="s">
        <v>3</v>
      </c>
      <c r="G4" s="7">
        <v>0</v>
      </c>
      <c r="H4" s="7">
        <v>0</v>
      </c>
      <c r="I4" s="7" t="s">
        <v>12</v>
      </c>
      <c r="J4" s="7">
        <v>0</v>
      </c>
      <c r="K4" s="7">
        <v>2</v>
      </c>
      <c r="L4" s="7">
        <v>1</v>
      </c>
      <c r="M4" s="7">
        <v>1</v>
      </c>
      <c r="N4" s="7">
        <v>0</v>
      </c>
      <c r="O4" s="7">
        <v>0</v>
      </c>
      <c r="P4" s="7">
        <v>1</v>
      </c>
    </row>
    <row r="5" spans="1:16" x14ac:dyDescent="0.25">
      <c r="A5" s="8" t="s">
        <v>6</v>
      </c>
      <c r="B5" s="7">
        <v>32</v>
      </c>
      <c r="C5" s="7">
        <v>34</v>
      </c>
      <c r="D5" s="7">
        <v>39</v>
      </c>
      <c r="E5" s="7">
        <v>42</v>
      </c>
      <c r="F5" s="7">
        <v>46</v>
      </c>
      <c r="G5" s="7">
        <v>47</v>
      </c>
      <c r="H5" s="7">
        <v>48</v>
      </c>
      <c r="I5" s="7">
        <v>51</v>
      </c>
      <c r="J5" s="7">
        <v>63</v>
      </c>
      <c r="K5" s="7">
        <v>68</v>
      </c>
      <c r="L5" s="7">
        <v>64</v>
      </c>
      <c r="M5" s="7">
        <v>59</v>
      </c>
      <c r="N5" s="7">
        <v>55</v>
      </c>
      <c r="O5" s="7">
        <v>65</v>
      </c>
      <c r="P5" s="7">
        <v>59</v>
      </c>
    </row>
    <row r="6" spans="1:16" x14ac:dyDescent="0.25">
      <c r="A6" s="8" t="s">
        <v>11</v>
      </c>
      <c r="B6" s="7">
        <v>16146</v>
      </c>
      <c r="C6" s="7">
        <v>16400</v>
      </c>
      <c r="D6" s="7">
        <v>15170</v>
      </c>
      <c r="E6" s="7">
        <v>14926</v>
      </c>
      <c r="F6" s="7">
        <v>13910</v>
      </c>
      <c r="G6" s="7">
        <v>14563</v>
      </c>
      <c r="H6" s="7">
        <v>14170</v>
      </c>
      <c r="I6" s="7">
        <v>14730</v>
      </c>
      <c r="J6" s="7">
        <v>14677</v>
      </c>
      <c r="K6" s="7">
        <v>14556</v>
      </c>
      <c r="L6" s="7">
        <v>14844</v>
      </c>
      <c r="M6" s="7">
        <v>15407</v>
      </c>
      <c r="N6" s="7">
        <v>14836</v>
      </c>
      <c r="O6" s="7">
        <v>14225</v>
      </c>
      <c r="P6" s="7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H10" sqref="H10"/>
    </sheetView>
  </sheetViews>
  <sheetFormatPr defaultRowHeight="15" x14ac:dyDescent="0.25"/>
  <cols>
    <col min="1" max="1" width="17" style="8"/>
    <col min="2" max="16" width="9.140625" style="7"/>
    <col min="17" max="1025" width="9" style="7"/>
    <col min="1026" max="16384" width="9.140625" style="7"/>
  </cols>
  <sheetData>
    <row r="1" spans="1:16" s="8" customFormat="1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</row>
    <row r="2" spans="1:16" x14ac:dyDescent="0.25">
      <c r="A2" s="8" t="s">
        <v>1</v>
      </c>
      <c r="B2" s="7">
        <f>B5/B6</f>
        <v>5.7862929150057866E-4</v>
      </c>
      <c r="C2" s="7">
        <f t="shared" ref="C2:P2" si="0">C5/C6</f>
        <v>6.2514394761951767E-4</v>
      </c>
      <c r="D2" s="7">
        <f t="shared" si="0"/>
        <v>7.2907553222513856E-4</v>
      </c>
      <c r="E2" s="7">
        <f t="shared" si="0"/>
        <v>8.585700905401186E-4</v>
      </c>
      <c r="F2" s="7">
        <f t="shared" si="0"/>
        <v>1.0495382031905961E-3</v>
      </c>
      <c r="G2" s="7">
        <f t="shared" si="0"/>
        <v>1.1298016570424304E-3</v>
      </c>
      <c r="H2" s="7">
        <f t="shared" si="0"/>
        <v>1.2148559527941688E-3</v>
      </c>
      <c r="I2" s="7">
        <f t="shared" si="0"/>
        <v>1.3528939246607195E-3</v>
      </c>
      <c r="J2" s="7">
        <f t="shared" si="0"/>
        <v>1.4645703209132026E-3</v>
      </c>
      <c r="K2" s="7">
        <f t="shared" si="0"/>
        <v>1.5011258443832875E-3</v>
      </c>
      <c r="L2" s="7">
        <f t="shared" si="0"/>
        <v>1.7749686133598857E-3</v>
      </c>
      <c r="M2" s="7">
        <f t="shared" si="0"/>
        <v>1.6693061678722766E-3</v>
      </c>
      <c r="N2" s="7">
        <f t="shared" si="0"/>
        <v>1.9336541766930217E-3</v>
      </c>
      <c r="O2" s="7">
        <f t="shared" si="0"/>
        <v>1.8748637453673426E-3</v>
      </c>
      <c r="P2" s="7">
        <f t="shared" si="0"/>
        <v>1.8735148967282031E-3</v>
      </c>
    </row>
    <row r="3" spans="1:16" x14ac:dyDescent="0.25">
      <c r="A3" s="8" t="s">
        <v>2</v>
      </c>
      <c r="G3" s="7">
        <v>753</v>
      </c>
      <c r="H3" s="7">
        <v>831</v>
      </c>
      <c r="I3" s="7">
        <v>1057</v>
      </c>
      <c r="J3" s="7">
        <v>1021</v>
      </c>
      <c r="K3" s="7">
        <v>1268</v>
      </c>
      <c r="L3" s="7">
        <v>1432</v>
      </c>
      <c r="M3" s="7">
        <v>1640</v>
      </c>
      <c r="N3" s="7">
        <v>1627</v>
      </c>
      <c r="O3" s="7">
        <v>1842</v>
      </c>
      <c r="P3" s="7">
        <v>2103</v>
      </c>
    </row>
    <row r="4" spans="1:16" x14ac:dyDescent="0.25">
      <c r="A4" s="8" t="s">
        <v>3</v>
      </c>
      <c r="G4" s="7">
        <v>1</v>
      </c>
      <c r="H4" s="7">
        <v>0</v>
      </c>
      <c r="I4" s="7">
        <v>1</v>
      </c>
      <c r="J4" s="7">
        <v>1</v>
      </c>
      <c r="K4" s="7">
        <v>6</v>
      </c>
      <c r="L4" s="7">
        <v>4</v>
      </c>
      <c r="M4" s="7">
        <v>2</v>
      </c>
      <c r="N4" s="7">
        <v>17</v>
      </c>
      <c r="O4" s="7">
        <v>21</v>
      </c>
      <c r="P4" s="7">
        <v>19</v>
      </c>
    </row>
    <row r="5" spans="1:16" x14ac:dyDescent="0.25">
      <c r="A5" s="8" t="s">
        <v>6</v>
      </c>
      <c r="B5" s="7">
        <v>18</v>
      </c>
      <c r="C5" s="7">
        <v>19</v>
      </c>
      <c r="D5" s="7">
        <v>20</v>
      </c>
      <c r="E5" s="7">
        <v>22</v>
      </c>
      <c r="F5" s="7">
        <v>25</v>
      </c>
      <c r="G5" s="7">
        <v>27</v>
      </c>
      <c r="H5" s="7">
        <v>28</v>
      </c>
      <c r="I5" s="7">
        <v>32</v>
      </c>
      <c r="J5" s="7">
        <v>34</v>
      </c>
      <c r="K5" s="7">
        <v>36</v>
      </c>
      <c r="L5" s="7">
        <v>41</v>
      </c>
      <c r="M5" s="7">
        <v>39</v>
      </c>
      <c r="N5" s="7">
        <v>45</v>
      </c>
      <c r="O5" s="7">
        <v>43</v>
      </c>
      <c r="P5" s="7">
        <v>41</v>
      </c>
    </row>
    <row r="6" spans="1:16" x14ac:dyDescent="0.25">
      <c r="A6" s="8" t="s">
        <v>7</v>
      </c>
      <c r="B6" s="7">
        <v>31108</v>
      </c>
      <c r="C6" s="7">
        <v>30393</v>
      </c>
      <c r="D6" s="7">
        <v>27432</v>
      </c>
      <c r="E6" s="7">
        <v>25624</v>
      </c>
      <c r="F6" s="7">
        <v>23820</v>
      </c>
      <c r="G6" s="7">
        <v>23898</v>
      </c>
      <c r="H6" s="7">
        <v>23048</v>
      </c>
      <c r="I6" s="7">
        <v>23653</v>
      </c>
      <c r="J6" s="7">
        <v>23215</v>
      </c>
      <c r="K6" s="7">
        <v>23982</v>
      </c>
      <c r="L6" s="7">
        <v>23099</v>
      </c>
      <c r="M6" s="7">
        <v>23363</v>
      </c>
      <c r="N6" s="7">
        <v>23272</v>
      </c>
      <c r="O6" s="7">
        <v>22935</v>
      </c>
      <c r="P6" s="7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F10" sqref="F10"/>
    </sheetView>
  </sheetViews>
  <sheetFormatPr defaultRowHeight="15" x14ac:dyDescent="0.25"/>
  <cols>
    <col min="1" max="1" width="14.140625" style="8" bestFit="1" customWidth="1"/>
    <col min="2" max="16" width="9.140625" style="7"/>
    <col min="17" max="1025" width="9" style="7"/>
    <col min="1026" max="16384" width="9.140625" style="7"/>
  </cols>
  <sheetData>
    <row r="1" spans="1:16" s="8" customFormat="1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</row>
    <row r="2" spans="1:16" x14ac:dyDescent="0.25">
      <c r="A2" s="8" t="s">
        <v>1</v>
      </c>
      <c r="B2" s="7">
        <f>B5/B6</f>
        <v>1.8370488059182761E-3</v>
      </c>
      <c r="C2" s="7">
        <f t="shared" ref="C2:P2" si="0">C5/C6</f>
        <v>1.9533206450966642E-3</v>
      </c>
      <c r="D2" s="7">
        <f t="shared" si="0"/>
        <v>2.1411143753423292E-3</v>
      </c>
      <c r="E2" s="7">
        <f t="shared" si="0"/>
        <v>2.242794426417255E-3</v>
      </c>
      <c r="F2" s="7">
        <f t="shared" si="0"/>
        <v>2.6262626262626263E-3</v>
      </c>
      <c r="G2" s="7">
        <f t="shared" si="0"/>
        <v>2.878308875572123E-3</v>
      </c>
      <c r="H2" s="7">
        <f t="shared" si="0"/>
        <v>3.4490077470020163E-3</v>
      </c>
      <c r="I2" s="7">
        <f t="shared" si="0"/>
        <v>4.0254237288135592E-3</v>
      </c>
      <c r="J2" s="7">
        <f t="shared" si="0"/>
        <v>4.5049710024855014E-3</v>
      </c>
      <c r="K2" s="7">
        <f>L5/L6</f>
        <v>5.7938027003259012E-3</v>
      </c>
      <c r="L2" s="7">
        <f>M5/M6</f>
        <v>6.0564567095007377E-3</v>
      </c>
      <c r="M2" s="7">
        <f>N5/N6</f>
        <v>6.8166703613389496E-3</v>
      </c>
      <c r="N2" s="7">
        <f>O5/O6</f>
        <v>7.1361600166684027E-3</v>
      </c>
      <c r="O2" s="7">
        <f>P5/P6</f>
        <v>7.4260189838079287E-3</v>
      </c>
      <c r="P2" s="7" t="e">
        <f>#REF!/#REF!</f>
        <v>#REF!</v>
      </c>
    </row>
    <row r="3" spans="1:16" x14ac:dyDescent="0.25">
      <c r="A3" s="8" t="s">
        <v>2</v>
      </c>
      <c r="G3" s="7">
        <v>102</v>
      </c>
      <c r="H3" s="7">
        <v>147</v>
      </c>
      <c r="I3" s="7">
        <v>173</v>
      </c>
      <c r="J3" s="7">
        <v>231</v>
      </c>
      <c r="K3" s="7">
        <v>467</v>
      </c>
      <c r="L3" s="7">
        <v>464</v>
      </c>
      <c r="M3" s="7">
        <v>512</v>
      </c>
      <c r="N3" s="7">
        <v>661</v>
      </c>
      <c r="O3" s="7">
        <v>763</v>
      </c>
      <c r="P3" s="7">
        <v>1006</v>
      </c>
    </row>
    <row r="4" spans="1:16" x14ac:dyDescent="0.25">
      <c r="A4" s="8" t="s">
        <v>3</v>
      </c>
      <c r="G4" s="7">
        <v>2</v>
      </c>
      <c r="H4" s="7">
        <v>1</v>
      </c>
      <c r="I4" s="7">
        <v>3</v>
      </c>
      <c r="J4" s="7">
        <v>0</v>
      </c>
      <c r="K4" s="7">
        <v>0</v>
      </c>
      <c r="L4" s="7">
        <v>1</v>
      </c>
      <c r="M4" s="7">
        <v>1</v>
      </c>
      <c r="N4" s="7">
        <v>1</v>
      </c>
      <c r="O4" s="7">
        <v>6</v>
      </c>
      <c r="P4" s="7">
        <v>11</v>
      </c>
    </row>
    <row r="5" spans="1:16" x14ac:dyDescent="0.25">
      <c r="A5" s="8" t="s">
        <v>6</v>
      </c>
      <c r="B5" s="7">
        <v>37</v>
      </c>
      <c r="C5" s="7">
        <v>39</v>
      </c>
      <c r="D5" s="7">
        <v>43</v>
      </c>
      <c r="E5" s="7">
        <v>47</v>
      </c>
      <c r="F5" s="7">
        <v>52</v>
      </c>
      <c r="G5" s="7">
        <v>61</v>
      </c>
      <c r="H5" s="7">
        <v>65</v>
      </c>
      <c r="I5" s="7">
        <v>76</v>
      </c>
      <c r="J5" s="7">
        <v>87</v>
      </c>
      <c r="K5" s="7">
        <v>101</v>
      </c>
      <c r="L5" s="7">
        <v>112</v>
      </c>
      <c r="M5" s="7">
        <v>115</v>
      </c>
      <c r="N5" s="7">
        <v>123</v>
      </c>
      <c r="O5" s="7">
        <v>137</v>
      </c>
      <c r="P5" s="7">
        <v>133</v>
      </c>
    </row>
    <row r="6" spans="1:16" x14ac:dyDescent="0.25">
      <c r="A6" s="8" t="s">
        <v>11</v>
      </c>
      <c r="B6" s="7">
        <v>20141</v>
      </c>
      <c r="C6" s="7">
        <v>19966</v>
      </c>
      <c r="D6" s="7">
        <v>20083</v>
      </c>
      <c r="E6" s="7">
        <v>20956</v>
      </c>
      <c r="F6" s="7">
        <v>19800</v>
      </c>
      <c r="G6" s="7">
        <v>21193</v>
      </c>
      <c r="H6" s="7">
        <v>18846</v>
      </c>
      <c r="I6" s="7">
        <v>18880</v>
      </c>
      <c r="J6" s="7">
        <v>19312</v>
      </c>
      <c r="K6" s="7">
        <v>20043</v>
      </c>
      <c r="L6" s="7">
        <v>19331</v>
      </c>
      <c r="M6" s="7">
        <v>18988</v>
      </c>
      <c r="N6" s="7">
        <v>18044</v>
      </c>
      <c r="O6" s="7">
        <v>19198</v>
      </c>
      <c r="P6" s="7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B16" sqref="B16"/>
    </sheetView>
  </sheetViews>
  <sheetFormatPr defaultRowHeight="15" x14ac:dyDescent="0.25"/>
  <cols>
    <col min="1" max="1" width="14" style="3" customWidth="1"/>
    <col min="2" max="2" width="12.42578125" bestFit="1" customWidth="1"/>
    <col min="7" max="16" width="9.140625" style="1"/>
    <col min="17" max="1025" width="9" style="1"/>
  </cols>
  <sheetData>
    <row r="1" spans="1:1025" s="6" customFormat="1" x14ac:dyDescent="0.25">
      <c r="A1" s="3" t="s">
        <v>0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3" t="s">
        <v>1</v>
      </c>
      <c r="B2">
        <f>B5/B6</f>
        <v>5.3957804996492742E-5</v>
      </c>
      <c r="C2" s="2">
        <f t="shared" ref="C2:P2" si="0">C5/C6</f>
        <v>5.3498823025893431E-5</v>
      </c>
      <c r="D2" s="2">
        <f t="shared" si="0"/>
        <v>1.3829345871940258E-4</v>
      </c>
      <c r="E2" s="2">
        <f t="shared" si="0"/>
        <v>1.8823529411764707E-4</v>
      </c>
      <c r="F2" s="2">
        <f t="shared" si="0"/>
        <v>1.8558901313042267E-4</v>
      </c>
      <c r="G2" s="2">
        <f t="shared" si="0"/>
        <v>3.146491661797096E-4</v>
      </c>
      <c r="H2" s="2">
        <f t="shared" si="0"/>
        <v>3.2250633494586501E-4</v>
      </c>
      <c r="I2" s="2">
        <f t="shared" si="0"/>
        <v>3.1293307702624166E-4</v>
      </c>
      <c r="J2" s="2">
        <f t="shared" si="0"/>
        <v>3.2365452191603479E-4</v>
      </c>
      <c r="K2" s="2">
        <f t="shared" si="0"/>
        <v>3.2141053308232703E-4</v>
      </c>
      <c r="L2" s="2">
        <f t="shared" si="0"/>
        <v>3.5879036391594057E-4</v>
      </c>
      <c r="M2" s="2">
        <f t="shared" si="0"/>
        <v>9.8926645892071023E-5</v>
      </c>
      <c r="N2" s="2">
        <f t="shared" si="0"/>
        <v>1.1606313834726091E-4</v>
      </c>
      <c r="O2" s="2">
        <f t="shared" si="0"/>
        <v>1.6828406349918664E-4</v>
      </c>
      <c r="P2" s="2">
        <f t="shared" si="0"/>
        <v>1.6380016380016381E-4</v>
      </c>
    </row>
    <row r="3" spans="1:1025" x14ac:dyDescent="0.25">
      <c r="A3" s="3" t="s">
        <v>2</v>
      </c>
      <c r="G3" s="2">
        <v>773</v>
      </c>
      <c r="H3" s="2">
        <v>837</v>
      </c>
      <c r="I3" s="2">
        <v>966</v>
      </c>
      <c r="J3" s="2">
        <v>1074</v>
      </c>
      <c r="K3" s="2">
        <v>1627</v>
      </c>
      <c r="L3" s="2">
        <v>1687</v>
      </c>
      <c r="M3" s="2">
        <v>1636</v>
      </c>
      <c r="N3" s="2">
        <v>1460</v>
      </c>
      <c r="O3" s="2">
        <v>1209</v>
      </c>
      <c r="P3" s="2">
        <v>1088</v>
      </c>
    </row>
    <row r="4" spans="1:1025" x14ac:dyDescent="0.25">
      <c r="A4" s="3" t="s">
        <v>3</v>
      </c>
      <c r="G4" s="2">
        <v>241</v>
      </c>
      <c r="H4" s="2">
        <v>312</v>
      </c>
      <c r="I4" s="2">
        <v>444</v>
      </c>
      <c r="J4" s="2">
        <v>482</v>
      </c>
      <c r="K4" s="2">
        <v>839</v>
      </c>
      <c r="L4" s="2">
        <v>1004</v>
      </c>
      <c r="M4" s="2">
        <v>1158</v>
      </c>
      <c r="N4" s="2">
        <v>911</v>
      </c>
      <c r="O4" s="2">
        <v>730</v>
      </c>
      <c r="P4" s="2">
        <v>682</v>
      </c>
    </row>
    <row r="5" spans="1:1025" x14ac:dyDescent="0.25">
      <c r="A5" s="3" t="s">
        <v>6</v>
      </c>
      <c r="B5">
        <v>1</v>
      </c>
      <c r="C5">
        <v>1</v>
      </c>
      <c r="D5">
        <v>3</v>
      </c>
      <c r="E5">
        <v>4</v>
      </c>
      <c r="F5">
        <v>4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2</v>
      </c>
      <c r="N5">
        <v>2</v>
      </c>
      <c r="O5">
        <v>3</v>
      </c>
      <c r="P5">
        <v>3</v>
      </c>
    </row>
    <row r="6" spans="1:1025" x14ac:dyDescent="0.25">
      <c r="A6" s="3" t="s">
        <v>11</v>
      </c>
      <c r="B6">
        <v>18533</v>
      </c>
      <c r="C6">
        <v>18692</v>
      </c>
      <c r="D6">
        <v>21693</v>
      </c>
      <c r="E6">
        <v>21250</v>
      </c>
      <c r="F6">
        <v>21553</v>
      </c>
      <c r="G6" s="1">
        <v>22247</v>
      </c>
      <c r="H6" s="1">
        <v>21705</v>
      </c>
      <c r="I6" s="1">
        <v>22369</v>
      </c>
      <c r="J6" s="1">
        <v>21628</v>
      </c>
      <c r="K6" s="1">
        <v>21779</v>
      </c>
      <c r="L6" s="1">
        <v>19510</v>
      </c>
      <c r="M6" s="1">
        <v>20217</v>
      </c>
      <c r="N6" s="1">
        <v>17232</v>
      </c>
      <c r="O6" s="1">
        <v>17827</v>
      </c>
      <c r="P6" s="1">
        <v>18315</v>
      </c>
    </row>
    <row r="8" spans="1:1025" x14ac:dyDescent="0.25">
      <c r="A8" s="3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G32" sqref="G32"/>
    </sheetView>
  </sheetViews>
  <sheetFormatPr defaultRowHeight="15" x14ac:dyDescent="0.25"/>
  <cols>
    <col min="1" max="1" width="14.140625" style="8" bestFit="1" customWidth="1"/>
    <col min="2" max="16" width="9.140625" style="7"/>
    <col min="17" max="1025" width="9" style="7"/>
    <col min="1026" max="16384" width="9.140625" style="7"/>
  </cols>
  <sheetData>
    <row r="1" spans="1:16" s="8" customFormat="1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</row>
    <row r="2" spans="1:16" x14ac:dyDescent="0.25">
      <c r="A2" s="8" t="s">
        <v>1</v>
      </c>
      <c r="B2" s="7">
        <f>B5/B6</f>
        <v>7.9992000799920012E-4</v>
      </c>
      <c r="C2" s="7">
        <f t="shared" ref="C2:P2" si="0">C5/C6</f>
        <v>8.1251269551086737E-4</v>
      </c>
      <c r="D2" s="7">
        <f t="shared" si="0"/>
        <v>9.743237047226043E-4</v>
      </c>
      <c r="E2" s="7">
        <f t="shared" si="0"/>
        <v>1.0387054450032801E-3</v>
      </c>
      <c r="F2" s="7">
        <f t="shared" si="0"/>
        <v>1.0580144595309468E-3</v>
      </c>
      <c r="G2" s="7">
        <f t="shared" si="0"/>
        <v>1.1015131311960114E-3</v>
      </c>
      <c r="H2" s="7">
        <f t="shared" si="0"/>
        <v>1.2544566222104847E-3</v>
      </c>
      <c r="I2" s="7">
        <f t="shared" si="0"/>
        <v>1.4001473839351511E-3</v>
      </c>
      <c r="J2" s="7">
        <f t="shared" si="0"/>
        <v>1.7966761491241205E-3</v>
      </c>
      <c r="K2" s="7">
        <f t="shared" si="0"/>
        <v>1.8597442851607904E-3</v>
      </c>
      <c r="L2" s="7">
        <f t="shared" si="0"/>
        <v>2.349890608540637E-3</v>
      </c>
      <c r="M2" s="7">
        <f t="shared" si="0"/>
        <v>2.7588585222864041E-3</v>
      </c>
      <c r="N2" s="7">
        <f t="shared" si="0"/>
        <v>3.3133916244822825E-3</v>
      </c>
      <c r="O2" s="7">
        <f t="shared" si="0"/>
        <v>3.9237156674879091E-3</v>
      </c>
      <c r="P2" s="7">
        <f t="shared" si="0"/>
        <v>4.422781839516202E-3</v>
      </c>
    </row>
    <row r="3" spans="1:16" x14ac:dyDescent="0.25">
      <c r="A3" s="8" t="s">
        <v>2</v>
      </c>
      <c r="G3" s="7">
        <v>300</v>
      </c>
      <c r="H3" s="7">
        <v>285</v>
      </c>
      <c r="I3" s="7">
        <v>309</v>
      </c>
      <c r="J3" s="7">
        <v>360</v>
      </c>
      <c r="K3" s="7">
        <v>360</v>
      </c>
      <c r="L3" s="7">
        <v>491</v>
      </c>
      <c r="M3" s="7">
        <v>413</v>
      </c>
      <c r="N3" s="7">
        <v>481</v>
      </c>
      <c r="O3" s="7">
        <v>530</v>
      </c>
      <c r="P3" s="7">
        <v>621</v>
      </c>
    </row>
    <row r="4" spans="1:16" x14ac:dyDescent="0.25">
      <c r="A4" s="8" t="s">
        <v>3</v>
      </c>
      <c r="G4" s="7">
        <v>1</v>
      </c>
      <c r="H4" s="7">
        <v>2</v>
      </c>
      <c r="I4" s="7">
        <v>0</v>
      </c>
      <c r="J4" s="7">
        <v>0</v>
      </c>
      <c r="K4" s="7">
        <v>2</v>
      </c>
      <c r="L4" s="7">
        <v>29</v>
      </c>
      <c r="M4" s="7">
        <v>10</v>
      </c>
      <c r="N4" s="7">
        <v>18</v>
      </c>
      <c r="O4" s="7">
        <v>10</v>
      </c>
      <c r="P4" s="7">
        <v>10</v>
      </c>
    </row>
    <row r="5" spans="1:16" x14ac:dyDescent="0.25">
      <c r="A5" s="8" t="s">
        <v>6</v>
      </c>
      <c r="B5" s="7">
        <v>16</v>
      </c>
      <c r="C5" s="7">
        <v>16</v>
      </c>
      <c r="D5" s="7">
        <v>17</v>
      </c>
      <c r="E5" s="7">
        <v>19</v>
      </c>
      <c r="F5" s="7">
        <v>18</v>
      </c>
      <c r="G5" s="7">
        <v>19</v>
      </c>
      <c r="H5" s="7">
        <v>19</v>
      </c>
      <c r="I5" s="7">
        <v>19</v>
      </c>
      <c r="J5" s="7">
        <v>24</v>
      </c>
      <c r="K5" s="7">
        <v>24</v>
      </c>
      <c r="L5" s="7">
        <v>29</v>
      </c>
      <c r="M5" s="7">
        <v>32</v>
      </c>
      <c r="N5" s="7">
        <v>36</v>
      </c>
      <c r="O5" s="7">
        <v>43</v>
      </c>
      <c r="P5" s="7">
        <v>49</v>
      </c>
    </row>
    <row r="6" spans="1:16" x14ac:dyDescent="0.25">
      <c r="A6" s="8" t="s">
        <v>11</v>
      </c>
      <c r="B6" s="7">
        <v>20002</v>
      </c>
      <c r="C6" s="7">
        <v>19692</v>
      </c>
      <c r="D6" s="7">
        <v>17448</v>
      </c>
      <c r="E6" s="7">
        <v>18292</v>
      </c>
      <c r="F6" s="7">
        <v>17013</v>
      </c>
      <c r="G6" s="7">
        <v>17249</v>
      </c>
      <c r="H6" s="7">
        <v>15146</v>
      </c>
      <c r="I6" s="7">
        <v>13570</v>
      </c>
      <c r="J6" s="7">
        <v>13358</v>
      </c>
      <c r="K6" s="7">
        <v>12905</v>
      </c>
      <c r="L6" s="7">
        <v>12341</v>
      </c>
      <c r="M6" s="7">
        <v>11599</v>
      </c>
      <c r="N6" s="7">
        <v>10865</v>
      </c>
      <c r="O6" s="7">
        <v>10959</v>
      </c>
      <c r="P6" s="7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5" x14ac:dyDescent="0.25"/>
  <cols>
    <col min="1" max="1" width="14.28515625" style="3" bestFit="1" customWidth="1"/>
    <col min="2" max="2" width="12.42578125" bestFit="1" customWidth="1"/>
    <col min="7" max="16" width="9.140625" style="1"/>
    <col min="17" max="1025" width="9" style="1"/>
  </cols>
  <sheetData>
    <row r="1" spans="1:1025" s="6" customFormat="1" x14ac:dyDescent="0.25">
      <c r="A1" s="3" t="s">
        <v>0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3" t="s">
        <v>1</v>
      </c>
      <c r="B2">
        <f>B5/B6</f>
        <v>4.4553352639786145E-5</v>
      </c>
      <c r="C2" s="2">
        <f t="shared" ref="C2:P2" si="0">C5/C6</f>
        <v>4.3915506565368234E-5</v>
      </c>
      <c r="D2" s="2">
        <f t="shared" si="0"/>
        <v>4.4959985612804602E-5</v>
      </c>
      <c r="E2" s="2">
        <f t="shared" si="0"/>
        <v>8.5473738193939908E-5</v>
      </c>
      <c r="F2" s="2">
        <f t="shared" si="0"/>
        <v>9.0004950272264971E-5</v>
      </c>
      <c r="G2" s="2">
        <f t="shared" si="0"/>
        <v>4.451170657883023E-5</v>
      </c>
      <c r="H2" s="2">
        <f t="shared" si="0"/>
        <v>9.0844458488032235E-4</v>
      </c>
      <c r="I2" s="2">
        <f t="shared" si="0"/>
        <v>1.1561584707877293E-3</v>
      </c>
      <c r="J2" s="2">
        <f t="shared" si="0"/>
        <v>1.4884644008930786E-3</v>
      </c>
      <c r="K2" s="2">
        <f t="shared" si="0"/>
        <v>1.8390401961642876E-3</v>
      </c>
      <c r="L2" s="2">
        <f t="shared" si="0"/>
        <v>2.0821074548499525E-3</v>
      </c>
      <c r="M2" s="2">
        <f t="shared" si="0"/>
        <v>1.2171866758631882E-3</v>
      </c>
      <c r="N2" s="2">
        <f t="shared" si="0"/>
        <v>1.5332472562943835E-3</v>
      </c>
      <c r="O2" s="2">
        <f t="shared" si="0"/>
        <v>1.785367746943528E-3</v>
      </c>
      <c r="P2" s="2">
        <f t="shared" si="0"/>
        <v>2.0918025022694082E-3</v>
      </c>
    </row>
    <row r="3" spans="1:1025" x14ac:dyDescent="0.25">
      <c r="A3" s="3" t="s">
        <v>2</v>
      </c>
      <c r="G3" s="2">
        <v>26</v>
      </c>
      <c r="H3" s="2">
        <v>147</v>
      </c>
      <c r="I3" s="2">
        <v>174</v>
      </c>
      <c r="J3" s="2">
        <v>230</v>
      </c>
      <c r="K3" s="2">
        <v>253</v>
      </c>
      <c r="L3" s="2">
        <v>301</v>
      </c>
      <c r="M3" s="2">
        <v>302</v>
      </c>
      <c r="N3" s="2">
        <v>338</v>
      </c>
      <c r="O3" s="2">
        <v>317</v>
      </c>
      <c r="P3" s="2">
        <v>353</v>
      </c>
    </row>
    <row r="4" spans="1:1025" x14ac:dyDescent="0.25">
      <c r="A4" s="3" t="s">
        <v>3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3</v>
      </c>
      <c r="N4" s="2">
        <v>0</v>
      </c>
      <c r="O4" s="2">
        <v>2</v>
      </c>
      <c r="P4" s="2">
        <v>2</v>
      </c>
    </row>
    <row r="5" spans="1:1025" x14ac:dyDescent="0.25">
      <c r="A5" s="3" t="s">
        <v>6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025" x14ac:dyDescent="0.25">
      <c r="A6" s="3" t="s">
        <v>11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H20" sqref="H20"/>
    </sheetView>
  </sheetViews>
  <sheetFormatPr defaultRowHeight="15" x14ac:dyDescent="0.25"/>
  <cols>
    <col min="1" max="1" width="14.28515625" style="8" bestFit="1" customWidth="1"/>
    <col min="2" max="15" width="9.140625" style="7"/>
    <col min="16" max="1024" width="9" style="7"/>
    <col min="1025" max="16384" width="9.140625" style="7"/>
  </cols>
  <sheetData>
    <row r="1" spans="1:16" s="8" customFormat="1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</row>
    <row r="2" spans="1:16" s="7" customFormat="1" x14ac:dyDescent="0.25">
      <c r="A2" s="8" t="s">
        <v>1</v>
      </c>
      <c r="B2" s="7">
        <f>B5/B6</f>
        <v>4.2449189606380243E-3</v>
      </c>
      <c r="C2" s="7">
        <f t="shared" ref="C2:P2" si="0">C5/C6</f>
        <v>4.0083867784903799E-3</v>
      </c>
      <c r="D2" s="7">
        <f t="shared" si="0"/>
        <v>4.0483269023973683E-3</v>
      </c>
      <c r="E2" s="7">
        <f t="shared" si="0"/>
        <v>4.1642642065475048E-3</v>
      </c>
      <c r="F2" s="7">
        <f t="shared" si="0"/>
        <v>4.2675201707008071E-3</v>
      </c>
      <c r="G2" s="7">
        <f t="shared" si="0"/>
        <v>4.5257645309368334E-3</v>
      </c>
      <c r="H2" s="7">
        <f t="shared" si="0"/>
        <v>4.8515427906074132E-3</v>
      </c>
      <c r="I2" s="7">
        <f t="shared" si="0"/>
        <v>5.0075112669003509E-3</v>
      </c>
      <c r="J2" s="7">
        <f t="shared" si="0"/>
        <v>5.1693729854649399E-3</v>
      </c>
      <c r="K2" s="7">
        <f t="shared" si="0"/>
        <v>5.4001577574176321E-3</v>
      </c>
      <c r="L2" s="7">
        <f t="shared" si="0"/>
        <v>5.5075248158821645E-3</v>
      </c>
      <c r="M2" s="7">
        <f t="shared" si="0"/>
        <v>5.5361119949093223E-3</v>
      </c>
      <c r="N2" s="7">
        <f t="shared" si="0"/>
        <v>6.1513773736293128E-3</v>
      </c>
      <c r="O2" s="7">
        <f t="shared" si="0"/>
        <v>6.443129520052597E-3</v>
      </c>
      <c r="P2" s="7">
        <f t="shared" si="0"/>
        <v>7.0795243659358027E-3</v>
      </c>
    </row>
    <row r="3" spans="1:16" s="7" customFormat="1" x14ac:dyDescent="0.25">
      <c r="A3" s="8" t="s">
        <v>2</v>
      </c>
      <c r="H3" s="7">
        <v>305</v>
      </c>
      <c r="I3" s="7">
        <v>360</v>
      </c>
      <c r="J3" s="7">
        <v>309</v>
      </c>
      <c r="K3" s="7">
        <v>304</v>
      </c>
      <c r="L3" s="7">
        <v>731</v>
      </c>
      <c r="M3" s="7">
        <v>615</v>
      </c>
      <c r="N3" s="7">
        <v>845</v>
      </c>
      <c r="O3" s="7">
        <v>1453</v>
      </c>
      <c r="P3" s="7">
        <v>1315</v>
      </c>
    </row>
    <row r="4" spans="1:16" s="7" customFormat="1" x14ac:dyDescent="0.25">
      <c r="A4" s="8" t="s">
        <v>3</v>
      </c>
      <c r="H4" s="7">
        <v>6</v>
      </c>
      <c r="I4" s="7">
        <v>6</v>
      </c>
      <c r="J4" s="7">
        <v>9</v>
      </c>
      <c r="K4" s="7">
        <v>4</v>
      </c>
      <c r="L4" s="7">
        <v>116</v>
      </c>
      <c r="M4" s="7">
        <v>182</v>
      </c>
      <c r="N4" s="7">
        <v>265</v>
      </c>
      <c r="O4" s="7">
        <v>523</v>
      </c>
      <c r="P4" s="7">
        <v>477</v>
      </c>
    </row>
    <row r="5" spans="1:16" s="7" customFormat="1" x14ac:dyDescent="0.25">
      <c r="A5" s="8" t="s">
        <v>6</v>
      </c>
      <c r="B5" s="7">
        <v>66</v>
      </c>
      <c r="C5" s="7">
        <v>65</v>
      </c>
      <c r="D5" s="7">
        <v>64</v>
      </c>
      <c r="E5" s="7">
        <v>65</v>
      </c>
      <c r="F5" s="7">
        <v>64</v>
      </c>
      <c r="G5" s="7">
        <v>70</v>
      </c>
      <c r="H5" s="7">
        <v>75</v>
      </c>
      <c r="I5" s="7">
        <v>80</v>
      </c>
      <c r="J5" s="7">
        <v>85</v>
      </c>
      <c r="K5" s="7">
        <v>89</v>
      </c>
      <c r="L5" s="7">
        <v>86</v>
      </c>
      <c r="M5" s="7">
        <v>87</v>
      </c>
      <c r="N5" s="7">
        <v>92</v>
      </c>
      <c r="O5" s="7">
        <v>98</v>
      </c>
      <c r="P5" s="7">
        <v>103</v>
      </c>
    </row>
    <row r="6" spans="1:16" s="7" customFormat="1" x14ac:dyDescent="0.25">
      <c r="A6" s="8" t="s">
        <v>11</v>
      </c>
      <c r="B6" s="7">
        <v>15548</v>
      </c>
      <c r="C6" s="7">
        <v>16216</v>
      </c>
      <c r="D6" s="7">
        <v>15809</v>
      </c>
      <c r="E6" s="7">
        <v>15609</v>
      </c>
      <c r="F6" s="7">
        <v>14997</v>
      </c>
      <c r="G6" s="7">
        <v>15467</v>
      </c>
      <c r="H6" s="7">
        <v>15459</v>
      </c>
      <c r="I6" s="7">
        <v>15976</v>
      </c>
      <c r="J6" s="7">
        <v>16443</v>
      </c>
      <c r="K6" s="7">
        <v>16481</v>
      </c>
      <c r="L6" s="7">
        <v>15615</v>
      </c>
      <c r="M6" s="7">
        <v>15715</v>
      </c>
      <c r="N6" s="7">
        <v>14956</v>
      </c>
      <c r="O6" s="7">
        <v>15210</v>
      </c>
      <c r="P6" s="7">
        <v>14549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5" x14ac:dyDescent="0.25"/>
  <cols>
    <col min="1" max="1" width="14.140625" style="1" customWidth="1"/>
    <col min="7" max="16" width="9.140625" style="1"/>
    <col min="17" max="1025" width="9" style="1"/>
  </cols>
  <sheetData>
    <row r="1" spans="1:1025" s="6" customFormat="1" x14ac:dyDescent="0.25">
      <c r="A1" s="3" t="s">
        <v>0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3" t="s">
        <v>1</v>
      </c>
      <c r="B2">
        <f>B5/B6</f>
        <v>0</v>
      </c>
      <c r="C2" s="2">
        <f t="shared" ref="C2:P2" si="0">C5/C6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</row>
    <row r="3" spans="1:1025" x14ac:dyDescent="0.25">
      <c r="A3" s="3" t="s">
        <v>2</v>
      </c>
      <c r="G3" s="2"/>
      <c r="H3" s="2">
        <v>26</v>
      </c>
      <c r="I3" s="2">
        <v>27</v>
      </c>
      <c r="J3" s="2">
        <v>40</v>
      </c>
      <c r="K3" s="2">
        <v>44</v>
      </c>
      <c r="L3" s="2">
        <v>63</v>
      </c>
      <c r="M3" s="2">
        <v>65</v>
      </c>
      <c r="N3" s="2">
        <v>77</v>
      </c>
      <c r="O3" s="2">
        <v>92</v>
      </c>
      <c r="P3" s="2">
        <v>118</v>
      </c>
    </row>
    <row r="4" spans="1:1025" x14ac:dyDescent="0.25">
      <c r="A4" s="3" t="s">
        <v>3</v>
      </c>
      <c r="G4" s="2"/>
      <c r="H4" s="2">
        <v>0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3</v>
      </c>
    </row>
    <row r="5" spans="1:1025" x14ac:dyDescent="0.25">
      <c r="A5" s="3" t="s">
        <v>6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025" x14ac:dyDescent="0.25">
      <c r="A6" s="3" t="s">
        <v>11</v>
      </c>
      <c r="B6">
        <v>11930</v>
      </c>
      <c r="C6">
        <v>9595</v>
      </c>
      <c r="D6">
        <v>7232</v>
      </c>
      <c r="E6">
        <v>7681</v>
      </c>
      <c r="F6">
        <v>8776</v>
      </c>
      <c r="G6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8" spans="1:1025" x14ac:dyDescent="0.25">
      <c r="A8" s="1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5" x14ac:dyDescent="0.25"/>
  <cols>
    <col min="1" max="1" width="14.28515625" style="3" bestFit="1" customWidth="1"/>
    <col min="7" max="16" width="9.140625" style="1"/>
    <col min="17" max="1025" width="9" style="1"/>
  </cols>
  <sheetData>
    <row r="1" spans="1:1025" s="6" customFormat="1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8" t="s">
        <v>1</v>
      </c>
      <c r="B2" s="7">
        <f>B5/B6</f>
        <v>0</v>
      </c>
      <c r="C2" s="7">
        <f t="shared" ref="C2:P2" si="0">C5/C6</f>
        <v>5.7974375326105859E-5</v>
      </c>
      <c r="D2" s="7">
        <f t="shared" si="0"/>
        <v>1.1914690813773382E-4</v>
      </c>
      <c r="E2" s="7">
        <f t="shared" si="0"/>
        <v>3.0336124256764954E-4</v>
      </c>
      <c r="F2" s="7">
        <f t="shared" si="0"/>
        <v>3.9057414399166774E-4</v>
      </c>
      <c r="G2" s="7">
        <f t="shared" si="0"/>
        <v>3.6268678369360223E-4</v>
      </c>
      <c r="H2" s="7">
        <f t="shared" si="0"/>
        <v>7.7214114740174506E-4</v>
      </c>
      <c r="I2" s="7">
        <f t="shared" si="0"/>
        <v>7.0721357850070724E-4</v>
      </c>
      <c r="J2" s="7">
        <f t="shared" si="0"/>
        <v>1.1226944667201283E-3</v>
      </c>
      <c r="K2" s="7">
        <f t="shared" si="0"/>
        <v>4.3429167028576391E-4</v>
      </c>
      <c r="L2" s="7">
        <f t="shared" si="0"/>
        <v>1.0265982267848811E-3</v>
      </c>
      <c r="M2" s="7">
        <f t="shared" si="0"/>
        <v>7.760627748555661E-4</v>
      </c>
      <c r="N2" s="7">
        <f t="shared" si="0"/>
        <v>1.5458761480403747E-3</v>
      </c>
      <c r="O2" s="7">
        <f t="shared" si="0"/>
        <v>2.1259198691741619E-3</v>
      </c>
      <c r="P2" s="7">
        <f t="shared" si="0"/>
        <v>2.7422303473491772E-3</v>
      </c>
    </row>
    <row r="3" spans="1:1025" x14ac:dyDescent="0.25">
      <c r="A3" s="8" t="s">
        <v>2</v>
      </c>
      <c r="B3" s="7"/>
      <c r="C3" s="7"/>
      <c r="D3" s="7"/>
      <c r="E3" s="7"/>
      <c r="F3" s="7"/>
      <c r="G3" s="7"/>
      <c r="H3" s="7">
        <v>32</v>
      </c>
      <c r="I3" s="7">
        <v>41</v>
      </c>
      <c r="J3" s="7">
        <v>53</v>
      </c>
      <c r="K3" s="7">
        <v>64</v>
      </c>
      <c r="L3" s="7">
        <v>43</v>
      </c>
      <c r="M3" s="7">
        <v>19</v>
      </c>
      <c r="N3" s="7">
        <v>185</v>
      </c>
      <c r="O3" s="7">
        <v>144</v>
      </c>
      <c r="P3" s="7">
        <v>154</v>
      </c>
    </row>
    <row r="4" spans="1:1025" x14ac:dyDescent="0.25">
      <c r="A4" s="8" t="s">
        <v>3</v>
      </c>
      <c r="B4" s="7"/>
      <c r="C4" s="7"/>
      <c r="D4" s="7"/>
      <c r="E4" s="7"/>
      <c r="F4" s="7"/>
      <c r="G4" s="7"/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2</v>
      </c>
    </row>
    <row r="5" spans="1:1025" x14ac:dyDescent="0.25">
      <c r="A5" s="8" t="s">
        <v>6</v>
      </c>
      <c r="B5" s="7">
        <v>0</v>
      </c>
      <c r="C5" s="7">
        <v>1</v>
      </c>
      <c r="D5" s="7">
        <v>2</v>
      </c>
      <c r="E5" s="7">
        <v>5</v>
      </c>
      <c r="F5" s="7">
        <v>6</v>
      </c>
      <c r="G5" s="7">
        <v>5</v>
      </c>
      <c r="H5" s="7">
        <v>10</v>
      </c>
      <c r="I5" s="7">
        <v>10</v>
      </c>
      <c r="J5" s="7">
        <v>14</v>
      </c>
      <c r="K5" s="7">
        <v>5</v>
      </c>
      <c r="L5" s="7">
        <v>11</v>
      </c>
      <c r="M5" s="7">
        <v>9</v>
      </c>
      <c r="N5" s="7">
        <v>17</v>
      </c>
      <c r="O5" s="7">
        <v>26</v>
      </c>
      <c r="P5" s="7">
        <v>30</v>
      </c>
    </row>
    <row r="6" spans="1:1025" x14ac:dyDescent="0.25">
      <c r="A6" s="8" t="s">
        <v>11</v>
      </c>
      <c r="B6" s="7">
        <v>20490</v>
      </c>
      <c r="C6" s="7">
        <v>17249</v>
      </c>
      <c r="D6" s="7">
        <v>16786</v>
      </c>
      <c r="E6" s="7">
        <v>16482</v>
      </c>
      <c r="F6" s="7">
        <v>15362</v>
      </c>
      <c r="G6" s="7">
        <v>13786</v>
      </c>
      <c r="H6" s="7">
        <v>12951</v>
      </c>
      <c r="I6" s="7">
        <v>14140</v>
      </c>
      <c r="J6" s="7">
        <v>12470</v>
      </c>
      <c r="K6" s="7">
        <v>11513</v>
      </c>
      <c r="L6" s="7">
        <v>10715</v>
      </c>
      <c r="M6" s="7">
        <v>11597</v>
      </c>
      <c r="N6" s="7">
        <v>10997</v>
      </c>
      <c r="O6" s="7">
        <v>12230</v>
      </c>
      <c r="P6" s="7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Normal="100" workbookViewId="0">
      <selection activeCell="C10" sqref="C10"/>
    </sheetView>
  </sheetViews>
  <sheetFormatPr defaultRowHeight="15" x14ac:dyDescent="0.25"/>
  <cols>
    <col min="1" max="1" width="14.140625" style="1" bestFit="1" customWidth="1"/>
    <col min="7" max="16" width="9.140625" style="1"/>
    <col min="17" max="1025" width="9" style="1"/>
  </cols>
  <sheetData>
    <row r="1" spans="1:18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5"/>
      <c r="R1" s="5"/>
    </row>
    <row r="2" spans="1:18" x14ac:dyDescent="0.25">
      <c r="A2" s="8" t="s">
        <v>1</v>
      </c>
      <c r="B2" s="7">
        <f>B5/B6</f>
        <v>0</v>
      </c>
      <c r="C2" s="7">
        <f t="shared" ref="C2:P2" si="0">C5/C6</f>
        <v>0</v>
      </c>
      <c r="D2" s="7">
        <f t="shared" si="0"/>
        <v>0</v>
      </c>
      <c r="E2" s="7">
        <f t="shared" si="0"/>
        <v>0</v>
      </c>
      <c r="F2" s="7">
        <f t="shared" si="0"/>
        <v>6.5116884808230771E-5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 t="shared" si="0"/>
        <v>0</v>
      </c>
      <c r="M2" s="7">
        <f t="shared" si="0"/>
        <v>6.5197548572173682E-5</v>
      </c>
      <c r="N2" s="7">
        <f t="shared" si="0"/>
        <v>0</v>
      </c>
      <c r="O2" s="7">
        <f t="shared" si="0"/>
        <v>0</v>
      </c>
      <c r="P2" s="7">
        <f t="shared" si="0"/>
        <v>0</v>
      </c>
    </row>
    <row r="3" spans="1:18" x14ac:dyDescent="0.25">
      <c r="A3" s="8" t="s">
        <v>2</v>
      </c>
      <c r="B3" s="7"/>
      <c r="C3" s="7"/>
      <c r="D3" s="7"/>
      <c r="E3" s="7"/>
      <c r="F3" s="7"/>
      <c r="G3" s="7"/>
      <c r="H3" s="7">
        <v>2</v>
      </c>
      <c r="I3" s="7">
        <v>19</v>
      </c>
      <c r="J3" s="7">
        <v>2</v>
      </c>
      <c r="K3" s="7">
        <v>27</v>
      </c>
      <c r="L3" s="7">
        <v>57</v>
      </c>
      <c r="M3" s="7">
        <v>48</v>
      </c>
      <c r="N3" s="7">
        <v>48</v>
      </c>
      <c r="O3" s="7">
        <v>53</v>
      </c>
      <c r="P3" s="7">
        <v>66</v>
      </c>
    </row>
    <row r="4" spans="1:18" x14ac:dyDescent="0.25">
      <c r="A4" s="8" t="s">
        <v>3</v>
      </c>
      <c r="B4" s="7"/>
      <c r="C4" s="7"/>
      <c r="D4" s="7"/>
      <c r="E4" s="7"/>
      <c r="F4" s="7"/>
      <c r="G4" s="7"/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7">
        <v>1</v>
      </c>
      <c r="P4" s="7">
        <v>2</v>
      </c>
    </row>
    <row r="5" spans="1:18" x14ac:dyDescent="0.25">
      <c r="A5" s="8" t="s">
        <v>6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1</v>
      </c>
      <c r="N5" s="7">
        <v>0</v>
      </c>
      <c r="O5" s="7">
        <v>0</v>
      </c>
      <c r="P5" s="7">
        <v>0</v>
      </c>
    </row>
    <row r="6" spans="1:18" x14ac:dyDescent="0.25">
      <c r="A6" s="8" t="s">
        <v>11</v>
      </c>
      <c r="B6" s="7">
        <v>17754</v>
      </c>
      <c r="C6" s="7">
        <v>16990</v>
      </c>
      <c r="D6" s="7">
        <v>16800</v>
      </c>
      <c r="E6" s="7">
        <v>18074</v>
      </c>
      <c r="F6" s="7">
        <v>15357</v>
      </c>
      <c r="G6" s="7">
        <v>15961</v>
      </c>
      <c r="H6" s="7">
        <v>15271</v>
      </c>
      <c r="I6" s="7">
        <v>15783</v>
      </c>
      <c r="J6" s="7">
        <v>15522</v>
      </c>
      <c r="K6" s="7">
        <v>15867</v>
      </c>
      <c r="L6" s="7">
        <v>15545</v>
      </c>
      <c r="M6" s="7">
        <v>15338</v>
      </c>
      <c r="N6" s="7">
        <v>15389</v>
      </c>
      <c r="O6" s="7">
        <v>15246</v>
      </c>
      <c r="P6" s="7">
        <v>14628</v>
      </c>
    </row>
    <row r="7" spans="1:18" x14ac:dyDescent="0.25">
      <c r="A7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selection activeCell="A10" sqref="A10"/>
    </sheetView>
  </sheetViews>
  <sheetFormatPr defaultRowHeight="15" x14ac:dyDescent="0.25"/>
  <cols>
    <col min="1" max="1" width="17.28515625" style="3" customWidth="1"/>
    <col min="2" max="1025" width="9" style="4"/>
    <col min="1026" max="16384" width="9.140625" style="4"/>
  </cols>
  <sheetData>
    <row r="1" spans="1:16" s="3" customFormat="1" x14ac:dyDescent="0.25">
      <c r="A1" s="3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</row>
    <row r="2" spans="1:16" x14ac:dyDescent="0.25">
      <c r="A2" s="3" t="s">
        <v>1</v>
      </c>
      <c r="B2" s="4">
        <f>B5/B6</f>
        <v>1.9256691700365878E-3</v>
      </c>
      <c r="C2" s="4">
        <f t="shared" ref="C2:P2" si="0">C5/C6</f>
        <v>4.236035858536105E-3</v>
      </c>
      <c r="D2" s="4">
        <f t="shared" si="0"/>
        <v>5.0425153252916747E-3</v>
      </c>
      <c r="E2" s="4">
        <f t="shared" si="0"/>
        <v>3.6059973429493262E-3</v>
      </c>
      <c r="F2" s="4">
        <f t="shared" si="0"/>
        <v>3.9870894247199546E-3</v>
      </c>
      <c r="G2" s="4">
        <f t="shared" si="0"/>
        <v>1.6794837797224431E-3</v>
      </c>
      <c r="H2" s="4">
        <f t="shared" si="0"/>
        <v>2.9045254380211751E-3</v>
      </c>
      <c r="I2" s="4">
        <f t="shared" si="0"/>
        <v>4.4800551391401744E-3</v>
      </c>
      <c r="J2" s="4">
        <f t="shared" si="0"/>
        <v>6.0225634065654426E-3</v>
      </c>
      <c r="K2" s="4">
        <f t="shared" si="0"/>
        <v>6.232859636000997E-3</v>
      </c>
      <c r="L2" s="4">
        <f t="shared" si="0"/>
        <v>8.0936042931292335E-3</v>
      </c>
      <c r="M2" s="4">
        <f t="shared" si="0"/>
        <v>7.8913562121490175E-3</v>
      </c>
      <c r="N2" s="4">
        <f t="shared" si="0"/>
        <v>8.1491195204196325E-3</v>
      </c>
      <c r="O2" s="4">
        <f t="shared" si="0"/>
        <v>9.9601593625498006E-3</v>
      </c>
      <c r="P2" s="4">
        <f t="shared" si="0"/>
        <v>1.0201135598113753E-2</v>
      </c>
    </row>
    <row r="3" spans="1:16" x14ac:dyDescent="0.25">
      <c r="A3" s="3" t="s">
        <v>2</v>
      </c>
      <c r="G3" s="4">
        <v>80</v>
      </c>
      <c r="H3" s="4">
        <v>269</v>
      </c>
      <c r="I3" s="4">
        <v>306</v>
      </c>
      <c r="J3" s="4">
        <v>397</v>
      </c>
      <c r="K3" s="4">
        <v>463</v>
      </c>
      <c r="L3" s="4">
        <v>509</v>
      </c>
      <c r="M3" s="4">
        <v>610</v>
      </c>
      <c r="N3" s="4">
        <v>738</v>
      </c>
      <c r="O3" s="4">
        <v>910</v>
      </c>
      <c r="P3" s="4">
        <v>971</v>
      </c>
    </row>
    <row r="4" spans="1:16" x14ac:dyDescent="0.25">
      <c r="A4" s="3" t="s">
        <v>3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3</v>
      </c>
      <c r="M4" s="4">
        <v>2</v>
      </c>
      <c r="N4" s="4">
        <v>11</v>
      </c>
      <c r="O4" s="4">
        <v>13</v>
      </c>
      <c r="P4" s="4">
        <v>7</v>
      </c>
    </row>
    <row r="5" spans="1:16" x14ac:dyDescent="0.25">
      <c r="A5" s="3" t="s">
        <v>6</v>
      </c>
      <c r="B5" s="4">
        <v>20</v>
      </c>
      <c r="C5" s="4">
        <v>43</v>
      </c>
      <c r="D5" s="4">
        <v>51</v>
      </c>
      <c r="E5" s="4">
        <v>38</v>
      </c>
      <c r="F5" s="4">
        <v>42</v>
      </c>
      <c r="G5" s="4">
        <v>19</v>
      </c>
      <c r="H5" s="4">
        <v>31</v>
      </c>
      <c r="I5" s="4">
        <v>52</v>
      </c>
      <c r="J5" s="4">
        <v>71</v>
      </c>
      <c r="K5" s="4">
        <v>75</v>
      </c>
      <c r="L5" s="4">
        <v>92</v>
      </c>
      <c r="M5" s="4">
        <v>86</v>
      </c>
      <c r="N5" s="4">
        <v>87</v>
      </c>
      <c r="O5" s="4">
        <v>110</v>
      </c>
      <c r="P5" s="4">
        <v>106</v>
      </c>
    </row>
    <row r="6" spans="1:16" x14ac:dyDescent="0.25">
      <c r="A6" s="3" t="s">
        <v>11</v>
      </c>
      <c r="B6" s="4">
        <v>10386</v>
      </c>
      <c r="C6" s="4">
        <v>10151</v>
      </c>
      <c r="D6" s="4">
        <v>10114</v>
      </c>
      <c r="E6" s="4">
        <v>10538</v>
      </c>
      <c r="F6" s="4">
        <v>10534</v>
      </c>
      <c r="G6" s="4">
        <v>11313</v>
      </c>
      <c r="H6" s="4">
        <v>10673</v>
      </c>
      <c r="I6" s="4">
        <v>11607</v>
      </c>
      <c r="J6" s="4">
        <v>11789</v>
      </c>
      <c r="K6" s="4">
        <v>12033</v>
      </c>
      <c r="L6" s="4">
        <v>11367</v>
      </c>
      <c r="M6" s="4">
        <v>10898</v>
      </c>
      <c r="N6" s="4">
        <v>10676</v>
      </c>
      <c r="O6" s="4">
        <v>11044</v>
      </c>
      <c r="P6" s="4">
        <v>10391</v>
      </c>
    </row>
    <row r="10" spans="1:16" x14ac:dyDescent="0.25">
      <c r="A10" s="4" t="s">
        <v>13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J45" sqref="J45"/>
    </sheetView>
  </sheetViews>
  <sheetFormatPr defaultRowHeight="15" x14ac:dyDescent="0.25"/>
  <cols>
    <col min="1" max="1" width="14.140625" style="3" bestFit="1" customWidth="1"/>
    <col min="7" max="16" width="9.140625" style="1"/>
    <col min="17" max="1025" width="9" style="1"/>
  </cols>
  <sheetData>
    <row r="1" spans="1:1025" s="6" customFormat="1" x14ac:dyDescent="0.25">
      <c r="A1" s="3" t="s">
        <v>0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3" t="s">
        <v>1</v>
      </c>
      <c r="B2">
        <v>0</v>
      </c>
      <c r="C2" s="2">
        <v>0</v>
      </c>
      <c r="D2" s="2">
        <v>0</v>
      </c>
      <c r="E2" s="2">
        <v>0</v>
      </c>
      <c r="F2" s="2">
        <v>0</v>
      </c>
      <c r="G2" s="2">
        <f t="shared" ref="C2:P2" si="0">G5/G6</f>
        <v>7.622677465459743E-4</v>
      </c>
      <c r="H2" s="2">
        <f t="shared" si="0"/>
        <v>6.8399452804377564E-4</v>
      </c>
      <c r="I2" s="2">
        <f t="shared" si="0"/>
        <v>1.2319485319279995E-3</v>
      </c>
      <c r="J2" s="2">
        <f t="shared" si="0"/>
        <v>1.3776951160708135E-3</v>
      </c>
      <c r="K2" s="2">
        <f t="shared" si="0"/>
        <v>1.2259075120888102E-3</v>
      </c>
      <c r="L2" s="2">
        <f t="shared" si="0"/>
        <v>1.1007911936704506E-3</v>
      </c>
      <c r="M2" s="2">
        <f t="shared" si="0"/>
        <v>2.0738820479585226E-3</v>
      </c>
      <c r="N2" s="2">
        <f t="shared" si="0"/>
        <v>2.1618080576482151E-3</v>
      </c>
      <c r="O2" s="2">
        <f t="shared" si="0"/>
        <v>2.1916716477385933E-3</v>
      </c>
      <c r="P2" s="2">
        <f t="shared" si="0"/>
        <v>2.2514839325919354E-3</v>
      </c>
    </row>
    <row r="3" spans="1:1025" x14ac:dyDescent="0.25">
      <c r="A3" s="3" t="s">
        <v>2</v>
      </c>
      <c r="G3" s="2">
        <v>230</v>
      </c>
      <c r="H3" s="2">
        <v>329</v>
      </c>
      <c r="I3" s="2">
        <v>336</v>
      </c>
      <c r="J3" s="2">
        <v>420</v>
      </c>
      <c r="K3" s="2">
        <v>398</v>
      </c>
      <c r="L3" s="2">
        <v>640</v>
      </c>
      <c r="M3" s="2">
        <v>722</v>
      </c>
      <c r="N3" s="2">
        <v>684</v>
      </c>
      <c r="O3" s="2">
        <v>646</v>
      </c>
      <c r="P3" s="2">
        <v>903</v>
      </c>
    </row>
    <row r="4" spans="1:1025" x14ac:dyDescent="0.25">
      <c r="A4" s="3" t="s">
        <v>3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2</v>
      </c>
      <c r="M4" s="2">
        <v>2</v>
      </c>
      <c r="N4" s="2">
        <v>1</v>
      </c>
      <c r="O4" s="2">
        <v>2</v>
      </c>
      <c r="P4" s="2">
        <v>2</v>
      </c>
    </row>
    <row r="5" spans="1:1025" x14ac:dyDescent="0.25">
      <c r="A5" s="3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025" x14ac:dyDescent="0.25">
      <c r="A6" s="3" t="s">
        <v>11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7" sqref="A7"/>
    </sheetView>
  </sheetViews>
  <sheetFormatPr defaultRowHeight="15" x14ac:dyDescent="0.25"/>
  <cols>
    <col min="1" max="1" width="9" style="3"/>
    <col min="2" max="1025" width="9" style="1"/>
  </cols>
  <sheetData>
    <row r="1" spans="1:1025" s="6" customFormat="1" x14ac:dyDescent="0.25">
      <c r="A1" s="3" t="s">
        <v>0</v>
      </c>
      <c r="B1" s="5">
        <v>1999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3" t="s">
        <v>1</v>
      </c>
      <c r="C2" s="1">
        <f>C5/C6</f>
        <v>1.3284855264997903E-3</v>
      </c>
      <c r="D2" s="1">
        <f t="shared" ref="D2:Q2" si="0">D5/D6</f>
        <v>1.287001287001287E-3</v>
      </c>
      <c r="E2" s="1">
        <f t="shared" si="0"/>
        <v>1.4781966001478197E-3</v>
      </c>
      <c r="F2" s="1">
        <f t="shared" si="0"/>
        <v>1.639680262348842E-3</v>
      </c>
      <c r="G2" s="1">
        <f t="shared" si="0"/>
        <v>1.7268771154244664E-3</v>
      </c>
      <c r="H2" s="1">
        <f t="shared" si="0"/>
        <v>1.7880794701986755E-3</v>
      </c>
      <c r="I2" s="1">
        <f t="shared" si="0"/>
        <v>1.9800715380684721E-3</v>
      </c>
      <c r="J2" s="1">
        <f t="shared" si="0"/>
        <v>2.1297920320721623E-3</v>
      </c>
      <c r="K2" s="1">
        <f t="shared" si="0"/>
        <v>2.4097913628004313E-3</v>
      </c>
      <c r="L2" s="1">
        <f t="shared" si="0"/>
        <v>2.3428348301444747E-3</v>
      </c>
      <c r="M2" s="1">
        <f t="shared" si="0"/>
        <v>2.306805074971165E-3</v>
      </c>
      <c r="N2" s="1">
        <f t="shared" si="0"/>
        <v>2.2896039603960395E-3</v>
      </c>
      <c r="O2" s="1">
        <f t="shared" si="0"/>
        <v>2.3453894580915935E-3</v>
      </c>
      <c r="P2" s="1">
        <f t="shared" si="0"/>
        <v>2.6560424966799467E-3</v>
      </c>
      <c r="Q2" s="1">
        <f t="shared" si="0"/>
        <v>2.672514219146166E-3</v>
      </c>
    </row>
    <row r="3" spans="1:1025" x14ac:dyDescent="0.25">
      <c r="A3" s="3" t="s">
        <v>2</v>
      </c>
      <c r="B3" s="2">
        <v>5</v>
      </c>
      <c r="C3" s="2">
        <v>11</v>
      </c>
      <c r="D3" s="2">
        <v>9</v>
      </c>
      <c r="E3" s="2">
        <v>15</v>
      </c>
      <c r="F3" s="2">
        <v>21</v>
      </c>
      <c r="G3" s="2">
        <v>30</v>
      </c>
      <c r="H3" s="2">
        <v>161</v>
      </c>
      <c r="I3" s="2">
        <v>221</v>
      </c>
      <c r="J3" s="2">
        <v>274</v>
      </c>
      <c r="K3" s="2">
        <v>297</v>
      </c>
      <c r="L3" s="2">
        <v>352</v>
      </c>
      <c r="M3" s="2">
        <v>448</v>
      </c>
      <c r="N3" s="2">
        <v>443</v>
      </c>
      <c r="O3" s="2">
        <v>623</v>
      </c>
      <c r="P3" s="2">
        <v>645</v>
      </c>
      <c r="Q3" s="2">
        <v>746</v>
      </c>
    </row>
    <row r="4" spans="1:1025" x14ac:dyDescent="0.25">
      <c r="A4" s="3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2</v>
      </c>
      <c r="J4" s="2">
        <v>0</v>
      </c>
      <c r="K4" s="2">
        <v>2</v>
      </c>
      <c r="L4" s="2">
        <v>2</v>
      </c>
      <c r="M4" s="2">
        <v>0</v>
      </c>
      <c r="N4" s="2">
        <v>1</v>
      </c>
      <c r="O4" s="2">
        <v>3</v>
      </c>
      <c r="P4" s="2">
        <v>1</v>
      </c>
      <c r="Q4" s="2">
        <v>1</v>
      </c>
    </row>
    <row r="5" spans="1:1025" x14ac:dyDescent="0.25">
      <c r="A5" s="3" t="s">
        <v>6</v>
      </c>
      <c r="B5"/>
      <c r="C5">
        <v>19</v>
      </c>
      <c r="D5">
        <v>19</v>
      </c>
      <c r="E5">
        <v>22</v>
      </c>
      <c r="F5">
        <v>24</v>
      </c>
      <c r="G5">
        <v>25</v>
      </c>
      <c r="H5">
        <v>27</v>
      </c>
      <c r="I5">
        <v>31</v>
      </c>
      <c r="J5">
        <v>34</v>
      </c>
      <c r="K5">
        <v>38</v>
      </c>
      <c r="L5">
        <v>36</v>
      </c>
      <c r="M5">
        <v>36</v>
      </c>
      <c r="N5">
        <v>37</v>
      </c>
      <c r="O5">
        <v>38</v>
      </c>
      <c r="P5">
        <v>40</v>
      </c>
      <c r="Q5">
        <v>39</v>
      </c>
    </row>
    <row r="6" spans="1:1025" x14ac:dyDescent="0.25">
      <c r="A6" s="3" t="s">
        <v>11</v>
      </c>
      <c r="C6" s="1">
        <v>14302</v>
      </c>
      <c r="D6" s="1">
        <v>14763</v>
      </c>
      <c r="E6" s="1">
        <v>14883</v>
      </c>
      <c r="F6" s="1">
        <v>14637</v>
      </c>
      <c r="G6" s="1">
        <v>14477</v>
      </c>
      <c r="H6" s="1">
        <v>15100</v>
      </c>
      <c r="I6" s="1">
        <v>15656</v>
      </c>
      <c r="J6" s="1">
        <v>15964</v>
      </c>
      <c r="K6" s="1">
        <v>15769</v>
      </c>
      <c r="L6" s="1">
        <v>15366</v>
      </c>
      <c r="M6" s="1">
        <v>15606</v>
      </c>
      <c r="N6" s="1">
        <v>16160</v>
      </c>
      <c r="O6" s="1">
        <v>16202</v>
      </c>
      <c r="P6" s="1">
        <v>15060</v>
      </c>
      <c r="Q6" s="1">
        <v>14593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2:M37"/>
    </sheetView>
  </sheetViews>
  <sheetFormatPr defaultRowHeight="15" x14ac:dyDescent="0.25"/>
  <cols>
    <col min="1" max="1" width="14.28515625" style="3" bestFit="1" customWidth="1"/>
    <col min="7" max="16" width="9.140625" style="1"/>
    <col min="17" max="1025" width="9" style="1"/>
  </cols>
  <sheetData>
    <row r="1" spans="1:1025" s="6" customFormat="1" x14ac:dyDescent="0.25">
      <c r="A1" s="3" t="s">
        <v>0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3" t="s">
        <v>1</v>
      </c>
      <c r="B2">
        <f>B5/B6</f>
        <v>3.7650602409638556E-4</v>
      </c>
      <c r="C2" s="2">
        <f t="shared" ref="C2:P2" si="0">C5/C6</f>
        <v>5.1193447238753438E-4</v>
      </c>
      <c r="D2" s="2">
        <f t="shared" si="0"/>
        <v>5.6661236631489484E-4</v>
      </c>
      <c r="E2" s="2">
        <f t="shared" si="0"/>
        <v>6.672894701721607E-4</v>
      </c>
      <c r="F2" s="2">
        <f t="shared" si="0"/>
        <v>8.8555858310626699E-4</v>
      </c>
      <c r="G2" s="2">
        <f t="shared" si="0"/>
        <v>8.8843761898718112E-4</v>
      </c>
      <c r="H2" s="2">
        <f t="shared" si="0"/>
        <v>1.0173629951166576E-3</v>
      </c>
      <c r="I2" s="2">
        <f t="shared" si="0"/>
        <v>1.1426394972386211E-3</v>
      </c>
      <c r="J2" s="2">
        <f t="shared" si="0"/>
        <v>1.3386880856760374E-3</v>
      </c>
      <c r="K2" s="2">
        <f t="shared" si="0"/>
        <v>1.4494663328501779E-3</v>
      </c>
      <c r="L2" s="2">
        <f t="shared" si="0"/>
        <v>1.9991115059973343E-3</v>
      </c>
      <c r="M2" s="2">
        <f t="shared" si="0"/>
        <v>1.8944914019236375E-3</v>
      </c>
      <c r="N2" s="2">
        <f t="shared" si="0"/>
        <v>2.2753128555176336E-3</v>
      </c>
      <c r="O2" s="2">
        <f t="shared" si="0"/>
        <v>2.1608272881617533E-3</v>
      </c>
      <c r="P2" s="2">
        <f t="shared" si="0"/>
        <v>0</v>
      </c>
    </row>
    <row r="3" spans="1:1025" x14ac:dyDescent="0.25">
      <c r="A3" s="3" t="s">
        <v>2</v>
      </c>
      <c r="G3" s="2">
        <v>33</v>
      </c>
      <c r="H3" s="2">
        <v>17</v>
      </c>
      <c r="I3" s="2">
        <v>13</v>
      </c>
      <c r="J3" s="2">
        <v>8</v>
      </c>
      <c r="K3" s="2">
        <v>139</v>
      </c>
      <c r="L3" s="2">
        <v>238</v>
      </c>
      <c r="M3" s="2">
        <v>376</v>
      </c>
      <c r="N3" s="2">
        <v>359</v>
      </c>
      <c r="O3" s="2">
        <v>370</v>
      </c>
      <c r="P3" s="2"/>
    </row>
    <row r="4" spans="1:1025" x14ac:dyDescent="0.25">
      <c r="A4" s="3" t="s">
        <v>3</v>
      </c>
      <c r="G4" s="2">
        <v>0</v>
      </c>
      <c r="H4" s="2">
        <v>0</v>
      </c>
      <c r="I4" s="2">
        <v>1</v>
      </c>
      <c r="J4" s="2">
        <v>0</v>
      </c>
      <c r="K4" s="2">
        <v>1</v>
      </c>
      <c r="L4" s="2">
        <v>0</v>
      </c>
      <c r="M4" s="2">
        <v>7</v>
      </c>
      <c r="N4" s="2">
        <v>7</v>
      </c>
      <c r="O4" s="2">
        <v>4</v>
      </c>
      <c r="P4" s="2"/>
    </row>
    <row r="5" spans="1:1025" x14ac:dyDescent="0.25">
      <c r="A5" s="3" t="s">
        <v>6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025" x14ac:dyDescent="0.25">
      <c r="A6" s="3" t="s">
        <v>11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F8" sqref="F8"/>
    </sheetView>
  </sheetViews>
  <sheetFormatPr defaultRowHeight="15" x14ac:dyDescent="0.25"/>
  <cols>
    <col min="1" max="1" width="14.140625" style="8" bestFit="1" customWidth="1"/>
    <col min="2" max="16" width="9.140625" style="7"/>
    <col min="17" max="1026" width="9" style="7"/>
    <col min="1027" max="16384" width="9.140625" style="7"/>
  </cols>
  <sheetData>
    <row r="1" spans="1:16" s="8" customFormat="1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</row>
    <row r="2" spans="1:16" x14ac:dyDescent="0.25">
      <c r="A2" s="8" t="s">
        <v>1</v>
      </c>
      <c r="B2" s="7">
        <f t="shared" ref="B2:P2" si="0">B5/B6</f>
        <v>0</v>
      </c>
      <c r="C2" s="7">
        <f t="shared" si="0"/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 t="shared" si="0"/>
        <v>7.6940315231194441E-3</v>
      </c>
      <c r="M2" s="7">
        <f t="shared" si="0"/>
        <v>7.6610381488430267E-3</v>
      </c>
      <c r="N2" s="7">
        <f t="shared" si="0"/>
        <v>8.8509816543289339E-3</v>
      </c>
      <c r="O2" s="7">
        <f t="shared" si="0"/>
        <v>8.4339341822391271E-3</v>
      </c>
      <c r="P2" s="7">
        <f>P5/P6</f>
        <v>8.1076418837329658E-3</v>
      </c>
    </row>
    <row r="3" spans="1:16" x14ac:dyDescent="0.25">
      <c r="A3" s="8" t="s">
        <v>2</v>
      </c>
      <c r="I3" s="7">
        <v>57</v>
      </c>
      <c r="J3" s="7">
        <v>138</v>
      </c>
      <c r="K3" s="7">
        <v>485</v>
      </c>
      <c r="L3" s="7">
        <v>443</v>
      </c>
      <c r="M3" s="7">
        <v>580</v>
      </c>
      <c r="N3" s="7">
        <v>749</v>
      </c>
      <c r="O3" s="7">
        <v>904</v>
      </c>
      <c r="P3" s="7">
        <v>1701</v>
      </c>
    </row>
    <row r="4" spans="1:16" x14ac:dyDescent="0.25">
      <c r="A4" s="8" t="s">
        <v>3</v>
      </c>
      <c r="I4" s="7">
        <v>0</v>
      </c>
      <c r="J4" s="7">
        <v>1</v>
      </c>
      <c r="K4" s="7">
        <v>4</v>
      </c>
      <c r="L4" s="7">
        <v>7</v>
      </c>
      <c r="M4" s="7">
        <v>3</v>
      </c>
      <c r="N4" s="7">
        <v>6</v>
      </c>
      <c r="O4" s="7">
        <v>22</v>
      </c>
      <c r="P4" s="7">
        <v>36</v>
      </c>
    </row>
    <row r="5" spans="1:16" x14ac:dyDescent="0.25">
      <c r="A5" s="8" t="s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103</v>
      </c>
      <c r="M5" s="7">
        <v>98</v>
      </c>
      <c r="N5" s="7">
        <v>110</v>
      </c>
      <c r="O5" s="7">
        <v>102</v>
      </c>
      <c r="P5" s="7">
        <v>94</v>
      </c>
    </row>
    <row r="6" spans="1:16" x14ac:dyDescent="0.25">
      <c r="A6" s="8" t="s">
        <v>11</v>
      </c>
      <c r="B6" s="7">
        <v>19203</v>
      </c>
      <c r="C6" s="7">
        <v>17995</v>
      </c>
      <c r="D6" s="7">
        <v>17858</v>
      </c>
      <c r="E6" s="7">
        <v>17857</v>
      </c>
      <c r="F6" s="7">
        <v>16201</v>
      </c>
      <c r="G6" s="7">
        <v>17041</v>
      </c>
      <c r="H6" s="7">
        <v>16168</v>
      </c>
      <c r="I6" s="7">
        <v>15673</v>
      </c>
      <c r="J6" s="7">
        <v>15171</v>
      </c>
      <c r="K6" s="7">
        <v>14523</v>
      </c>
      <c r="L6" s="7">
        <v>13387</v>
      </c>
      <c r="M6" s="7">
        <v>12792</v>
      </c>
      <c r="N6" s="7">
        <v>12428</v>
      </c>
      <c r="O6" s="7">
        <v>12094</v>
      </c>
      <c r="P6" s="7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2" sqref="A2"/>
    </sheetView>
  </sheetViews>
  <sheetFormatPr defaultRowHeight="15" x14ac:dyDescent="0.25"/>
  <cols>
    <col min="1" max="1" width="14.28515625" style="3" bestFit="1" customWidth="1"/>
    <col min="7" max="16" width="9.140625" style="1"/>
    <col min="17" max="1025" width="9" style="1"/>
  </cols>
  <sheetData>
    <row r="1" spans="1:1025" s="6" customFormat="1" x14ac:dyDescent="0.25">
      <c r="A1" s="3" t="s">
        <v>0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3" t="s">
        <v>1</v>
      </c>
      <c r="B2">
        <f>B5/B6</f>
        <v>0</v>
      </c>
      <c r="C2" s="2">
        <f t="shared" ref="C2:P2" si="0">C5/C6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2.6997840172786179E-4</v>
      </c>
      <c r="H2" s="2">
        <f t="shared" si="0"/>
        <v>3.8736811038146538E-4</v>
      </c>
      <c r="I2" s="2">
        <f t="shared" si="0"/>
        <v>4.6805145338046125E-4</v>
      </c>
      <c r="J2" s="2">
        <f t="shared" si="0"/>
        <v>4.4005890019125634E-4</v>
      </c>
      <c r="K2" s="2">
        <f t="shared" si="0"/>
        <v>4.7858797404138828E-4</v>
      </c>
      <c r="L2" s="2">
        <f t="shared" si="0"/>
        <v>4.5258177329767537E-4</v>
      </c>
      <c r="M2" s="2">
        <f t="shared" si="0"/>
        <v>4.4838479567920104E-4</v>
      </c>
      <c r="N2" s="2">
        <f t="shared" si="0"/>
        <v>4.3295666103823009E-4</v>
      </c>
      <c r="O2" s="2">
        <f t="shared" si="0"/>
        <v>5.4069251897830744E-4</v>
      </c>
      <c r="P2" s="2">
        <f t="shared" si="0"/>
        <v>7.3943987429522135E-7</v>
      </c>
    </row>
    <row r="3" spans="1:1025" x14ac:dyDescent="0.25">
      <c r="A3" s="3" t="s">
        <v>2</v>
      </c>
      <c r="G3" s="2">
        <v>1</v>
      </c>
      <c r="H3" s="2">
        <v>32</v>
      </c>
      <c r="I3" s="2">
        <v>23</v>
      </c>
      <c r="J3" s="2">
        <v>5</v>
      </c>
      <c r="K3" s="2">
        <v>1</v>
      </c>
      <c r="L3" s="2">
        <v>14</v>
      </c>
      <c r="M3" s="2">
        <v>10</v>
      </c>
      <c r="N3" s="2">
        <v>102</v>
      </c>
      <c r="O3" s="2">
        <v>215</v>
      </c>
      <c r="P3" s="2">
        <v>257</v>
      </c>
    </row>
    <row r="4" spans="1:1025" x14ac:dyDescent="0.25">
      <c r="A4" s="3" t="s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15</v>
      </c>
      <c r="O4" s="2">
        <v>48</v>
      </c>
      <c r="P4" s="2">
        <v>89</v>
      </c>
    </row>
    <row r="5" spans="1:1025" x14ac:dyDescent="0.25">
      <c r="A5" s="3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025" x14ac:dyDescent="0.25">
      <c r="A6" s="3" t="s">
        <v>11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E14" sqref="E14"/>
    </sheetView>
  </sheetViews>
  <sheetFormatPr defaultRowHeight="15" x14ac:dyDescent="0.25"/>
  <cols>
    <col min="1" max="1" width="14.28515625" style="7" bestFit="1" customWidth="1"/>
    <col min="2" max="16" width="9.140625" style="7"/>
    <col min="17" max="1025" width="9" style="7"/>
    <col min="1026" max="16384" width="9.140625" style="7"/>
  </cols>
  <sheetData>
    <row r="1" spans="1:16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</row>
    <row r="2" spans="1:16" x14ac:dyDescent="0.25">
      <c r="A2" s="8" t="s">
        <v>1</v>
      </c>
      <c r="B2" s="7">
        <f>B5/B6</f>
        <v>2.4982304201190826E-4</v>
      </c>
      <c r="C2" s="7">
        <f t="shared" ref="C2:P2" si="0">C5/C6</f>
        <v>2.9113292297454666E-4</v>
      </c>
      <c r="D2" s="7">
        <f t="shared" si="0"/>
        <v>2.4680388962930054E-4</v>
      </c>
      <c r="E2" s="7">
        <f t="shared" si="0"/>
        <v>2.4526635926616305E-4</v>
      </c>
      <c r="F2" s="7">
        <f t="shared" si="0"/>
        <v>3.3244680851063829E-4</v>
      </c>
      <c r="G2" s="7">
        <f t="shared" si="0"/>
        <v>3.7614185921547554E-4</v>
      </c>
      <c r="H2" s="7">
        <f t="shared" si="0"/>
        <v>5.1587756505789293E-4</v>
      </c>
      <c r="I2" s="7">
        <f t="shared" si="0"/>
        <v>7.8094494338149163E-4</v>
      </c>
      <c r="J2" s="7">
        <f t="shared" si="0"/>
        <v>1.1923214498628829E-3</v>
      </c>
      <c r="K2" s="7">
        <f t="shared" si="0"/>
        <v>1.5855592145383583E-3</v>
      </c>
      <c r="L2" s="7">
        <f t="shared" si="0"/>
        <v>1.7952127659574468E-3</v>
      </c>
      <c r="M2" s="7">
        <f t="shared" si="0"/>
        <v>1.2590053857452611E-3</v>
      </c>
      <c r="N2" s="7">
        <f t="shared" si="0"/>
        <v>1.1682242990654205E-3</v>
      </c>
      <c r="O2" s="7">
        <f t="shared" si="0"/>
        <v>1.1733848702374379E-3</v>
      </c>
      <c r="P2" s="7">
        <f t="shared" si="0"/>
        <v>1.5139499675582151E-3</v>
      </c>
    </row>
    <row r="3" spans="1:16" x14ac:dyDescent="0.25">
      <c r="A3" s="8" t="s">
        <v>2</v>
      </c>
      <c r="M3" s="7">
        <v>434</v>
      </c>
      <c r="N3" s="7">
        <v>331</v>
      </c>
      <c r="O3" s="7">
        <v>342</v>
      </c>
      <c r="P3" s="7">
        <v>456</v>
      </c>
    </row>
    <row r="4" spans="1:16" x14ac:dyDescent="0.25">
      <c r="A4" s="8" t="s">
        <v>3</v>
      </c>
      <c r="M4" s="7">
        <v>3</v>
      </c>
      <c r="N4" s="7">
        <v>23</v>
      </c>
      <c r="O4" s="7">
        <v>2</v>
      </c>
      <c r="P4" s="7">
        <v>14</v>
      </c>
    </row>
    <row r="5" spans="1:16" x14ac:dyDescent="0.25">
      <c r="A5" s="8" t="s">
        <v>6</v>
      </c>
      <c r="B5" s="7">
        <v>6</v>
      </c>
      <c r="C5" s="7">
        <v>7</v>
      </c>
      <c r="D5" s="7">
        <v>5</v>
      </c>
      <c r="E5" s="7">
        <v>5</v>
      </c>
      <c r="F5" s="7">
        <v>6</v>
      </c>
      <c r="G5" s="7">
        <v>7</v>
      </c>
      <c r="H5" s="7">
        <v>9</v>
      </c>
      <c r="I5" s="7">
        <v>14</v>
      </c>
      <c r="J5" s="7">
        <v>20</v>
      </c>
      <c r="K5" s="7">
        <v>26</v>
      </c>
      <c r="L5" s="7">
        <v>27</v>
      </c>
      <c r="M5" s="7">
        <v>18</v>
      </c>
      <c r="N5" s="7">
        <v>16</v>
      </c>
      <c r="O5" s="7">
        <v>17</v>
      </c>
      <c r="P5" s="7">
        <v>21</v>
      </c>
    </row>
    <row r="6" spans="1:16" x14ac:dyDescent="0.25">
      <c r="A6" s="8" t="s">
        <v>11</v>
      </c>
      <c r="B6" s="7">
        <v>24017</v>
      </c>
      <c r="C6" s="7">
        <v>24044</v>
      </c>
      <c r="D6" s="7">
        <v>20259</v>
      </c>
      <c r="E6" s="7">
        <v>20386</v>
      </c>
      <c r="F6" s="7">
        <v>18048</v>
      </c>
      <c r="G6" s="7">
        <v>18610</v>
      </c>
      <c r="H6" s="7">
        <v>17446</v>
      </c>
      <c r="I6" s="7">
        <v>17927</v>
      </c>
      <c r="J6" s="7">
        <v>16774</v>
      </c>
      <c r="K6" s="7">
        <v>16398</v>
      </c>
      <c r="L6" s="7">
        <v>15040</v>
      </c>
      <c r="M6" s="7">
        <v>14297</v>
      </c>
      <c r="N6" s="7">
        <v>13696</v>
      </c>
      <c r="O6" s="7">
        <v>14488</v>
      </c>
      <c r="P6" s="7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A6" sqref="A6"/>
    </sheetView>
  </sheetViews>
  <sheetFormatPr defaultRowHeight="15" x14ac:dyDescent="0.25"/>
  <cols>
    <col min="1" max="1" width="14.28515625" style="7" bestFit="1" customWidth="1"/>
    <col min="2" max="16" width="9.140625" style="7"/>
    <col min="17" max="1026" width="9" style="7"/>
    <col min="1027" max="16384" width="9.140625" style="7"/>
  </cols>
  <sheetData>
    <row r="1" spans="1:16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</row>
    <row r="2" spans="1:16" x14ac:dyDescent="0.25">
      <c r="A2" s="8" t="s">
        <v>1</v>
      </c>
      <c r="B2" s="7">
        <f>B5/B6</f>
        <v>9.3902591711531242E-4</v>
      </c>
      <c r="C2" s="7">
        <f t="shared" ref="C2:P2" si="0">C5/C6</f>
        <v>1.1131482451545312E-3</v>
      </c>
      <c r="D2" s="7">
        <f t="shared" si="0"/>
        <v>1.5554298642533936E-3</v>
      </c>
      <c r="E2" s="7">
        <f t="shared" si="0"/>
        <v>1.550187314300478E-3</v>
      </c>
      <c r="F2" s="7">
        <f t="shared" si="0"/>
        <v>1.8057784911717496E-3</v>
      </c>
      <c r="G2" s="7">
        <f t="shared" si="0"/>
        <v>2.383121889675475E-3</v>
      </c>
      <c r="H2" s="7">
        <f t="shared" si="0"/>
        <v>3.0905077262693157E-3</v>
      </c>
      <c r="I2" s="7">
        <f t="shared" si="0"/>
        <v>3.4239396268604572E-3</v>
      </c>
      <c r="J2" s="7">
        <f t="shared" si="0"/>
        <v>4.0461103901061153E-3</v>
      </c>
      <c r="K2" s="7">
        <f t="shared" si="0"/>
        <v>5.0365556458164098E-3</v>
      </c>
      <c r="L2" s="7">
        <f t="shared" si="0"/>
        <v>5.0513415038092088E-3</v>
      </c>
      <c r="M2" s="7">
        <f t="shared" si="0"/>
        <v>5.9803502776591203E-3</v>
      </c>
      <c r="N2" s="7">
        <f t="shared" si="0"/>
        <v>5.0833853562828862E-3</v>
      </c>
      <c r="O2" s="7">
        <f t="shared" si="0"/>
        <v>3.784465669489998E-3</v>
      </c>
      <c r="P2" s="7">
        <f t="shared" si="0"/>
        <v>3.7306472673008769E-3</v>
      </c>
    </row>
    <row r="3" spans="1:16" x14ac:dyDescent="0.25">
      <c r="A3" s="8" t="s">
        <v>2</v>
      </c>
      <c r="G3" s="7">
        <v>44</v>
      </c>
      <c r="H3" s="7">
        <v>117</v>
      </c>
      <c r="I3" s="7">
        <v>145</v>
      </c>
      <c r="J3" s="7">
        <v>157</v>
      </c>
      <c r="K3" s="7">
        <v>189</v>
      </c>
      <c r="L3" s="7">
        <v>195</v>
      </c>
      <c r="M3" s="7">
        <v>232</v>
      </c>
      <c r="N3" s="7">
        <v>254</v>
      </c>
      <c r="O3" s="7">
        <v>245</v>
      </c>
      <c r="P3" s="7">
        <v>233</v>
      </c>
    </row>
    <row r="4" spans="1:16" x14ac:dyDescent="0.25">
      <c r="A4" s="8" t="s">
        <v>3</v>
      </c>
      <c r="G4" s="7">
        <v>0</v>
      </c>
      <c r="H4" s="7">
        <v>0</v>
      </c>
      <c r="I4" s="7">
        <v>1</v>
      </c>
      <c r="J4" s="7">
        <v>0</v>
      </c>
      <c r="K4" s="7">
        <v>1</v>
      </c>
      <c r="L4" s="7">
        <v>1</v>
      </c>
      <c r="M4" s="7">
        <v>1</v>
      </c>
      <c r="N4" s="7">
        <v>2</v>
      </c>
      <c r="O4" s="7">
        <v>1</v>
      </c>
      <c r="P4" s="7">
        <v>3</v>
      </c>
    </row>
    <row r="5" spans="1:16" x14ac:dyDescent="0.25">
      <c r="A5" s="8" t="s">
        <v>6</v>
      </c>
      <c r="B5" s="7">
        <v>15</v>
      </c>
      <c r="C5" s="7">
        <v>17</v>
      </c>
      <c r="D5" s="7">
        <v>22</v>
      </c>
      <c r="E5" s="7">
        <v>24</v>
      </c>
      <c r="F5" s="7">
        <v>27</v>
      </c>
      <c r="G5" s="7">
        <v>34</v>
      </c>
      <c r="H5" s="7">
        <v>42</v>
      </c>
      <c r="I5" s="7">
        <v>49</v>
      </c>
      <c r="J5" s="7">
        <v>53</v>
      </c>
      <c r="K5" s="7">
        <v>62</v>
      </c>
      <c r="L5" s="7">
        <v>61</v>
      </c>
      <c r="M5" s="7">
        <v>70</v>
      </c>
      <c r="N5" s="7">
        <v>57</v>
      </c>
      <c r="O5" s="7">
        <v>42</v>
      </c>
      <c r="P5" s="7">
        <v>40</v>
      </c>
    </row>
    <row r="6" spans="1:16" x14ac:dyDescent="0.25">
      <c r="A6" s="8" t="s">
        <v>11</v>
      </c>
      <c r="B6" s="7">
        <v>15974</v>
      </c>
      <c r="C6" s="7">
        <v>15272</v>
      </c>
      <c r="D6" s="7">
        <v>14144</v>
      </c>
      <c r="E6" s="7">
        <v>15482</v>
      </c>
      <c r="F6" s="7">
        <v>14952</v>
      </c>
      <c r="G6" s="7">
        <v>14267</v>
      </c>
      <c r="H6" s="7">
        <v>13590</v>
      </c>
      <c r="I6" s="7">
        <v>14311</v>
      </c>
      <c r="J6" s="7">
        <v>13099</v>
      </c>
      <c r="K6" s="7">
        <v>12310</v>
      </c>
      <c r="L6" s="7">
        <v>12076</v>
      </c>
      <c r="M6" s="7">
        <v>11705</v>
      </c>
      <c r="N6" s="7">
        <v>11213</v>
      </c>
      <c r="O6" s="7">
        <v>11098</v>
      </c>
      <c r="P6" s="7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5" x14ac:dyDescent="0.25"/>
  <cols>
    <col min="1" max="1" width="9" style="1"/>
    <col min="7" max="16" width="9.140625" style="1"/>
    <col min="17" max="1025" width="9" style="1"/>
  </cols>
  <sheetData>
    <row r="1" spans="1:16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</row>
    <row r="2" spans="1:16" x14ac:dyDescent="0.25">
      <c r="A2" s="8" t="s">
        <v>1</v>
      </c>
      <c r="B2" s="7">
        <f>B5/B6</f>
        <v>1.0977841024598495E-3</v>
      </c>
      <c r="C2" s="7">
        <f t="shared" ref="C2:P2" si="0">C5/C6</f>
        <v>1.2321549966009518E-3</v>
      </c>
      <c r="D2" s="7">
        <f t="shared" si="0"/>
        <v>1.5274034141958669E-3</v>
      </c>
      <c r="E2" s="7">
        <f t="shared" si="0"/>
        <v>1.6113658027325133E-3</v>
      </c>
      <c r="F2" s="7">
        <f t="shared" si="0"/>
        <v>1.7088885296630719E-3</v>
      </c>
      <c r="G2" s="7">
        <f t="shared" si="0"/>
        <v>1.8714763609142162E-3</v>
      </c>
      <c r="H2" s="7">
        <f t="shared" si="0"/>
        <v>2.1415942425978035E-3</v>
      </c>
      <c r="I2" s="7">
        <f t="shared" si="0"/>
        <v>2.1813126228486506E-3</v>
      </c>
      <c r="J2" s="7">
        <f t="shared" si="0"/>
        <v>2.4542950162784872E-3</v>
      </c>
      <c r="K2" s="7">
        <f t="shared" si="0"/>
        <v>2.7329654001273613E-3</v>
      </c>
      <c r="L2" s="7">
        <f t="shared" si="0"/>
        <v>2.9106835948328434E-3</v>
      </c>
      <c r="M2" s="7">
        <f t="shared" si="0"/>
        <v>2.8098235755005E-3</v>
      </c>
      <c r="N2" s="7">
        <f t="shared" si="0"/>
        <v>2.6835881810303862E-3</v>
      </c>
      <c r="O2" s="7">
        <f t="shared" si="0"/>
        <v>2.8912770716272981E-3</v>
      </c>
      <c r="P2" s="7">
        <f t="shared" si="0"/>
        <v>2.999705386078153E-3</v>
      </c>
    </row>
    <row r="3" spans="1:16" x14ac:dyDescent="0.25">
      <c r="A3" s="8" t="s">
        <v>2</v>
      </c>
      <c r="B3" s="7"/>
      <c r="C3" s="7"/>
      <c r="D3" s="7"/>
      <c r="E3" s="7"/>
      <c r="F3" s="7"/>
      <c r="G3" s="7">
        <v>54</v>
      </c>
      <c r="H3" s="7">
        <v>468</v>
      </c>
      <c r="I3" s="7">
        <v>570</v>
      </c>
      <c r="J3" s="7">
        <v>586</v>
      </c>
      <c r="K3" s="7">
        <v>575</v>
      </c>
      <c r="L3" s="7">
        <v>1161</v>
      </c>
      <c r="M3" s="7">
        <v>1144</v>
      </c>
      <c r="N3" s="7">
        <v>1152</v>
      </c>
      <c r="O3" s="7">
        <v>1241</v>
      </c>
      <c r="P3" s="7">
        <v>1266</v>
      </c>
    </row>
    <row r="4" spans="1:16" x14ac:dyDescent="0.25">
      <c r="A4" s="8" t="s">
        <v>3</v>
      </c>
      <c r="B4" s="7"/>
      <c r="C4" s="7"/>
      <c r="D4" s="7"/>
      <c r="E4" s="7"/>
      <c r="F4" s="7"/>
      <c r="G4" s="7">
        <v>0</v>
      </c>
      <c r="H4" s="7">
        <v>0</v>
      </c>
      <c r="I4" s="7">
        <v>0</v>
      </c>
      <c r="J4" s="7">
        <v>0</v>
      </c>
      <c r="K4" s="7">
        <v>1</v>
      </c>
      <c r="L4" s="7">
        <v>0</v>
      </c>
      <c r="M4" s="7">
        <v>6</v>
      </c>
      <c r="N4" s="7">
        <v>16</v>
      </c>
      <c r="O4" s="7">
        <v>29</v>
      </c>
      <c r="P4" s="7">
        <v>41</v>
      </c>
    </row>
    <row r="5" spans="1:16" x14ac:dyDescent="0.25">
      <c r="A5" s="8" t="s">
        <v>6</v>
      </c>
      <c r="B5" s="7">
        <v>54</v>
      </c>
      <c r="C5" s="7">
        <v>58</v>
      </c>
      <c r="D5" s="7">
        <v>68</v>
      </c>
      <c r="E5" s="7">
        <v>71</v>
      </c>
      <c r="F5" s="7">
        <v>74</v>
      </c>
      <c r="G5" s="7">
        <v>80</v>
      </c>
      <c r="H5" s="7">
        <v>86</v>
      </c>
      <c r="I5" s="7">
        <v>91</v>
      </c>
      <c r="J5" s="7">
        <v>98</v>
      </c>
      <c r="K5" s="7">
        <v>103</v>
      </c>
      <c r="L5" s="7">
        <v>105</v>
      </c>
      <c r="M5" s="7">
        <v>104</v>
      </c>
      <c r="N5" s="7">
        <v>96</v>
      </c>
      <c r="O5" s="7">
        <v>106</v>
      </c>
      <c r="P5" s="7">
        <v>112</v>
      </c>
    </row>
    <row r="6" spans="1:16" x14ac:dyDescent="0.25">
      <c r="A6" s="8" t="s">
        <v>11</v>
      </c>
      <c r="B6" s="7">
        <v>49190</v>
      </c>
      <c r="C6" s="7">
        <v>47072</v>
      </c>
      <c r="D6" s="7">
        <v>44520</v>
      </c>
      <c r="E6" s="7">
        <v>44062</v>
      </c>
      <c r="F6" s="7">
        <v>43303</v>
      </c>
      <c r="G6" s="7">
        <v>42747</v>
      </c>
      <c r="H6" s="7">
        <v>40157</v>
      </c>
      <c r="I6" s="7">
        <v>41718</v>
      </c>
      <c r="J6" s="7">
        <v>39930</v>
      </c>
      <c r="K6" s="7">
        <v>37688</v>
      </c>
      <c r="L6" s="7">
        <v>36074</v>
      </c>
      <c r="M6" s="7">
        <v>37013</v>
      </c>
      <c r="N6" s="7">
        <v>35773</v>
      </c>
      <c r="O6" s="7">
        <v>36662</v>
      </c>
      <c r="P6" s="7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5" x14ac:dyDescent="0.25"/>
  <cols>
    <col min="1" max="1" width="14.140625" style="3" bestFit="1" customWidth="1"/>
    <col min="7" max="16" width="9.140625" style="1"/>
    <col min="17" max="1025" width="9" style="1"/>
  </cols>
  <sheetData>
    <row r="1" spans="1:1025" s="6" customFormat="1" x14ac:dyDescent="0.25">
      <c r="A1" s="3" t="s">
        <v>0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3" t="s">
        <v>1</v>
      </c>
      <c r="B2">
        <f>B5/B6</f>
        <v>2.9973772948669914E-3</v>
      </c>
      <c r="C2" s="2">
        <f t="shared" ref="C2:P2" si="0">C5/C6</f>
        <v>2.923327412670219E-3</v>
      </c>
      <c r="D2" s="2">
        <f t="shared" si="0"/>
        <v>3.0979882199954102E-3</v>
      </c>
      <c r="E2" s="2">
        <f t="shared" si="0"/>
        <v>3.4207525655644243E-3</v>
      </c>
      <c r="F2" s="2">
        <f t="shared" si="0"/>
        <v>3.7279803359278984E-3</v>
      </c>
      <c r="G2" s="2">
        <f t="shared" si="0"/>
        <v>3.9268075459476968E-3</v>
      </c>
      <c r="H2" s="2">
        <f t="shared" si="0"/>
        <v>4.0338372366256758E-3</v>
      </c>
      <c r="I2" s="2">
        <f t="shared" si="0"/>
        <v>4.0473463153875523E-3</v>
      </c>
      <c r="J2" s="2">
        <f t="shared" si="0"/>
        <v>4.2564717718531131E-3</v>
      </c>
      <c r="K2" s="2">
        <f t="shared" si="0"/>
        <v>4.5818542062247176E-3</v>
      </c>
      <c r="L2" s="2">
        <f t="shared" si="0"/>
        <v>4.7640747338332156E-3</v>
      </c>
      <c r="M2" s="2">
        <f t="shared" si="0"/>
        <v>4.7642928786359078E-3</v>
      </c>
      <c r="N2" s="2">
        <f t="shared" si="0"/>
        <v>4.9980776624375242E-3</v>
      </c>
      <c r="O2" s="2">
        <f t="shared" si="0"/>
        <v>5.3364269141531325E-3</v>
      </c>
      <c r="P2" s="2">
        <f t="shared" si="0"/>
        <v>5.6581874455943516E-3</v>
      </c>
    </row>
    <row r="3" spans="1:1025" x14ac:dyDescent="0.25">
      <c r="A3" s="3" t="s">
        <v>2</v>
      </c>
      <c r="G3" s="2">
        <v>16</v>
      </c>
      <c r="H3" s="2">
        <v>3</v>
      </c>
      <c r="I3" s="2">
        <v>525</v>
      </c>
      <c r="J3" s="2">
        <v>639</v>
      </c>
      <c r="K3" s="2">
        <v>1</v>
      </c>
      <c r="L3" s="2">
        <v>708</v>
      </c>
      <c r="M3" s="2">
        <v>941</v>
      </c>
      <c r="N3" s="2">
        <v>977</v>
      </c>
      <c r="O3" s="2">
        <v>1269</v>
      </c>
      <c r="P3" s="2">
        <v>978</v>
      </c>
    </row>
    <row r="4" spans="1:1025" x14ac:dyDescent="0.25">
      <c r="A4" s="3" t="s">
        <v>3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3</v>
      </c>
      <c r="M4" s="2">
        <v>0</v>
      </c>
      <c r="N4" s="2">
        <v>1</v>
      </c>
      <c r="O4" s="2">
        <v>0</v>
      </c>
      <c r="P4" s="2">
        <v>2</v>
      </c>
    </row>
    <row r="5" spans="1:1025" x14ac:dyDescent="0.25">
      <c r="A5" s="3" t="s">
        <v>6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025" x14ac:dyDescent="0.25">
      <c r="A6" s="3" t="s">
        <v>11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M42" sqref="A1:XFD1048576"/>
    </sheetView>
  </sheetViews>
  <sheetFormatPr defaultRowHeight="15" x14ac:dyDescent="0.25"/>
  <cols>
    <col min="1" max="1" width="11.140625" style="3"/>
    <col min="7" max="16" width="9.140625" style="1"/>
    <col min="17" max="1025" width="11.140625" style="1"/>
  </cols>
  <sheetData>
    <row r="1" spans="1:1025" s="6" customFormat="1" x14ac:dyDescent="0.25">
      <c r="A1" s="3" t="s">
        <v>0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3" t="s">
        <v>1</v>
      </c>
      <c r="B2">
        <f>B5/B6</f>
        <v>5.0491141099788853E-4</v>
      </c>
      <c r="C2" s="2">
        <f t="shared" ref="C2:P2" si="0">C5/C6</f>
        <v>6.057721431353035E-4</v>
      </c>
      <c r="D2" s="2">
        <f t="shared" si="0"/>
        <v>8.3807507388293414E-4</v>
      </c>
      <c r="E2" s="2">
        <f t="shared" si="0"/>
        <v>8.5877452874747731E-4</v>
      </c>
      <c r="F2" s="2">
        <f t="shared" si="0"/>
        <v>1.0517090271691498E-3</v>
      </c>
      <c r="G2" s="2">
        <f t="shared" si="0"/>
        <v>1.1232557134833888E-3</v>
      </c>
      <c r="H2" s="2">
        <f t="shared" si="0"/>
        <v>1.302818430538064E-3</v>
      </c>
      <c r="I2" s="2">
        <f t="shared" si="0"/>
        <v>1.4144860007488456E-3</v>
      </c>
      <c r="J2" s="2">
        <f t="shared" si="0"/>
        <v>1.7024898914662695E-3</v>
      </c>
      <c r="K2" s="2">
        <f t="shared" si="0"/>
        <v>1.9477989871445266E-3</v>
      </c>
      <c r="L2" s="2">
        <f t="shared" si="0"/>
        <v>2.1720243266724589E-3</v>
      </c>
      <c r="M2" s="2">
        <f t="shared" si="0"/>
        <v>2.4025860562641973E-3</v>
      </c>
      <c r="N2" s="2">
        <f t="shared" si="0"/>
        <v>2.4772562251740484E-3</v>
      </c>
      <c r="O2" s="2">
        <f t="shared" si="0"/>
        <v>2.7147307521139296E-3</v>
      </c>
      <c r="P2" s="2">
        <f t="shared" si="0"/>
        <v>2.8463420057816321E-3</v>
      </c>
    </row>
    <row r="3" spans="1:1025" x14ac:dyDescent="0.25">
      <c r="A3" s="3" t="s">
        <v>2</v>
      </c>
      <c r="G3" s="1">
        <v>275</v>
      </c>
      <c r="H3" s="1">
        <v>286</v>
      </c>
      <c r="I3" s="1">
        <v>302</v>
      </c>
      <c r="J3" s="1">
        <v>242</v>
      </c>
      <c r="K3" s="1">
        <v>591</v>
      </c>
      <c r="L3" s="1">
        <v>677</v>
      </c>
      <c r="M3" s="1">
        <v>825</v>
      </c>
      <c r="N3" s="1">
        <v>888</v>
      </c>
      <c r="O3" s="1">
        <v>1051</v>
      </c>
      <c r="P3" s="1">
        <v>1069</v>
      </c>
    </row>
    <row r="4" spans="1:1025" x14ac:dyDescent="0.25">
      <c r="A4" s="3" t="s">
        <v>3</v>
      </c>
      <c r="G4" s="1">
        <v>0</v>
      </c>
      <c r="H4" s="1">
        <v>1</v>
      </c>
      <c r="I4" s="1">
        <v>1</v>
      </c>
      <c r="J4" s="1">
        <v>3</v>
      </c>
      <c r="K4" s="1">
        <v>3</v>
      </c>
      <c r="L4" s="1">
        <v>3</v>
      </c>
      <c r="M4" s="1">
        <v>4</v>
      </c>
      <c r="N4" s="1">
        <v>8</v>
      </c>
      <c r="O4" s="1">
        <v>7</v>
      </c>
      <c r="P4" s="1">
        <v>12</v>
      </c>
    </row>
    <row r="5" spans="1:1025" x14ac:dyDescent="0.25">
      <c r="A5" s="3" t="s">
        <v>6</v>
      </c>
      <c r="B5">
        <v>11</v>
      </c>
      <c r="C5">
        <v>14</v>
      </c>
      <c r="D5">
        <v>19</v>
      </c>
      <c r="E5">
        <v>20</v>
      </c>
      <c r="F5">
        <v>24</v>
      </c>
      <c r="G5" s="1">
        <v>26</v>
      </c>
      <c r="H5" s="1">
        <v>30</v>
      </c>
      <c r="I5" s="1">
        <v>34</v>
      </c>
      <c r="J5" s="1">
        <v>40</v>
      </c>
      <c r="K5" s="1">
        <v>45</v>
      </c>
      <c r="L5" s="1">
        <v>50</v>
      </c>
      <c r="M5" s="1">
        <v>55</v>
      </c>
      <c r="N5" s="1">
        <v>58</v>
      </c>
      <c r="O5" s="1">
        <v>61</v>
      </c>
      <c r="P5" s="1">
        <v>64</v>
      </c>
    </row>
    <row r="6" spans="1:1025" x14ac:dyDescent="0.25">
      <c r="A6" s="3" t="s">
        <v>11</v>
      </c>
      <c r="B6">
        <v>21786</v>
      </c>
      <c r="C6">
        <v>23111</v>
      </c>
      <c r="D6">
        <v>22671</v>
      </c>
      <c r="E6">
        <v>23289</v>
      </c>
      <c r="F6">
        <v>22820</v>
      </c>
      <c r="G6" s="1">
        <v>23147</v>
      </c>
      <c r="H6" s="1">
        <v>23027</v>
      </c>
      <c r="I6" s="1">
        <v>24037</v>
      </c>
      <c r="J6" s="1">
        <v>23495</v>
      </c>
      <c r="K6" s="1">
        <v>23103</v>
      </c>
      <c r="L6" s="1">
        <v>23020</v>
      </c>
      <c r="M6" s="1">
        <v>22892</v>
      </c>
      <c r="N6" s="1">
        <v>23413</v>
      </c>
      <c r="O6" s="1">
        <v>22470</v>
      </c>
      <c r="P6" s="1">
        <v>22485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selection activeCell="D18" sqref="D18"/>
    </sheetView>
  </sheetViews>
  <sheetFormatPr defaultRowHeight="15" x14ac:dyDescent="0.25"/>
  <cols>
    <col min="1" max="1" width="13.42578125" style="3" customWidth="1"/>
    <col min="2" max="1025" width="9" style="4"/>
    <col min="1026" max="16384" width="9.140625" style="4"/>
  </cols>
  <sheetData>
    <row r="1" spans="1:16" s="3" customFormat="1" x14ac:dyDescent="0.25">
      <c r="A1" s="3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</row>
    <row r="2" spans="1:16" x14ac:dyDescent="0.25">
      <c r="A2" s="3" t="s">
        <v>1</v>
      </c>
      <c r="B2" s="4">
        <f>B5/B6</f>
        <v>2.204261572373255E-3</v>
      </c>
      <c r="C2" s="4">
        <f t="shared" ref="C2:P2" si="0">C5/C6</f>
        <v>2.7298083199810102E-3</v>
      </c>
      <c r="D2" s="4">
        <f t="shared" si="0"/>
        <v>2.8493482873598059E-3</v>
      </c>
      <c r="E2" s="4">
        <f t="shared" si="0"/>
        <v>2.6546003016591252E-3</v>
      </c>
      <c r="F2" s="4">
        <f t="shared" si="0"/>
        <v>3.0264308292420471E-3</v>
      </c>
      <c r="G2" s="4">
        <f t="shared" si="0"/>
        <v>2.9358485851708415E-3</v>
      </c>
      <c r="H2" s="4">
        <f t="shared" si="0"/>
        <v>2.8774218300402837E-3</v>
      </c>
      <c r="I2" s="4">
        <f t="shared" si="0"/>
        <v>3.0429821224800305E-3</v>
      </c>
      <c r="J2" s="4">
        <f t="shared" si="0"/>
        <v>3.1553704404897135E-3</v>
      </c>
      <c r="K2" s="4">
        <f t="shared" si="0"/>
        <v>3.259131718115853E-3</v>
      </c>
      <c r="L2" s="4">
        <f t="shared" si="0"/>
        <v>3.453038674033149E-3</v>
      </c>
      <c r="M2" s="4">
        <f t="shared" si="0"/>
        <v>3.2545287073994472E-3</v>
      </c>
      <c r="N2" s="4">
        <f t="shared" si="0"/>
        <v>3.311879022683247E-3</v>
      </c>
      <c r="O2" s="4">
        <f t="shared" si="0"/>
        <v>3.3596714987867852E-3</v>
      </c>
      <c r="P2" s="4">
        <f t="shared" si="0"/>
        <v>3.7487073422957599E-3</v>
      </c>
    </row>
    <row r="3" spans="1:16" x14ac:dyDescent="0.25">
      <c r="A3" s="3" t="s">
        <v>2</v>
      </c>
      <c r="K3" s="4">
        <v>83</v>
      </c>
      <c r="L3" s="4">
        <v>116</v>
      </c>
      <c r="M3" s="4">
        <v>646</v>
      </c>
      <c r="N3" s="4">
        <v>545</v>
      </c>
      <c r="O3" s="4">
        <v>618</v>
      </c>
      <c r="P3" s="4">
        <v>429</v>
      </c>
    </row>
    <row r="4" spans="1:16" x14ac:dyDescent="0.25">
      <c r="A4" s="3" t="s">
        <v>3</v>
      </c>
      <c r="K4" s="4">
        <v>1</v>
      </c>
      <c r="L4" s="4">
        <v>0</v>
      </c>
      <c r="M4" s="4">
        <v>2</v>
      </c>
      <c r="N4" s="4">
        <v>5</v>
      </c>
      <c r="O4" s="4">
        <v>6</v>
      </c>
      <c r="P4" s="4">
        <v>4</v>
      </c>
    </row>
    <row r="5" spans="1:16" x14ac:dyDescent="0.25">
      <c r="A5" s="3" t="s">
        <v>6</v>
      </c>
      <c r="B5" s="4">
        <v>42</v>
      </c>
      <c r="C5" s="4">
        <v>46</v>
      </c>
      <c r="D5" s="4">
        <v>47</v>
      </c>
      <c r="E5" s="4">
        <v>44</v>
      </c>
      <c r="F5" s="4">
        <v>45</v>
      </c>
      <c r="G5" s="4">
        <v>47</v>
      </c>
      <c r="H5" s="4">
        <v>45</v>
      </c>
      <c r="I5" s="4">
        <v>48</v>
      </c>
      <c r="J5" s="4">
        <v>50</v>
      </c>
      <c r="K5" s="4">
        <v>53</v>
      </c>
      <c r="L5" s="4">
        <v>55</v>
      </c>
      <c r="M5" s="4">
        <v>53</v>
      </c>
      <c r="N5" s="4">
        <v>53</v>
      </c>
      <c r="O5" s="4">
        <v>54</v>
      </c>
      <c r="P5" s="4">
        <v>58</v>
      </c>
    </row>
    <row r="6" spans="1:16" x14ac:dyDescent="0.25">
      <c r="A6" s="3" t="s">
        <v>11</v>
      </c>
      <c r="B6" s="4">
        <v>19054</v>
      </c>
      <c r="C6" s="4">
        <v>16851</v>
      </c>
      <c r="D6" s="4">
        <v>16495</v>
      </c>
      <c r="E6" s="4">
        <v>16575</v>
      </c>
      <c r="F6" s="4">
        <v>14869</v>
      </c>
      <c r="G6" s="4">
        <v>16009</v>
      </c>
      <c r="H6" s="4">
        <v>15639</v>
      </c>
      <c r="I6" s="4">
        <v>15774</v>
      </c>
      <c r="J6" s="4">
        <v>15846</v>
      </c>
      <c r="K6" s="4">
        <v>16262</v>
      </c>
      <c r="L6" s="4">
        <v>15928</v>
      </c>
      <c r="M6" s="4">
        <v>16285</v>
      </c>
      <c r="N6" s="4">
        <v>16003</v>
      </c>
      <c r="O6" s="4">
        <v>16073</v>
      </c>
      <c r="P6" s="4">
        <v>15472</v>
      </c>
    </row>
    <row r="10" spans="1:16" x14ac:dyDescent="0.25">
      <c r="A10" s="4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D20" sqref="D20"/>
    </sheetView>
  </sheetViews>
  <sheetFormatPr defaultRowHeight="15" x14ac:dyDescent="0.25"/>
  <cols>
    <col min="1" max="1" width="9.140625" style="8"/>
    <col min="2" max="16384" width="9.140625" style="7"/>
  </cols>
  <sheetData>
    <row r="1" spans="1:16" s="8" customFormat="1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</row>
    <row r="2" spans="1:16" x14ac:dyDescent="0.25">
      <c r="A2" s="8" t="s">
        <v>1</v>
      </c>
      <c r="B2" s="7">
        <f>B5/B6</f>
        <v>0</v>
      </c>
      <c r="C2" s="7">
        <f t="shared" ref="C2:P2" si="0">C5/C6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  <c r="G2" s="7">
        <f t="shared" si="0"/>
        <v>6.4119004873044365E-5</v>
      </c>
      <c r="H2" s="7">
        <f t="shared" si="0"/>
        <v>2.2323920080366113E-4</v>
      </c>
      <c r="I2" s="7">
        <f t="shared" si="0"/>
        <v>4.3393360815795185E-4</v>
      </c>
      <c r="J2" s="7">
        <f>J5/J6</f>
        <v>4.1906757464641174E-4</v>
      </c>
      <c r="K2" s="7">
        <f t="shared" ref="K2:P2" si="1">K5/K6</f>
        <v>4.4163109082879436E-4</v>
      </c>
      <c r="L2" s="7">
        <f t="shared" si="1"/>
        <v>5.1469212053153655E-4</v>
      </c>
      <c r="M2" s="7">
        <f t="shared" si="1"/>
        <v>6.0182398963010977E-4</v>
      </c>
      <c r="N2" s="7">
        <f t="shared" si="1"/>
        <v>7.8402435087395654E-4</v>
      </c>
      <c r="O2" s="7">
        <f t="shared" si="1"/>
        <v>9.921572332986866E-4</v>
      </c>
      <c r="P2" s="7">
        <f t="shared" si="1"/>
        <v>1.2611518520248494E-3</v>
      </c>
    </row>
    <row r="3" spans="1:16" x14ac:dyDescent="0.25">
      <c r="A3" s="8" t="s">
        <v>2</v>
      </c>
      <c r="J3" s="7">
        <v>41</v>
      </c>
      <c r="K3" s="7">
        <v>68</v>
      </c>
      <c r="L3" s="7">
        <v>121</v>
      </c>
      <c r="M3" s="7">
        <v>174</v>
      </c>
      <c r="N3" s="7">
        <v>225</v>
      </c>
      <c r="O3" s="7">
        <v>271</v>
      </c>
      <c r="P3" s="7">
        <v>277</v>
      </c>
    </row>
    <row r="4" spans="1:16" x14ac:dyDescent="0.25">
      <c r="A4" s="8" t="s">
        <v>3</v>
      </c>
      <c r="J4" s="7">
        <v>9.84</v>
      </c>
      <c r="K4" s="7">
        <v>23.12</v>
      </c>
      <c r="L4" s="7">
        <v>41.14</v>
      </c>
      <c r="M4" s="7">
        <v>76.56</v>
      </c>
      <c r="N4" s="7">
        <v>114.75</v>
      </c>
      <c r="O4" s="7">
        <v>162.6</v>
      </c>
      <c r="P4" s="7">
        <v>157.88999999999999</v>
      </c>
    </row>
    <row r="5" spans="1:16" x14ac:dyDescent="0.25">
      <c r="A5" s="8" t="s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4</v>
      </c>
      <c r="I5" s="7">
        <v>8</v>
      </c>
      <c r="J5" s="7">
        <v>8</v>
      </c>
      <c r="K5" s="7">
        <v>9</v>
      </c>
      <c r="L5" s="7">
        <v>11</v>
      </c>
      <c r="M5" s="7">
        <v>13</v>
      </c>
      <c r="N5" s="7">
        <v>17</v>
      </c>
      <c r="O5" s="7">
        <v>21</v>
      </c>
      <c r="P5" s="7">
        <v>27</v>
      </c>
    </row>
    <row r="6" spans="1:16" x14ac:dyDescent="0.25">
      <c r="A6" s="8" t="s">
        <v>11</v>
      </c>
      <c r="B6" s="7">
        <v>14924</v>
      </c>
      <c r="C6" s="7">
        <v>14185</v>
      </c>
      <c r="D6" s="7">
        <v>14955</v>
      </c>
      <c r="E6" s="7">
        <v>15197</v>
      </c>
      <c r="F6" s="7">
        <v>14845</v>
      </c>
      <c r="G6" s="7">
        <v>15596</v>
      </c>
      <c r="H6" s="7">
        <v>17918</v>
      </c>
      <c r="I6" s="7">
        <v>18436</v>
      </c>
      <c r="J6" s="7">
        <v>19090</v>
      </c>
      <c r="K6" s="7">
        <v>20379</v>
      </c>
      <c r="L6" s="7">
        <v>21372</v>
      </c>
      <c r="M6" s="7">
        <v>21601</v>
      </c>
      <c r="N6" s="7">
        <v>21683</v>
      </c>
      <c r="O6" s="7">
        <v>21166</v>
      </c>
      <c r="P6" s="7">
        <v>21409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="131" zoomScaleNormal="131" workbookViewId="0">
      <selection activeCell="B1" sqref="B1"/>
    </sheetView>
  </sheetViews>
  <sheetFormatPr defaultRowHeight="12.75" x14ac:dyDescent="0.2"/>
  <cols>
    <col min="1" max="1025" width="11.5703125"/>
  </cols>
  <sheetData>
    <row r="1" spans="1:1024" s="1" customFormat="1" ht="15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AMF1"/>
      <c r="AMG1"/>
      <c r="AMH1"/>
      <c r="AMI1"/>
      <c r="AMJ1"/>
    </row>
    <row r="2" spans="1:1024" s="1" customFormat="1" ht="15" x14ac:dyDescent="0.25">
      <c r="A2" s="1" t="s">
        <v>1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  <c r="AMF2"/>
      <c r="AMG2"/>
      <c r="AMH2"/>
      <c r="AMI2"/>
      <c r="AMJ2"/>
    </row>
    <row r="3" spans="1:1024" s="1" customFormat="1" ht="15" x14ac:dyDescent="0.25">
      <c r="A3" s="1" t="s">
        <v>2</v>
      </c>
      <c r="B3" s="2">
        <v>4696</v>
      </c>
      <c r="C3" s="2">
        <v>4158</v>
      </c>
      <c r="D3" s="2">
        <v>3732</v>
      </c>
      <c r="E3" s="2">
        <v>3745</v>
      </c>
      <c r="F3" s="1">
        <v>3286</v>
      </c>
      <c r="G3" s="1">
        <v>3039</v>
      </c>
      <c r="H3" s="1">
        <v>2503</v>
      </c>
      <c r="I3" s="1">
        <v>1173</v>
      </c>
      <c r="AMF3"/>
      <c r="AMG3"/>
      <c r="AMH3"/>
      <c r="AMI3"/>
      <c r="AMJ3"/>
    </row>
    <row r="4" spans="1:1024" s="1" customFormat="1" ht="15" x14ac:dyDescent="0.25">
      <c r="A4" s="1" t="s">
        <v>3</v>
      </c>
      <c r="B4" s="2">
        <f>0.01*B3</f>
        <v>46.96</v>
      </c>
      <c r="C4" s="2">
        <f>0.01*C3</f>
        <v>41.58</v>
      </c>
      <c r="D4" s="2">
        <f>0.02*D3</f>
        <v>74.64</v>
      </c>
      <c r="E4" s="2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  <c r="AMF4"/>
      <c r="AMG4"/>
      <c r="AMH4"/>
      <c r="AMI4"/>
      <c r="AMJ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"/>
  <sheetViews>
    <sheetView zoomScaleNormal="100" workbookViewId="0">
      <selection activeCell="A9" sqref="A9"/>
    </sheetView>
  </sheetViews>
  <sheetFormatPr defaultRowHeight="15" x14ac:dyDescent="0.25"/>
  <cols>
    <col min="1" max="1" width="9" style="3"/>
    <col min="6" max="6" width="9.140625" style="2"/>
    <col min="7" max="16" width="9.140625" style="1"/>
    <col min="17" max="1026" width="9" style="1"/>
  </cols>
  <sheetData>
    <row r="1" spans="1:1026" s="6" customFormat="1" x14ac:dyDescent="0.25">
      <c r="A1" s="3" t="s">
        <v>0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</row>
    <row r="2" spans="1:1026" x14ac:dyDescent="0.25">
      <c r="A2" s="3" t="s">
        <v>1</v>
      </c>
    </row>
    <row r="3" spans="1:1026" x14ac:dyDescent="0.25">
      <c r="A3" s="3" t="s">
        <v>2</v>
      </c>
      <c r="G3" s="2">
        <v>21</v>
      </c>
      <c r="H3" s="2">
        <v>12</v>
      </c>
      <c r="I3" s="2">
        <v>26</v>
      </c>
      <c r="J3" s="2">
        <v>24</v>
      </c>
      <c r="K3" s="2">
        <v>26</v>
      </c>
      <c r="L3" s="2">
        <v>13</v>
      </c>
      <c r="M3" s="2"/>
      <c r="N3" s="2"/>
      <c r="O3" s="2"/>
      <c r="P3" s="2"/>
    </row>
    <row r="4" spans="1:1026" x14ac:dyDescent="0.25">
      <c r="A4" s="3" t="s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</row>
    <row r="5" spans="1:1026" x14ac:dyDescent="0.25">
      <c r="A5" s="3" t="s">
        <v>6</v>
      </c>
      <c r="G5">
        <v>1.9099999999999999E-2</v>
      </c>
      <c r="H5">
        <v>0</v>
      </c>
      <c r="I5">
        <v>0</v>
      </c>
      <c r="J5">
        <v>0</v>
      </c>
      <c r="K5">
        <v>0</v>
      </c>
      <c r="L5">
        <v>2.3699999999999999E-2</v>
      </c>
      <c r="M5">
        <v>3.3500000000000002E-2</v>
      </c>
      <c r="N5">
        <v>3.3399999999999999E-2</v>
      </c>
      <c r="O5">
        <v>3.6999999999999998E-2</v>
      </c>
      <c r="P5">
        <v>0</v>
      </c>
    </row>
    <row r="6" spans="1:1026" x14ac:dyDescent="0.25">
      <c r="A6" s="3" t="s">
        <v>11</v>
      </c>
    </row>
    <row r="8" spans="1:1026" x14ac:dyDescent="0.25">
      <c r="A8" s="4" t="s">
        <v>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025" width="9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6</v>
      </c>
      <c r="B2"/>
      <c r="C2"/>
      <c r="D2">
        <v>0</v>
      </c>
      <c r="E2">
        <v>2.0000000000000001E-4</v>
      </c>
      <c r="F2">
        <v>2.0000000000000001E-4</v>
      </c>
      <c r="G2">
        <v>6.4000000000000003E-3</v>
      </c>
      <c r="H2">
        <v>4.5999999999999999E-3</v>
      </c>
      <c r="I2">
        <v>0</v>
      </c>
      <c r="J2">
        <v>2.8E-3</v>
      </c>
      <c r="K2">
        <v>8.0000000000000004E-4</v>
      </c>
    </row>
    <row r="3" spans="1:11" x14ac:dyDescent="0.25">
      <c r="A3" s="1" t="s">
        <v>2</v>
      </c>
      <c r="B3" s="2">
        <v>18</v>
      </c>
      <c r="C3" s="2">
        <v>32</v>
      </c>
      <c r="D3" s="2">
        <v>28</v>
      </c>
      <c r="E3" s="2">
        <v>36</v>
      </c>
      <c r="F3" s="2">
        <v>38</v>
      </c>
      <c r="G3" s="2">
        <v>57</v>
      </c>
      <c r="H3" s="2">
        <v>52</v>
      </c>
      <c r="I3" s="2">
        <v>57</v>
      </c>
      <c r="J3" s="2">
        <v>69</v>
      </c>
      <c r="K3" s="2">
        <v>101</v>
      </c>
    </row>
    <row r="4" spans="1:11" x14ac:dyDescent="0.2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3</v>
      </c>
      <c r="I4" s="2">
        <v>4</v>
      </c>
      <c r="J4" s="2">
        <v>10</v>
      </c>
      <c r="K4" s="2">
        <v>14</v>
      </c>
    </row>
    <row r="8" spans="1:11" x14ac:dyDescent="0.2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E14" sqref="E14"/>
    </sheetView>
  </sheetViews>
  <sheetFormatPr defaultRowHeight="15" x14ac:dyDescent="0.25"/>
  <cols>
    <col min="1" max="1" width="20.7109375" style="3" customWidth="1"/>
    <col min="2" max="8" width="9.28515625" style="4" bestFit="1" customWidth="1"/>
    <col min="9" max="9" width="11.7109375" style="4" bestFit="1" customWidth="1"/>
    <col min="10" max="16" width="9.28515625" style="4" bestFit="1" customWidth="1"/>
    <col min="17" max="1025" width="9" style="4"/>
    <col min="1026" max="16384" width="9.140625" style="4"/>
  </cols>
  <sheetData>
    <row r="1" spans="1:16" s="3" customFormat="1" x14ac:dyDescent="0.25">
      <c r="A1" s="3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</row>
    <row r="2" spans="1:16" x14ac:dyDescent="0.25">
      <c r="A2" s="3" t="s">
        <v>1</v>
      </c>
      <c r="B2" s="4">
        <f>B5/B6</f>
        <v>3.9379380956131369E-4</v>
      </c>
      <c r="C2" s="4">
        <f t="shared" ref="C2:P2" si="0">C5/C6</f>
        <v>4.7615268629473852E-4</v>
      </c>
      <c r="D2" s="4">
        <f t="shared" si="0"/>
        <v>5.9478290423995242E-4</v>
      </c>
      <c r="E2" s="4">
        <f t="shared" si="0"/>
        <v>1.1671335200746965E-3</v>
      </c>
      <c r="F2" s="4">
        <f t="shared" si="0"/>
        <v>1.6572504708097929E-3</v>
      </c>
      <c r="G2" s="4">
        <f t="shared" si="0"/>
        <v>7.3211314475873544E-4</v>
      </c>
      <c r="H2" s="4">
        <f t="shared" si="0"/>
        <v>4.5167118337850043E-4</v>
      </c>
      <c r="I2" s="4">
        <f t="shared" si="0"/>
        <v>7.7252555772053458E-5</v>
      </c>
      <c r="J2" s="4">
        <f t="shared" si="0"/>
        <v>5.9488399762046404E-4</v>
      </c>
      <c r="K2" s="4">
        <f t="shared" si="0"/>
        <v>6.5798131333070142E-4</v>
      </c>
      <c r="L2" s="4">
        <f t="shared" si="0"/>
        <v>6.2504340579206893E-4</v>
      </c>
      <c r="M2" s="4">
        <f t="shared" si="0"/>
        <v>8.0128205128205125E-4</v>
      </c>
      <c r="N2" s="4">
        <f t="shared" si="0"/>
        <v>7.7931278781438187E-4</v>
      </c>
      <c r="O2" s="4">
        <f t="shared" si="0"/>
        <v>8.2981813152617381E-4</v>
      </c>
      <c r="P2" s="4">
        <f t="shared" si="0"/>
        <v>1.2172854534388314E-3</v>
      </c>
    </row>
    <row r="3" spans="1:16" x14ac:dyDescent="0.25">
      <c r="A3" s="3" t="s">
        <v>2</v>
      </c>
      <c r="G3" s="4">
        <v>30</v>
      </c>
      <c r="H3" s="4">
        <v>47</v>
      </c>
      <c r="I3" s="4">
        <v>27</v>
      </c>
      <c r="J3" s="4">
        <v>45</v>
      </c>
      <c r="K3" s="4">
        <v>88</v>
      </c>
      <c r="L3" s="4">
        <v>126</v>
      </c>
      <c r="M3" s="4">
        <v>116</v>
      </c>
      <c r="N3" s="4">
        <v>108</v>
      </c>
      <c r="O3" s="4">
        <v>129</v>
      </c>
      <c r="P3" s="4">
        <v>139</v>
      </c>
    </row>
    <row r="4" spans="1:16" x14ac:dyDescent="0.25">
      <c r="A4" s="3" t="s">
        <v>3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0</v>
      </c>
      <c r="M4" s="4">
        <v>0</v>
      </c>
      <c r="N4" s="4">
        <v>2</v>
      </c>
      <c r="O4" s="4">
        <v>0</v>
      </c>
      <c r="P4" s="4">
        <v>10</v>
      </c>
    </row>
    <row r="5" spans="1:16" x14ac:dyDescent="0.25">
      <c r="A5" s="3" t="s">
        <v>6</v>
      </c>
      <c r="B5" s="4">
        <v>5</v>
      </c>
      <c r="C5" s="4">
        <v>6</v>
      </c>
      <c r="D5" s="4">
        <v>7</v>
      </c>
      <c r="E5" s="4">
        <v>15</v>
      </c>
      <c r="F5" s="4">
        <v>22</v>
      </c>
      <c r="G5" s="4">
        <v>11</v>
      </c>
      <c r="H5" s="4">
        <v>7</v>
      </c>
      <c r="I5" s="4">
        <v>9</v>
      </c>
      <c r="J5" s="4">
        <v>10</v>
      </c>
      <c r="K5" s="4">
        <v>10</v>
      </c>
      <c r="L5" s="4">
        <v>9</v>
      </c>
      <c r="M5" s="4">
        <v>12</v>
      </c>
      <c r="N5" s="4">
        <v>11</v>
      </c>
      <c r="O5" s="4">
        <v>12</v>
      </c>
      <c r="P5" s="4">
        <v>18</v>
      </c>
    </row>
    <row r="6" spans="1:16" x14ac:dyDescent="0.25">
      <c r="A6" s="3" t="s">
        <v>14</v>
      </c>
      <c r="B6" s="4">
        <v>12697</v>
      </c>
      <c r="C6" s="4">
        <v>12601</v>
      </c>
      <c r="D6" s="4">
        <v>11769</v>
      </c>
      <c r="E6" s="4">
        <v>12852</v>
      </c>
      <c r="F6" s="4">
        <v>13275</v>
      </c>
      <c r="G6" s="4">
        <v>15025</v>
      </c>
      <c r="H6" s="4">
        <v>15498</v>
      </c>
      <c r="I6" s="4">
        <v>116501</v>
      </c>
      <c r="J6" s="4">
        <v>16810</v>
      </c>
      <c r="K6" s="4">
        <v>15198</v>
      </c>
      <c r="L6" s="4">
        <v>14399</v>
      </c>
      <c r="M6" s="4">
        <v>14976</v>
      </c>
      <c r="N6" s="4">
        <v>14115</v>
      </c>
      <c r="O6" s="4">
        <v>14461</v>
      </c>
      <c r="P6" s="4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F19" sqref="F19"/>
    </sheetView>
  </sheetViews>
  <sheetFormatPr defaultRowHeight="15" x14ac:dyDescent="0.25"/>
  <cols>
    <col min="1" max="1" width="19" style="4" customWidth="1"/>
    <col min="2" max="16" width="9.140625" style="4"/>
    <col min="17" max="1025" width="9" style="4"/>
    <col min="1026" max="16384" width="9.140625" style="4"/>
  </cols>
  <sheetData>
    <row r="1" spans="1:16" s="3" customFormat="1" x14ac:dyDescent="0.25">
      <c r="A1" s="3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</row>
    <row r="2" spans="1:16" x14ac:dyDescent="0.25">
      <c r="A2" s="3" t="s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f t="shared" ref="C2:P2" si="0">G5/G6</f>
        <v>1.1131209127591484E-3</v>
      </c>
      <c r="H2" s="4">
        <f t="shared" si="0"/>
        <v>1.3065490772497142E-3</v>
      </c>
      <c r="I2" s="4">
        <f t="shared" si="0"/>
        <v>1.7453747568942303E-3</v>
      </c>
      <c r="J2" s="4">
        <f t="shared" si="0"/>
        <v>1.94001677852349E-3</v>
      </c>
      <c r="K2" s="4">
        <f t="shared" si="0"/>
        <v>2.3734646650447992E-3</v>
      </c>
      <c r="L2" s="4">
        <f t="shared" si="0"/>
        <v>2.735194962152535E-3</v>
      </c>
      <c r="M2" s="4">
        <f t="shared" si="0"/>
        <v>3.0116537907555322E-3</v>
      </c>
      <c r="N2" s="4">
        <f t="shared" si="0"/>
        <v>3.439026067817594E-3</v>
      </c>
      <c r="O2" s="4">
        <f t="shared" si="0"/>
        <v>3.3589923023093072E-3</v>
      </c>
      <c r="P2" s="4">
        <f t="shared" si="0"/>
        <v>3.8319327731092439E-3</v>
      </c>
    </row>
    <row r="3" spans="1:16" x14ac:dyDescent="0.25">
      <c r="A3" s="3" t="s">
        <v>2</v>
      </c>
      <c r="L3" s="4">
        <v>279</v>
      </c>
      <c r="M3" s="4">
        <v>299</v>
      </c>
      <c r="N3" s="4">
        <v>331</v>
      </c>
      <c r="O3" s="4">
        <v>376</v>
      </c>
      <c r="P3" s="4">
        <v>334</v>
      </c>
    </row>
    <row r="4" spans="1:16" x14ac:dyDescent="0.25">
      <c r="A4" s="3" t="s">
        <v>3</v>
      </c>
      <c r="L4" s="4">
        <v>19</v>
      </c>
      <c r="M4" s="4">
        <v>1</v>
      </c>
      <c r="N4" s="4">
        <v>2</v>
      </c>
      <c r="O4" s="4">
        <v>5</v>
      </c>
      <c r="P4" s="4">
        <v>7</v>
      </c>
    </row>
    <row r="5" spans="1:16" x14ac:dyDescent="0.25">
      <c r="A5" s="3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24</v>
      </c>
      <c r="H5" s="4">
        <v>24</v>
      </c>
      <c r="I5" s="4">
        <v>35</v>
      </c>
      <c r="J5" s="4">
        <v>37</v>
      </c>
      <c r="K5" s="4">
        <v>40</v>
      </c>
      <c r="L5" s="4">
        <v>43</v>
      </c>
      <c r="M5" s="4">
        <v>46</v>
      </c>
      <c r="N5" s="4">
        <v>50</v>
      </c>
      <c r="O5" s="4">
        <v>48</v>
      </c>
      <c r="P5" s="4">
        <v>57</v>
      </c>
    </row>
    <row r="6" spans="1:16" x14ac:dyDescent="0.25">
      <c r="A6" s="3" t="s">
        <v>14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21561</v>
      </c>
      <c r="H6" s="4">
        <v>18369</v>
      </c>
      <c r="I6" s="4">
        <v>20053</v>
      </c>
      <c r="J6" s="4">
        <v>19072</v>
      </c>
      <c r="K6" s="4">
        <v>16853</v>
      </c>
      <c r="L6" s="4">
        <v>15721</v>
      </c>
      <c r="M6" s="4">
        <v>15274</v>
      </c>
      <c r="N6" s="4">
        <v>14539</v>
      </c>
      <c r="O6" s="4">
        <v>14290</v>
      </c>
      <c r="P6" s="4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selection activeCell="E16" sqref="E16"/>
    </sheetView>
  </sheetViews>
  <sheetFormatPr defaultRowHeight="15" x14ac:dyDescent="0.25"/>
  <cols>
    <col min="1" max="1025" width="9" style="4"/>
    <col min="1026" max="16384" width="9.140625" style="4"/>
  </cols>
  <sheetData>
    <row r="1" spans="1:11" x14ac:dyDescent="0.25">
      <c r="A1" s="4" t="s">
        <v>0</v>
      </c>
      <c r="B1" s="4">
        <v>2005</v>
      </c>
      <c r="C1" s="4">
        <v>2006</v>
      </c>
      <c r="D1" s="4">
        <v>2007</v>
      </c>
      <c r="E1" s="4">
        <v>2008</v>
      </c>
      <c r="F1" s="4">
        <v>2009</v>
      </c>
      <c r="G1" s="4">
        <v>2010</v>
      </c>
      <c r="H1" s="4">
        <v>2011</v>
      </c>
      <c r="I1" s="4">
        <v>2012</v>
      </c>
      <c r="J1" s="4">
        <v>2013</v>
      </c>
      <c r="K1" s="4">
        <v>2014</v>
      </c>
    </row>
    <row r="2" spans="1:11" x14ac:dyDescent="0.25">
      <c r="A2" s="4" t="s">
        <v>6</v>
      </c>
      <c r="C2" s="4">
        <v>4.9000000000000002E-2</v>
      </c>
      <c r="D2" s="4">
        <v>7.2999999999999995E-2</v>
      </c>
      <c r="E2" s="4">
        <v>8.3000000000000004E-2</v>
      </c>
      <c r="F2" s="4">
        <v>7.9000000000000001E-2</v>
      </c>
      <c r="G2" s="4">
        <v>8.3000000000000004E-2</v>
      </c>
      <c r="H2" s="4">
        <v>8.6999999999999994E-2</v>
      </c>
      <c r="I2" s="4">
        <v>0.10199999999999999</v>
      </c>
      <c r="J2" s="4">
        <v>0.11799999999999999</v>
      </c>
      <c r="K2" s="4">
        <v>0.121</v>
      </c>
    </row>
    <row r="3" spans="1:11" x14ac:dyDescent="0.25">
      <c r="A3" s="4" t="s">
        <v>2</v>
      </c>
      <c r="B3" s="4">
        <v>9</v>
      </c>
      <c r="C3" s="4">
        <v>26</v>
      </c>
      <c r="D3" s="4">
        <v>39</v>
      </c>
      <c r="E3" s="4">
        <v>62</v>
      </c>
      <c r="F3" s="4">
        <v>53</v>
      </c>
      <c r="G3" s="4">
        <v>67</v>
      </c>
      <c r="H3" s="4">
        <v>83</v>
      </c>
      <c r="I3" s="4">
        <v>65</v>
      </c>
      <c r="J3" s="4">
        <v>68</v>
      </c>
      <c r="K3" s="4">
        <v>80</v>
      </c>
    </row>
    <row r="4" spans="1:11" x14ac:dyDescent="0.25">
      <c r="A4" s="4" t="s">
        <v>3</v>
      </c>
      <c r="B4" s="4">
        <v>0</v>
      </c>
      <c r="C4" s="4">
        <v>0</v>
      </c>
      <c r="D4" s="4">
        <v>1</v>
      </c>
      <c r="E4" s="4">
        <v>6</v>
      </c>
      <c r="F4" s="4">
        <v>10</v>
      </c>
      <c r="G4" s="4">
        <v>12</v>
      </c>
      <c r="H4" s="4">
        <v>14</v>
      </c>
      <c r="I4" s="4">
        <v>6</v>
      </c>
      <c r="J4" s="4">
        <v>5</v>
      </c>
      <c r="K4" s="4">
        <v>5</v>
      </c>
    </row>
    <row r="8" spans="1:11" x14ac:dyDescent="0.25">
      <c r="A8" s="4" t="s">
        <v>15</v>
      </c>
    </row>
    <row r="9" spans="1:11" x14ac:dyDescent="0.25">
      <c r="A9" s="4" t="s"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K42" sqref="K42"/>
    </sheetView>
  </sheetViews>
  <sheetFormatPr defaultRowHeight="15" x14ac:dyDescent="0.25"/>
  <cols>
    <col min="1" max="1" width="9" style="3"/>
    <col min="2" max="16" width="9.140625" style="4"/>
    <col min="17" max="1025" width="9" style="4"/>
    <col min="1026" max="16384" width="9.140625" style="4"/>
  </cols>
  <sheetData>
    <row r="1" spans="1:16" s="3" customFormat="1" x14ac:dyDescent="0.25">
      <c r="A1" s="3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</row>
    <row r="2" spans="1:16" x14ac:dyDescent="0.25">
      <c r="A2" s="3" t="s">
        <v>1</v>
      </c>
      <c r="B2" s="4">
        <f>B5/B6</f>
        <v>7.5987841945288754E-4</v>
      </c>
      <c r="C2" s="4">
        <f t="shared" ref="C2:P2" si="0">C5/C6</f>
        <v>7.6219512195121954E-4</v>
      </c>
      <c r="D2" s="4">
        <f t="shared" si="0"/>
        <v>9.5008404589636778E-4</v>
      </c>
      <c r="E2" s="4">
        <f t="shared" si="0"/>
        <v>1.0316115245744602E-3</v>
      </c>
      <c r="F2" s="4">
        <f t="shared" si="0"/>
        <v>1.278363694471077E-3</v>
      </c>
      <c r="G2" s="4">
        <f t="shared" si="0"/>
        <v>1.3179316226064035E-3</v>
      </c>
      <c r="H2" s="4">
        <f t="shared" si="0"/>
        <v>1.5886287625418061E-3</v>
      </c>
      <c r="I2" s="4">
        <f t="shared" si="0"/>
        <v>1.7237133710908644E-3</v>
      </c>
      <c r="J2" s="4">
        <f t="shared" si="0"/>
        <v>2.1512778590482748E-3</v>
      </c>
      <c r="K2" s="4">
        <f t="shared" si="0"/>
        <v>2.7626694293360959E-3</v>
      </c>
      <c r="L2" s="4">
        <f t="shared" si="0"/>
        <v>2.8151107882310208E-3</v>
      </c>
      <c r="M2" s="4">
        <f t="shared" si="0"/>
        <v>2.7504214355425429E-3</v>
      </c>
      <c r="N2" s="4">
        <f t="shared" si="0"/>
        <v>2.6370314560180824E-3</v>
      </c>
      <c r="O2" s="4">
        <f t="shared" si="0"/>
        <v>2.1253985122210413E-3</v>
      </c>
      <c r="P2" s="4">
        <f t="shared" si="0"/>
        <v>2.7825150345570414E-3</v>
      </c>
    </row>
    <row r="3" spans="1:16" x14ac:dyDescent="0.25">
      <c r="A3" s="3" t="s">
        <v>2</v>
      </c>
      <c r="G3" s="4">
        <v>44</v>
      </c>
      <c r="H3" s="4">
        <v>15</v>
      </c>
      <c r="I3" s="4">
        <v>287</v>
      </c>
      <c r="J3" s="4">
        <v>1260</v>
      </c>
      <c r="K3" s="4">
        <v>1214</v>
      </c>
      <c r="L3" s="4">
        <v>1103</v>
      </c>
      <c r="M3" s="4">
        <v>1193</v>
      </c>
      <c r="N3" s="4">
        <v>1307</v>
      </c>
      <c r="O3" s="4">
        <v>1133</v>
      </c>
      <c r="P3" s="4">
        <v>1148</v>
      </c>
    </row>
    <row r="4" spans="1:16" x14ac:dyDescent="0.25">
      <c r="A4" s="3" t="s">
        <v>3</v>
      </c>
      <c r="G4" s="4">
        <v>0</v>
      </c>
      <c r="H4" s="4">
        <v>0</v>
      </c>
      <c r="I4" s="4">
        <v>0</v>
      </c>
      <c r="J4" s="4">
        <v>3</v>
      </c>
      <c r="K4" s="4">
        <v>3</v>
      </c>
      <c r="L4" s="4">
        <v>3</v>
      </c>
      <c r="M4" s="4">
        <v>6</v>
      </c>
      <c r="N4" s="4">
        <v>9</v>
      </c>
      <c r="O4" s="4">
        <v>12</v>
      </c>
      <c r="P4" s="4">
        <v>7</v>
      </c>
    </row>
    <row r="5" spans="1:16" x14ac:dyDescent="0.25">
      <c r="A5" s="3" t="s">
        <v>6</v>
      </c>
      <c r="B5" s="4">
        <v>12</v>
      </c>
      <c r="C5" s="4">
        <v>12</v>
      </c>
      <c r="D5" s="4">
        <v>13</v>
      </c>
      <c r="E5" s="4">
        <v>14</v>
      </c>
      <c r="F5" s="4">
        <v>16</v>
      </c>
      <c r="G5" s="4">
        <v>17</v>
      </c>
      <c r="H5" s="4">
        <v>19</v>
      </c>
      <c r="I5" s="4">
        <v>21</v>
      </c>
      <c r="J5" s="4">
        <v>25</v>
      </c>
      <c r="K5" s="4">
        <v>32</v>
      </c>
      <c r="L5" s="4">
        <v>31</v>
      </c>
      <c r="M5" s="4">
        <v>31</v>
      </c>
      <c r="N5" s="4">
        <v>28</v>
      </c>
      <c r="O5" s="4">
        <v>24</v>
      </c>
      <c r="P5" s="4">
        <v>31</v>
      </c>
    </row>
    <row r="6" spans="1:16" x14ac:dyDescent="0.25">
      <c r="A6" s="3" t="s">
        <v>11</v>
      </c>
      <c r="B6" s="4">
        <v>15792</v>
      </c>
      <c r="C6" s="4">
        <v>15744</v>
      </c>
      <c r="D6" s="4">
        <v>13683</v>
      </c>
      <c r="E6" s="4">
        <v>13571</v>
      </c>
      <c r="F6" s="4">
        <v>12516</v>
      </c>
      <c r="G6" s="4">
        <v>12899</v>
      </c>
      <c r="H6" s="4">
        <v>11960</v>
      </c>
      <c r="I6" s="4">
        <v>12183</v>
      </c>
      <c r="J6" s="4">
        <v>11621</v>
      </c>
      <c r="K6" s="4">
        <v>11583</v>
      </c>
      <c r="L6" s="4">
        <v>11012</v>
      </c>
      <c r="M6" s="4">
        <v>11271</v>
      </c>
      <c r="N6" s="4">
        <v>10618</v>
      </c>
      <c r="O6" s="4">
        <v>11292</v>
      </c>
      <c r="P6" s="4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5" x14ac:dyDescent="0.25"/>
  <cols>
    <col min="1" max="1" width="9" style="3"/>
    <col min="7" max="16" width="9.140625" style="1"/>
    <col min="17" max="1025" width="9" style="1"/>
  </cols>
  <sheetData>
    <row r="1" spans="1:1025" s="6" customFormat="1" x14ac:dyDescent="0.25">
      <c r="A1" s="3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A2" s="3" t="s">
        <v>1</v>
      </c>
      <c r="B2" s="4">
        <f>B5/B6</f>
        <v>1.0921964447122628E-3</v>
      </c>
      <c r="C2" s="4">
        <f t="shared" ref="C2:P2" si="0">C5/C6</f>
        <v>1.1431429285892901E-3</v>
      </c>
      <c r="D2" s="4">
        <f t="shared" si="0"/>
        <v>1.448975367418754E-3</v>
      </c>
      <c r="E2" s="4">
        <f t="shared" si="0"/>
        <v>1.5590577868157939E-3</v>
      </c>
      <c r="F2" s="4">
        <f t="shared" si="0"/>
        <v>1.6263940520446097E-3</v>
      </c>
      <c r="G2" s="4">
        <f t="shared" si="0"/>
        <v>1.8539236055617708E-3</v>
      </c>
      <c r="H2" s="4">
        <f t="shared" si="0"/>
        <v>2.202506514455888E-3</v>
      </c>
      <c r="I2" s="4">
        <f t="shared" si="0"/>
        <v>2.4914726382915618E-3</v>
      </c>
      <c r="J2" s="4">
        <f t="shared" si="0"/>
        <v>3.2443455691509083E-3</v>
      </c>
      <c r="K2" s="4">
        <f t="shared" si="0"/>
        <v>3.4741609280972766E-3</v>
      </c>
      <c r="L2" s="4">
        <f t="shared" si="0"/>
        <v>3.4283389988087973E-3</v>
      </c>
      <c r="M2" s="4">
        <f t="shared" si="0"/>
        <v>3.586821324231292E-3</v>
      </c>
      <c r="N2" s="4">
        <f t="shared" si="0"/>
        <v>4.2336217552533997E-3</v>
      </c>
      <c r="O2" s="4">
        <f t="shared" si="0"/>
        <v>1.5916609450096748E-3</v>
      </c>
      <c r="P2" s="4">
        <f t="shared" si="0"/>
        <v>1.983873032125944E-3</v>
      </c>
    </row>
    <row r="3" spans="1:1025" x14ac:dyDescent="0.25">
      <c r="A3" s="3" t="s">
        <v>2</v>
      </c>
      <c r="B3" s="4"/>
      <c r="C3" s="4"/>
      <c r="D3" s="4"/>
      <c r="E3" s="4"/>
      <c r="F3" s="4"/>
      <c r="G3" s="4"/>
      <c r="H3" s="4">
        <v>44</v>
      </c>
      <c r="I3" s="4">
        <v>93</v>
      </c>
      <c r="J3" s="4">
        <v>523</v>
      </c>
      <c r="K3" s="4">
        <v>504</v>
      </c>
      <c r="L3" s="4">
        <v>491</v>
      </c>
      <c r="M3" s="4">
        <v>589</v>
      </c>
      <c r="N3" s="4">
        <v>680</v>
      </c>
      <c r="O3" s="4">
        <v>645</v>
      </c>
      <c r="P3" s="4">
        <v>830</v>
      </c>
    </row>
    <row r="4" spans="1:1025" x14ac:dyDescent="0.25">
      <c r="A4" s="3" t="s">
        <v>3</v>
      </c>
      <c r="B4" s="4"/>
      <c r="C4" s="4"/>
      <c r="D4" s="4"/>
      <c r="E4" s="4"/>
      <c r="F4" s="4"/>
      <c r="G4" s="4"/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2</v>
      </c>
      <c r="O4" s="4">
        <v>2</v>
      </c>
      <c r="P4" s="4">
        <v>3</v>
      </c>
    </row>
    <row r="5" spans="1:1025" x14ac:dyDescent="0.25">
      <c r="A5" s="3" t="s">
        <v>6</v>
      </c>
      <c r="B5" s="4">
        <v>29</v>
      </c>
      <c r="C5" s="4">
        <v>32</v>
      </c>
      <c r="D5" s="4">
        <v>42</v>
      </c>
      <c r="E5" s="4">
        <v>46</v>
      </c>
      <c r="F5" s="4">
        <v>49</v>
      </c>
      <c r="G5" s="4">
        <v>58</v>
      </c>
      <c r="H5" s="4">
        <v>71</v>
      </c>
      <c r="I5" s="4">
        <v>84</v>
      </c>
      <c r="J5" s="4">
        <v>105</v>
      </c>
      <c r="K5" s="4">
        <v>112</v>
      </c>
      <c r="L5" s="4">
        <v>118</v>
      </c>
      <c r="M5" s="4">
        <v>124</v>
      </c>
      <c r="N5" s="4">
        <v>137</v>
      </c>
      <c r="O5" s="4">
        <v>51</v>
      </c>
      <c r="P5" s="4">
        <v>62</v>
      </c>
    </row>
    <row r="6" spans="1:1025" x14ac:dyDescent="0.25">
      <c r="A6" s="3" t="s">
        <v>11</v>
      </c>
      <c r="B6" s="4">
        <v>26552</v>
      </c>
      <c r="C6" s="4">
        <v>27993</v>
      </c>
      <c r="D6" s="4">
        <v>28986</v>
      </c>
      <c r="E6" s="4">
        <v>29505</v>
      </c>
      <c r="F6" s="4">
        <v>30128</v>
      </c>
      <c r="G6" s="4">
        <v>31285</v>
      </c>
      <c r="H6" s="4">
        <v>32236</v>
      </c>
      <c r="I6" s="4">
        <v>33715</v>
      </c>
      <c r="J6" s="4">
        <v>32364</v>
      </c>
      <c r="K6" s="4">
        <v>32238</v>
      </c>
      <c r="L6" s="4">
        <v>34419</v>
      </c>
      <c r="M6" s="4">
        <v>34571</v>
      </c>
      <c r="N6" s="4">
        <v>32360</v>
      </c>
      <c r="O6" s="4">
        <v>32042</v>
      </c>
      <c r="P6" s="4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selection activeCell="E15" sqref="E15"/>
    </sheetView>
  </sheetViews>
  <sheetFormatPr defaultRowHeight="15" x14ac:dyDescent="0.25"/>
  <cols>
    <col min="1" max="1" width="14.140625" style="8" bestFit="1" customWidth="1"/>
    <col min="2" max="16" width="9.140625" style="7"/>
    <col min="17" max="1026" width="9" style="7"/>
    <col min="1027" max="16384" width="9.140625" style="7"/>
  </cols>
  <sheetData>
    <row r="1" spans="1:16" s="8" customFormat="1" x14ac:dyDescent="0.25">
      <c r="A1" s="8" t="s">
        <v>0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</row>
    <row r="2" spans="1:16" x14ac:dyDescent="0.25">
      <c r="A2" s="8" t="s">
        <v>1</v>
      </c>
      <c r="B2" s="7">
        <f>B5/B6</f>
        <v>0</v>
      </c>
      <c r="C2" s="7">
        <f t="shared" ref="C2:P2" si="0">C5/C6</f>
        <v>0</v>
      </c>
      <c r="D2" s="7">
        <f t="shared" si="0"/>
        <v>5.9183270862102984E-4</v>
      </c>
      <c r="E2" s="7">
        <f t="shared" si="0"/>
        <v>1.1153924153315758E-3</v>
      </c>
      <c r="F2" s="7">
        <f t="shared" si="0"/>
        <v>1.6477857878475798E-3</v>
      </c>
      <c r="G2" s="7">
        <f t="shared" si="0"/>
        <v>1.0448229025180231E-3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>
        <f t="shared" si="0"/>
        <v>0</v>
      </c>
    </row>
    <row r="3" spans="1:16" x14ac:dyDescent="0.25">
      <c r="A3" s="8" t="s">
        <v>2</v>
      </c>
      <c r="G3" s="7">
        <v>26</v>
      </c>
      <c r="H3" s="7">
        <v>26</v>
      </c>
      <c r="I3" s="7">
        <v>48</v>
      </c>
      <c r="J3" s="7">
        <v>62</v>
      </c>
      <c r="K3" s="7">
        <v>50</v>
      </c>
      <c r="L3" s="7">
        <v>66</v>
      </c>
      <c r="M3" s="7">
        <v>73</v>
      </c>
      <c r="N3" s="7">
        <v>79</v>
      </c>
      <c r="O3" s="7">
        <v>74</v>
      </c>
      <c r="P3" s="7">
        <v>92</v>
      </c>
    </row>
    <row r="4" spans="1:16" x14ac:dyDescent="0.25">
      <c r="A4" s="8" t="s">
        <v>3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7">
        <v>2</v>
      </c>
      <c r="P4" s="7">
        <v>1</v>
      </c>
    </row>
    <row r="5" spans="1:16" x14ac:dyDescent="0.25">
      <c r="A5" s="8" t="s">
        <v>6</v>
      </c>
      <c r="B5" s="7">
        <v>0</v>
      </c>
      <c r="C5" s="7">
        <v>0</v>
      </c>
      <c r="D5" s="7">
        <v>6</v>
      </c>
      <c r="E5" s="7">
        <v>11</v>
      </c>
      <c r="F5" s="7">
        <v>16</v>
      </c>
      <c r="G5" s="7">
        <v>10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25">
      <c r="A6" s="8" t="s">
        <v>11</v>
      </c>
      <c r="B6" s="7">
        <v>10152</v>
      </c>
      <c r="C6" s="7">
        <v>10876</v>
      </c>
      <c r="D6" s="7">
        <v>10138</v>
      </c>
      <c r="E6" s="7">
        <v>9862</v>
      </c>
      <c r="F6" s="7">
        <v>9710</v>
      </c>
      <c r="G6" s="7">
        <v>9571</v>
      </c>
      <c r="H6" s="7">
        <v>7563</v>
      </c>
      <c r="I6" s="7">
        <v>8796</v>
      </c>
      <c r="J6" s="7">
        <v>7873</v>
      </c>
      <c r="K6" s="7">
        <v>6617</v>
      </c>
      <c r="L6" s="7">
        <v>6366</v>
      </c>
      <c r="M6" s="7">
        <v>6740</v>
      </c>
      <c r="N6" s="7">
        <v>6451</v>
      </c>
      <c r="O6" s="7">
        <v>6507</v>
      </c>
      <c r="P6" s="7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United States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9</cp:revision>
  <dcterms:created xsi:type="dcterms:W3CDTF">2016-09-19T17:02:12Z</dcterms:created>
  <dcterms:modified xsi:type="dcterms:W3CDTF">2016-10-14T16:51:52Z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