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Model 11_27\"/>
    </mc:Choice>
  </mc:AlternateContent>
  <bookViews>
    <workbookView xWindow="0" yWindow="0" windowWidth="14370" windowHeight="6750" activeTab="3"/>
  </bookViews>
  <sheets>
    <sheet name="Pneu_model" sheetId="13" r:id="rId1"/>
    <sheet name="Pneu Sources" sheetId="17" r:id="rId2"/>
    <sheet name="UTI_model" sheetId="15" r:id="rId3"/>
    <sheet name="Sepsis_model" sheetId="14" r:id="rId4"/>
  </sheets>
  <calcPr calcId="152511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4" l="1"/>
  <c r="B19" i="14"/>
  <c r="B12" i="14"/>
  <c r="C22" i="13" l="1"/>
  <c r="B22" i="13"/>
  <c r="C19" i="15"/>
  <c r="B19" i="15"/>
  <c r="B12" i="15"/>
  <c r="B14" i="13"/>
  <c r="R11" i="15" l="1"/>
  <c r="Q11" i="15"/>
  <c r="P11" i="15"/>
  <c r="O11" i="15"/>
  <c r="N11" i="15"/>
  <c r="M11" i="15"/>
  <c r="L11" i="15"/>
  <c r="K11" i="15"/>
  <c r="J11" i="15"/>
  <c r="I11" i="15"/>
  <c r="H11" i="15"/>
  <c r="G11" i="15"/>
  <c r="F11" i="15"/>
</calcChain>
</file>

<file path=xl/sharedStrings.xml><?xml version="1.0" encoding="utf-8"?>
<sst xmlns="http://schemas.openxmlformats.org/spreadsheetml/2006/main" count="73" uniqueCount="31">
  <si>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</si>
  <si>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</si>
  <si>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</si>
  <si>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</si>
  <si>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</si>
  <si>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</si>
  <si>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</si>
  <si>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</si>
  <si>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</si>
  <si>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 xml:space="preserve">CBP prescribed to pneumonia </t>
  </si>
  <si>
    <t>Pneumonia attributed to PA</t>
  </si>
  <si>
    <t>Pneumonia attributed to KP</t>
  </si>
  <si>
    <t>Pneumonia attributed to AB</t>
  </si>
  <si>
    <t>Pneumonia attributed to EA/C</t>
  </si>
  <si>
    <t>Pneumonia prevalence</t>
  </si>
  <si>
    <t>Isolates_SP</t>
  </si>
  <si>
    <t>Resistance_SP</t>
  </si>
  <si>
    <t>cIAIs attributed to KP</t>
  </si>
  <si>
    <t>cIAIs attributed to PA</t>
  </si>
  <si>
    <t>cIAIs attributed to EA/C</t>
  </si>
  <si>
    <t>CBP prescribed to cIAIs</t>
  </si>
  <si>
    <t># pathogens</t>
  </si>
  <si>
    <t>Pathogens</t>
  </si>
  <si>
    <t>PA</t>
  </si>
  <si>
    <t>AB</t>
  </si>
  <si>
    <t>KP</t>
  </si>
  <si>
    <t>SP</t>
  </si>
  <si>
    <t>Inappropriate prescription</t>
  </si>
  <si>
    <t>stewardship (decline in inappropriate prescription)</t>
  </si>
  <si>
    <t>mortality w/ cbps (R, S)</t>
  </si>
  <si>
    <t>mortality w/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</si>
</sst>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70C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7" fillId="0" borderId="0" xfId="0" applyFont="1"/>
    <xf numFmtId="0" fontId="8" fillId="0" borderId="0" xfId="0" applyFont="1" applyFill="1" applyBorder="1"/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Fill="1" applyBorder="1" applyAlignment="1">
      <alignment horizontal="left"/>
    </xf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0" fillId="0" borderId="0" xfId="0" applyFont="1"/>
    <xf numFmtId="0" fontId="1" fillId="0" borderId="1" xfId="0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70" zoomScaleNormal="70" workbookViewId="0">
      <selection activeCell="B21" sqref="B21"/>
    </sheetView>
  </sheetViews>
  <sheetFormatPr defaultRowHeight="15" x14ac:dyDescent="0.25"/>
  <cols>
    <col min="1" max="1" width="26.28515625" bestFit="1" customWidth="1"/>
  </cols>
  <sheetData>
    <row r="1" spans="1:18" x14ac:dyDescent="0.25">
      <c r="A1" s="2" t="s">
        <v>0</v>
      </c>
      <c r="B1" s="14">
        <v>2000</v>
      </c>
      <c r="C1" s="14">
        <v>2001</v>
      </c>
      <c r="D1" s="14">
        <v>2002</v>
      </c>
      <c r="E1" s="14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25">
      <c r="A2" s="2" t="s">
        <v>1</v>
      </c>
      <c r="B2">
        <v>34</v>
      </c>
      <c r="C2">
        <v>187</v>
      </c>
      <c r="D2">
        <v>220</v>
      </c>
      <c r="E2">
        <v>63</v>
      </c>
      <c r="F2">
        <v>601</v>
      </c>
      <c r="G2">
        <v>823</v>
      </c>
      <c r="H2">
        <v>1000</v>
      </c>
      <c r="I2">
        <v>1178</v>
      </c>
      <c r="J2">
        <v>995</v>
      </c>
      <c r="K2">
        <v>991</v>
      </c>
      <c r="L2">
        <v>1081</v>
      </c>
      <c r="M2">
        <v>1186</v>
      </c>
      <c r="N2">
        <v>1480</v>
      </c>
      <c r="O2">
        <v>2068</v>
      </c>
      <c r="P2">
        <v>2238</v>
      </c>
      <c r="Q2">
        <v>1815</v>
      </c>
      <c r="R2">
        <v>72</v>
      </c>
    </row>
    <row r="3" spans="1:18" x14ac:dyDescent="0.25">
      <c r="A3" s="2" t="s">
        <v>2</v>
      </c>
      <c r="B3">
        <v>5</v>
      </c>
      <c r="C3">
        <v>20</v>
      </c>
      <c r="D3">
        <v>12</v>
      </c>
      <c r="E3">
        <v>8</v>
      </c>
      <c r="F3">
        <v>149</v>
      </c>
      <c r="G3">
        <v>149</v>
      </c>
      <c r="H3">
        <v>175</v>
      </c>
      <c r="I3">
        <v>230</v>
      </c>
      <c r="J3">
        <v>188</v>
      </c>
      <c r="K3">
        <v>169</v>
      </c>
      <c r="L3">
        <v>166</v>
      </c>
      <c r="M3">
        <v>205</v>
      </c>
      <c r="N3">
        <v>263</v>
      </c>
      <c r="O3">
        <v>374</v>
      </c>
      <c r="P3">
        <v>404</v>
      </c>
      <c r="Q3">
        <v>350</v>
      </c>
      <c r="R3">
        <v>17</v>
      </c>
    </row>
    <row r="4" spans="1:18" x14ac:dyDescent="0.25">
      <c r="A4" s="2" t="s">
        <v>3</v>
      </c>
      <c r="B4" s="19">
        <v>0</v>
      </c>
      <c r="C4">
        <v>1</v>
      </c>
      <c r="D4">
        <v>4</v>
      </c>
      <c r="E4">
        <v>3</v>
      </c>
      <c r="F4">
        <v>297</v>
      </c>
      <c r="G4">
        <v>286</v>
      </c>
      <c r="H4">
        <v>226</v>
      </c>
      <c r="I4">
        <v>261</v>
      </c>
      <c r="J4">
        <v>104</v>
      </c>
      <c r="K4">
        <v>130</v>
      </c>
      <c r="L4">
        <v>106</v>
      </c>
      <c r="M4">
        <v>114</v>
      </c>
      <c r="N4">
        <v>128</v>
      </c>
      <c r="O4">
        <v>87</v>
      </c>
      <c r="P4">
        <v>62</v>
      </c>
      <c r="Q4">
        <v>75</v>
      </c>
      <c r="R4">
        <v>20</v>
      </c>
    </row>
    <row r="5" spans="1:18" x14ac:dyDescent="0.25">
      <c r="A5" s="2" t="s">
        <v>4</v>
      </c>
      <c r="B5" s="19">
        <v>0</v>
      </c>
      <c r="C5">
        <v>0</v>
      </c>
      <c r="D5">
        <v>0</v>
      </c>
      <c r="E5">
        <v>1</v>
      </c>
      <c r="F5">
        <v>70</v>
      </c>
      <c r="G5">
        <v>67</v>
      </c>
      <c r="H5">
        <v>108</v>
      </c>
      <c r="I5">
        <v>128</v>
      </c>
      <c r="J5">
        <v>40</v>
      </c>
      <c r="K5">
        <v>73</v>
      </c>
      <c r="L5">
        <v>49</v>
      </c>
      <c r="M5">
        <v>56</v>
      </c>
      <c r="N5">
        <v>79</v>
      </c>
      <c r="O5">
        <v>49</v>
      </c>
      <c r="P5">
        <v>34</v>
      </c>
      <c r="Q5">
        <v>37</v>
      </c>
      <c r="R5">
        <v>8</v>
      </c>
    </row>
    <row r="6" spans="1:18" x14ac:dyDescent="0.25">
      <c r="A6" s="2" t="s">
        <v>5</v>
      </c>
      <c r="B6">
        <v>13</v>
      </c>
      <c r="C6">
        <v>51</v>
      </c>
      <c r="D6">
        <v>67</v>
      </c>
      <c r="E6">
        <v>10</v>
      </c>
      <c r="F6">
        <v>314</v>
      </c>
      <c r="G6">
        <v>374</v>
      </c>
      <c r="H6">
        <v>471</v>
      </c>
      <c r="I6">
        <v>537</v>
      </c>
      <c r="J6">
        <v>430</v>
      </c>
      <c r="K6">
        <v>457</v>
      </c>
      <c r="L6">
        <v>419</v>
      </c>
      <c r="M6">
        <v>531</v>
      </c>
      <c r="N6">
        <v>744</v>
      </c>
      <c r="O6">
        <v>1001</v>
      </c>
      <c r="P6">
        <v>1174</v>
      </c>
      <c r="Q6">
        <v>907</v>
      </c>
      <c r="R6">
        <v>27</v>
      </c>
    </row>
    <row r="7" spans="1:18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21</v>
      </c>
      <c r="G7">
        <v>22</v>
      </c>
      <c r="H7">
        <v>22</v>
      </c>
      <c r="I7">
        <v>32</v>
      </c>
      <c r="J7">
        <v>14</v>
      </c>
      <c r="K7">
        <v>16</v>
      </c>
      <c r="L7">
        <v>13</v>
      </c>
      <c r="M7">
        <v>20</v>
      </c>
      <c r="N7">
        <v>34</v>
      </c>
      <c r="O7">
        <v>28</v>
      </c>
      <c r="P7">
        <v>26</v>
      </c>
      <c r="Q7">
        <v>27</v>
      </c>
      <c r="R7">
        <v>0</v>
      </c>
    </row>
    <row r="8" spans="1:18" x14ac:dyDescent="0.25">
      <c r="A8" s="2" t="s">
        <v>15</v>
      </c>
      <c r="B8" s="19">
        <v>0</v>
      </c>
      <c r="C8" s="19">
        <v>0</v>
      </c>
      <c r="D8" s="19">
        <v>0</v>
      </c>
      <c r="E8" s="19">
        <v>0</v>
      </c>
      <c r="F8">
        <v>414</v>
      </c>
      <c r="G8">
        <v>492</v>
      </c>
      <c r="H8">
        <v>447</v>
      </c>
      <c r="I8">
        <v>481</v>
      </c>
      <c r="J8">
        <v>199</v>
      </c>
      <c r="K8">
        <v>201</v>
      </c>
      <c r="L8">
        <v>140</v>
      </c>
      <c r="M8">
        <v>156</v>
      </c>
      <c r="N8">
        <v>231</v>
      </c>
      <c r="O8">
        <v>231</v>
      </c>
      <c r="P8">
        <v>189</v>
      </c>
      <c r="Q8">
        <v>131</v>
      </c>
      <c r="R8">
        <v>63</v>
      </c>
    </row>
    <row r="9" spans="1:18" x14ac:dyDescent="0.25">
      <c r="A9" s="2" t="s">
        <v>16</v>
      </c>
      <c r="B9" s="19">
        <v>0</v>
      </c>
      <c r="C9" s="19">
        <v>0</v>
      </c>
      <c r="D9" s="19">
        <v>0</v>
      </c>
      <c r="E9" s="19">
        <v>0</v>
      </c>
      <c r="F9" s="3">
        <v>141</v>
      </c>
      <c r="G9" s="3">
        <v>157</v>
      </c>
      <c r="H9" s="3">
        <v>95</v>
      </c>
      <c r="I9" s="3">
        <v>122</v>
      </c>
      <c r="J9" s="3">
        <v>53</v>
      </c>
      <c r="K9" s="3">
        <v>40</v>
      </c>
      <c r="L9" s="3">
        <v>29</v>
      </c>
      <c r="M9" s="3">
        <v>35</v>
      </c>
      <c r="N9" s="3">
        <v>61</v>
      </c>
      <c r="O9" s="3">
        <v>55</v>
      </c>
      <c r="P9" s="3">
        <v>38</v>
      </c>
      <c r="Q9" s="1">
        <v>24</v>
      </c>
      <c r="R9" s="3">
        <v>14</v>
      </c>
    </row>
    <row r="10" spans="1:18" x14ac:dyDescent="0.25">
      <c r="A10" s="2" t="s">
        <v>7</v>
      </c>
      <c r="B10" s="4">
        <v>28</v>
      </c>
      <c r="C10" s="4">
        <v>33</v>
      </c>
      <c r="D10" s="4">
        <v>40</v>
      </c>
      <c r="E10" s="4">
        <v>41</v>
      </c>
      <c r="F10" s="3">
        <v>44</v>
      </c>
      <c r="G10" s="3">
        <v>48</v>
      </c>
      <c r="H10" s="3">
        <v>53</v>
      </c>
      <c r="I10" s="3">
        <v>55</v>
      </c>
      <c r="J10" s="3">
        <v>59</v>
      </c>
      <c r="K10" s="3">
        <v>62</v>
      </c>
      <c r="L10" s="3">
        <v>63</v>
      </c>
      <c r="M10" s="3">
        <v>66</v>
      </c>
      <c r="N10" s="3">
        <v>67</v>
      </c>
      <c r="O10" s="3">
        <v>61</v>
      </c>
      <c r="P10" s="3">
        <v>64</v>
      </c>
      <c r="Q10" s="6">
        <v>64</v>
      </c>
      <c r="R10" s="6">
        <v>64</v>
      </c>
    </row>
    <row r="11" spans="1:18" x14ac:dyDescent="0.25">
      <c r="A11" s="2" t="s">
        <v>22</v>
      </c>
      <c r="B11" s="3" t="s">
        <v>23</v>
      </c>
      <c r="C11" s="3" t="s">
        <v>24</v>
      </c>
      <c r="D11" s="3" t="s">
        <v>25</v>
      </c>
      <c r="E11" s="3" t="s">
        <v>26</v>
      </c>
      <c r="J11" s="3"/>
      <c r="K11" s="3"/>
      <c r="L11" s="3"/>
      <c r="M11" s="3"/>
      <c r="N11" s="3"/>
      <c r="O11" s="3"/>
      <c r="P11" s="3"/>
      <c r="Q11" s="6"/>
    </row>
    <row r="12" spans="1:18" x14ac:dyDescent="0.25">
      <c r="A12" s="21" t="s">
        <v>8</v>
      </c>
      <c r="B12" s="4">
        <v>6.8223934999999999E-2</v>
      </c>
      <c r="C12" s="4">
        <v>7.3936685000000002E-2</v>
      </c>
      <c r="D12" s="4">
        <v>8.5411685000000001E-2</v>
      </c>
      <c r="E12" s="4">
        <v>8.4051122000000006E-2</v>
      </c>
      <c r="F12" s="4">
        <v>9.2109112000000007E-2</v>
      </c>
      <c r="G12" s="4">
        <v>9.7155783999999995E-2</v>
      </c>
      <c r="H12" s="4">
        <v>0.108660435</v>
      </c>
      <c r="I12" s="4">
        <v>0.109467303</v>
      </c>
      <c r="J12" s="4">
        <v>0.113163925</v>
      </c>
      <c r="K12" s="4">
        <v>0.108742466</v>
      </c>
      <c r="L12" s="4">
        <v>0.124107856</v>
      </c>
      <c r="M12" s="4">
        <v>0.12151754100000001</v>
      </c>
      <c r="N12" s="4">
        <v>0.12963685599999999</v>
      </c>
      <c r="O12" s="5">
        <v>0.125379031</v>
      </c>
      <c r="P12" s="5">
        <v>0.131918217</v>
      </c>
      <c r="Q12" s="9">
        <v>0.131918217</v>
      </c>
      <c r="R12" s="9">
        <v>0.131918217</v>
      </c>
    </row>
    <row r="13" spans="1:18" x14ac:dyDescent="0.25">
      <c r="A13" s="21" t="s">
        <v>9</v>
      </c>
      <c r="B13" s="6">
        <v>0.1858974358974359</v>
      </c>
      <c r="C13" s="6">
        <v>0.1858974358974359</v>
      </c>
      <c r="D13" s="6">
        <v>0.1858974358974359</v>
      </c>
      <c r="E13" s="6">
        <v>0.1858974358974359</v>
      </c>
      <c r="F13" s="6">
        <v>0.1858974358974359</v>
      </c>
      <c r="G13" s="6">
        <v>0.1858974358974359</v>
      </c>
      <c r="H13" s="6">
        <v>0.1858974358974359</v>
      </c>
      <c r="I13" s="6">
        <v>0.1858974358974359</v>
      </c>
      <c r="J13" s="6">
        <v>0.1858974358974359</v>
      </c>
      <c r="K13" s="6">
        <v>0.1858974358974359</v>
      </c>
      <c r="L13" s="6">
        <v>0.1858974358974359</v>
      </c>
      <c r="M13" s="6">
        <v>0.1858974358974359</v>
      </c>
      <c r="N13" s="3">
        <v>0.1858974358974359</v>
      </c>
      <c r="O13" s="6">
        <v>0.1858974358974359</v>
      </c>
      <c r="P13" s="6">
        <v>0.1858974358974359</v>
      </c>
      <c r="Q13" s="6">
        <v>0.1858974358974359</v>
      </c>
      <c r="R13" s="6">
        <v>0.1858974358974359</v>
      </c>
    </row>
    <row r="14" spans="1:18" x14ac:dyDescent="0.25">
      <c r="A14" s="21" t="s">
        <v>27</v>
      </c>
      <c r="B14" s="3">
        <f>995/4931</f>
        <v>0.20178462786453052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3"/>
      <c r="O14" s="6"/>
      <c r="P14" s="6"/>
      <c r="Q14" s="6"/>
      <c r="R14" s="6"/>
    </row>
    <row r="15" spans="1:18" x14ac:dyDescent="0.25">
      <c r="A15" s="21" t="s">
        <v>10</v>
      </c>
      <c r="B15" s="6">
        <v>0.18099999999999999</v>
      </c>
      <c r="C15" s="6">
        <v>0.18099999999999999</v>
      </c>
      <c r="D15" s="6">
        <v>0.18099999999999999</v>
      </c>
      <c r="E15" s="3">
        <v>0.18099999999999999</v>
      </c>
      <c r="F15" s="6">
        <v>0.17899999999999999</v>
      </c>
      <c r="G15" s="6">
        <v>0.17699999999999999</v>
      </c>
      <c r="H15" s="6">
        <v>0.17499999999999999</v>
      </c>
      <c r="I15" s="6">
        <v>0.17299999999999999</v>
      </c>
      <c r="J15" s="6">
        <v>0.17099999999999999</v>
      </c>
      <c r="K15" s="6">
        <v>0.16899999999999998</v>
      </c>
      <c r="L15" s="6">
        <v>0.16699999999999998</v>
      </c>
      <c r="M15" s="3">
        <v>0.16500000000000001</v>
      </c>
      <c r="N15" s="3">
        <v>0.16500000000000001</v>
      </c>
      <c r="O15" s="6">
        <v>0.16500000000000001</v>
      </c>
      <c r="P15" s="6">
        <v>0.16500000000000001</v>
      </c>
      <c r="Q15" s="6">
        <v>0.16500000000000001</v>
      </c>
      <c r="R15" s="6">
        <v>0.16500000000000001</v>
      </c>
    </row>
    <row r="16" spans="1:18" x14ac:dyDescent="0.25">
      <c r="A16" s="21" t="s">
        <v>11</v>
      </c>
      <c r="B16" s="6">
        <v>7.1999999999999995E-2</v>
      </c>
      <c r="C16" s="6">
        <v>7.1999999999999995E-2</v>
      </c>
      <c r="D16" s="6">
        <v>7.1999999999999995E-2</v>
      </c>
      <c r="E16" s="3">
        <v>7.1999999999999995E-2</v>
      </c>
      <c r="F16" s="6">
        <v>7.5749999999999998E-2</v>
      </c>
      <c r="G16" s="6">
        <v>7.9500000000000001E-2</v>
      </c>
      <c r="H16" s="6">
        <v>8.3250000000000005E-2</v>
      </c>
      <c r="I16" s="6">
        <v>8.7000000000000008E-2</v>
      </c>
      <c r="J16" s="6">
        <v>9.0750000000000011E-2</v>
      </c>
      <c r="K16" s="6">
        <v>9.4500000000000015E-2</v>
      </c>
      <c r="L16" s="6">
        <v>9.8250000000000018E-2</v>
      </c>
      <c r="M16" s="3">
        <v>0.10199999999999999</v>
      </c>
      <c r="N16" s="3">
        <v>0.10199999999999999</v>
      </c>
      <c r="O16" s="6">
        <v>0.10199999999999999</v>
      </c>
      <c r="P16" s="6">
        <v>0.10199999999999999</v>
      </c>
      <c r="Q16" s="6">
        <v>0.10199999999999999</v>
      </c>
      <c r="R16" s="6">
        <v>0.10199999999999999</v>
      </c>
    </row>
    <row r="17" spans="1:18" x14ac:dyDescent="0.25">
      <c r="A17" s="21" t="s">
        <v>12</v>
      </c>
      <c r="B17" s="6">
        <v>6.9000000000000006E-2</v>
      </c>
      <c r="C17" s="6">
        <v>6.9000000000000006E-2</v>
      </c>
      <c r="D17" s="6">
        <v>6.9000000000000006E-2</v>
      </c>
      <c r="E17" s="3">
        <v>6.9000000000000006E-2</v>
      </c>
      <c r="F17" s="6">
        <v>6.8000000000000005E-2</v>
      </c>
      <c r="G17" s="6">
        <v>6.7000000000000004E-2</v>
      </c>
      <c r="H17" s="6">
        <v>6.6000000000000003E-2</v>
      </c>
      <c r="I17" s="6">
        <v>6.5000000000000002E-2</v>
      </c>
      <c r="J17" s="6">
        <v>6.4000000000000001E-2</v>
      </c>
      <c r="K17" s="6">
        <v>6.3E-2</v>
      </c>
      <c r="L17" s="6">
        <v>6.2E-2</v>
      </c>
      <c r="M17" s="3">
        <v>6.0999999999999999E-2</v>
      </c>
      <c r="N17" s="3">
        <v>6.0999999999999999E-2</v>
      </c>
      <c r="O17" s="6">
        <v>6.0999999999999999E-2</v>
      </c>
      <c r="P17" s="6">
        <v>6.0999999999999999E-2</v>
      </c>
      <c r="Q17" s="6">
        <v>6.0999999999999999E-2</v>
      </c>
      <c r="R17" s="6">
        <v>6.0999999999999999E-2</v>
      </c>
    </row>
    <row r="18" spans="1:18" x14ac:dyDescent="0.25">
      <c r="A18" s="24" t="s">
        <v>13</v>
      </c>
      <c r="B18" s="7">
        <v>0.1</v>
      </c>
      <c r="C18" s="7">
        <v>0.1</v>
      </c>
      <c r="D18" s="7">
        <v>0.1</v>
      </c>
      <c r="E18" s="8">
        <v>0.1</v>
      </c>
      <c r="F18" s="7">
        <v>9.7870000000000013E-2</v>
      </c>
      <c r="G18" s="7">
        <v>9.574000000000002E-2</v>
      </c>
      <c r="H18" s="7">
        <v>9.3610000000000027E-2</v>
      </c>
      <c r="I18" s="7">
        <v>9.1480000000000034E-2</v>
      </c>
      <c r="J18" s="7">
        <v>8.9350000000000041E-2</v>
      </c>
      <c r="K18" s="7">
        <v>8.7220000000000047E-2</v>
      </c>
      <c r="L18" s="7">
        <v>8.5090000000000054E-2</v>
      </c>
      <c r="M18" s="8">
        <v>8.3000000000000004E-2</v>
      </c>
      <c r="N18" s="8">
        <v>8.3000000000000004E-2</v>
      </c>
      <c r="O18" s="7">
        <v>8.3000000000000004E-2</v>
      </c>
      <c r="P18" s="7">
        <v>8.3000000000000004E-2</v>
      </c>
      <c r="Q18" s="7">
        <v>8.3000000000000004E-2</v>
      </c>
      <c r="R18" s="7">
        <v>8.3000000000000004E-2</v>
      </c>
    </row>
    <row r="19" spans="1:18" x14ac:dyDescent="0.25">
      <c r="A19" s="21" t="s">
        <v>14</v>
      </c>
      <c r="B19" s="3">
        <v>717555</v>
      </c>
      <c r="C19" s="3">
        <v>788109</v>
      </c>
      <c r="D19" s="3">
        <v>834650</v>
      </c>
      <c r="E19" s="3">
        <v>876869</v>
      </c>
      <c r="F19" s="3">
        <v>866690</v>
      </c>
      <c r="G19" s="3">
        <v>904668</v>
      </c>
      <c r="H19" s="3">
        <v>901797</v>
      </c>
      <c r="I19" s="3">
        <v>937806</v>
      </c>
      <c r="J19" s="3">
        <v>982396</v>
      </c>
      <c r="K19" s="3">
        <v>1083783</v>
      </c>
      <c r="L19" s="3">
        <v>973020</v>
      </c>
      <c r="M19" s="3">
        <v>1049066</v>
      </c>
      <c r="N19" s="3">
        <v>1005895</v>
      </c>
      <c r="O19" s="3">
        <v>953924</v>
      </c>
      <c r="P19" s="3">
        <v>958682</v>
      </c>
      <c r="Q19" s="6">
        <v>958682</v>
      </c>
      <c r="R19" s="6">
        <v>958682</v>
      </c>
    </row>
    <row r="20" spans="1:18" x14ac:dyDescent="0.25">
      <c r="A20" s="21" t="s">
        <v>21</v>
      </c>
      <c r="B20" s="3">
        <v>4</v>
      </c>
    </row>
    <row r="21" spans="1:18" s="23" customFormat="1" x14ac:dyDescent="0.25">
      <c r="A21" s="25" t="s">
        <v>28</v>
      </c>
      <c r="B21" s="22">
        <v>0.51700000000000002</v>
      </c>
    </row>
    <row r="22" spans="1:18" x14ac:dyDescent="0.25">
      <c r="A22" s="21" t="s">
        <v>29</v>
      </c>
      <c r="B22" s="3">
        <f>19/187</f>
        <v>0.10160427807486631</v>
      </c>
      <c r="C22">
        <f>425/5060</f>
        <v>8.399209486166008E-2</v>
      </c>
    </row>
    <row r="23" spans="1:18" x14ac:dyDescent="0.25">
      <c r="A23" s="14" t="s">
        <v>30</v>
      </c>
      <c r="B23" s="6">
        <v>0.1</v>
      </c>
    </row>
    <row r="32" spans="1:18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6:1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6:1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6:1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85" zoomScaleNormal="85" workbookViewId="0">
      <selection activeCell="I17" sqref="I17"/>
    </sheetView>
  </sheetViews>
  <sheetFormatPr defaultRowHeight="15" x14ac:dyDescent="0.25"/>
  <cols>
    <col min="1" max="1" width="22.28515625" bestFit="1" customWidth="1"/>
    <col min="2" max="2" width="9.140625" customWidth="1"/>
    <col min="3" max="3" width="8.7109375" customWidth="1"/>
    <col min="4" max="4" width="7.7109375" customWidth="1"/>
    <col min="5" max="5" width="8.140625" customWidth="1"/>
  </cols>
  <sheetData>
    <row r="1" spans="1:18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25">
      <c r="A2" s="2" t="s">
        <v>1</v>
      </c>
      <c r="B2">
        <v>17</v>
      </c>
      <c r="C2">
        <v>54</v>
      </c>
      <c r="D2">
        <v>67</v>
      </c>
      <c r="E2">
        <v>150</v>
      </c>
      <c r="F2">
        <v>211</v>
      </c>
      <c r="G2">
        <v>260</v>
      </c>
      <c r="H2">
        <v>384</v>
      </c>
      <c r="I2">
        <v>240</v>
      </c>
      <c r="J2">
        <v>324</v>
      </c>
      <c r="K2">
        <v>337</v>
      </c>
      <c r="L2">
        <v>385</v>
      </c>
      <c r="M2">
        <v>388</v>
      </c>
      <c r="N2">
        <v>570</v>
      </c>
      <c r="O2">
        <v>750</v>
      </c>
      <c r="P2">
        <v>930</v>
      </c>
      <c r="Q2">
        <v>733</v>
      </c>
      <c r="R2">
        <v>5</v>
      </c>
    </row>
    <row r="3" spans="1:18" x14ac:dyDescent="0.25">
      <c r="A3" s="2" t="s">
        <v>2</v>
      </c>
      <c r="B3">
        <v>0</v>
      </c>
      <c r="C3">
        <v>7</v>
      </c>
      <c r="D3">
        <v>6</v>
      </c>
      <c r="E3">
        <v>29</v>
      </c>
      <c r="F3">
        <v>44</v>
      </c>
      <c r="G3">
        <v>37</v>
      </c>
      <c r="H3">
        <v>79</v>
      </c>
      <c r="I3">
        <v>28</v>
      </c>
      <c r="J3">
        <v>41</v>
      </c>
      <c r="K3">
        <v>23</v>
      </c>
      <c r="L3">
        <v>54</v>
      </c>
      <c r="M3">
        <v>39</v>
      </c>
      <c r="N3">
        <v>84</v>
      </c>
      <c r="O3">
        <v>76</v>
      </c>
      <c r="P3">
        <v>124</v>
      </c>
      <c r="Q3">
        <v>117</v>
      </c>
      <c r="R3">
        <v>0</v>
      </c>
    </row>
    <row r="4" spans="1:18" x14ac:dyDescent="0.25">
      <c r="A4" s="2" t="s">
        <v>3</v>
      </c>
      <c r="B4">
        <v>0</v>
      </c>
      <c r="C4">
        <v>2</v>
      </c>
      <c r="D4">
        <v>0</v>
      </c>
      <c r="E4">
        <v>0</v>
      </c>
      <c r="F4">
        <v>68</v>
      </c>
      <c r="G4">
        <v>81</v>
      </c>
      <c r="H4">
        <v>93</v>
      </c>
      <c r="I4">
        <v>94</v>
      </c>
      <c r="J4">
        <v>42</v>
      </c>
      <c r="K4">
        <v>18</v>
      </c>
      <c r="L4">
        <v>28</v>
      </c>
      <c r="M4">
        <v>25</v>
      </c>
      <c r="N4">
        <v>30</v>
      </c>
      <c r="O4">
        <v>27</v>
      </c>
      <c r="P4">
        <v>29</v>
      </c>
      <c r="Q4">
        <v>28</v>
      </c>
      <c r="R4">
        <v>0</v>
      </c>
    </row>
    <row r="5" spans="1:18" x14ac:dyDescent="0.25">
      <c r="A5" s="2" t="s">
        <v>4</v>
      </c>
      <c r="B5">
        <v>0</v>
      </c>
      <c r="C5">
        <v>0</v>
      </c>
      <c r="D5">
        <v>0</v>
      </c>
      <c r="E5">
        <v>0</v>
      </c>
      <c r="F5">
        <v>12</v>
      </c>
      <c r="G5">
        <v>11</v>
      </c>
      <c r="H5">
        <v>28</v>
      </c>
      <c r="I5">
        <v>35</v>
      </c>
      <c r="J5">
        <v>9</v>
      </c>
      <c r="K5">
        <v>5</v>
      </c>
      <c r="L5">
        <v>8</v>
      </c>
      <c r="M5">
        <v>6</v>
      </c>
      <c r="N5">
        <v>12</v>
      </c>
      <c r="O5">
        <v>10</v>
      </c>
      <c r="P5">
        <v>13</v>
      </c>
      <c r="Q5">
        <v>11</v>
      </c>
      <c r="R5">
        <v>0</v>
      </c>
    </row>
    <row r="6" spans="1:18" x14ac:dyDescent="0.25">
      <c r="A6" s="2" t="s">
        <v>5</v>
      </c>
      <c r="B6">
        <v>20</v>
      </c>
      <c r="C6">
        <v>47</v>
      </c>
      <c r="D6">
        <v>45</v>
      </c>
      <c r="E6">
        <v>9</v>
      </c>
      <c r="F6">
        <v>340</v>
      </c>
      <c r="G6">
        <v>475</v>
      </c>
      <c r="H6">
        <v>485</v>
      </c>
      <c r="I6">
        <v>628</v>
      </c>
      <c r="J6">
        <v>336</v>
      </c>
      <c r="K6">
        <v>445</v>
      </c>
      <c r="L6">
        <v>401</v>
      </c>
      <c r="M6">
        <v>475</v>
      </c>
      <c r="N6">
        <v>518</v>
      </c>
      <c r="O6">
        <v>800</v>
      </c>
      <c r="P6">
        <v>908</v>
      </c>
      <c r="Q6">
        <v>686</v>
      </c>
      <c r="R6">
        <v>5</v>
      </c>
    </row>
    <row r="7" spans="1:18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11</v>
      </c>
      <c r="G7">
        <v>20</v>
      </c>
      <c r="H7">
        <v>18</v>
      </c>
      <c r="I7">
        <v>18</v>
      </c>
      <c r="J7">
        <v>11</v>
      </c>
      <c r="K7">
        <v>16</v>
      </c>
      <c r="L7">
        <v>13</v>
      </c>
      <c r="M7">
        <v>19</v>
      </c>
      <c r="N7">
        <v>20</v>
      </c>
      <c r="O7">
        <v>28</v>
      </c>
      <c r="P7">
        <v>18</v>
      </c>
      <c r="Q7">
        <v>17</v>
      </c>
      <c r="R7">
        <v>0</v>
      </c>
    </row>
    <row r="8" spans="1:18" x14ac:dyDescent="0.2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  <c r="Q8" s="6">
        <v>64</v>
      </c>
      <c r="R8" s="6">
        <v>64</v>
      </c>
    </row>
    <row r="9" spans="1:18" x14ac:dyDescent="0.25">
      <c r="A9" s="2" t="s">
        <v>22</v>
      </c>
      <c r="B9" s="3" t="s">
        <v>23</v>
      </c>
      <c r="C9" s="3" t="s">
        <v>24</v>
      </c>
      <c r="D9" s="3" t="s">
        <v>25</v>
      </c>
      <c r="E9" s="2"/>
      <c r="I9" s="3"/>
      <c r="J9" s="3"/>
      <c r="K9" s="3"/>
      <c r="L9" s="3"/>
      <c r="M9" s="3"/>
      <c r="N9" s="3"/>
      <c r="O9" s="3"/>
      <c r="P9" s="3"/>
      <c r="Q9" s="6"/>
      <c r="R9" s="6"/>
    </row>
    <row r="10" spans="1:18" x14ac:dyDescent="0.25">
      <c r="A10" s="5" t="s">
        <v>8</v>
      </c>
      <c r="B10" s="4">
        <v>6.8223934999999999E-2</v>
      </c>
      <c r="C10" s="4">
        <v>7.3936685000000002E-2</v>
      </c>
      <c r="D10" s="4">
        <v>8.5411685000000001E-2</v>
      </c>
      <c r="E10" s="4">
        <v>8.4051122000000006E-2</v>
      </c>
      <c r="F10" s="4">
        <v>9.2109112000000007E-2</v>
      </c>
      <c r="G10" s="4">
        <v>9.7155783999999995E-2</v>
      </c>
      <c r="H10" s="4">
        <v>0.108660435</v>
      </c>
      <c r="I10" s="4">
        <v>0.109467303</v>
      </c>
      <c r="J10" s="4">
        <v>0.113163925</v>
      </c>
      <c r="K10" s="4">
        <v>0.108742466</v>
      </c>
      <c r="L10" s="4">
        <v>0.124107856</v>
      </c>
      <c r="M10" s="4">
        <v>0.12151754100000001</v>
      </c>
      <c r="N10" s="4">
        <v>0.12963685599999999</v>
      </c>
      <c r="O10" s="5">
        <v>0.125379031</v>
      </c>
      <c r="P10" s="5">
        <v>0.131918217</v>
      </c>
      <c r="Q10" s="9">
        <v>0.131918217</v>
      </c>
      <c r="R10" s="9">
        <v>0.131918217</v>
      </c>
    </row>
    <row r="11" spans="1:18" x14ac:dyDescent="0.25">
      <c r="A11" s="17" t="s">
        <v>20</v>
      </c>
      <c r="B11" s="6">
        <v>0.1858974358974359</v>
      </c>
      <c r="C11" s="6">
        <v>0.1858974358974359</v>
      </c>
      <c r="D11" s="6">
        <v>0.1858974358974359</v>
      </c>
      <c r="E11" s="6">
        <v>0.1858974358974359</v>
      </c>
      <c r="F11" s="10">
        <f t="shared" ref="F11:R11" si="0">22/156</f>
        <v>0.14102564102564102</v>
      </c>
      <c r="G11" s="10">
        <f t="shared" si="0"/>
        <v>0.14102564102564102</v>
      </c>
      <c r="H11" s="10">
        <f t="shared" si="0"/>
        <v>0.14102564102564102</v>
      </c>
      <c r="I11" s="10">
        <f t="shared" si="0"/>
        <v>0.14102564102564102</v>
      </c>
      <c r="J11" s="10">
        <f t="shared" si="0"/>
        <v>0.14102564102564102</v>
      </c>
      <c r="K11" s="10">
        <f t="shared" si="0"/>
        <v>0.14102564102564102</v>
      </c>
      <c r="L11" s="10">
        <f t="shared" si="0"/>
        <v>0.14102564102564102</v>
      </c>
      <c r="M11" s="10">
        <f t="shared" si="0"/>
        <v>0.14102564102564102</v>
      </c>
      <c r="N11" s="11">
        <f t="shared" si="0"/>
        <v>0.14102564102564102</v>
      </c>
      <c r="O11" s="10">
        <f t="shared" si="0"/>
        <v>0.14102564102564102</v>
      </c>
      <c r="P11" s="10">
        <f t="shared" si="0"/>
        <v>0.14102564102564102</v>
      </c>
      <c r="Q11" s="10">
        <f t="shared" si="0"/>
        <v>0.14102564102564102</v>
      </c>
      <c r="R11" s="10">
        <f t="shared" si="0"/>
        <v>0.14102564102564102</v>
      </c>
    </row>
    <row r="12" spans="1:18" x14ac:dyDescent="0.25">
      <c r="A12" s="20" t="s">
        <v>27</v>
      </c>
      <c r="B12" s="3">
        <f>2521/20559</f>
        <v>0.12262269565640352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0"/>
      <c r="Q12" s="10"/>
      <c r="R12" s="10"/>
    </row>
    <row r="13" spans="1:18" x14ac:dyDescent="0.25">
      <c r="A13" s="17" t="s">
        <v>18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0.11</v>
      </c>
      <c r="G13" s="6">
        <v>0.11</v>
      </c>
      <c r="H13" s="6">
        <v>0.11</v>
      </c>
      <c r="I13" s="6">
        <v>0.11</v>
      </c>
      <c r="J13" s="6">
        <v>0.11</v>
      </c>
      <c r="K13" s="6">
        <v>0.11</v>
      </c>
      <c r="L13" s="3">
        <v>0.11</v>
      </c>
      <c r="M13" s="6">
        <v>0.11</v>
      </c>
      <c r="N13" s="6">
        <v>0.11</v>
      </c>
      <c r="O13" s="6">
        <v>0.11</v>
      </c>
      <c r="P13" s="6">
        <v>0.11</v>
      </c>
      <c r="Q13" s="6">
        <v>0.11</v>
      </c>
      <c r="R13" s="6">
        <v>0.11</v>
      </c>
    </row>
    <row r="14" spans="1:18" x14ac:dyDescent="0.25">
      <c r="A14" s="17" t="s">
        <v>19</v>
      </c>
      <c r="B14" s="6">
        <v>7.1999999999999995E-2</v>
      </c>
      <c r="C14" s="6">
        <v>7.1999999999999995E-2</v>
      </c>
      <c r="D14" s="6">
        <v>7.1999999999999995E-2</v>
      </c>
      <c r="E14" s="3">
        <v>7.1999999999999995E-2</v>
      </c>
      <c r="F14" s="7">
        <v>0.1</v>
      </c>
      <c r="G14" s="7">
        <v>0.1</v>
      </c>
      <c r="H14" s="7">
        <v>0.1</v>
      </c>
      <c r="I14" s="7">
        <v>0.1</v>
      </c>
      <c r="J14" s="7">
        <v>0.1</v>
      </c>
      <c r="K14" s="7">
        <v>0.1</v>
      </c>
      <c r="L14" s="8">
        <v>0.1</v>
      </c>
      <c r="M14" s="7">
        <v>0.1</v>
      </c>
      <c r="N14" s="7">
        <v>0.1</v>
      </c>
      <c r="O14" s="7">
        <v>0.1</v>
      </c>
      <c r="P14" s="7">
        <v>0.1</v>
      </c>
      <c r="Q14" s="7">
        <v>0.1</v>
      </c>
      <c r="R14" s="7">
        <v>0.1</v>
      </c>
    </row>
    <row r="15" spans="1:18" x14ac:dyDescent="0.25">
      <c r="A15" s="17" t="s">
        <v>17</v>
      </c>
      <c r="B15" s="6">
        <v>6.9000000000000006E-2</v>
      </c>
      <c r="C15" s="6">
        <v>6.9000000000000006E-2</v>
      </c>
      <c r="D15" s="6">
        <v>6.9000000000000006E-2</v>
      </c>
      <c r="E15" s="3">
        <v>6.9000000000000006E-2</v>
      </c>
      <c r="F15" s="6">
        <v>0.16</v>
      </c>
      <c r="G15" s="6">
        <v>0.16</v>
      </c>
      <c r="H15" s="6">
        <v>0.16</v>
      </c>
      <c r="I15" s="6">
        <v>0.16</v>
      </c>
      <c r="J15" s="6">
        <v>0.16</v>
      </c>
      <c r="K15" s="6">
        <v>0.16</v>
      </c>
      <c r="L15" s="3">
        <v>0.16</v>
      </c>
      <c r="M15" s="6">
        <v>0.16</v>
      </c>
      <c r="N15" s="6">
        <v>0.16</v>
      </c>
      <c r="O15" s="6">
        <v>0.16</v>
      </c>
      <c r="P15" s="6">
        <v>0.16</v>
      </c>
      <c r="Q15" s="6">
        <v>0.16</v>
      </c>
      <c r="R15" s="6">
        <v>0.16</v>
      </c>
    </row>
    <row r="16" spans="1:18" x14ac:dyDescent="0.25">
      <c r="A16" s="12" t="s">
        <v>14</v>
      </c>
      <c r="B16" s="15">
        <v>717555</v>
      </c>
      <c r="C16" s="15">
        <v>788109</v>
      </c>
      <c r="D16" s="15">
        <v>834650</v>
      </c>
      <c r="E16" s="15">
        <v>876869</v>
      </c>
      <c r="F16" s="13">
        <v>866690</v>
      </c>
      <c r="G16" s="13">
        <v>904668</v>
      </c>
      <c r="H16" s="13">
        <v>901797</v>
      </c>
      <c r="I16" s="13">
        <v>937806</v>
      </c>
      <c r="J16" s="13">
        <v>982396</v>
      </c>
      <c r="K16" s="13">
        <v>1083783</v>
      </c>
      <c r="L16" s="13">
        <v>973020</v>
      </c>
      <c r="M16" s="13">
        <v>1049066</v>
      </c>
      <c r="N16" s="13">
        <v>1005895</v>
      </c>
      <c r="O16" s="13">
        <v>953924</v>
      </c>
      <c r="P16" s="13">
        <v>958682</v>
      </c>
      <c r="Q16" s="13">
        <v>958682</v>
      </c>
      <c r="R16" s="13">
        <v>958682</v>
      </c>
    </row>
    <row r="17" spans="1:18" x14ac:dyDescent="0.25">
      <c r="A17" s="5" t="s">
        <v>21</v>
      </c>
      <c r="B17" s="3">
        <v>3</v>
      </c>
      <c r="C17" s="5"/>
      <c r="D17" s="5"/>
      <c r="E17" s="5"/>
    </row>
    <row r="18" spans="1:18" s="23" customFormat="1" x14ac:dyDescent="0.25">
      <c r="A18" s="25" t="s">
        <v>28</v>
      </c>
      <c r="B18" s="22">
        <v>0.51700000000000002</v>
      </c>
    </row>
    <row r="19" spans="1:18" x14ac:dyDescent="0.25">
      <c r="A19" s="21" t="s">
        <v>29</v>
      </c>
      <c r="B19" s="3">
        <f>78/631</f>
        <v>0.12361331220285261</v>
      </c>
      <c r="C19">
        <f>1873/21124</f>
        <v>8.8666919144101491E-2</v>
      </c>
    </row>
    <row r="20" spans="1:18" x14ac:dyDescent="0.25">
      <c r="A20" s="14" t="s">
        <v>30</v>
      </c>
      <c r="B20" s="6">
        <v>0.1</v>
      </c>
    </row>
    <row r="21" spans="1:18" x14ac:dyDescent="0.25">
      <c r="B21" s="4"/>
      <c r="C21" s="4"/>
      <c r="D21" s="4"/>
      <c r="E21" s="4"/>
    </row>
    <row r="32" spans="1:18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"/>
    </row>
    <row r="33" spans="6:18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6:18" x14ac:dyDescent="0.25">
      <c r="R3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70" zoomScaleNormal="70" workbookViewId="0">
      <selection activeCell="N26" sqref="N26"/>
    </sheetView>
  </sheetViews>
  <sheetFormatPr defaultRowHeight="15" x14ac:dyDescent="0.25"/>
  <cols>
    <col min="1" max="1" width="28.7109375" bestFit="1" customWidth="1"/>
  </cols>
  <sheetData>
    <row r="1" spans="1:18" x14ac:dyDescent="0.25">
      <c r="A1" s="2" t="s">
        <v>0</v>
      </c>
      <c r="B1" s="14">
        <v>2000</v>
      </c>
      <c r="C1" s="14">
        <v>2001</v>
      </c>
      <c r="D1" s="14">
        <v>2002</v>
      </c>
      <c r="E1" s="14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25">
      <c r="A2" s="2" t="s">
        <v>1</v>
      </c>
      <c r="B2">
        <v>5</v>
      </c>
      <c r="C2">
        <v>34</v>
      </c>
      <c r="D2">
        <v>57</v>
      </c>
      <c r="E2">
        <v>14</v>
      </c>
      <c r="F2">
        <v>173</v>
      </c>
      <c r="G2">
        <v>332</v>
      </c>
      <c r="H2">
        <v>455</v>
      </c>
      <c r="I2">
        <v>513</v>
      </c>
      <c r="J2">
        <v>391</v>
      </c>
      <c r="K2">
        <v>350</v>
      </c>
      <c r="L2">
        <v>318</v>
      </c>
      <c r="M2">
        <v>342</v>
      </c>
      <c r="N2">
        <v>431</v>
      </c>
      <c r="O2">
        <v>652</v>
      </c>
      <c r="P2">
        <v>733</v>
      </c>
      <c r="Q2">
        <v>563</v>
      </c>
      <c r="R2">
        <v>0</v>
      </c>
    </row>
    <row r="3" spans="1:18" x14ac:dyDescent="0.25">
      <c r="A3" s="2" t="s">
        <v>2</v>
      </c>
      <c r="B3">
        <v>2</v>
      </c>
      <c r="C3">
        <v>2</v>
      </c>
      <c r="D3">
        <v>0</v>
      </c>
      <c r="E3">
        <v>2</v>
      </c>
      <c r="F3">
        <v>23</v>
      </c>
      <c r="G3">
        <v>47</v>
      </c>
      <c r="H3">
        <v>63</v>
      </c>
      <c r="I3">
        <v>94</v>
      </c>
      <c r="J3">
        <v>54</v>
      </c>
      <c r="K3">
        <v>43</v>
      </c>
      <c r="L3">
        <v>35</v>
      </c>
      <c r="M3">
        <v>46</v>
      </c>
      <c r="N3">
        <v>61</v>
      </c>
      <c r="O3">
        <v>94</v>
      </c>
      <c r="P3">
        <v>84</v>
      </c>
      <c r="Q3">
        <v>79</v>
      </c>
      <c r="R3">
        <v>0</v>
      </c>
    </row>
    <row r="4" spans="1:18" x14ac:dyDescent="0.25">
      <c r="A4" s="2" t="s">
        <v>3</v>
      </c>
      <c r="B4" s="26">
        <v>0</v>
      </c>
      <c r="C4" s="26">
        <v>0</v>
      </c>
      <c r="D4" s="26">
        <v>0</v>
      </c>
      <c r="E4" s="26">
        <v>0</v>
      </c>
      <c r="F4">
        <v>140</v>
      </c>
      <c r="G4">
        <v>153</v>
      </c>
      <c r="H4">
        <v>171</v>
      </c>
      <c r="I4">
        <v>215</v>
      </c>
      <c r="J4">
        <v>97</v>
      </c>
      <c r="K4">
        <v>91</v>
      </c>
      <c r="L4">
        <v>73</v>
      </c>
      <c r="M4">
        <v>69</v>
      </c>
      <c r="N4">
        <v>60</v>
      </c>
      <c r="O4">
        <v>66</v>
      </c>
      <c r="P4">
        <v>42</v>
      </c>
      <c r="Q4">
        <v>36</v>
      </c>
      <c r="R4">
        <v>0</v>
      </c>
    </row>
    <row r="5" spans="1:18" x14ac:dyDescent="0.25">
      <c r="A5" s="2" t="s">
        <v>4</v>
      </c>
      <c r="B5" s="26">
        <v>0</v>
      </c>
      <c r="C5" s="26">
        <v>0</v>
      </c>
      <c r="D5" s="26">
        <v>0</v>
      </c>
      <c r="E5" s="26">
        <v>0</v>
      </c>
      <c r="F5">
        <v>21</v>
      </c>
      <c r="G5">
        <v>31</v>
      </c>
      <c r="H5">
        <v>38</v>
      </c>
      <c r="I5">
        <v>61</v>
      </c>
      <c r="J5">
        <v>29</v>
      </c>
      <c r="K5">
        <v>37</v>
      </c>
      <c r="L5">
        <v>20</v>
      </c>
      <c r="M5">
        <v>20</v>
      </c>
      <c r="N5">
        <v>23</v>
      </c>
      <c r="O5">
        <v>35</v>
      </c>
      <c r="P5">
        <v>18</v>
      </c>
      <c r="Q5">
        <v>11</v>
      </c>
      <c r="R5">
        <v>0</v>
      </c>
    </row>
    <row r="6" spans="1:18" x14ac:dyDescent="0.25">
      <c r="A6" s="2" t="s">
        <v>5</v>
      </c>
      <c r="B6">
        <v>12</v>
      </c>
      <c r="C6">
        <v>53</v>
      </c>
      <c r="D6">
        <v>83</v>
      </c>
      <c r="E6">
        <v>16</v>
      </c>
      <c r="F6">
        <v>135</v>
      </c>
      <c r="G6">
        <v>212</v>
      </c>
      <c r="H6">
        <v>320</v>
      </c>
      <c r="I6">
        <v>432</v>
      </c>
      <c r="J6">
        <v>381</v>
      </c>
      <c r="K6">
        <v>338</v>
      </c>
      <c r="L6">
        <v>374</v>
      </c>
      <c r="M6">
        <v>358</v>
      </c>
      <c r="N6">
        <v>483</v>
      </c>
      <c r="O6">
        <v>786</v>
      </c>
      <c r="P6">
        <v>885</v>
      </c>
      <c r="Q6">
        <v>719</v>
      </c>
      <c r="R6">
        <v>2</v>
      </c>
    </row>
    <row r="7" spans="1:18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v>9</v>
      </c>
      <c r="H7">
        <v>5</v>
      </c>
      <c r="I7">
        <v>13</v>
      </c>
      <c r="J7">
        <v>4</v>
      </c>
      <c r="K7">
        <v>4</v>
      </c>
      <c r="L7">
        <v>2</v>
      </c>
      <c r="M7">
        <v>3</v>
      </c>
      <c r="N7">
        <v>15</v>
      </c>
      <c r="O7">
        <v>16</v>
      </c>
      <c r="P7">
        <v>17</v>
      </c>
      <c r="Q7">
        <v>14</v>
      </c>
      <c r="R7">
        <v>0</v>
      </c>
    </row>
    <row r="8" spans="1:18" x14ac:dyDescent="0.2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  <c r="Q8" s="6">
        <v>64</v>
      </c>
      <c r="R8" s="6">
        <v>64</v>
      </c>
    </row>
    <row r="9" spans="1:18" x14ac:dyDescent="0.25">
      <c r="A9" s="2" t="s">
        <v>22</v>
      </c>
      <c r="B9" s="3" t="s">
        <v>23</v>
      </c>
      <c r="C9" s="3" t="s">
        <v>24</v>
      </c>
      <c r="D9" s="3" t="s">
        <v>25</v>
      </c>
      <c r="E9" s="3"/>
      <c r="J9" s="3"/>
      <c r="K9" s="3"/>
      <c r="L9" s="3"/>
      <c r="M9" s="3"/>
      <c r="N9" s="3"/>
      <c r="O9" s="3"/>
      <c r="P9" s="3"/>
      <c r="Q9" s="6"/>
    </row>
    <row r="10" spans="1:18" x14ac:dyDescent="0.25">
      <c r="A10" s="5" t="s">
        <v>8</v>
      </c>
      <c r="B10" s="4">
        <v>6.8223934999999999E-2</v>
      </c>
      <c r="C10" s="4">
        <v>7.3936685000000002E-2</v>
      </c>
      <c r="D10" s="4">
        <v>8.5411685000000001E-2</v>
      </c>
      <c r="E10" s="4">
        <v>8.4051122000000006E-2</v>
      </c>
      <c r="F10" s="4">
        <v>9.2109112000000007E-2</v>
      </c>
      <c r="G10" s="4">
        <v>9.7155783999999995E-2</v>
      </c>
      <c r="H10" s="4">
        <v>0.108660435</v>
      </c>
      <c r="I10" s="4">
        <v>0.109467303</v>
      </c>
      <c r="J10" s="4">
        <v>0.113163925</v>
      </c>
      <c r="K10" s="4">
        <v>0.108742466</v>
      </c>
      <c r="L10" s="4">
        <v>0.124107856</v>
      </c>
      <c r="M10" s="4">
        <v>0.12151754100000001</v>
      </c>
      <c r="N10" s="4">
        <v>0.12963685599999999</v>
      </c>
      <c r="O10" s="5">
        <v>0.125379031</v>
      </c>
      <c r="P10" s="5">
        <v>0.131918217</v>
      </c>
      <c r="Q10" s="9">
        <v>0.131918217</v>
      </c>
      <c r="R10" s="9">
        <v>0.131918217</v>
      </c>
    </row>
    <row r="11" spans="1:18" x14ac:dyDescent="0.25">
      <c r="A11" s="18" t="s">
        <v>9</v>
      </c>
      <c r="B11" s="6">
        <v>0.1858974358974359</v>
      </c>
      <c r="C11" s="6">
        <v>0.1858974358974359</v>
      </c>
      <c r="D11" s="6">
        <v>0.1858974358974359</v>
      </c>
      <c r="E11" s="6">
        <v>0.1858974358974359</v>
      </c>
      <c r="F11" s="6">
        <v>0.1858974358974359</v>
      </c>
      <c r="G11" s="6">
        <v>0.1858974358974359</v>
      </c>
      <c r="H11" s="6">
        <v>0.1858974358974359</v>
      </c>
      <c r="I11" s="6">
        <v>0.1858974358974359</v>
      </c>
      <c r="J11" s="6">
        <v>0.1858974358974359</v>
      </c>
      <c r="K11" s="6">
        <v>0.1858974358974359</v>
      </c>
      <c r="L11" s="6">
        <v>0.1858974358974359</v>
      </c>
      <c r="M11" s="6">
        <v>0.1858974358974359</v>
      </c>
      <c r="N11" s="3">
        <v>0.1858974358974359</v>
      </c>
      <c r="O11" s="6">
        <v>0.1858974358974359</v>
      </c>
      <c r="P11" s="6">
        <v>0.1858974358974359</v>
      </c>
      <c r="Q11" s="6">
        <v>0.1858974358974359</v>
      </c>
      <c r="R11" s="6">
        <v>0.1858974358974359</v>
      </c>
    </row>
    <row r="12" spans="1:18" x14ac:dyDescent="0.25">
      <c r="A12" s="20" t="s">
        <v>27</v>
      </c>
      <c r="B12" s="3">
        <f>1468/10736</f>
        <v>0.13673621460506707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</row>
    <row r="13" spans="1:18" x14ac:dyDescent="0.25">
      <c r="A13" s="18" t="s">
        <v>10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0.17899999999999999</v>
      </c>
      <c r="G13" s="6">
        <v>0.17699999999999999</v>
      </c>
      <c r="H13" s="6">
        <v>0.17499999999999999</v>
      </c>
      <c r="I13" s="6">
        <v>0.17299999999999999</v>
      </c>
      <c r="J13" s="6">
        <v>0.17099999999999999</v>
      </c>
      <c r="K13" s="6">
        <v>0.16899999999999998</v>
      </c>
      <c r="L13" s="6">
        <v>0.16699999999999998</v>
      </c>
      <c r="M13" s="3">
        <v>0.16500000000000001</v>
      </c>
      <c r="N13" s="3">
        <v>0.16500000000000001</v>
      </c>
      <c r="O13" s="6">
        <v>0.16500000000000001</v>
      </c>
      <c r="P13" s="6">
        <v>0.16500000000000001</v>
      </c>
      <c r="Q13" s="6">
        <v>0.16500000000000001</v>
      </c>
      <c r="R13" s="6">
        <v>0.16500000000000001</v>
      </c>
    </row>
    <row r="14" spans="1:18" x14ac:dyDescent="0.25">
      <c r="A14" s="18" t="s">
        <v>11</v>
      </c>
      <c r="B14" s="6">
        <v>7.1999999999999995E-2</v>
      </c>
      <c r="C14" s="6">
        <v>7.1999999999999995E-2</v>
      </c>
      <c r="D14" s="6">
        <v>7.1999999999999995E-2</v>
      </c>
      <c r="E14" s="3">
        <v>7.1999999999999995E-2</v>
      </c>
      <c r="F14" s="6">
        <v>7.5749999999999998E-2</v>
      </c>
      <c r="G14" s="6">
        <v>7.9500000000000001E-2</v>
      </c>
      <c r="H14" s="6">
        <v>8.3250000000000005E-2</v>
      </c>
      <c r="I14" s="6">
        <v>8.7000000000000008E-2</v>
      </c>
      <c r="J14" s="6">
        <v>9.0750000000000011E-2</v>
      </c>
      <c r="K14" s="6">
        <v>9.4500000000000015E-2</v>
      </c>
      <c r="L14" s="6">
        <v>9.8250000000000018E-2</v>
      </c>
      <c r="M14" s="3">
        <v>0.10199999999999999</v>
      </c>
      <c r="N14" s="3">
        <v>0.10199999999999999</v>
      </c>
      <c r="O14" s="6">
        <v>0.10199999999999999</v>
      </c>
      <c r="P14" s="6">
        <v>0.10199999999999999</v>
      </c>
      <c r="Q14" s="6">
        <v>0.10199999999999999</v>
      </c>
      <c r="R14" s="6">
        <v>0.10199999999999999</v>
      </c>
    </row>
    <row r="15" spans="1:18" x14ac:dyDescent="0.25">
      <c r="A15" s="18" t="s">
        <v>12</v>
      </c>
      <c r="B15" s="6">
        <v>6.9000000000000006E-2</v>
      </c>
      <c r="C15" s="6">
        <v>6.9000000000000006E-2</v>
      </c>
      <c r="D15" s="6">
        <v>6.9000000000000006E-2</v>
      </c>
      <c r="E15" s="3">
        <v>6.9000000000000006E-2</v>
      </c>
      <c r="F15" s="6">
        <v>6.8000000000000005E-2</v>
      </c>
      <c r="G15" s="6">
        <v>6.7000000000000004E-2</v>
      </c>
      <c r="H15" s="6">
        <v>6.6000000000000003E-2</v>
      </c>
      <c r="I15" s="6">
        <v>6.5000000000000002E-2</v>
      </c>
      <c r="J15" s="6">
        <v>6.4000000000000001E-2</v>
      </c>
      <c r="K15" s="6">
        <v>6.3E-2</v>
      </c>
      <c r="L15" s="6">
        <v>6.2E-2</v>
      </c>
      <c r="M15" s="3">
        <v>6.0999999999999999E-2</v>
      </c>
      <c r="N15" s="3">
        <v>6.0999999999999999E-2</v>
      </c>
      <c r="O15" s="6">
        <v>6.0999999999999999E-2</v>
      </c>
      <c r="P15" s="6">
        <v>6.0999999999999999E-2</v>
      </c>
      <c r="Q15" s="6">
        <v>6.0999999999999999E-2</v>
      </c>
      <c r="R15" s="6">
        <v>6.0999999999999999E-2</v>
      </c>
    </row>
    <row r="16" spans="1:18" x14ac:dyDescent="0.25">
      <c r="A16" s="18" t="s">
        <v>14</v>
      </c>
      <c r="B16" s="15">
        <v>717555</v>
      </c>
      <c r="C16" s="15">
        <v>788109</v>
      </c>
      <c r="D16" s="15">
        <v>834650</v>
      </c>
      <c r="E16" s="15">
        <v>876869</v>
      </c>
      <c r="F16" s="15">
        <v>866690</v>
      </c>
      <c r="G16" s="15">
        <v>904668</v>
      </c>
      <c r="H16" s="15">
        <v>901797</v>
      </c>
      <c r="I16" s="15">
        <v>937806</v>
      </c>
      <c r="J16" s="15">
        <v>982396</v>
      </c>
      <c r="K16" s="15">
        <v>1083783</v>
      </c>
      <c r="L16" s="15">
        <v>973020</v>
      </c>
      <c r="M16" s="15">
        <v>1049066</v>
      </c>
      <c r="N16" s="15">
        <v>1005895</v>
      </c>
      <c r="O16" s="15">
        <v>953924</v>
      </c>
      <c r="P16" s="15">
        <v>958682</v>
      </c>
      <c r="Q16" s="15">
        <v>958682</v>
      </c>
      <c r="R16" s="15">
        <v>958682</v>
      </c>
    </row>
    <row r="17" spans="1:3" x14ac:dyDescent="0.25">
      <c r="A17" s="5" t="s">
        <v>21</v>
      </c>
      <c r="B17" s="3">
        <v>3</v>
      </c>
    </row>
    <row r="18" spans="1:3" s="23" customFormat="1" x14ac:dyDescent="0.25">
      <c r="A18" s="25" t="s">
        <v>28</v>
      </c>
      <c r="B18" s="22">
        <v>0.51700000000000002</v>
      </c>
    </row>
    <row r="19" spans="1:3" x14ac:dyDescent="0.25">
      <c r="A19" s="21" t="s">
        <v>29</v>
      </c>
      <c r="B19" s="3">
        <f>81/409</f>
        <v>0.1980440097799511</v>
      </c>
      <c r="C19">
        <f>1660/12726</f>
        <v>0.13044161559013046</v>
      </c>
    </row>
    <row r="20" spans="1:3" x14ac:dyDescent="0.25">
      <c r="A20" s="14" t="s">
        <v>30</v>
      </c>
      <c r="B20" s="6">
        <v>0.15</v>
      </c>
    </row>
    <row r="33" spans="6:18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6:18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"/>
    </row>
    <row r="35" spans="6:18" x14ac:dyDescent="0.25">
      <c r="R3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Pneu_model</vt:lpstr>
      <vt:lpstr>Pneu Sources</vt:lpstr>
      <vt:lpstr>UTI_model</vt:lpstr>
      <vt:lpstr>Sepsis_model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2017-11-27T21:59:51Z</dcterms:modified>
</cp:coreProperties>
</file>