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mber\Documents\Yale\Spring 2018\Thesis\Model\"/>
    </mc:Choice>
  </mc:AlternateContent>
  <xr:revisionPtr revIDLastSave="0" documentId="12_ncr:500000_{B65F7BB8-D32E-4DA9-A40B-A8AA0626DBC3}" xr6:coauthVersionLast="31" xr6:coauthVersionMax="31" xr10:uidLastSave="{00000000-0000-0000-0000-000000000000}"/>
  <bookViews>
    <workbookView xWindow="0" yWindow="0" windowWidth="10800" windowHeight="6750" firstSheet="1" activeTab="2" xr2:uid="{00000000-000D-0000-FFFF-FFFF00000000}"/>
  </bookViews>
  <sheets>
    <sheet name="Pneu_model" sheetId="13" r:id="rId1"/>
    <sheet name="Bacteremia_model" sheetId="14" r:id="rId2"/>
    <sheet name="UTI_model" sheetId="15" r:id="rId3"/>
    <sheet name="Sources" sheetId="24" r:id="rId4"/>
    <sheet name="Mortality" sheetId="20" r:id="rId5"/>
    <sheet name="LOS" sheetId="21" r:id="rId6"/>
    <sheet name="Resistance (CDDEP + Merck)" sheetId="18" r:id="rId7"/>
    <sheet name="R freq. (CDDEP + Merck)" sheetId="1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F12" i="20"/>
  <c r="G36" i="21" l="1"/>
  <c r="E36" i="21"/>
  <c r="I20" i="20"/>
  <c r="E23" i="20"/>
  <c r="E20" i="20"/>
  <c r="B7" i="20" l="1"/>
  <c r="E16" i="20"/>
  <c r="D16" i="20"/>
  <c r="B12" i="20"/>
  <c r="G16" i="20"/>
  <c r="H12" i="20" l="1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D3" i="20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E22" i="18" l="1"/>
  <c r="E28" i="18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<sst xmlns="http://schemas.openxmlformats.org/spreadsheetml/2006/main" count="553" uniqueCount="194">
  <si>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</si>
  <si>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</si>
  <si>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</si>
  <si>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</si>
  <si>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</si>
  <si>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</si>
  <si>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</si>
  <si>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</si>
  <si>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</si>
  <si>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</si>
  <si>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</si>
  <si>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</si>
  <si>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</si>
  <si>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</si>
  <si>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</si>
  <si>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</si>
  <si>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</si>
  <si>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</si>
  <si>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</si>
  <si>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</si>
  <si>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</si>
  <si>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</si>
  <si>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</si>
  <si>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</si>
  <si>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</si>
  <si>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</si>
  <si>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</si>
  <si>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</si>
  <si>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</si>
  <si>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</si>
  <si>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</si>
  <si>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</si>
  <si>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</si>
  <si>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</si>
  <si>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</si>
  <si>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</si>
  <si>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</si>
  <si>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</si>
  <si>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</si>
  <si>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</si>
  <si>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</si>
  <si>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</si>
  <si>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</si>
  <si>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</si>
  <si>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</si>
  <si>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</si>
  <si>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</si>
  <si>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</si>
  <si>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</si>
  <si>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</si>
  <si>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</si>
  <si>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</si>
  <si>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</si>
  <si>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</si>
  <si>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</si>
  <si>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</si>
  <si>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</si>
  <si>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</si>
  <si>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</si>
  <si>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</si>
  <si>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</si>
  <si>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</si>
  <si>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</si>
  <si>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</si>
  <si>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</si>
  <si>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</si>
  <si>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</si>
  <si>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</si>
  <si>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</si>
  <si>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</si>
  <si>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</si>
  <si>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</si>
  <si>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</si>
  <si>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</si>
  <si>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</si>
  <si>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</si>
  <si>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</si>
  <si>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</si>
  <si>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</si>
  <si>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</si>
  <si>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</si>
  <si>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</si>
  <si>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</si>
  <si>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</si>
  <si>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</si>
  <si>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</si>
  <si>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</si>
  <si>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</si>
  <si>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</si>
  <si>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</si>
  <si>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</si>
  <si>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</si>
  <si>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</si>
  <si>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</si>
  <si>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</si>
  <si>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</si>
  <si>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</si>
  <si>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</si>
  <si>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</si>
  <si>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</si>
  <si>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</si>
  <si>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</si>
  <si>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</si>
  <si>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</si>
  <si>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</si>
  <si>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</si>
  <si>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</si>
  <si>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</si>
  <si>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</si>
  <si>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</si>
  <si>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</si>
  <si>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</si>
  <si>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</si>
  <si>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</si>
  <si>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</si>
  <si>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</si>
  <si>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</si>
  <si>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</si>
  <si>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</si>
  <si>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</si>
  <si>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</si>
  <si>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</si>
  <si>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</si>
  <si>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</si>
  <si>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</si>
  <si>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</si>
  <si>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</si>
  <si>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</si>
  <si>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</si>
  <si>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</si>
  <si>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</si>
  <si>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</si>
  <si>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</si>
  <si>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</si>
  <si>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</si>
  <si>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</si>
  <si>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</si>
  <si>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</si>
  <si>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</si>
  <si>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</si>
  <si>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</si>
  <si>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</si>
  <si>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</si>
  <si>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</si>
  <si>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</si>
  <si>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</si>
  <si>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</si>
  <si>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</si>
  <si>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</si>
  <si>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</si>
  <si>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</si>
  <si>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</si>
  <si>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</si>
  <si>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</si>
  <si>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Utility weight (Q) (Bartsch, 2017)</t>
  </si>
  <si>
    <t>mortality alt therapy</t>
  </si>
  <si>
    <t>LOS w/ alt therapy</t>
  </si>
  <si>
    <t>LOS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</si>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</sst>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6" fillId="0" borderId="11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0" fillId="4" borderId="0" xfId="0" applyFill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zoomScale="80" zoomScaleNormal="80" workbookViewId="0">
      <selection activeCell="A42" sqref="A42"/>
    </sheetView>
  </sheetViews>
  <sheetFormatPr defaultRowHeight="14.5" x14ac:dyDescent="0.35"/>
  <cols>
    <col min="1" max="1" width="26.26953125" style="82" bestFit="1" customWidth="1"/>
  </cols>
  <sheetData>
    <row r="1" spans="1:18" x14ac:dyDescent="0.35">
      <c r="A1" s="77" t="s">
        <v>0</v>
      </c>
      <c r="B1" s="75">
        <v>2000</v>
      </c>
      <c r="C1" s="75">
        <v>2001</v>
      </c>
      <c r="D1" s="75">
        <v>2002</v>
      </c>
      <c r="E1" s="75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8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8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8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8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8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8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8" s="37" customFormat="1" x14ac:dyDescent="0.35">
      <c r="A8" s="78" t="s">
        <v>175</v>
      </c>
      <c r="B8" s="76">
        <v>34</v>
      </c>
      <c r="C8" s="76">
        <v>187</v>
      </c>
      <c r="D8" s="76">
        <v>220</v>
      </c>
      <c r="E8" s="76">
        <v>63</v>
      </c>
      <c r="F8" s="76">
        <v>61</v>
      </c>
      <c r="G8" s="76">
        <v>319</v>
      </c>
      <c r="H8" s="76">
        <v>512</v>
      </c>
      <c r="I8" s="76">
        <v>587</v>
      </c>
      <c r="J8" s="76">
        <v>749</v>
      </c>
      <c r="K8" s="76">
        <v>730</v>
      </c>
      <c r="L8" s="76">
        <v>920</v>
      </c>
      <c r="M8" s="76">
        <v>975</v>
      </c>
      <c r="N8" s="76">
        <v>1215</v>
      </c>
      <c r="O8" s="76">
        <v>1784</v>
      </c>
      <c r="P8" s="76">
        <v>2053</v>
      </c>
    </row>
    <row r="9" spans="1:18" s="37" customFormat="1" x14ac:dyDescent="0.35">
      <c r="A9" s="78" t="s">
        <v>2</v>
      </c>
      <c r="B9" s="76">
        <v>5</v>
      </c>
      <c r="C9" s="76">
        <v>20</v>
      </c>
      <c r="D9" s="76">
        <v>12</v>
      </c>
      <c r="E9" s="76">
        <v>8</v>
      </c>
      <c r="F9" s="76">
        <v>9</v>
      </c>
      <c r="G9" s="76">
        <v>32</v>
      </c>
      <c r="H9" s="76">
        <v>46</v>
      </c>
      <c r="I9" s="76">
        <v>80</v>
      </c>
      <c r="J9" s="76">
        <v>122</v>
      </c>
      <c r="K9" s="76">
        <v>90</v>
      </c>
      <c r="L9" s="76">
        <v>130</v>
      </c>
      <c r="M9" s="76">
        <v>142</v>
      </c>
      <c r="N9" s="76">
        <v>187</v>
      </c>
      <c r="O9" s="76">
        <v>306</v>
      </c>
      <c r="P9" s="76">
        <v>362</v>
      </c>
    </row>
    <row r="10" spans="1:18" s="37" customFormat="1" x14ac:dyDescent="0.35">
      <c r="A10" s="78" t="s">
        <v>3</v>
      </c>
      <c r="B10" s="76">
        <v>34</v>
      </c>
      <c r="C10" s="76">
        <v>187</v>
      </c>
      <c r="D10" s="76">
        <v>220</v>
      </c>
      <c r="E10" s="76">
        <v>63</v>
      </c>
      <c r="F10" s="76">
        <v>61</v>
      </c>
      <c r="G10" s="76">
        <v>319</v>
      </c>
      <c r="H10" s="76">
        <v>512</v>
      </c>
      <c r="I10" s="76">
        <v>587</v>
      </c>
      <c r="J10" s="76">
        <v>749</v>
      </c>
      <c r="K10" s="76">
        <v>730</v>
      </c>
      <c r="L10" s="76">
        <v>920</v>
      </c>
      <c r="M10" s="76">
        <v>975</v>
      </c>
      <c r="N10" s="76">
        <v>1215</v>
      </c>
      <c r="O10" s="76">
        <v>1784</v>
      </c>
      <c r="P10" s="76">
        <v>2053</v>
      </c>
    </row>
    <row r="11" spans="1:18" s="37" customFormat="1" x14ac:dyDescent="0.35">
      <c r="A11" s="78" t="s">
        <v>4</v>
      </c>
      <c r="B11" s="76">
        <v>5</v>
      </c>
      <c r="C11" s="76">
        <v>20</v>
      </c>
      <c r="D11" s="76">
        <v>12</v>
      </c>
      <c r="E11" s="76">
        <v>8</v>
      </c>
      <c r="F11" s="76">
        <v>9</v>
      </c>
      <c r="G11" s="76">
        <v>32</v>
      </c>
      <c r="H11" s="76">
        <v>46</v>
      </c>
      <c r="I11" s="76">
        <v>80</v>
      </c>
      <c r="J11" s="76">
        <v>122</v>
      </c>
      <c r="K11" s="76">
        <v>90</v>
      </c>
      <c r="L11" s="76">
        <v>130</v>
      </c>
      <c r="M11" s="76">
        <v>142</v>
      </c>
      <c r="N11" s="76">
        <v>187</v>
      </c>
      <c r="O11" s="76">
        <v>306</v>
      </c>
      <c r="P11" s="76">
        <v>362</v>
      </c>
    </row>
    <row r="12" spans="1:18" s="37" customFormat="1" x14ac:dyDescent="0.35">
      <c r="A12" s="78" t="s">
        <v>5</v>
      </c>
      <c r="B12" s="76">
        <v>13</v>
      </c>
      <c r="C12" s="76">
        <v>51</v>
      </c>
      <c r="D12" s="76">
        <v>67</v>
      </c>
      <c r="E12" s="76">
        <v>10</v>
      </c>
      <c r="F12" s="76">
        <v>25</v>
      </c>
      <c r="G12" s="76">
        <v>109</v>
      </c>
      <c r="H12" s="76">
        <v>193</v>
      </c>
      <c r="I12" s="76">
        <v>204</v>
      </c>
      <c r="J12" s="76">
        <v>261</v>
      </c>
      <c r="K12" s="76">
        <v>294</v>
      </c>
      <c r="L12" s="76">
        <v>327</v>
      </c>
      <c r="M12" s="76">
        <v>395</v>
      </c>
      <c r="N12" s="76">
        <v>573</v>
      </c>
      <c r="O12" s="76">
        <v>860</v>
      </c>
      <c r="P12" s="76">
        <v>1063</v>
      </c>
    </row>
    <row r="13" spans="1:18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2</v>
      </c>
      <c r="H13" s="76">
        <v>3</v>
      </c>
      <c r="I13" s="76">
        <v>2</v>
      </c>
      <c r="J13" s="76">
        <v>3</v>
      </c>
      <c r="K13" s="76">
        <v>6</v>
      </c>
      <c r="L13" s="76">
        <v>6</v>
      </c>
      <c r="M13" s="76">
        <v>16</v>
      </c>
      <c r="N13" s="76">
        <v>24</v>
      </c>
      <c r="O13" s="76">
        <v>21</v>
      </c>
      <c r="P13" s="76">
        <v>22</v>
      </c>
    </row>
    <row r="14" spans="1:18" x14ac:dyDescent="0.35">
      <c r="A14" s="77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8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3"/>
      <c r="J15" s="3"/>
      <c r="K15" s="3"/>
      <c r="L15" s="3"/>
      <c r="M15" s="3"/>
      <c r="N15" s="3"/>
      <c r="O15" s="3"/>
      <c r="P15" s="3"/>
      <c r="Q15" s="5"/>
    </row>
    <row r="16" spans="1:18" x14ac:dyDescent="0.35">
      <c r="A16" s="79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9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9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9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9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80" t="s">
        <v>18</v>
      </c>
      <c r="B21" s="12">
        <v>0.51700000000000002</v>
      </c>
    </row>
    <row r="22" spans="1:18" s="37" customFormat="1" x14ac:dyDescent="0.35">
      <c r="A22" s="83" t="s">
        <v>178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3" t="s">
        <v>179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3" t="s">
        <v>176</v>
      </c>
      <c r="B24" s="84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3" t="s">
        <v>177</v>
      </c>
      <c r="B25" s="84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3" t="s">
        <v>180</v>
      </c>
      <c r="B26" s="84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3" t="s">
        <v>181</v>
      </c>
      <c r="B27" s="84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3" t="s">
        <v>182</v>
      </c>
      <c r="B28" s="84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3" t="s">
        <v>183</v>
      </c>
      <c r="B29" s="84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3" t="s">
        <v>184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3" t="s">
        <v>185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3" t="s">
        <v>186</v>
      </c>
      <c r="B32" s="89"/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6" x14ac:dyDescent="0.35">
      <c r="A34" s="77" t="s">
        <v>151</v>
      </c>
      <c r="B34" s="32">
        <v>10.440739065375304</v>
      </c>
      <c r="C34" s="32">
        <v>10.440739065375304</v>
      </c>
      <c r="D34" s="32">
        <v>10.440739065375304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77" t="s">
        <v>152</v>
      </c>
      <c r="B35" s="32">
        <v>8.5411272906036739</v>
      </c>
      <c r="C35" s="32">
        <v>8.5411272906036739</v>
      </c>
      <c r="D35" s="32">
        <v>8.5411272906036739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6" x14ac:dyDescent="0.35">
      <c r="A36" s="77" t="s">
        <v>156</v>
      </c>
      <c r="B36" s="73">
        <v>9</v>
      </c>
      <c r="C36" s="73">
        <v>9</v>
      </c>
      <c r="D36" s="73">
        <v>9</v>
      </c>
      <c r="E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77" t="s">
        <v>154</v>
      </c>
      <c r="B37" s="72">
        <v>0.875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1" t="s">
        <v>153</v>
      </c>
      <c r="B38" s="72">
        <v>6.4000000000000001E-2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zoomScale="80" zoomScaleNormal="80" workbookViewId="0">
      <selection activeCell="A8" sqref="A8:XFD13"/>
    </sheetView>
  </sheetViews>
  <sheetFormatPr defaultRowHeight="14.5" x14ac:dyDescent="0.35"/>
  <cols>
    <col min="1" max="1" width="15.08984375" style="82" customWidth="1"/>
  </cols>
  <sheetData>
    <row r="1" spans="1:17" x14ac:dyDescent="0.35">
      <c r="A1" s="77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78" t="s">
        <v>175</v>
      </c>
      <c r="B8" s="90">
        <v>2</v>
      </c>
      <c r="C8" s="90">
        <v>13</v>
      </c>
      <c r="D8" s="90">
        <v>27</v>
      </c>
      <c r="E8" s="90">
        <v>5</v>
      </c>
      <c r="F8" s="90">
        <v>12</v>
      </c>
      <c r="G8" s="90">
        <v>42</v>
      </c>
      <c r="H8" s="90">
        <v>68</v>
      </c>
      <c r="I8" s="90">
        <v>85</v>
      </c>
      <c r="J8" s="90">
        <v>140</v>
      </c>
      <c r="K8" s="90">
        <v>87</v>
      </c>
      <c r="L8" s="90">
        <v>99</v>
      </c>
      <c r="M8" s="90">
        <v>116</v>
      </c>
      <c r="N8" s="90">
        <v>157</v>
      </c>
      <c r="O8" s="90">
        <v>264</v>
      </c>
      <c r="P8" s="90">
        <v>324</v>
      </c>
    </row>
    <row r="9" spans="1:17" s="37" customFormat="1" x14ac:dyDescent="0.35">
      <c r="A9" s="78" t="s">
        <v>2</v>
      </c>
      <c r="B9" s="90">
        <v>1</v>
      </c>
      <c r="C9" s="90">
        <v>1</v>
      </c>
      <c r="D9" s="90">
        <v>0</v>
      </c>
      <c r="E9" s="90">
        <v>1</v>
      </c>
      <c r="F9" s="90">
        <v>3</v>
      </c>
      <c r="G9" s="90">
        <v>2</v>
      </c>
      <c r="H9" s="90">
        <v>7</v>
      </c>
      <c r="I9" s="90">
        <v>14</v>
      </c>
      <c r="J9" s="90">
        <v>19</v>
      </c>
      <c r="K9" s="90">
        <v>9</v>
      </c>
      <c r="L9" s="90">
        <v>11</v>
      </c>
      <c r="M9" s="90">
        <v>15</v>
      </c>
      <c r="N9" s="90">
        <v>28</v>
      </c>
      <c r="O9" s="90">
        <v>44</v>
      </c>
      <c r="P9" s="90">
        <v>42</v>
      </c>
    </row>
    <row r="10" spans="1:17" s="37" customFormat="1" x14ac:dyDescent="0.35">
      <c r="A10" s="78" t="s">
        <v>3</v>
      </c>
      <c r="B10" s="90">
        <v>2</v>
      </c>
      <c r="C10" s="90">
        <v>13</v>
      </c>
      <c r="D10" s="90">
        <v>27</v>
      </c>
      <c r="E10" s="90">
        <v>5</v>
      </c>
      <c r="F10" s="90">
        <v>12</v>
      </c>
      <c r="G10" s="90">
        <v>42</v>
      </c>
      <c r="H10" s="90">
        <v>68</v>
      </c>
      <c r="I10" s="90">
        <v>85</v>
      </c>
      <c r="J10" s="90">
        <v>140</v>
      </c>
      <c r="K10" s="90">
        <v>87</v>
      </c>
      <c r="L10" s="90">
        <v>99</v>
      </c>
      <c r="M10" s="90">
        <v>116</v>
      </c>
      <c r="N10" s="90">
        <v>157</v>
      </c>
      <c r="O10" s="90">
        <v>264</v>
      </c>
      <c r="P10" s="90">
        <v>324</v>
      </c>
    </row>
    <row r="11" spans="1:17" s="37" customFormat="1" x14ac:dyDescent="0.35">
      <c r="A11" s="78" t="s">
        <v>4</v>
      </c>
      <c r="B11" s="90">
        <v>1</v>
      </c>
      <c r="C11" s="90">
        <v>1</v>
      </c>
      <c r="D11" s="90">
        <v>0</v>
      </c>
      <c r="E11" s="90">
        <v>1</v>
      </c>
      <c r="F11" s="90">
        <v>3</v>
      </c>
      <c r="G11" s="90">
        <v>2</v>
      </c>
      <c r="H11" s="90">
        <v>7</v>
      </c>
      <c r="I11" s="90">
        <v>14</v>
      </c>
      <c r="J11" s="90">
        <v>19</v>
      </c>
      <c r="K11" s="90">
        <v>9</v>
      </c>
      <c r="L11" s="90">
        <v>11</v>
      </c>
      <c r="M11" s="90">
        <v>15</v>
      </c>
      <c r="N11" s="90">
        <v>28</v>
      </c>
      <c r="O11" s="90">
        <v>44</v>
      </c>
      <c r="P11" s="90">
        <v>42</v>
      </c>
    </row>
    <row r="12" spans="1:17" s="37" customFormat="1" x14ac:dyDescent="0.35">
      <c r="A12" s="78" t="s">
        <v>5</v>
      </c>
      <c r="B12" s="90">
        <v>5</v>
      </c>
      <c r="C12" s="90">
        <v>29</v>
      </c>
      <c r="D12" s="90">
        <v>41</v>
      </c>
      <c r="E12" s="90">
        <v>6</v>
      </c>
      <c r="F12" s="90">
        <v>12</v>
      </c>
      <c r="G12" s="90">
        <v>43</v>
      </c>
      <c r="H12" s="90">
        <v>79</v>
      </c>
      <c r="I12" s="90">
        <v>111</v>
      </c>
      <c r="J12" s="90">
        <v>132</v>
      </c>
      <c r="K12" s="90">
        <v>104</v>
      </c>
      <c r="L12" s="90">
        <v>112</v>
      </c>
      <c r="M12" s="90">
        <v>118</v>
      </c>
      <c r="N12" s="90">
        <v>190</v>
      </c>
      <c r="O12" s="90">
        <v>319</v>
      </c>
      <c r="P12" s="90">
        <v>381</v>
      </c>
    </row>
    <row r="13" spans="1:17" s="37" customFormat="1" x14ac:dyDescent="0.35">
      <c r="A13" s="78" t="s">
        <v>6</v>
      </c>
      <c r="B13" s="90">
        <v>0</v>
      </c>
      <c r="C13" s="90">
        <v>0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  <c r="I13" s="90">
        <v>1</v>
      </c>
      <c r="J13" s="90">
        <v>1</v>
      </c>
      <c r="K13" s="90">
        <v>0</v>
      </c>
      <c r="L13" s="90">
        <v>1</v>
      </c>
      <c r="M13" s="90">
        <v>0</v>
      </c>
      <c r="N13" s="90">
        <v>4</v>
      </c>
      <c r="O13" s="90">
        <v>6</v>
      </c>
      <c r="P13" s="90">
        <v>7</v>
      </c>
    </row>
    <row r="14" spans="1:17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5" t="s">
        <v>50</v>
      </c>
      <c r="B16" s="37">
        <v>0.22368399999999999</v>
      </c>
      <c r="C16" s="37">
        <v>0.26553700000000002</v>
      </c>
      <c r="D16" s="37">
        <v>0.27669899999999997</v>
      </c>
      <c r="E16" s="37">
        <v>0.289655</v>
      </c>
      <c r="F16" s="37">
        <v>0.252336</v>
      </c>
      <c r="G16" s="37">
        <v>0.25144499999999997</v>
      </c>
      <c r="H16" s="37">
        <v>0.32228899999999999</v>
      </c>
      <c r="I16" s="37">
        <v>0.33684199999999997</v>
      </c>
      <c r="J16" s="37">
        <v>0.30955300000000002</v>
      </c>
      <c r="K16" s="37">
        <v>0.31467000000000001</v>
      </c>
      <c r="L16" s="37">
        <v>0.26017099999999999</v>
      </c>
      <c r="M16" s="37">
        <v>0.226691</v>
      </c>
      <c r="N16" s="37">
        <v>0.225989</v>
      </c>
      <c r="O16" s="37">
        <v>0.22912199999999999</v>
      </c>
      <c r="P16" s="37">
        <v>0.24735399999999999</v>
      </c>
    </row>
    <row r="17" spans="1:16" x14ac:dyDescent="0.35">
      <c r="A17" s="86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5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5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5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80" t="s">
        <v>18</v>
      </c>
      <c r="B21" s="12">
        <v>0.51700000000000002</v>
      </c>
    </row>
    <row r="22" spans="1:16" s="37" customFormat="1" x14ac:dyDescent="0.35">
      <c r="A22" s="83" t="s">
        <v>178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3" t="s">
        <v>179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3" t="s">
        <v>176</v>
      </c>
      <c r="B24" s="84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3" t="s">
        <v>177</v>
      </c>
      <c r="B25" s="84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180</v>
      </c>
      <c r="B26" s="84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181</v>
      </c>
      <c r="B27" s="84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182</v>
      </c>
      <c r="B28" s="84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183</v>
      </c>
      <c r="B29" s="84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184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185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186</v>
      </c>
      <c r="B32" s="88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151</v>
      </c>
      <c r="B34">
        <v>22.868136580421616</v>
      </c>
      <c r="C34">
        <v>22.868136580421616</v>
      </c>
      <c r="D34">
        <v>22.868136580421616</v>
      </c>
    </row>
    <row r="35" spans="1:16" x14ac:dyDescent="0.35">
      <c r="A35" s="77" t="s">
        <v>152</v>
      </c>
      <c r="B35">
        <v>9.9226518189639901</v>
      </c>
      <c r="C35">
        <v>9.9226518189639901</v>
      </c>
      <c r="D35">
        <v>9.9226518189639901</v>
      </c>
    </row>
    <row r="36" spans="1:16" x14ac:dyDescent="0.35">
      <c r="A36" s="77" t="s">
        <v>157</v>
      </c>
      <c r="B36" s="27">
        <v>16</v>
      </c>
      <c r="C36" s="27">
        <v>16</v>
      </c>
      <c r="D36" s="27">
        <v>16</v>
      </c>
    </row>
    <row r="37" spans="1:16" x14ac:dyDescent="0.35">
      <c r="A37" s="77" t="s">
        <v>154</v>
      </c>
      <c r="B37" s="72">
        <v>0.98499999999999999</v>
      </c>
    </row>
    <row r="38" spans="1:16" x14ac:dyDescent="0.35">
      <c r="A38" s="81" t="s">
        <v>153</v>
      </c>
      <c r="B38" s="72">
        <v>1.4999999999999999E-2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abSelected="1" zoomScale="60" zoomScaleNormal="60" workbookViewId="0">
      <selection activeCell="E26" sqref="E26"/>
    </sheetView>
  </sheetViews>
  <sheetFormatPr defaultRowHeight="14.5" x14ac:dyDescent="0.35"/>
  <cols>
    <col min="1" max="1" width="22.26953125" style="82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7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8" t="s">
        <v>175</v>
      </c>
      <c r="B8" s="76">
        <v>17</v>
      </c>
      <c r="C8" s="76">
        <v>54</v>
      </c>
      <c r="D8" s="76">
        <v>67</v>
      </c>
      <c r="E8" s="76">
        <v>19</v>
      </c>
      <c r="F8" s="76">
        <v>21</v>
      </c>
      <c r="G8" s="76">
        <v>95</v>
      </c>
      <c r="H8" s="76">
        <v>158</v>
      </c>
      <c r="I8" s="76">
        <v>177</v>
      </c>
      <c r="J8" s="76">
        <v>236</v>
      </c>
      <c r="K8" s="76">
        <v>293</v>
      </c>
      <c r="L8" s="76">
        <v>307</v>
      </c>
      <c r="M8" s="76">
        <v>352</v>
      </c>
      <c r="N8" s="76">
        <v>492</v>
      </c>
      <c r="O8" s="76">
        <v>687</v>
      </c>
      <c r="P8" s="76">
        <v>903</v>
      </c>
    </row>
    <row r="9" spans="1:16" s="37" customFormat="1" x14ac:dyDescent="0.35">
      <c r="A9" s="78" t="s">
        <v>2</v>
      </c>
      <c r="B9" s="76">
        <v>0</v>
      </c>
      <c r="C9" s="76">
        <v>7</v>
      </c>
      <c r="D9" s="76">
        <v>6</v>
      </c>
      <c r="E9" s="76">
        <v>1</v>
      </c>
      <c r="F9" s="76">
        <v>5</v>
      </c>
      <c r="G9" s="76">
        <v>4</v>
      </c>
      <c r="H9" s="76">
        <v>18</v>
      </c>
      <c r="I9" s="76">
        <v>14</v>
      </c>
      <c r="J9" s="76">
        <v>21</v>
      </c>
      <c r="K9" s="76">
        <v>19</v>
      </c>
      <c r="L9" s="76">
        <v>48</v>
      </c>
      <c r="M9" s="76">
        <v>34</v>
      </c>
      <c r="N9" s="76">
        <v>67</v>
      </c>
      <c r="O9" s="76">
        <v>65</v>
      </c>
      <c r="P9" s="76">
        <v>115</v>
      </c>
    </row>
    <row r="10" spans="1:16" s="37" customFormat="1" x14ac:dyDescent="0.35">
      <c r="A10" s="78" t="s">
        <v>3</v>
      </c>
      <c r="B10" s="76">
        <v>17</v>
      </c>
      <c r="C10" s="76">
        <v>54</v>
      </c>
      <c r="D10" s="76">
        <v>67</v>
      </c>
      <c r="E10" s="76">
        <v>19</v>
      </c>
      <c r="F10" s="76">
        <v>21</v>
      </c>
      <c r="G10" s="76">
        <v>95</v>
      </c>
      <c r="H10" s="76">
        <v>158</v>
      </c>
      <c r="I10" s="76">
        <v>177</v>
      </c>
      <c r="J10" s="76">
        <v>236</v>
      </c>
      <c r="K10" s="76">
        <v>293</v>
      </c>
      <c r="L10" s="76">
        <v>307</v>
      </c>
      <c r="M10" s="76">
        <v>352</v>
      </c>
      <c r="N10" s="76">
        <v>492</v>
      </c>
      <c r="O10" s="76">
        <v>687</v>
      </c>
      <c r="P10" s="76">
        <v>903</v>
      </c>
    </row>
    <row r="11" spans="1:16" s="37" customFormat="1" x14ac:dyDescent="0.35">
      <c r="A11" s="78" t="s">
        <v>4</v>
      </c>
      <c r="B11" s="76">
        <v>0</v>
      </c>
      <c r="C11" s="76">
        <v>7</v>
      </c>
      <c r="D11" s="76">
        <v>6</v>
      </c>
      <c r="E11" s="76">
        <v>1</v>
      </c>
      <c r="F11" s="76">
        <v>5</v>
      </c>
      <c r="G11" s="76">
        <v>4</v>
      </c>
      <c r="H11" s="76">
        <v>18</v>
      </c>
      <c r="I11" s="76">
        <v>14</v>
      </c>
      <c r="J11" s="76">
        <v>21</v>
      </c>
      <c r="K11" s="76">
        <v>19</v>
      </c>
      <c r="L11" s="76">
        <v>48</v>
      </c>
      <c r="M11" s="76">
        <v>34</v>
      </c>
      <c r="N11" s="76">
        <v>67</v>
      </c>
      <c r="O11" s="76">
        <v>65</v>
      </c>
      <c r="P11" s="76">
        <v>115</v>
      </c>
    </row>
    <row r="12" spans="1:16" s="37" customFormat="1" x14ac:dyDescent="0.35">
      <c r="A12" s="78" t="s">
        <v>5</v>
      </c>
      <c r="B12" s="76">
        <v>20</v>
      </c>
      <c r="C12" s="76">
        <v>47</v>
      </c>
      <c r="D12" s="76">
        <v>45</v>
      </c>
      <c r="E12" s="76">
        <v>9</v>
      </c>
      <c r="F12" s="76">
        <v>20</v>
      </c>
      <c r="G12" s="76">
        <v>60</v>
      </c>
      <c r="H12" s="76">
        <v>110</v>
      </c>
      <c r="I12" s="76">
        <v>154</v>
      </c>
      <c r="J12" s="76">
        <v>184</v>
      </c>
      <c r="K12" s="76">
        <v>237</v>
      </c>
      <c r="L12" s="76">
        <v>260</v>
      </c>
      <c r="M12" s="76">
        <v>317</v>
      </c>
      <c r="N12" s="76">
        <v>408</v>
      </c>
      <c r="O12" s="76">
        <v>643</v>
      </c>
      <c r="P12" s="76">
        <v>805</v>
      </c>
    </row>
    <row r="13" spans="1:16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1</v>
      </c>
      <c r="J13" s="76">
        <v>0</v>
      </c>
      <c r="K13" s="76">
        <v>3</v>
      </c>
      <c r="L13" s="76">
        <v>4</v>
      </c>
      <c r="M13" s="76">
        <v>8</v>
      </c>
      <c r="N13" s="76">
        <v>11</v>
      </c>
      <c r="O13" s="76">
        <v>19</v>
      </c>
      <c r="P13" s="76">
        <v>16</v>
      </c>
    </row>
    <row r="14" spans="1:16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7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7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7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7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7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80" t="s">
        <v>18</v>
      </c>
      <c r="B21" s="12">
        <v>0.51700000000000002</v>
      </c>
    </row>
    <row r="22" spans="1:16" x14ac:dyDescent="0.35">
      <c r="A22" s="83" t="s">
        <v>178</v>
      </c>
      <c r="B22" s="84">
        <v>513</v>
      </c>
      <c r="C22" s="25">
        <v>1161</v>
      </c>
      <c r="D22" s="66"/>
    </row>
    <row r="23" spans="1:16" x14ac:dyDescent="0.35">
      <c r="A23" s="83" t="s">
        <v>179</v>
      </c>
      <c r="B23" s="84">
        <v>32197</v>
      </c>
      <c r="C23" s="25">
        <v>36533</v>
      </c>
      <c r="D23" s="66"/>
    </row>
    <row r="24" spans="1:16" x14ac:dyDescent="0.35">
      <c r="A24" s="83" t="s">
        <v>176</v>
      </c>
      <c r="B24" s="84">
        <v>18038</v>
      </c>
      <c r="C24" s="25">
        <v>20559</v>
      </c>
      <c r="D24" s="25"/>
    </row>
    <row r="25" spans="1:16" s="37" customFormat="1" x14ac:dyDescent="0.35">
      <c r="A25" s="83" t="s">
        <v>177</v>
      </c>
      <c r="B25" s="84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180</v>
      </c>
      <c r="B26" s="84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181</v>
      </c>
      <c r="B27" s="84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182</v>
      </c>
      <c r="B28" s="84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183</v>
      </c>
      <c r="B29" s="84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184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185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186</v>
      </c>
      <c r="B32" s="88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151</v>
      </c>
      <c r="B34">
        <v>17.40345441898717</v>
      </c>
      <c r="C34">
        <v>17.40345441898717</v>
      </c>
      <c r="D34">
        <v>17.40345441898717</v>
      </c>
    </row>
    <row r="35" spans="1:16" x14ac:dyDescent="0.35">
      <c r="A35" s="77" t="s">
        <v>152</v>
      </c>
      <c r="B35">
        <v>8.4747768377165027</v>
      </c>
      <c r="C35">
        <v>8.4747768377165027</v>
      </c>
      <c r="D35">
        <v>8.4747768377165027</v>
      </c>
    </row>
    <row r="36" spans="1:16" x14ac:dyDescent="0.35">
      <c r="A36" s="77" t="s">
        <v>157</v>
      </c>
      <c r="B36" s="27">
        <v>12</v>
      </c>
      <c r="C36" s="27">
        <v>12</v>
      </c>
      <c r="D36" s="27">
        <v>12</v>
      </c>
    </row>
    <row r="37" spans="1:16" x14ac:dyDescent="0.35">
      <c r="A37" s="77" t="s">
        <v>154</v>
      </c>
      <c r="B37" s="72">
        <v>0.80700000000000005</v>
      </c>
    </row>
    <row r="38" spans="1:16" x14ac:dyDescent="0.35">
      <c r="A38" s="81" t="s">
        <v>153</v>
      </c>
      <c r="B38" s="72">
        <v>8.5999999999999993E-2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opLeftCell="A16" zoomScale="80" zoomScaleNormal="80" workbookViewId="0">
      <selection activeCell="D8" sqref="D8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159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160</v>
      </c>
      <c r="Q8" s="36"/>
      <c r="R8" s="36"/>
    </row>
    <row r="9" spans="1:18" x14ac:dyDescent="0.35">
      <c r="A9" s="39" t="s">
        <v>13</v>
      </c>
      <c r="B9" s="38" t="s">
        <v>161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161</v>
      </c>
      <c r="Q10" s="6"/>
      <c r="R10" s="6"/>
    </row>
    <row r="11" spans="1:18" x14ac:dyDescent="0.35">
      <c r="A11" s="11" t="s">
        <v>171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167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168</v>
      </c>
      <c r="B13" s="74" t="s">
        <v>172</v>
      </c>
      <c r="D13" s="36"/>
      <c r="E13" s="38"/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169</v>
      </c>
      <c r="B14" s="74" t="s">
        <v>172</v>
      </c>
      <c r="D14" s="36"/>
      <c r="E14" s="38"/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170</v>
      </c>
      <c r="B15" s="74" t="s">
        <v>172</v>
      </c>
      <c r="D15" s="36"/>
      <c r="E15" s="38"/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4" t="s">
        <v>161</v>
      </c>
    </row>
    <row r="17" spans="1:16" s="13" customFormat="1" x14ac:dyDescent="0.35">
      <c r="A17" s="14" t="s">
        <v>18</v>
      </c>
      <c r="B17" s="17" t="s">
        <v>173</v>
      </c>
    </row>
    <row r="18" spans="1:16" s="1" customFormat="1" x14ac:dyDescent="0.35">
      <c r="A18" s="40" t="s">
        <v>165</v>
      </c>
      <c r="B18" s="38" t="s">
        <v>166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114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155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118</v>
      </c>
      <c r="B21" s="37" t="s">
        <v>162</v>
      </c>
    </row>
    <row r="22" spans="1:16" x14ac:dyDescent="0.35">
      <c r="A22" s="39" t="s">
        <v>151</v>
      </c>
      <c r="B22" s="32" t="s">
        <v>166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152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156</v>
      </c>
      <c r="B24" s="73"/>
      <c r="C24" s="73"/>
      <c r="D24" s="7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164</v>
      </c>
      <c r="B25" s="45" t="s">
        <v>163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153</v>
      </c>
      <c r="B26" s="45" t="s">
        <v>163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1" t="s">
        <v>111</v>
      </c>
      <c r="B1" s="91"/>
      <c r="C1" s="91"/>
      <c r="D1" s="91"/>
      <c r="E1" s="91"/>
      <c r="F1" s="91"/>
      <c r="G1" s="91"/>
      <c r="H1" s="91"/>
      <c r="I1" s="91"/>
    </row>
    <row r="2" spans="1:10" x14ac:dyDescent="0.35">
      <c r="A2" s="62" t="s">
        <v>53</v>
      </c>
      <c r="B2" s="47" t="s">
        <v>54</v>
      </c>
      <c r="C2" s="47" t="s">
        <v>60</v>
      </c>
      <c r="D2" s="47" t="s">
        <v>63</v>
      </c>
      <c r="E2" s="47" t="s">
        <v>59</v>
      </c>
      <c r="F2" s="47" t="s">
        <v>62</v>
      </c>
      <c r="G2" s="47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47" customFormat="1" x14ac:dyDescent="0.35">
      <c r="A6" s="63" t="s">
        <v>145</v>
      </c>
      <c r="B6" s="47" t="s">
        <v>86</v>
      </c>
      <c r="C6" s="47" t="s">
        <v>87</v>
      </c>
      <c r="D6" s="47" t="s">
        <v>89</v>
      </c>
      <c r="E6" s="47" t="s">
        <v>91</v>
      </c>
      <c r="F6" s="47" t="s">
        <v>92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85</v>
      </c>
      <c r="C8" s="44" t="s">
        <v>88</v>
      </c>
      <c r="D8" s="44" t="s">
        <v>90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158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47" t="s">
        <v>67</v>
      </c>
      <c r="C15" s="47" t="s">
        <v>68</v>
      </c>
      <c r="D15" s="47" t="s">
        <v>69</v>
      </c>
      <c r="E15" s="47" t="s">
        <v>70</v>
      </c>
      <c r="F15" s="47" t="s">
        <v>71</v>
      </c>
      <c r="G15" s="47" t="s">
        <v>72</v>
      </c>
      <c r="H15" s="47" t="s">
        <v>75</v>
      </c>
      <c r="I15" s="50" t="s">
        <v>76</v>
      </c>
      <c r="J15" s="47" t="s">
        <v>112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73</v>
      </c>
      <c r="D17" s="45" t="s">
        <v>81</v>
      </c>
      <c r="G17" s="45" t="s">
        <v>74</v>
      </c>
      <c r="I17" s="45" t="s">
        <v>77</v>
      </c>
    </row>
    <row r="19" spans="1:11" s="47" customFormat="1" ht="15" thickBot="1" x14ac:dyDescent="0.4">
      <c r="A19" s="49" t="s">
        <v>82</v>
      </c>
      <c r="B19" s="47" t="s">
        <v>14</v>
      </c>
      <c r="C19" s="47" t="s">
        <v>15</v>
      </c>
      <c r="D19" s="47" t="s">
        <v>16</v>
      </c>
      <c r="E19" s="92" t="s">
        <v>93</v>
      </c>
      <c r="F19" s="92"/>
      <c r="G19" s="47" t="s">
        <v>94</v>
      </c>
      <c r="H19" s="47" t="s">
        <v>95</v>
      </c>
      <c r="I19" s="47" t="s">
        <v>89</v>
      </c>
      <c r="J19" s="47" t="s">
        <v>86</v>
      </c>
      <c r="K19" s="47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3">
        <f>G16/(B21*E7+C21*F7+D21)</f>
        <v>7.3142891277727717E-2</v>
      </c>
      <c r="F20" s="94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5" t="s">
        <v>96</v>
      </c>
      <c r="F21" s="95"/>
      <c r="G21" s="95"/>
      <c r="H21" s="95"/>
      <c r="I21" s="46" t="s">
        <v>113</v>
      </c>
    </row>
    <row r="22" spans="1:11" ht="15" thickBot="1" x14ac:dyDescent="0.4">
      <c r="B22" s="45" t="s">
        <v>83</v>
      </c>
      <c r="E22" s="92" t="s">
        <v>104</v>
      </c>
      <c r="F22" s="92"/>
      <c r="G22" s="47" t="s">
        <v>102</v>
      </c>
      <c r="H22" s="47" t="s">
        <v>103</v>
      </c>
    </row>
    <row r="23" spans="1:11" ht="15" thickBot="1" x14ac:dyDescent="0.4">
      <c r="E23" s="93">
        <f>I16/(B21*E7+C21*F7+D21)</f>
        <v>6.1994547887484576E-2</v>
      </c>
      <c r="F23" s="94"/>
      <c r="G23" s="57">
        <f>E7*E23</f>
        <v>9.5058306760809688E-2</v>
      </c>
      <c r="H23" s="58">
        <f>F7*E23</f>
        <v>9.433952939399827E-2</v>
      </c>
    </row>
    <row r="24" spans="1:11" x14ac:dyDescent="0.35">
      <c r="E24" s="91" t="s">
        <v>105</v>
      </c>
      <c r="F24" s="91"/>
      <c r="G24" s="91"/>
      <c r="H24" s="91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106</v>
      </c>
      <c r="D29" s="45" t="s">
        <v>107</v>
      </c>
      <c r="F29" s="45" t="s">
        <v>97</v>
      </c>
    </row>
    <row r="30" spans="1:11" x14ac:dyDescent="0.35">
      <c r="F30" s="45"/>
    </row>
    <row r="31" spans="1:11" x14ac:dyDescent="0.35">
      <c r="A31" s="64"/>
      <c r="B31" s="47" t="s">
        <v>67</v>
      </c>
      <c r="C31" s="47" t="s">
        <v>68</v>
      </c>
      <c r="D31" s="47" t="s">
        <v>69</v>
      </c>
      <c r="E31" s="47" t="s">
        <v>70</v>
      </c>
      <c r="F31" s="47" t="s">
        <v>71</v>
      </c>
      <c r="G31" s="47" t="s">
        <v>72</v>
      </c>
      <c r="H31" s="47" t="s">
        <v>75</v>
      </c>
      <c r="I31" s="50" t="s">
        <v>76</v>
      </c>
      <c r="J31" s="47" t="s">
        <v>112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73</v>
      </c>
      <c r="D33" s="45" t="s">
        <v>81</v>
      </c>
      <c r="G33" s="45" t="s">
        <v>74</v>
      </c>
      <c r="I33" s="45" t="s">
        <v>77</v>
      </c>
    </row>
    <row r="35" spans="1:11" s="47" customFormat="1" ht="15" thickBot="1" x14ac:dyDescent="0.4">
      <c r="A35" s="49" t="s">
        <v>110</v>
      </c>
      <c r="B35" s="47" t="s">
        <v>14</v>
      </c>
      <c r="C35" s="47" t="s">
        <v>15</v>
      </c>
      <c r="D35" s="47" t="s">
        <v>16</v>
      </c>
      <c r="E35" s="92" t="s">
        <v>99</v>
      </c>
      <c r="F35" s="92"/>
      <c r="G35" s="47" t="s">
        <v>100</v>
      </c>
      <c r="H35" s="47" t="s">
        <v>101</v>
      </c>
      <c r="I35" s="47" t="s">
        <v>89</v>
      </c>
      <c r="J35" s="47" t="s">
        <v>86</v>
      </c>
      <c r="K35" s="47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3">
        <f>G32/(B37*E7+C37*F7+D37)</f>
        <v>0.10569993007107925</v>
      </c>
      <c r="F36" s="94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5" t="s">
        <v>108</v>
      </c>
      <c r="F37" s="95"/>
      <c r="G37" s="95"/>
      <c r="H37" s="95"/>
      <c r="I37" s="46" t="s">
        <v>113</v>
      </c>
    </row>
    <row r="38" spans="1:11" ht="15" thickBot="1" x14ac:dyDescent="0.4">
      <c r="B38" s="45" t="s">
        <v>98</v>
      </c>
      <c r="E38" s="92" t="s">
        <v>104</v>
      </c>
      <c r="F38" s="92"/>
      <c r="G38" s="47" t="s">
        <v>102</v>
      </c>
      <c r="H38" s="47" t="s">
        <v>103</v>
      </c>
    </row>
    <row r="39" spans="1:11" ht="15" thickBot="1" x14ac:dyDescent="0.4">
      <c r="E39" s="93">
        <f>I32/(B37*E7+C37*F7+D37)</f>
        <v>6.7659676993794202E-2</v>
      </c>
      <c r="F39" s="94"/>
      <c r="G39" s="57">
        <f>E7*E39</f>
        <v>0.10374483805715112</v>
      </c>
      <c r="H39" s="58">
        <f>F7*E39</f>
        <v>0.10296037803403466</v>
      </c>
    </row>
    <row r="40" spans="1:11" x14ac:dyDescent="0.35">
      <c r="E40" s="95" t="s">
        <v>109</v>
      </c>
      <c r="F40" s="95"/>
      <c r="G40" s="95"/>
      <c r="H40" s="95"/>
    </row>
    <row r="43" spans="1:11" s="61" customFormat="1" x14ac:dyDescent="0.35">
      <c r="A43" s="59" t="s">
        <v>146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188</v>
      </c>
      <c r="D45" s="45" t="s">
        <v>189</v>
      </c>
      <c r="F45" s="45" t="s">
        <v>97</v>
      </c>
    </row>
    <row r="46" spans="1:11" x14ac:dyDescent="0.35">
      <c r="F46" s="45"/>
    </row>
    <row r="47" spans="1:11" x14ac:dyDescent="0.35">
      <c r="A47" s="64"/>
      <c r="B47" s="47" t="s">
        <v>67</v>
      </c>
      <c r="C47" s="47" t="s">
        <v>68</v>
      </c>
      <c r="D47" s="47" t="s">
        <v>69</v>
      </c>
      <c r="E47" s="47" t="s">
        <v>70</v>
      </c>
      <c r="F47" s="47" t="s">
        <v>71</v>
      </c>
      <c r="G47" s="47" t="s">
        <v>72</v>
      </c>
      <c r="H47" s="47" t="s">
        <v>75</v>
      </c>
      <c r="I47" s="50" t="s">
        <v>76</v>
      </c>
      <c r="J47" s="47" t="s">
        <v>112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73</v>
      </c>
      <c r="D49" s="45" t="s">
        <v>81</v>
      </c>
      <c r="G49" s="45" t="s">
        <v>74</v>
      </c>
      <c r="I49" s="45" t="s">
        <v>77</v>
      </c>
    </row>
    <row r="51" spans="1:11" s="47" customFormat="1" ht="15" thickBot="1" x14ac:dyDescent="0.4">
      <c r="A51" s="49" t="s">
        <v>187</v>
      </c>
      <c r="B51" s="47" t="s">
        <v>14</v>
      </c>
      <c r="C51" s="47" t="s">
        <v>15</v>
      </c>
      <c r="D51" s="47" t="s">
        <v>16</v>
      </c>
      <c r="E51" s="92" t="s">
        <v>99</v>
      </c>
      <c r="F51" s="92"/>
      <c r="G51" s="47" t="s">
        <v>100</v>
      </c>
      <c r="H51" s="47" t="s">
        <v>101</v>
      </c>
      <c r="I51" s="47" t="s">
        <v>89</v>
      </c>
      <c r="J51" s="47" t="s">
        <v>86</v>
      </c>
      <c r="K51" s="47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3">
        <f>G48/(B53*E7+C53*F7+D53)</f>
        <v>0.18549124507971645</v>
      </c>
      <c r="F52" s="94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5" t="s">
        <v>190</v>
      </c>
      <c r="F53" s="95"/>
      <c r="G53" s="95"/>
      <c r="H53" s="95"/>
      <c r="I53" s="46" t="s">
        <v>113</v>
      </c>
    </row>
    <row r="54" spans="1:11" ht="15" thickBot="1" x14ac:dyDescent="0.4">
      <c r="B54" s="45" t="s">
        <v>191</v>
      </c>
      <c r="E54" s="92" t="s">
        <v>104</v>
      </c>
      <c r="F54" s="92"/>
      <c r="G54" s="47" t="s">
        <v>102</v>
      </c>
      <c r="H54" s="47" t="s">
        <v>103</v>
      </c>
    </row>
    <row r="55" spans="1:11" ht="15" thickBot="1" x14ac:dyDescent="0.4">
      <c r="E55" s="93">
        <f>I48/(B53*E7+C53*F7+D53)</f>
        <v>0.10205774331564993</v>
      </c>
      <c r="F55" s="94"/>
      <c r="G55" s="57">
        <f>E7*E55</f>
        <v>0.15648853975066324</v>
      </c>
      <c r="H55" s="58">
        <f>F7*E55</f>
        <v>0.15530526156729338</v>
      </c>
    </row>
    <row r="56" spans="1:11" x14ac:dyDescent="0.35">
      <c r="E56" s="95" t="s">
        <v>192</v>
      </c>
      <c r="F56" s="95"/>
      <c r="G56" s="95"/>
      <c r="H56" s="95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1" t="s">
        <v>111</v>
      </c>
      <c r="B1" s="91"/>
      <c r="C1" s="91"/>
      <c r="D1" s="91"/>
      <c r="E1" s="91"/>
      <c r="F1" s="91"/>
      <c r="G1" s="91"/>
      <c r="H1" s="91"/>
      <c r="I1" s="91"/>
    </row>
    <row r="2" spans="1:10" x14ac:dyDescent="0.35">
      <c r="A2" s="62" t="s">
        <v>53</v>
      </c>
      <c r="B2" s="69" t="s">
        <v>54</v>
      </c>
      <c r="C2" s="69" t="s">
        <v>60</v>
      </c>
      <c r="D2" s="69" t="s">
        <v>63</v>
      </c>
      <c r="E2" s="69" t="s">
        <v>59</v>
      </c>
      <c r="F2" s="69" t="s">
        <v>62</v>
      </c>
      <c r="G2" s="69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69" customFormat="1" x14ac:dyDescent="0.35">
      <c r="A6" s="63" t="s">
        <v>146</v>
      </c>
      <c r="B6" s="69" t="s">
        <v>123</v>
      </c>
      <c r="C6" s="69" t="s">
        <v>124</v>
      </c>
      <c r="D6" s="69" t="s">
        <v>125</v>
      </c>
      <c r="E6" s="69" t="s">
        <v>126</v>
      </c>
      <c r="F6" s="69" t="s">
        <v>127</v>
      </c>
    </row>
    <row r="7" spans="1:10" x14ac:dyDescent="0.35">
      <c r="A7" s="45" t="s">
        <v>150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149</v>
      </c>
      <c r="C8" s="44" t="s">
        <v>147</v>
      </c>
      <c r="D8" s="44" t="s">
        <v>148</v>
      </c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57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69" t="s">
        <v>119</v>
      </c>
      <c r="C15" s="69" t="s">
        <v>120</v>
      </c>
      <c r="D15" s="69" t="s">
        <v>121</v>
      </c>
      <c r="E15" s="69" t="s">
        <v>122</v>
      </c>
      <c r="F15" s="69" t="s">
        <v>128</v>
      </c>
      <c r="G15" s="69" t="s">
        <v>129</v>
      </c>
      <c r="H15" s="69" t="s">
        <v>130</v>
      </c>
      <c r="I15" s="50" t="s">
        <v>131</v>
      </c>
      <c r="J15" s="69" t="s">
        <v>132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134</v>
      </c>
      <c r="C17" s="44" t="s">
        <v>133</v>
      </c>
      <c r="D17" s="44" t="s">
        <v>139</v>
      </c>
      <c r="E17" s="44" t="s">
        <v>140</v>
      </c>
      <c r="G17" s="45" t="s">
        <v>74</v>
      </c>
      <c r="I17" s="45" t="s">
        <v>77</v>
      </c>
    </row>
    <row r="19" spans="1:11" s="69" customFormat="1" ht="15" thickBot="1" x14ac:dyDescent="0.4">
      <c r="A19" s="49" t="s">
        <v>82</v>
      </c>
      <c r="B19" s="69" t="s">
        <v>14</v>
      </c>
      <c r="C19" s="69" t="s">
        <v>15</v>
      </c>
      <c r="D19" s="69" t="s">
        <v>16</v>
      </c>
      <c r="E19" s="92" t="s">
        <v>93</v>
      </c>
      <c r="F19" s="92"/>
      <c r="G19" s="69" t="s">
        <v>94</v>
      </c>
      <c r="H19" s="69" t="s">
        <v>95</v>
      </c>
      <c r="I19" s="69" t="s">
        <v>89</v>
      </c>
      <c r="J19" s="69" t="s">
        <v>86</v>
      </c>
      <c r="K19" s="69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3">
        <f>G16/(B21*E7+C21*F7+D21)</f>
        <v>10.440739065375306</v>
      </c>
      <c r="F20" s="94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5" t="s">
        <v>96</v>
      </c>
      <c r="F21" s="95"/>
      <c r="G21" s="95"/>
      <c r="H21" s="95"/>
      <c r="I21" s="46" t="s">
        <v>113</v>
      </c>
    </row>
    <row r="22" spans="1:11" ht="15" thickBot="1" x14ac:dyDescent="0.4">
      <c r="B22" s="45" t="s">
        <v>83</v>
      </c>
      <c r="E22" s="92" t="s">
        <v>104</v>
      </c>
      <c r="F22" s="92"/>
      <c r="G22" s="69" t="s">
        <v>102</v>
      </c>
      <c r="H22" s="69" t="s">
        <v>103</v>
      </c>
    </row>
    <row r="23" spans="1:11" ht="15" thickBot="1" x14ac:dyDescent="0.4">
      <c r="E23" s="93">
        <f>I16/(B21*E7+C21*F7+D21)</f>
        <v>8.5411272906036757</v>
      </c>
      <c r="F23" s="94"/>
      <c r="G23" s="70">
        <f>E7*E23</f>
        <v>8.5411272906036757</v>
      </c>
      <c r="H23" s="58">
        <f>F7*E23</f>
        <v>8.5411272906036757</v>
      </c>
    </row>
    <row r="24" spans="1:11" x14ac:dyDescent="0.35">
      <c r="E24" s="91" t="s">
        <v>105</v>
      </c>
      <c r="F24" s="91"/>
      <c r="G24" s="91"/>
      <c r="H24" s="91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106</v>
      </c>
      <c r="D29" s="45" t="s">
        <v>107</v>
      </c>
      <c r="F29" s="45" t="s">
        <v>97</v>
      </c>
    </row>
    <row r="30" spans="1:11" x14ac:dyDescent="0.35">
      <c r="F30" s="45"/>
    </row>
    <row r="31" spans="1:11" x14ac:dyDescent="0.35">
      <c r="A31" s="64"/>
      <c r="B31" s="69" t="s">
        <v>119</v>
      </c>
      <c r="C31" s="69" t="s">
        <v>120</v>
      </c>
      <c r="D31" s="69" t="s">
        <v>121</v>
      </c>
      <c r="E31" s="69" t="s">
        <v>122</v>
      </c>
      <c r="F31" s="69" t="s">
        <v>128</v>
      </c>
      <c r="G31" s="69" t="s">
        <v>129</v>
      </c>
      <c r="H31" s="69" t="s">
        <v>130</v>
      </c>
      <c r="I31" s="50" t="s">
        <v>131</v>
      </c>
      <c r="J31" s="69" t="s">
        <v>132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136</v>
      </c>
      <c r="C33" s="44" t="s">
        <v>135</v>
      </c>
      <c r="D33" s="44" t="s">
        <v>141</v>
      </c>
      <c r="E33" s="44" t="s">
        <v>142</v>
      </c>
      <c r="G33" s="45" t="s">
        <v>74</v>
      </c>
      <c r="I33" s="45" t="s">
        <v>77</v>
      </c>
    </row>
    <row r="35" spans="1:11" s="69" customFormat="1" ht="15" thickBot="1" x14ac:dyDescent="0.4">
      <c r="A35" s="49" t="s">
        <v>110</v>
      </c>
      <c r="B35" s="69" t="s">
        <v>14</v>
      </c>
      <c r="C35" s="69" t="s">
        <v>15</v>
      </c>
      <c r="D35" s="69" t="s">
        <v>16</v>
      </c>
      <c r="E35" s="92" t="s">
        <v>99</v>
      </c>
      <c r="F35" s="92"/>
      <c r="G35" s="69" t="s">
        <v>100</v>
      </c>
      <c r="H35" s="69" t="s">
        <v>101</v>
      </c>
      <c r="I35" s="69" t="s">
        <v>89</v>
      </c>
      <c r="J35" s="69" t="s">
        <v>86</v>
      </c>
      <c r="K35" s="69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3">
        <f>G32/(B37*E7+C37*F7+D37)</f>
        <v>17.40345441898717</v>
      </c>
      <c r="F36" s="94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5" t="s">
        <v>108</v>
      </c>
      <c r="F37" s="95"/>
      <c r="G37" s="95"/>
      <c r="H37" s="95"/>
      <c r="I37" s="46" t="s">
        <v>113</v>
      </c>
    </row>
    <row r="38" spans="1:11" ht="15" thickBot="1" x14ac:dyDescent="0.4">
      <c r="B38" s="45" t="s">
        <v>98</v>
      </c>
      <c r="E38" s="92" t="s">
        <v>104</v>
      </c>
      <c r="F38" s="92"/>
      <c r="G38" s="69" t="s">
        <v>102</v>
      </c>
      <c r="H38" s="69" t="s">
        <v>103</v>
      </c>
    </row>
    <row r="39" spans="1:11" ht="15" thickBot="1" x14ac:dyDescent="0.4">
      <c r="E39" s="93">
        <f>I32/(B37*E7+C37*F7+D37)</f>
        <v>8.4747768377165027</v>
      </c>
      <c r="F39" s="94"/>
      <c r="G39" s="70">
        <f>E7*E39</f>
        <v>8.4747768377165027</v>
      </c>
      <c r="H39" s="58">
        <f>F7*E39</f>
        <v>8.4747768377165027</v>
      </c>
    </row>
    <row r="40" spans="1:11" x14ac:dyDescent="0.35">
      <c r="E40" s="95" t="s">
        <v>109</v>
      </c>
      <c r="F40" s="95"/>
      <c r="G40" s="95"/>
      <c r="H40" s="95"/>
    </row>
    <row r="43" spans="1:11" s="61" customFormat="1" x14ac:dyDescent="0.35">
      <c r="A43" s="59" t="s">
        <v>146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188</v>
      </c>
      <c r="D45" s="45" t="s">
        <v>189</v>
      </c>
      <c r="F45" s="45" t="s">
        <v>97</v>
      </c>
    </row>
    <row r="46" spans="1:11" x14ac:dyDescent="0.35">
      <c r="F46" s="45"/>
    </row>
    <row r="47" spans="1:11" x14ac:dyDescent="0.35">
      <c r="A47" s="64"/>
      <c r="B47" s="69" t="s">
        <v>119</v>
      </c>
      <c r="C47" s="69" t="s">
        <v>120</v>
      </c>
      <c r="D47" s="69" t="s">
        <v>121</v>
      </c>
      <c r="E47" s="69" t="s">
        <v>122</v>
      </c>
      <c r="F47" s="69" t="s">
        <v>128</v>
      </c>
      <c r="G47" s="69" t="s">
        <v>129</v>
      </c>
      <c r="H47" s="69" t="s">
        <v>130</v>
      </c>
      <c r="I47" s="50" t="s">
        <v>131</v>
      </c>
      <c r="J47" s="69" t="s">
        <v>132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138</v>
      </c>
      <c r="C49" s="44" t="s">
        <v>137</v>
      </c>
      <c r="D49" s="44" t="s">
        <v>143</v>
      </c>
      <c r="E49" s="44" t="s">
        <v>144</v>
      </c>
      <c r="G49" s="45" t="s">
        <v>74</v>
      </c>
      <c r="I49" s="45" t="s">
        <v>77</v>
      </c>
    </row>
    <row r="51" spans="1:11" s="69" customFormat="1" ht="15" thickBot="1" x14ac:dyDescent="0.4">
      <c r="A51" s="49" t="s">
        <v>193</v>
      </c>
      <c r="B51" s="69" t="s">
        <v>14</v>
      </c>
      <c r="C51" s="69" t="s">
        <v>15</v>
      </c>
      <c r="D51" s="69" t="s">
        <v>16</v>
      </c>
      <c r="E51" s="92" t="s">
        <v>99</v>
      </c>
      <c r="F51" s="92"/>
      <c r="G51" s="69" t="s">
        <v>100</v>
      </c>
      <c r="H51" s="69" t="s">
        <v>101</v>
      </c>
      <c r="I51" s="69" t="s">
        <v>89</v>
      </c>
      <c r="J51" s="69" t="s">
        <v>86</v>
      </c>
      <c r="K51" s="69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3">
        <f>G48/(B53*E7+C53*F7+D53)</f>
        <v>22.868136580421616</v>
      </c>
      <c r="F52" s="94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5" t="s">
        <v>190</v>
      </c>
      <c r="F53" s="95"/>
      <c r="G53" s="95"/>
      <c r="H53" s="95"/>
      <c r="I53" s="46" t="s">
        <v>113</v>
      </c>
    </row>
    <row r="54" spans="1:11" ht="15" thickBot="1" x14ac:dyDescent="0.4">
      <c r="B54" s="45" t="s">
        <v>191</v>
      </c>
      <c r="E54" s="92" t="s">
        <v>104</v>
      </c>
      <c r="F54" s="92"/>
      <c r="G54" s="69" t="s">
        <v>102</v>
      </c>
      <c r="H54" s="69" t="s">
        <v>103</v>
      </c>
    </row>
    <row r="55" spans="1:11" ht="15" thickBot="1" x14ac:dyDescent="0.4">
      <c r="E55" s="93">
        <f>I48/(B53*E7+C53*F7+D53)</f>
        <v>9.9226518189639901</v>
      </c>
      <c r="F55" s="94"/>
      <c r="G55" s="70">
        <f>E7*E55</f>
        <v>9.9226518189639901</v>
      </c>
      <c r="H55" s="58">
        <f>F7*E55</f>
        <v>9.9226518189639901</v>
      </c>
    </row>
    <row r="56" spans="1:11" x14ac:dyDescent="0.35">
      <c r="E56" s="95" t="s">
        <v>192</v>
      </c>
      <c r="F56" s="95"/>
      <c r="G56" s="95"/>
      <c r="H56" s="95"/>
    </row>
  </sheetData>
  <mergeCells count="19"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  <mergeCell ref="E56:H56"/>
    <mergeCell ref="E40:H40"/>
    <mergeCell ref="E51:F51"/>
    <mergeCell ref="E52:F52"/>
    <mergeCell ref="E53:H53"/>
    <mergeCell ref="E54:F54"/>
    <mergeCell ref="E55:F55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topLeftCell="A29" zoomScale="55" zoomScaleNormal="55" workbookViewId="0">
      <selection activeCell="Q52" sqref="B51:Q52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Pneu_model</vt:lpstr>
      <vt:lpstr>Bacteremia_model</vt:lpstr>
      <vt:lpstr>UTI_model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2018-04-17T16:02:53Z</dcterms:modified>
</cp:coreProperties>
</file>