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元大權證" sheetId="1" state="visible" r:id="rId1"/>
    <sheet xmlns:r="http://schemas.openxmlformats.org/officeDocument/2006/relationships" name="試算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WID</t>
        </is>
      </c>
      <c r="B1" t="inlineStr">
        <is>
          <t>狀態</t>
        </is>
      </c>
      <c r="C1" t="inlineStr">
        <is>
          <t>成交價</t>
        </is>
      </c>
      <c r="D1" t="inlineStr">
        <is>
          <t>買價</t>
        </is>
      </c>
      <c r="E1" t="inlineStr">
        <is>
          <t>賣價</t>
        </is>
      </c>
      <c r="F1" t="inlineStr">
        <is>
          <t>標的名稱</t>
        </is>
      </c>
      <c r="G1" t="inlineStr">
        <is>
          <t>標的現價</t>
        </is>
      </c>
      <c r="H1" t="inlineStr">
        <is>
          <t>標的股價</t>
        </is>
      </c>
      <c r="I1" t="inlineStr">
        <is>
          <t>標的代碼</t>
        </is>
      </c>
      <c r="J1" t="inlineStr">
        <is>
          <t>上市日期</t>
        </is>
      </c>
      <c r="K1" t="inlineStr">
        <is>
          <t>最後交易日</t>
        </is>
      </c>
      <c r="L1" t="inlineStr">
        <is>
          <t>到期日期</t>
        </is>
      </c>
      <c r="M1" t="inlineStr">
        <is>
          <t>發行型態</t>
        </is>
      </c>
      <c r="N1" t="inlineStr">
        <is>
          <t>最新發行張數</t>
        </is>
      </c>
      <c r="O1" t="inlineStr">
        <is>
          <t>流通在外張數/比例</t>
        </is>
      </c>
      <c r="P1" t="inlineStr">
        <is>
          <t>最新履約價</t>
        </is>
      </c>
      <c r="Q1" t="inlineStr">
        <is>
          <t>最新行使比例</t>
        </is>
      </c>
      <c r="R1" t="inlineStr">
        <is>
          <t>買價隱波</t>
        </is>
      </c>
      <c r="S1" t="inlineStr">
        <is>
          <t>賣價隱波</t>
        </is>
      </c>
      <c r="T1" t="inlineStr">
        <is>
          <t>Delta</t>
        </is>
      </c>
      <c r="U1" t="inlineStr">
        <is>
          <t>Theta</t>
        </is>
      </c>
      <c r="V1" t="inlineStr">
        <is>
          <t>剩餘天數</t>
        </is>
      </c>
      <c r="W1" t="inlineStr">
        <is>
          <t>價內外程度</t>
        </is>
      </c>
      <c r="X1" t="inlineStr">
        <is>
          <t>實質槓桿</t>
        </is>
      </c>
      <c r="Y1" t="inlineStr">
        <is>
          <t>買賣價差比</t>
        </is>
      </c>
      <c r="Z1" t="inlineStr">
        <is>
          <t>抓取時間</t>
        </is>
      </c>
      <c r="AA1" t="inlineStr">
        <is>
          <t>來源網址</t>
        </is>
      </c>
    </row>
    <row r="2">
      <c r="A2" t="inlineStr">
        <is>
          <t>03111U</t>
        </is>
      </c>
      <c r="B2" t="inlineStr">
        <is>
          <t>OK</t>
        </is>
      </c>
      <c r="D2" t="inlineStr">
        <is>
          <t>1.17</t>
        </is>
      </c>
      <c r="E2" t="inlineStr">
        <is>
          <t>1.20</t>
        </is>
      </c>
      <c r="F2" t="inlineStr">
        <is>
          <t>祥碩</t>
        </is>
      </c>
      <c r="G2" t="inlineStr">
        <is>
          <t>526</t>
        </is>
      </c>
      <c r="H2" t="inlineStr">
        <is>
          <t>1760</t>
        </is>
      </c>
      <c r="J2" t="inlineStr">
        <is>
          <t>2025-05-22</t>
        </is>
      </c>
      <c r="K2" t="inlineStr">
        <is>
          <t>2025-11-19</t>
        </is>
      </c>
      <c r="L2" t="inlineStr">
        <is>
          <t>2025-11-21</t>
        </is>
      </c>
      <c r="M2" t="inlineStr">
        <is>
          <t>歐式認售</t>
        </is>
      </c>
      <c r="N2" t="inlineStr">
        <is>
          <t>2300</t>
        </is>
      </c>
      <c r="O2" t="inlineStr">
        <is>
          <t>651 / 28.30%</t>
        </is>
      </c>
      <c r="P2" t="inlineStr">
        <is>
          <t>1722.07</t>
        </is>
      </c>
      <c r="Q2" t="inlineStr">
        <is>
          <t>0.0050</t>
        </is>
      </c>
      <c r="R2" t="inlineStr">
        <is>
          <t>71.80%</t>
        </is>
      </c>
      <c r="S2" t="inlineStr">
        <is>
          <t>81.02%</t>
        </is>
      </c>
      <c r="T2" t="inlineStr">
        <is>
          <t>-0.0020</t>
        </is>
      </c>
      <c r="U2" t="inlineStr">
        <is>
          <t>-0.0093</t>
        </is>
      </c>
      <c r="V2" t="inlineStr">
        <is>
          <t>95</t>
        </is>
      </c>
      <c r="W2" t="inlineStr">
        <is>
          <t>1.91%價外</t>
        </is>
      </c>
      <c r="X2" t="inlineStr">
        <is>
          <t>-2.66</t>
        </is>
      </c>
      <c r="Y2" t="inlineStr">
        <is>
          <t>12.03%</t>
        </is>
      </c>
      <c r="Z2" t="inlineStr">
        <is>
          <t>2025-08-18 13:08:41</t>
        </is>
      </c>
      <c r="AA2" t="inlineStr">
        <is>
          <t>https://www.warrantwin.com.tw/eyuanta/Warrant/Info.aspx?WID=03111U</t>
        </is>
      </c>
    </row>
    <row r="3">
      <c r="A3" t="inlineStr">
        <is>
          <t>03111U</t>
        </is>
      </c>
      <c r="B3" t="inlineStr">
        <is>
          <t>OK</t>
        </is>
      </c>
      <c r="C3" t="inlineStr">
        <is>
          <t>1.23</t>
        </is>
      </c>
      <c r="D3" t="inlineStr">
        <is>
          <t>1.20</t>
        </is>
      </c>
      <c r="E3" t="inlineStr">
        <is>
          <t>1.21</t>
        </is>
      </c>
      <c r="F3" t="inlineStr">
        <is>
          <t>祥碩</t>
        </is>
      </c>
      <c r="G3" t="inlineStr">
        <is>
          <t>526</t>
        </is>
      </c>
      <c r="H3" t="inlineStr">
        <is>
          <t>1760</t>
        </is>
      </c>
      <c r="I3" t="inlineStr">
        <is>
          <t>0311</t>
        </is>
      </c>
      <c r="J3" t="inlineStr">
        <is>
          <t>2025-05-22</t>
        </is>
      </c>
      <c r="K3" t="inlineStr">
        <is>
          <t>2025-11-19</t>
        </is>
      </c>
      <c r="L3" t="inlineStr">
        <is>
          <t>2025-11-21</t>
        </is>
      </c>
      <c r="M3" t="inlineStr">
        <is>
          <t>歐式認售</t>
        </is>
      </c>
      <c r="N3" t="inlineStr">
        <is>
          <t>2300</t>
        </is>
      </c>
      <c r="O3" t="inlineStr">
        <is>
          <t>651 / 28.30%</t>
        </is>
      </c>
      <c r="P3" t="inlineStr">
        <is>
          <t>1722.07</t>
        </is>
      </c>
      <c r="Q3" t="inlineStr">
        <is>
          <t>0.0050</t>
        </is>
      </c>
      <c r="R3" t="inlineStr">
        <is>
          <t>71.80%</t>
        </is>
      </c>
      <c r="S3" t="inlineStr">
        <is>
          <t>81.02%</t>
        </is>
      </c>
      <c r="T3" t="inlineStr">
        <is>
          <t>-0.0020</t>
        </is>
      </c>
      <c r="U3" t="inlineStr">
        <is>
          <t>-0.0093</t>
        </is>
      </c>
      <c r="V3" t="inlineStr">
        <is>
          <t>95</t>
        </is>
      </c>
      <c r="W3" t="inlineStr">
        <is>
          <t>1.91%價外</t>
        </is>
      </c>
      <c r="X3" t="inlineStr">
        <is>
          <t>-2.66</t>
        </is>
      </c>
      <c r="Y3" t="inlineStr">
        <is>
          <t>12.03%</t>
        </is>
      </c>
      <c r="Z3" t="inlineStr">
        <is>
          <t>2025-08-18 16:49:04</t>
        </is>
      </c>
      <c r="AA3" t="inlineStr">
        <is>
          <t>https://www.warrantwin.com.tw/eyuanta/Warrant/Info.aspx?WID=03111U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A1" sqref="A1"/>
    </sheetView>
  </sheetViews>
  <sheetFormatPr baseColWidth="8" defaultRowHeight="15"/>
  <cols>
    <col width="16" customWidth="1" min="1" max="1"/>
    <col width="18" customWidth="1" min="2" max="2"/>
    <col width="34" customWidth="1" min="3" max="3"/>
    <col width="22" customWidth="1" min="6" max="6"/>
    <col width="18" customWidth="1" min="7" max="7"/>
  </cols>
  <sheetData>
    <row r="1">
      <c r="A1" s="1" t="inlineStr">
        <is>
          <t>WID</t>
        </is>
      </c>
      <c r="B1" t="inlineStr">
        <is>
          <t>03111U</t>
        </is>
      </c>
      <c r="F1" t="inlineStr">
        <is>
          <t>（以下自動帶入）</t>
        </is>
      </c>
    </row>
    <row r="2">
      <c r="A2" s="1" t="inlineStr">
        <is>
          <t>標的股價</t>
        </is>
      </c>
      <c r="B2" t="inlineStr">
        <is>
          <t>1760</t>
        </is>
      </c>
      <c r="F2" s="1" t="inlineStr">
        <is>
          <t>履約價 K</t>
        </is>
      </c>
      <c r="G2">
        <f>INDEX('元大權證'!$A:$ZZ, MATCH($B$1,'元大權證'!$A:$A,0), MATCH("最新履約價",'元大權證'!$1:$1,0))</f>
        <v/>
      </c>
    </row>
    <row r="3">
      <c r="A3" s="1" t="inlineStr">
        <is>
          <t>買價隱波（％）</t>
        </is>
      </c>
      <c r="B3" t="inlineStr">
        <is>
          <t>71.80</t>
        </is>
      </c>
      <c r="F3" s="1" t="inlineStr">
        <is>
          <t>剩餘天數</t>
        </is>
      </c>
      <c r="G3">
        <f>INDEX('元大權證'!$A:$ZZ, MATCH($B$1,'元大權證'!$A:$A,0), MATCH("剩餘天數",'元大權證'!$1:$1,0))</f>
        <v/>
      </c>
    </row>
    <row r="4">
      <c r="F4" s="1" t="inlineStr">
        <is>
          <t>行使比例（數值）</t>
        </is>
      </c>
      <c r="G4">
        <f>VALUE(LEFT(INDEX('元大權證'!$A:$ZZ, MATCH($B$1,'元大權證'!$A:$A,0), MATCH("最新行使比例",'元大權證'!$1:$1,0)), FIND(":", INDEX('元大權證'!$A:$ZZ,  MATCH($B$1,'元大權證'!$A:$A,0), MATCH("最新行使比例",'元大權證'!$1:$1,0)))-1))</f>
        <v/>
      </c>
    </row>
    <row r="5">
      <c r="A5" s="1" t="inlineStr">
        <is>
          <t>無風險利率 r（年化）</t>
        </is>
      </c>
      <c r="B5" t="n">
        <v>0.01</v>
      </c>
    </row>
    <row r="9">
      <c r="C9" s="1" t="inlineStr">
        <is>
          <t>理論權證價</t>
        </is>
      </c>
    </row>
    <row r="10">
      <c r="C10">
        <f>LET(S,$B$2, sigma,$B$3/100, K,$G$2, r,$B$5, T,$G$3/365, d1,(LN(S/K)+(r+0.5*sigma^2)*T)/(sigma*SQRT(T)), d2,d1-sigma*SQRT(T), C, S*NORM.S.DIST(d1,TRUE)-K*EXP(-r*T)*NORM.S.DIST(d2,TRUE), C/$G$4)</f>
        <v/>
      </c>
    </row>
    <row r="11">
      <c r="C11">
        <f>"依您所輸入數據試算出：該檔權證可能的價格為 " &amp; TEXT($C$10,"0.000")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2025-08-18T05:08:11Z</dcterms:created>
  <dcterms:modified xmlns:dcterms="http://purl.org/dc/terms/" xmlns:xsi="http://www.w3.org/2001/XMLSchema-instance" xsi:type="dcterms:W3CDTF">2025-08-18T05:08:11Z</dcterms:modified>
</cp:coreProperties>
</file>