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元大權證" sheetId="1" state="visible" r:id="rId1"/>
    <sheet xmlns:r="http://schemas.openxmlformats.org/officeDocument/2006/relationships" name="試算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</t>
        </is>
      </c>
      <c r="B1" t="inlineStr">
        <is>
          <t>狀態</t>
        </is>
      </c>
      <c r="C1" t="inlineStr">
        <is>
          <t>成交價</t>
        </is>
      </c>
      <c r="D1" t="inlineStr">
        <is>
          <t>買價</t>
        </is>
      </c>
      <c r="E1" t="inlineStr">
        <is>
          <t>賣價</t>
        </is>
      </c>
      <c r="F1" t="inlineStr">
        <is>
          <t>標的名稱</t>
        </is>
      </c>
      <c r="G1" t="inlineStr">
        <is>
          <t>標的股價</t>
        </is>
      </c>
      <c r="H1" t="inlineStr">
        <is>
          <t>標的代碼</t>
        </is>
      </c>
      <c r="I1" t="inlineStr">
        <is>
          <t>上市日期</t>
        </is>
      </c>
      <c r="J1" t="inlineStr">
        <is>
          <t>最後交易日</t>
        </is>
      </c>
      <c r="K1" t="inlineStr">
        <is>
          <t>到期日期</t>
        </is>
      </c>
      <c r="L1" t="inlineStr">
        <is>
          <t>發行型態</t>
        </is>
      </c>
      <c r="M1" t="inlineStr">
        <is>
          <t>最新發行張數</t>
        </is>
      </c>
      <c r="N1" t="inlineStr">
        <is>
          <t>流通在外張數/比例</t>
        </is>
      </c>
      <c r="O1" t="inlineStr">
        <is>
          <t>最新履約價</t>
        </is>
      </c>
      <c r="P1" t="inlineStr">
        <is>
          <t>最新行使比例</t>
        </is>
      </c>
      <c r="Q1" t="inlineStr">
        <is>
          <t>買價隱波</t>
        </is>
      </c>
      <c r="R1" t="inlineStr">
        <is>
          <t>賣價隱波</t>
        </is>
      </c>
      <c r="S1" t="inlineStr">
        <is>
          <t>Delta</t>
        </is>
      </c>
      <c r="T1" t="inlineStr">
        <is>
          <t>Theta</t>
        </is>
      </c>
      <c r="U1" t="inlineStr">
        <is>
          <t>剩餘天數</t>
        </is>
      </c>
      <c r="V1" t="inlineStr">
        <is>
          <t>價內外程度</t>
        </is>
      </c>
      <c r="W1" t="inlineStr">
        <is>
          <t>實質槓桿</t>
        </is>
      </c>
      <c r="X1" t="inlineStr">
        <is>
          <t>買賣價差比</t>
        </is>
      </c>
      <c r="Y1" t="inlineStr">
        <is>
          <t>抓取時間</t>
        </is>
      </c>
      <c r="Z1" t="inlineStr">
        <is>
          <t>來源網址</t>
        </is>
      </c>
    </row>
    <row r="2">
      <c r="A2" t="inlineStr">
        <is>
          <t>03111U</t>
        </is>
      </c>
      <c r="B2" t="inlineStr">
        <is>
          <t>OK</t>
        </is>
      </c>
      <c r="C2" t="inlineStr">
        <is>
          <t>1.16</t>
        </is>
      </c>
      <c r="D2" t="inlineStr">
        <is>
          <t>1.17</t>
        </is>
      </c>
      <c r="E2" t="inlineStr">
        <is>
          <t>1.18</t>
        </is>
      </c>
      <c r="F2" t="inlineStr">
        <is>
          <t>祥碩</t>
        </is>
      </c>
      <c r="G2" t="n">
        <v>1740</v>
      </c>
      <c r="H2" t="inlineStr">
        <is>
          <t>5269</t>
        </is>
      </c>
      <c r="I2" t="inlineStr">
        <is>
          <t>2025-05-22</t>
        </is>
      </c>
      <c r="J2" t="inlineStr">
        <is>
          <t>2025-11-19</t>
        </is>
      </c>
      <c r="K2" t="inlineStr">
        <is>
          <t>2025-11-21</t>
        </is>
      </c>
      <c r="L2" t="inlineStr">
        <is>
          <t>歐式認售</t>
        </is>
      </c>
      <c r="M2" t="inlineStr">
        <is>
          <t>2300</t>
        </is>
      </c>
      <c r="N2" t="inlineStr">
        <is>
          <t>603 / 26.22%</t>
        </is>
      </c>
      <c r="O2" t="inlineStr">
        <is>
          <t>1722.07</t>
        </is>
      </c>
      <c r="P2" t="inlineStr">
        <is>
          <t>0.0050</t>
        </is>
      </c>
      <c r="Q2" t="inlineStr">
        <is>
          <t>68.55%</t>
        </is>
      </c>
      <c r="R2" t="inlineStr">
        <is>
          <t>--%</t>
        </is>
      </c>
      <c r="S2" t="inlineStr">
        <is>
          <t>-0.0021</t>
        </is>
      </c>
      <c r="T2" t="inlineStr">
        <is>
          <t>-0.0094</t>
        </is>
      </c>
      <c r="U2" t="inlineStr">
        <is>
          <t>87</t>
        </is>
      </c>
      <c r="V2" t="inlineStr">
        <is>
          <t>0.75%價外</t>
        </is>
      </c>
      <c r="W2" t="inlineStr">
        <is>
          <t>-3.32</t>
        </is>
      </c>
      <c r="X2" t="inlineStr">
        <is>
          <t>--%</t>
        </is>
      </c>
      <c r="Y2" t="inlineStr">
        <is>
          <t>2025-08-26 18:03:26</t>
        </is>
      </c>
      <c r="Z2" t="inlineStr">
        <is>
          <t>https://www.warrantwin.com.tw/eyuanta/Warrant/Info.aspx?WID=03111U</t>
        </is>
      </c>
    </row>
    <row r="3">
      <c r="A3" t="inlineStr">
        <is>
          <t>03126U</t>
        </is>
      </c>
      <c r="B3" t="inlineStr">
        <is>
          <t>OK</t>
        </is>
      </c>
      <c r="C3" t="inlineStr">
        <is>
          <t>--</t>
        </is>
      </c>
      <c r="D3" t="inlineStr">
        <is>
          <t>0.26</t>
        </is>
      </c>
      <c r="E3" t="inlineStr">
        <is>
          <t>0.27</t>
        </is>
      </c>
      <c r="F3" t="inlineStr">
        <is>
          <t>聯發科</t>
        </is>
      </c>
      <c r="G3" t="n">
        <v>1400</v>
      </c>
      <c r="H3" t="inlineStr">
        <is>
          <t>2454</t>
        </is>
      </c>
      <c r="I3" t="inlineStr">
        <is>
          <t>2025-05-23</t>
        </is>
      </c>
      <c r="J3" t="inlineStr">
        <is>
          <t>2025-11-20</t>
        </is>
      </c>
      <c r="K3" t="inlineStr">
        <is>
          <t>2025-11-24</t>
        </is>
      </c>
      <c r="L3" t="inlineStr">
        <is>
          <t>歐式認售</t>
        </is>
      </c>
      <c r="M3" t="inlineStr">
        <is>
          <t>1572</t>
        </is>
      </c>
      <c r="N3" t="inlineStr">
        <is>
          <t>82 / 5.22%</t>
        </is>
      </c>
      <c r="O3" t="inlineStr">
        <is>
          <t>1127.80</t>
        </is>
      </c>
      <c r="P3" t="inlineStr">
        <is>
          <t>0.0070</t>
        </is>
      </c>
      <c r="Q3" t="inlineStr">
        <is>
          <t>34.68%</t>
        </is>
      </c>
      <c r="R3" t="inlineStr">
        <is>
          <t>55.13%</t>
        </is>
      </c>
      <c r="S3" t="inlineStr">
        <is>
          <t>-0.0006</t>
        </is>
      </c>
      <c r="T3" t="inlineStr">
        <is>
          <t>-0.0021</t>
        </is>
      </c>
      <c r="U3" t="inlineStr">
        <is>
          <t>90</t>
        </is>
      </c>
      <c r="V3" t="inlineStr">
        <is>
          <t>24.14%價外</t>
        </is>
      </c>
      <c r="W3" t="inlineStr">
        <is>
          <t>-2.98</t>
        </is>
      </c>
      <c r="X3" t="inlineStr">
        <is>
          <t>75.00%</t>
        </is>
      </c>
      <c r="Y3" t="inlineStr">
        <is>
          <t>2025-08-26 18:03:39</t>
        </is>
      </c>
      <c r="Z3" t="inlineStr">
        <is>
          <t>https://www.warrantwin.com.tw/eyuanta/Warrant/Info.aspx?WID=03126U</t>
        </is>
      </c>
    </row>
    <row r="4">
      <c r="A4" t="inlineStr">
        <is>
          <t>03485U</t>
        </is>
      </c>
      <c r="B4" t="inlineStr">
        <is>
          <t>OK</t>
        </is>
      </c>
      <c r="C4" t="inlineStr">
        <is>
          <t>--</t>
        </is>
      </c>
      <c r="D4" t="inlineStr">
        <is>
          <t>0.54</t>
        </is>
      </c>
      <c r="E4" t="inlineStr">
        <is>
          <t>0.55</t>
        </is>
      </c>
      <c r="F4" t="inlineStr">
        <is>
          <t>國泰金</t>
        </is>
      </c>
      <c r="G4" t="n">
        <v>63.5</v>
      </c>
      <c r="H4" t="inlineStr">
        <is>
          <t>2882</t>
        </is>
      </c>
      <c r="I4" t="inlineStr">
        <is>
          <t>2025-06-10</t>
        </is>
      </c>
      <c r="J4" t="inlineStr">
        <is>
          <t>2025-12-05</t>
        </is>
      </c>
      <c r="K4" t="inlineStr">
        <is>
          <t>2025-12-09</t>
        </is>
      </c>
      <c r="L4" t="inlineStr">
        <is>
          <t>歐式認售</t>
        </is>
      </c>
      <c r="M4" t="inlineStr">
        <is>
          <t>2500</t>
        </is>
      </c>
      <c r="N4" t="inlineStr">
        <is>
          <t>35 / 1.40%</t>
        </is>
      </c>
      <c r="O4" t="inlineStr">
        <is>
          <t>44.58</t>
        </is>
      </c>
      <c r="P4" t="inlineStr">
        <is>
          <t>0.5740</t>
        </is>
      </c>
      <c r="Q4" t="inlineStr">
        <is>
          <t>--%</t>
        </is>
      </c>
      <c r="R4" t="inlineStr">
        <is>
          <t>57.53%</t>
        </is>
      </c>
      <c r="S4" t="inlineStr">
        <is>
          <t>-0.0534</t>
        </is>
      </c>
      <c r="T4" t="inlineStr">
        <is>
          <t>-0.0128</t>
        </is>
      </c>
      <c r="U4" t="inlineStr">
        <is>
          <t>105</t>
        </is>
      </c>
      <c r="V4" t="inlineStr">
        <is>
          <t>42.22%價外</t>
        </is>
      </c>
      <c r="W4" t="inlineStr">
        <is>
          <t>-5.94</t>
        </is>
      </c>
      <c r="X4" t="inlineStr">
        <is>
          <t>100.00%</t>
        </is>
      </c>
      <c r="Y4" t="inlineStr">
        <is>
          <t>2025-08-26 18:03:51</t>
        </is>
      </c>
      <c r="Z4" t="inlineStr">
        <is>
          <t>https://www.warrantwin.com.tw/eyuanta/Warrant/Info.aspx?WID=03485U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28" customWidth="1" min="3" max="3"/>
    <col width="22" customWidth="1" min="6" max="6"/>
    <col width="18" customWidth="1" min="7" max="7"/>
  </cols>
  <sheetData>
    <row r="1">
      <c r="A1" s="1" t="inlineStr">
        <is>
          <t>WID</t>
        </is>
      </c>
      <c r="B1" t="inlineStr">
        <is>
          <t>03111U</t>
        </is>
      </c>
      <c r="F1" t="inlineStr">
        <is>
          <t>（以下自動帶入）</t>
        </is>
      </c>
    </row>
    <row r="2">
      <c r="A2" s="1" t="inlineStr">
        <is>
          <t>標的股價</t>
        </is>
      </c>
      <c r="B2" t="inlineStr">
        <is>
          <t>1740.0</t>
        </is>
      </c>
      <c r="F2" s="1" t="inlineStr">
        <is>
          <t>履約價 K</t>
        </is>
      </c>
      <c r="G2">
        <f>VLOOKUP($B$1,'元大權證'!A:Z,MATCH("最新履約價",'元大權證'!1:1,0),FALSE)</f>
        <v/>
      </c>
    </row>
    <row r="3">
      <c r="A3" s="1" t="inlineStr">
        <is>
          <t>買價隱波（％）</t>
        </is>
      </c>
      <c r="B3" t="inlineStr">
        <is>
          <t>68.55</t>
        </is>
      </c>
      <c r="F3" s="1" t="inlineStr">
        <is>
          <t>剩餘天數</t>
        </is>
      </c>
      <c r="G3">
        <f>VLOOKUP($B$1,'元大權證'!A:Z,MATCH("剩餘天數",'元大權證'!1:1,0),FALSE)</f>
        <v/>
      </c>
    </row>
    <row r="4">
      <c r="A4" s="1" t="inlineStr">
        <is>
          <t>評價日</t>
        </is>
      </c>
      <c r="B4" t="inlineStr">
        <is>
          <t>2025/08/26</t>
        </is>
      </c>
      <c r="F4" s="1" t="inlineStr">
        <is>
          <t>行使比例（數值）</t>
        </is>
      </c>
      <c r="G4">
        <f>VLOOKUP($B$1,'元大權證'!A:Z,MATCH("最新行使比例",'元大權證'!1:1,0),FALSE)</f>
        <v/>
      </c>
    </row>
    <row r="6">
      <c r="A6" s="1" t="inlineStr">
        <is>
          <t>無風險利率 r（年化）</t>
        </is>
      </c>
      <c r="B6" t="n">
        <v>0.02</v>
      </c>
    </row>
    <row r="8">
      <c r="A8" s="1" t="inlineStr">
        <is>
          <t>理論價 (BS)</t>
        </is>
      </c>
      <c r="B8">
        <f>(G2*EXP(-B6*(G3/365))*NORMDIST(-((LN(B2/G2) + (B6 + ((B3/100)^2)/2)*(G3/365)) / ((B3/100)*SQRT(G3/365)) - (B3/100)*SQRT(G3/365)),0,1,TRUE) - B2*NORMDIST(-((LN(B2/G2) + (B6 + ((B3/100)^2)/2)*(G3/365)) / ((B3/100)*SQRT(G3/365))),0,1,TRUE))*G4</f>
        <v/>
      </c>
    </row>
    <row r="9">
      <c r="A9" s="1" t="inlineStr">
        <is>
          <t>API 理論價 (第一檔)</t>
        </is>
      </c>
      <c r="B9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2025-08-26T22:02:57Z</dcterms:created>
  <dcterms:modified xmlns:dcterms="http://purl.org/dc/terms/" xmlns:xsi="http://www.w3.org/2001/XMLSchema-instance" xsi:type="dcterms:W3CDTF">2025-08-26T22:02:57Z</dcterms:modified>
</cp:coreProperties>
</file>