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artur\Desktop\150W-12V-Flyback-Converter-in-DCM\"/>
    </mc:Choice>
  </mc:AlternateContent>
  <xr:revisionPtr revIDLastSave="0" documentId="13_ncr:1_{69D04725-BA08-4EB1-88FF-F63D75E12CB3}" xr6:coauthVersionLast="47" xr6:coauthVersionMax="47" xr10:uidLastSave="{00000000-0000-0000-0000-000000000000}"/>
  <bookViews>
    <workbookView xWindow="-110" yWindow="-110" windowWidth="19420" windowHeight="10420" xr2:uid="{00000000-000D-0000-FFFF-FFFF00000000}"/>
  </bookViews>
  <sheets>
    <sheet name="Specific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 i="1" l="1"/>
  <c r="B21" i="1" s="1"/>
  <c r="B8" i="1"/>
  <c r="B7" i="1"/>
  <c r="B22" i="1"/>
  <c r="B23" i="1" l="1"/>
  <c r="B25" i="1" s="1"/>
  <c r="D25" i="1" s="1"/>
  <c r="B28" i="1" s="1"/>
</calcChain>
</file>

<file path=xl/sharedStrings.xml><?xml version="1.0" encoding="utf-8"?>
<sst xmlns="http://schemas.openxmlformats.org/spreadsheetml/2006/main" count="32" uniqueCount="25">
  <si>
    <t>Vin_AC</t>
  </si>
  <si>
    <t>V</t>
  </si>
  <si>
    <t>Vin_DC_max</t>
  </si>
  <si>
    <t>Vin_DC_min</t>
  </si>
  <si>
    <t>Vo</t>
  </si>
  <si>
    <t>n</t>
  </si>
  <si>
    <t>Pin_max</t>
  </si>
  <si>
    <t>Po_max</t>
  </si>
  <si>
    <t>W</t>
  </si>
  <si>
    <t>A</t>
  </si>
  <si>
    <t>Fs</t>
  </si>
  <si>
    <t>Hz</t>
  </si>
  <si>
    <t>H</t>
  </si>
  <si>
    <t>Vin_AC variation factor</t>
  </si>
  <si>
    <t>Overall efficiency</t>
  </si>
  <si>
    <t>Mosfet max Vds</t>
  </si>
  <si>
    <t>Mosfet max Vds safety factor</t>
  </si>
  <si>
    <t>max duty</t>
  </si>
  <si>
    <t>peak primary current</t>
  </si>
  <si>
    <t>primary inductance @ critical conduction mode</t>
  </si>
  <si>
    <t>uH</t>
  </si>
  <si>
    <t>% inductance from critical conduction mode</t>
  </si>
  <si>
    <t>Used Primary Inductance in Simulation</t>
  </si>
  <si>
    <t>Uused turns ratio in simulation</t>
  </si>
  <si>
    <t>Maximum inductance at the primary @ % incdutance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</si>
</sst>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
    <xf numFmtId="0" fontId="0" fillId="0" borderId="0" xfId="0"/>
    <xf numFmtId="0" fontId="0" fillId="0" borderId="1" xfId="0" applyBorder="1"/>
    <xf numFmtId="0" fontId="0" fillId="0" borderId="1" xfId="0" applyFill="1" applyBorder="1"/>
    <xf numFmtId="0" fontId="0" fillId="0" borderId="2" xfId="0" applyBorder="1"/>
    <xf numFmtId="0" fontId="0" fillId="0" borderId="3"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5521</xdr:colOff>
      <xdr:row>5</xdr:row>
      <xdr:rowOff>16565</xdr:rowOff>
    </xdr:from>
    <xdr:to>
      <xdr:col>9</xdr:col>
      <xdr:colOff>430695</xdr:colOff>
      <xdr:row>10</xdr:row>
      <xdr:rowOff>120650</xdr:rowOff>
    </xdr:to>
    <xdr:sp macro="" textlink="">
      <xdr:nvSpPr>
        <xdr:cNvPr id="2" name="TextBox 1">
          <a:extLst>
            <a:ext uri="{FF2B5EF4-FFF2-40B4-BE49-F238E27FC236}">
              <a16:creationId xmlns:a16="http://schemas.microsoft.com/office/drawing/2014/main" id="{3D566EE5-FCA1-4E7B-8443-3DBD4A38E5C2}"/>
            </a:ext>
          </a:extLst>
        </xdr:cNvPr>
        <xdr:cNvSpPr txBox="1"/>
      </xdr:nvSpPr>
      <xdr:spPr>
        <a:xfrm>
          <a:off x="5352221" y="937315"/>
          <a:ext cx="3841474" cy="1024835"/>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a:t>By setting the "Mosfet</a:t>
          </a:r>
          <a:r>
            <a:rPr lang="en-NZ" sz="1100" baseline="0"/>
            <a:t> max Vds safety factor" to 0.8 it means that ignoring the voltage spike due to leakage inducatance, the maximum voltage across Vds should be 80% of 700V.</a:t>
          </a:r>
        </a:p>
        <a:p>
          <a:endParaRPr lang="en-NZ" sz="1100" baseline="0"/>
        </a:p>
        <a:p>
          <a:r>
            <a:rPr lang="en-NZ" sz="1100" baseline="0"/>
            <a:t>Note that it is arbitraily decided to use a 700V Vds mosfet.</a:t>
          </a:r>
          <a:endParaRPr lang="en-NZ" sz="1100"/>
        </a:p>
      </xdr:txBody>
    </xdr:sp>
    <xdr:clientData/>
  </xdr:twoCellAnchor>
  <xdr:twoCellAnchor>
    <xdr:from>
      <xdr:col>4</xdr:col>
      <xdr:colOff>25400</xdr:colOff>
      <xdr:row>13</xdr:row>
      <xdr:rowOff>120650</xdr:rowOff>
    </xdr:from>
    <xdr:to>
      <xdr:col>9</xdr:col>
      <xdr:colOff>571500</xdr:colOff>
      <xdr:row>20</xdr:row>
      <xdr:rowOff>165100</xdr:rowOff>
    </xdr:to>
    <xdr:sp macro="" textlink="">
      <xdr:nvSpPr>
        <xdr:cNvPr id="3" name="TextBox 2">
          <a:extLst>
            <a:ext uri="{FF2B5EF4-FFF2-40B4-BE49-F238E27FC236}">
              <a16:creationId xmlns:a16="http://schemas.microsoft.com/office/drawing/2014/main" id="{20446111-FC45-4556-A776-24A7A5FA276D}"/>
            </a:ext>
          </a:extLst>
        </xdr:cNvPr>
        <xdr:cNvSpPr txBox="1"/>
      </xdr:nvSpPr>
      <xdr:spPr>
        <a:xfrm>
          <a:off x="5372100" y="2514600"/>
          <a:ext cx="3962400" cy="13335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a:t>Efficiency may</a:t>
          </a:r>
          <a:r>
            <a:rPr lang="en-NZ" sz="1100" baseline="0"/>
            <a:t> not be reflected on the PLECs simulation. So the Pin_max may be lower than 187.5W, since this value assumed 80% efficiency. This means that the Ipeak would proabably be lower in the simulation meaning that the RMS current would become lower in the simulation and this could underestimate losses and underate components like capacitors, diodes and switch.</a:t>
          </a:r>
          <a:endParaRPr lang="en-NZ" sz="1100"/>
        </a:p>
      </xdr:txBody>
    </xdr:sp>
    <xdr:clientData/>
  </xdr:twoCellAnchor>
  <xdr:twoCellAnchor>
    <xdr:from>
      <xdr:col>3</xdr:col>
      <xdr:colOff>990600</xdr:colOff>
      <xdr:row>29</xdr:row>
      <xdr:rowOff>88900</xdr:rowOff>
    </xdr:from>
    <xdr:to>
      <xdr:col>9</xdr:col>
      <xdr:colOff>527050</xdr:colOff>
      <xdr:row>33</xdr:row>
      <xdr:rowOff>38100</xdr:rowOff>
    </xdr:to>
    <xdr:sp macro="" textlink="">
      <xdr:nvSpPr>
        <xdr:cNvPr id="4" name="TextBox 3">
          <a:extLst>
            <a:ext uri="{FF2B5EF4-FFF2-40B4-BE49-F238E27FC236}">
              <a16:creationId xmlns:a16="http://schemas.microsoft.com/office/drawing/2014/main" id="{8C1D583F-BF4D-42A2-BA2C-B705D134DCB6}"/>
            </a:ext>
          </a:extLst>
        </xdr:cNvPr>
        <xdr:cNvSpPr txBox="1"/>
      </xdr:nvSpPr>
      <xdr:spPr>
        <a:xfrm>
          <a:off x="5327650" y="5429250"/>
          <a:ext cx="3962400" cy="6858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a:t>At</a:t>
          </a:r>
          <a:r>
            <a:rPr lang="en-NZ" sz="1100" baseline="0"/>
            <a:t> critcal conduction mode @ 150W,24V, the required inducatance is 281uH. Thus to ensure DCM at highest load, 220uH is decided to be used for now.</a:t>
          </a:r>
          <a:endParaRPr lang="en-NZ"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
  <sheetViews>
    <sheetView tabSelected="1" topLeftCell="A19" zoomScaleNormal="100" workbookViewId="0">
      <selection activeCell="D30" sqref="D30"/>
    </sheetView>
  </sheetViews>
  <sheetFormatPr defaultRowHeight="14.5" x14ac:dyDescent="0.35"/>
  <cols>
    <col min="1" max="1" width="45.54296875" customWidth="1"/>
    <col min="2" max="2" width="12.54296875" customWidth="1"/>
    <col min="4" max="4" width="14.453125" customWidth="1"/>
    <col min="5" max="5" width="14" customWidth="1"/>
  </cols>
  <sheetData>
    <row r="1" spans="1:3" x14ac:dyDescent="0.35">
      <c r="A1" s="1" t="s">
        <v>7</v>
      </c>
      <c r="B1" s="1">
        <v>150</v>
      </c>
      <c r="C1" s="1" t="s">
        <v>8</v>
      </c>
    </row>
    <row r="2" spans="1:3" x14ac:dyDescent="0.35">
      <c r="A2" s="1" t="s">
        <v>4</v>
      </c>
      <c r="B2" s="1">
        <v>24</v>
      </c>
      <c r="C2" s="1" t="s">
        <v>1</v>
      </c>
    </row>
    <row r="3" spans="1:3" x14ac:dyDescent="0.35">
      <c r="A3" s="1" t="s">
        <v>10</v>
      </c>
      <c r="B3" s="1">
        <v>100000</v>
      </c>
      <c r="C3" s="1" t="s">
        <v>11</v>
      </c>
    </row>
    <row r="4" spans="1:3" x14ac:dyDescent="0.35">
      <c r="A4" s="1" t="s">
        <v>0</v>
      </c>
      <c r="B4" s="1">
        <v>230</v>
      </c>
      <c r="C4" s="1" t="s">
        <v>1</v>
      </c>
    </row>
    <row r="5" spans="1:3" x14ac:dyDescent="0.35">
      <c r="A5" s="1" t="s">
        <v>13</v>
      </c>
      <c r="B5" s="1">
        <v>0.2</v>
      </c>
      <c r="C5" s="1"/>
    </row>
    <row r="6" spans="1:3" x14ac:dyDescent="0.35">
      <c r="A6" s="1" t="s">
        <v>14</v>
      </c>
      <c r="B6" s="1">
        <v>0.8</v>
      </c>
      <c r="C6" s="1"/>
    </row>
    <row r="7" spans="1:3" x14ac:dyDescent="0.35">
      <c r="A7" s="2" t="s">
        <v>2</v>
      </c>
      <c r="B7" s="1">
        <f>B4*SQRT(2)*(1+B5)</f>
        <v>390.32294321497426</v>
      </c>
      <c r="C7" s="2" t="s">
        <v>1</v>
      </c>
    </row>
    <row r="8" spans="1:3" x14ac:dyDescent="0.35">
      <c r="A8" s="2" t="s">
        <v>3</v>
      </c>
      <c r="B8" s="1">
        <f>B4*SQRT(2)*(1-B5)</f>
        <v>260.21529547664949</v>
      </c>
      <c r="C8" s="2" t="s">
        <v>1</v>
      </c>
    </row>
    <row r="16" spans="1:3" x14ac:dyDescent="0.35">
      <c r="A16" s="1" t="s">
        <v>15</v>
      </c>
      <c r="B16" s="1">
        <v>700</v>
      </c>
      <c r="C16" s="1" t="s">
        <v>1</v>
      </c>
    </row>
    <row r="17" spans="1:5" x14ac:dyDescent="0.35">
      <c r="A17" s="1" t="s">
        <v>16</v>
      </c>
      <c r="B17" s="1">
        <v>0.8</v>
      </c>
      <c r="C17" s="1"/>
    </row>
    <row r="18" spans="1:5" x14ac:dyDescent="0.35">
      <c r="A18" s="1"/>
      <c r="B18" s="1"/>
      <c r="C18" s="1"/>
    </row>
    <row r="19" spans="1:5" x14ac:dyDescent="0.35">
      <c r="A19" s="1"/>
      <c r="B19" s="1"/>
      <c r="C19" s="1"/>
    </row>
    <row r="20" spans="1:5" x14ac:dyDescent="0.35">
      <c r="A20" s="1" t="s">
        <v>5</v>
      </c>
      <c r="B20" s="1">
        <f>(B17*B16-B7)/B2</f>
        <v>7.0698773660427392</v>
      </c>
      <c r="C20" s="1"/>
    </row>
    <row r="21" spans="1:5" x14ac:dyDescent="0.35">
      <c r="A21" s="1" t="s">
        <v>17</v>
      </c>
      <c r="B21" s="1">
        <f>B20*B2/(B20*B2+B8)</f>
        <v>0.39469661623974045</v>
      </c>
      <c r="C21" s="1"/>
    </row>
    <row r="22" spans="1:5" x14ac:dyDescent="0.35">
      <c r="A22" s="1" t="s">
        <v>6</v>
      </c>
      <c r="B22" s="1">
        <f>B1/B6</f>
        <v>187.5</v>
      </c>
      <c r="C22" s="1" t="s">
        <v>8</v>
      </c>
    </row>
    <row r="23" spans="1:5" x14ac:dyDescent="0.35">
      <c r="A23" s="1" t="s">
        <v>18</v>
      </c>
      <c r="B23" s="1">
        <f>(2*B22)/(B8*B21)</f>
        <v>3.6511951319996618</v>
      </c>
      <c r="C23" s="1" t="s">
        <v>9</v>
      </c>
    </row>
    <row r="24" spans="1:5" x14ac:dyDescent="0.35">
      <c r="A24" s="1"/>
      <c r="B24" s="1"/>
      <c r="C24" s="3"/>
    </row>
    <row r="25" spans="1:5" x14ac:dyDescent="0.35">
      <c r="A25" s="1" t="s">
        <v>19</v>
      </c>
      <c r="B25" s="1">
        <f>(B8*B21)/(B23*B3)</f>
        <v>2.8129446086933301E-4</v>
      </c>
      <c r="C25" s="1" t="s">
        <v>12</v>
      </c>
      <c r="D25" s="1">
        <f>B25*1000000</f>
        <v>281.29446086933302</v>
      </c>
      <c r="E25" s="1" t="s">
        <v>20</v>
      </c>
    </row>
    <row r="26" spans="1:5" x14ac:dyDescent="0.35">
      <c r="A26" s="1" t="s">
        <v>21</v>
      </c>
      <c r="B26" s="1">
        <v>0.8</v>
      </c>
      <c r="C26" s="4"/>
    </row>
    <row r="27" spans="1:5" x14ac:dyDescent="0.35">
      <c r="A27" s="1"/>
      <c r="B27" s="1"/>
      <c r="C27" s="1"/>
    </row>
    <row r="28" spans="1:5" x14ac:dyDescent="0.35">
      <c r="A28" s="1" t="s">
        <v>24</v>
      </c>
      <c r="B28" s="1">
        <f>D25*B26</f>
        <v>225.03556869546642</v>
      </c>
      <c r="C28" s="1" t="s">
        <v>20</v>
      </c>
    </row>
    <row r="29" spans="1:5" x14ac:dyDescent="0.35">
      <c r="A29" s="1"/>
      <c r="B29" s="1"/>
      <c r="C29" s="1"/>
    </row>
    <row r="30" spans="1:5" x14ac:dyDescent="0.35">
      <c r="A30" s="2" t="s">
        <v>22</v>
      </c>
      <c r="B30" s="1">
        <v>220</v>
      </c>
      <c r="C30" s="1" t="s">
        <v>20</v>
      </c>
    </row>
    <row r="31" spans="1:5" x14ac:dyDescent="0.35">
      <c r="A31" s="2" t="s">
        <v>23</v>
      </c>
      <c r="B31" s="1">
        <v>7</v>
      </c>
      <c r="C31" s="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Specification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Bayangos</dc:creator>
  <cp:lastModifiedBy>Arturo Bayangos</cp:lastModifiedBy>
  <dcterms:created xsi:type="dcterms:W3CDTF">2015-06-05T18:17:20Z</dcterms:created>
  <dcterms:modified xsi:type="dcterms:W3CDTF">2022-04-04T11:06:41Z</dcterms:modified>
</cp:coreProperties>
</file>