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robmoffat/Documents/pure4j/pure4j-examples/src/test/resources/org/pure4j/examples/var_model/"/>
    </mc:Choice>
  </mc:AlternateContent>
  <bookViews>
    <workbookView xWindow="740" yWindow="460" windowWidth="23000" windowHeight="13180" tabRatio="500"/>
  </bookViews>
  <sheets>
    <sheet name="Three-Share Example" sheetId="1" r:id="rId1"/>
  </sheets>
  <definedNames>
    <definedName name="GOOG">#REF!</definedName>
    <definedName name="MSFT">#REF!</definedName>
    <definedName name="YHOO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H9" i="1"/>
  <c r="I9" i="1"/>
  <c r="K9" i="1"/>
  <c r="G10" i="1"/>
  <c r="H10" i="1"/>
  <c r="I10" i="1"/>
  <c r="K10" i="1"/>
  <c r="G11" i="1"/>
  <c r="H11" i="1"/>
  <c r="I11" i="1"/>
  <c r="K11" i="1"/>
  <c r="G12" i="1"/>
  <c r="H12" i="1"/>
  <c r="I12" i="1"/>
  <c r="K12" i="1"/>
  <c r="G13" i="1"/>
  <c r="H13" i="1"/>
  <c r="I13" i="1"/>
  <c r="K13" i="1"/>
  <c r="G14" i="1"/>
  <c r="H14" i="1"/>
  <c r="I14" i="1"/>
  <c r="K14" i="1"/>
  <c r="G15" i="1"/>
  <c r="H15" i="1"/>
  <c r="I15" i="1"/>
  <c r="K15" i="1"/>
  <c r="G16" i="1"/>
  <c r="H16" i="1"/>
  <c r="I16" i="1"/>
  <c r="K16" i="1"/>
  <c r="G17" i="1"/>
  <c r="H17" i="1"/>
  <c r="I17" i="1"/>
  <c r="K17" i="1"/>
  <c r="G18" i="1"/>
  <c r="H18" i="1"/>
  <c r="I18" i="1"/>
  <c r="K18" i="1"/>
  <c r="G19" i="1"/>
  <c r="H19" i="1"/>
  <c r="I19" i="1"/>
  <c r="K19" i="1"/>
  <c r="G20" i="1"/>
  <c r="H20" i="1"/>
  <c r="I20" i="1"/>
  <c r="K20" i="1"/>
  <c r="G21" i="1"/>
  <c r="H21" i="1"/>
  <c r="I21" i="1"/>
  <c r="K21" i="1"/>
  <c r="G22" i="1"/>
  <c r="H22" i="1"/>
  <c r="I22" i="1"/>
  <c r="K22" i="1"/>
  <c r="G23" i="1"/>
  <c r="H23" i="1"/>
  <c r="I23" i="1"/>
  <c r="K23" i="1"/>
  <c r="G24" i="1"/>
  <c r="H24" i="1"/>
  <c r="I24" i="1"/>
  <c r="K24" i="1"/>
  <c r="G25" i="1"/>
  <c r="H25" i="1"/>
  <c r="I25" i="1"/>
  <c r="K25" i="1"/>
  <c r="G26" i="1"/>
  <c r="H26" i="1"/>
  <c r="I26" i="1"/>
  <c r="K26" i="1"/>
  <c r="G27" i="1"/>
  <c r="H27" i="1"/>
  <c r="I27" i="1"/>
  <c r="K27" i="1"/>
  <c r="G28" i="1"/>
  <c r="H28" i="1"/>
  <c r="I28" i="1"/>
  <c r="K28" i="1"/>
  <c r="K31" i="1"/>
</calcChain>
</file>

<file path=xl/comments1.xml><?xml version="1.0" encoding="utf-8"?>
<comments xmlns="http://schemas.openxmlformats.org/spreadsheetml/2006/main">
  <authors>
    <author>Microsoft Office User</author>
  </authors>
  <commentList>
    <comment ref="C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concordion:set="#interval"</t>
        </r>
      </text>
    </comment>
    <comment ref="B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(table)concordion:execute="setSensitivity(#sensitivity, #amount)"
concordion:set="#sensitivity"</t>
        </r>
      </text>
    </comment>
    <comment ref="C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concordion:set="#amount"</t>
        </r>
      </text>
    </comment>
    <comment ref="B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(table)concordion:execute="addPnLRow(#date, #goog, #yhoo, #msft)"
concordion:set="#date"</t>
        </r>
      </text>
    </comment>
    <comment ref="C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concordion:set="#goog"</t>
        </r>
      </text>
    </comment>
    <comment ref="D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concordion:set="#yhoo"</t>
        </r>
      </text>
    </comment>
    <comment ref="E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concordion:set="#msft"</t>
        </r>
      </text>
    </comment>
    <comment ref="K3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concordion:assertEquals="calculateVaR(#interval)"</t>
        </r>
      </text>
    </comment>
  </commentList>
</comments>
</file>

<file path=xl/sharedStrings.xml><?xml version="1.0" encoding="utf-8"?>
<sst xmlns="http://schemas.openxmlformats.org/spreadsheetml/2006/main" count="19" uniqueCount="14">
  <si>
    <t>MSFT</t>
  </si>
  <si>
    <t>GOOG</t>
  </si>
  <si>
    <t>YHOO</t>
  </si>
  <si>
    <t>Portfolio</t>
  </si>
  <si>
    <t>Amount</t>
  </si>
  <si>
    <t>YAHOO</t>
  </si>
  <si>
    <t>Confidence Interval:</t>
  </si>
  <si>
    <t>Date</t>
  </si>
  <si>
    <t>Value At Risk:</t>
  </si>
  <si>
    <t>Portfolio Pnl:</t>
  </si>
  <si>
    <t>Sensitivity</t>
  </si>
  <si>
    <t>Given these stock holdings:</t>
  </si>
  <si>
    <t>And these PnLs</t>
  </si>
  <si>
    <t>PnL per share will be: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</si>
</sst>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£&quot;* #,##0.00_-;\-&quot;£&quot;* #,##0.00_-;_-&quot;£&quot;* &quot;-&quot;??_-;_-@_-"/>
    <numFmt numFmtId="164" formatCode="0.000%"/>
    <numFmt numFmtId="166" formatCode="_-[$USD]\ * #,##0.00_-;\-[$USD]\ * #,##0.00_-;_-[$USD]\ * &quot;-&quot;??_-;_-@_-"/>
    <numFmt numFmtId="167" formatCode="[$USD]\ #,##0.00"/>
    <numFmt numFmtId="168" formatCode="[$USD]\ #,##0.000"/>
    <numFmt numFmtId="169" formatCode="yyyy\-mm\-dd;@"/>
    <numFmt numFmtId="170" formatCode="[$USD]\ #,##0.0000"/>
    <numFmt numFmtId="171" formatCode="0.00000%"/>
    <numFmt numFmtId="172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2" applyNumberFormat="1" applyFont="1"/>
    <xf numFmtId="9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0" fontId="2" fillId="0" borderId="0" xfId="0" applyFont="1"/>
    <xf numFmtId="168" fontId="0" fillId="0" borderId="0" xfId="0" applyNumberFormat="1"/>
    <xf numFmtId="169" fontId="0" fillId="0" borderId="1" xfId="0" applyNumberFormat="1" applyFont="1" applyBorder="1"/>
    <xf numFmtId="167" fontId="0" fillId="0" borderId="2" xfId="0" applyNumberFormat="1" applyFont="1" applyBorder="1"/>
    <xf numFmtId="170" fontId="0" fillId="0" borderId="0" xfId="0" applyNumberFormat="1"/>
    <xf numFmtId="171" fontId="0" fillId="0" borderId="0" xfId="2" applyNumberFormat="1" applyFont="1"/>
    <xf numFmtId="172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7" formatCode="[$USD]\ #,##0.00"/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71" formatCode="0.0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71" formatCode="0.0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71" formatCode="0.0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9" formatCode="yyyy\-mm\-dd;@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70" formatCode="[$USD]\ #,##0.0000"/>
    </dxf>
    <dxf>
      <numFmt numFmtId="170" formatCode="[$USD]\ #,##0.0000"/>
    </dxf>
    <dxf>
      <numFmt numFmtId="167" formatCode="[$USD]\ #,##0.00"/>
    </dxf>
    <dxf>
      <numFmt numFmtId="166" formatCode="_-[$USD]\ * #,##0.00_-;\-[$USD]\ * #,##0.00_-;_-[$USD]\ * &quot;-&quot;??_-;_-@_-"/>
    </dxf>
    <dxf>
      <numFmt numFmtId="166" formatCode="_-[$USD]\ * #,##0.00_-;\-[$USD]\ * #,##0.00_-;_-[$USD]\ * &quot;-&quot;??_-;_-@_-"/>
    </dxf>
    <dxf>
      <numFmt numFmtId="166" formatCode="_-[$USD]\ * #,##0.00_-;\-[$USD]\ * #,##0.00_-;_-[$USD]\ * &quot;-&quot;??_-;_-@_-"/>
    </dxf>
    <dxf>
      <numFmt numFmtId="166" formatCode="_-[$USD]\ * #,##0.00_-;\-[$USD]\ * #,##0.00_-;_-[$USD]\ * &quot;-&quot;??_-;_-@_-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le5" displayName="Table5" ref="G8:I28" totalsRowShown="0" dataDxfId="12" dataCellStyle="Currency">
  <autoFilter ref="G8:I28"/>
  <tableColumns count="3">
    <tableColumn id="1" name="GOOG" dataDxfId="11" dataCellStyle="Currency">
      <calculatedColumnFormula>Table4[[#This Row],[GOOG]]*C$4</calculatedColumnFormula>
    </tableColumn>
    <tableColumn id="2" name="YAHOO" dataDxfId="10" dataCellStyle="Currency">
      <calculatedColumnFormula>Table4[[#This Row],[YHOO]]*C$5</calculatedColumnFormula>
    </tableColumn>
    <tableColumn id="3" name="MSFT" dataDxfId="9" dataCellStyle="Currency">
      <calculatedColumnFormula>Table4[[#This Row],[MSFT]]*C$6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K8:K28" totalsRowShown="0" headerRowDxfId="8" dataDxfId="7">
  <autoFilter ref="K8:K28"/>
  <sortState ref="K11:K30">
    <sortCondition ref="K10:K30"/>
  </sortState>
  <tableColumns count="1">
    <tableColumn id="1" name="Portfolio" dataDxfId="6">
      <calculatedColumnFormula>SUM(Table5[#This Row])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8:E28" totalsRowShown="0" dataDxfId="5" dataCellStyle="Percent">
  <autoFilter ref="B8:E28"/>
  <tableColumns count="4">
    <tableColumn id="1" name="Date" dataDxfId="4"/>
    <tableColumn id="2" name="GOOG" dataDxfId="3" dataCellStyle="Percent"/>
    <tableColumn id="3" name="YHOO" dataDxfId="2" dataCellStyle="Percent"/>
    <tableColumn id="4" name="MSFT" dataDxfId="1" dataCellStyle="Percen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B3:C6" totalsRowShown="0">
  <autoFilter ref="B3:C6"/>
  <tableColumns count="2">
    <tableColumn id="1" name="Sensitivity"/>
    <tableColumn id="2" name="Amou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tabSelected="1" showRuler="0" zoomScale="97" workbookViewId="0">
      <selection activeCell="J8" sqref="J8"/>
    </sheetView>
  </sheetViews>
  <sheetFormatPr baseColWidth="10" defaultRowHeight="16" x14ac:dyDescent="0.2"/>
  <cols>
    <col min="2" max="2" width="19.83203125" customWidth="1"/>
    <col min="3" max="3" width="22" bestFit="1" customWidth="1"/>
    <col min="4" max="4" width="21.5" bestFit="1" customWidth="1"/>
    <col min="5" max="5" width="22" bestFit="1" customWidth="1"/>
    <col min="6" max="6" width="19.83203125" customWidth="1"/>
    <col min="7" max="7" width="16.5" customWidth="1"/>
    <col min="10" max="10" width="18.1640625" customWidth="1"/>
    <col min="11" max="11" width="17" customWidth="1"/>
  </cols>
  <sheetData>
    <row r="1" spans="1:11" x14ac:dyDescent="0.2">
      <c r="A1" t="s">
        <v>6</v>
      </c>
      <c r="C1" s="2">
        <v>0.9</v>
      </c>
    </row>
    <row r="2" spans="1:11" x14ac:dyDescent="0.2">
      <c r="C2" s="2"/>
    </row>
    <row r="3" spans="1:11" x14ac:dyDescent="0.2">
      <c r="A3" t="s">
        <v>11</v>
      </c>
      <c r="B3" t="s">
        <v>10</v>
      </c>
      <c r="C3" s="2" t="s">
        <v>4</v>
      </c>
    </row>
    <row r="4" spans="1:11" x14ac:dyDescent="0.2">
      <c r="B4" t="s">
        <v>1</v>
      </c>
      <c r="C4" s="8">
        <v>100</v>
      </c>
    </row>
    <row r="5" spans="1:11" x14ac:dyDescent="0.2">
      <c r="B5" t="s">
        <v>2</v>
      </c>
      <c r="C5" s="8">
        <v>100</v>
      </c>
    </row>
    <row r="6" spans="1:11" x14ac:dyDescent="0.2">
      <c r="B6" t="s">
        <v>0</v>
      </c>
      <c r="C6" s="8">
        <v>100</v>
      </c>
    </row>
    <row r="8" spans="1:11" x14ac:dyDescent="0.2">
      <c r="A8" t="s">
        <v>12</v>
      </c>
      <c r="B8" t="s">
        <v>7</v>
      </c>
      <c r="C8" t="s">
        <v>1</v>
      </c>
      <c r="D8" t="s">
        <v>2</v>
      </c>
      <c r="E8" t="s">
        <v>0</v>
      </c>
      <c r="F8" t="s">
        <v>13</v>
      </c>
      <c r="G8" t="s">
        <v>1</v>
      </c>
      <c r="H8" t="s">
        <v>5</v>
      </c>
      <c r="I8" t="s">
        <v>0</v>
      </c>
      <c r="J8" t="s">
        <v>9</v>
      </c>
      <c r="K8" s="4" t="s">
        <v>3</v>
      </c>
    </row>
    <row r="9" spans="1:11" x14ac:dyDescent="0.2">
      <c r="B9" s="7">
        <v>42317</v>
      </c>
      <c r="C9" s="10">
        <v>-1.7771701982227661E-3</v>
      </c>
      <c r="D9" s="10">
        <v>-2.4899828277046288E-2</v>
      </c>
      <c r="E9" s="10">
        <v>8.6908284023667903E-3</v>
      </c>
      <c r="G9" s="3">
        <f>Table4[[#This Row],[GOOG]]*C$4</f>
        <v>-0.17771701982227661</v>
      </c>
      <c r="H9" s="3">
        <f>Table4[[#This Row],[YHOO]]*C$5</f>
        <v>-2.4899828277046288</v>
      </c>
      <c r="I9" s="3">
        <f>Table4[[#This Row],[MSFT]]*C$6</f>
        <v>0.86908284023667903</v>
      </c>
      <c r="K9" s="9">
        <f>SUM(Table5[#This Row])</f>
        <v>-1.7986170072902263</v>
      </c>
    </row>
    <row r="10" spans="1:11" x14ac:dyDescent="0.2">
      <c r="B10" s="7">
        <v>42314</v>
      </c>
      <c r="C10" s="10">
        <v>2.7828423375875211E-3</v>
      </c>
      <c r="D10" s="10">
        <v>-2.2844089091949016E-3</v>
      </c>
      <c r="E10" s="10">
        <v>-7.5243163883281783E-3</v>
      </c>
      <c r="G10" s="3">
        <f>Table4[[#This Row],[GOOG]]*C$4</f>
        <v>0.27828423375875211</v>
      </c>
      <c r="H10" s="3">
        <f>Table4[[#This Row],[YHOO]]*C$5</f>
        <v>-0.22844089091949016</v>
      </c>
      <c r="I10" s="3">
        <f>Table4[[#This Row],[MSFT]]*C$6</f>
        <v>-0.75243163883281783</v>
      </c>
      <c r="K10" s="9">
        <f>SUM(Table5[#This Row])</f>
        <v>-0.70258829599355588</v>
      </c>
    </row>
    <row r="11" spans="1:11" x14ac:dyDescent="0.2">
      <c r="B11" s="7">
        <v>42313</v>
      </c>
      <c r="C11" s="10">
        <v>1.0346260387811723E-2</v>
      </c>
      <c r="D11" s="10">
        <v>3.7259959873889859E-3</v>
      </c>
      <c r="E11" s="10">
        <v>5.7216685123662181E-3</v>
      </c>
      <c r="G11" s="3">
        <f>Table4[[#This Row],[GOOG]]*C$4</f>
        <v>1.0346260387811723</v>
      </c>
      <c r="H11" s="3">
        <f>Table4[[#This Row],[YHOO]]*C$5</f>
        <v>0.37259959873889859</v>
      </c>
      <c r="I11" s="3">
        <f>Table4[[#This Row],[MSFT]]*C$6</f>
        <v>0.57216685123662181</v>
      </c>
      <c r="K11" s="9">
        <f>SUM(Table5[#This Row])</f>
        <v>1.9793924887566927</v>
      </c>
    </row>
    <row r="12" spans="1:11" x14ac:dyDescent="0.2">
      <c r="B12" s="7">
        <v>42312</v>
      </c>
      <c r="C12" s="10">
        <v>4.3680271541051141E-3</v>
      </c>
      <c r="D12" s="10">
        <v>-7.3968705547652336E-3</v>
      </c>
      <c r="E12" s="10">
        <v>2.3616096731532199E-2</v>
      </c>
      <c r="G12" s="3">
        <f>Table4[[#This Row],[GOOG]]*C$4</f>
        <v>0.43680271541051141</v>
      </c>
      <c r="H12" s="3">
        <f>Table4[[#This Row],[YHOO]]*C$5</f>
        <v>-0.73968705547652336</v>
      </c>
      <c r="I12" s="3">
        <f>Table4[[#This Row],[MSFT]]*C$6</f>
        <v>2.3616096731532199</v>
      </c>
      <c r="K12" s="9">
        <f>SUM(Table5[#This Row])</f>
        <v>2.058725333087208</v>
      </c>
    </row>
    <row r="13" spans="1:11" x14ac:dyDescent="0.2">
      <c r="B13" s="7">
        <v>42311</v>
      </c>
      <c r="C13" s="10">
        <v>1.0969538435575243E-2</v>
      </c>
      <c r="D13" s="10">
        <v>-8.742244782854014E-3</v>
      </c>
      <c r="E13" s="10">
        <v>1.5137180700093289E-3</v>
      </c>
      <c r="G13" s="3">
        <f>Table4[[#This Row],[GOOG]]*C$4</f>
        <v>1.0969538435575243</v>
      </c>
      <c r="H13" s="3">
        <f>Table4[[#This Row],[YHOO]]*C$5</f>
        <v>-0.8742244782854014</v>
      </c>
      <c r="I13" s="3">
        <f>Table4[[#This Row],[MSFT]]*C$6</f>
        <v>0.15137180700093289</v>
      </c>
      <c r="K13" s="9">
        <f>SUM(Table5[#This Row])</f>
        <v>0.37410117227305584</v>
      </c>
    </row>
    <row r="14" spans="1:11" x14ac:dyDescent="0.2">
      <c r="B14" s="7">
        <v>42310</v>
      </c>
      <c r="C14" s="10">
        <v>-6.5248068405684423E-3</v>
      </c>
      <c r="D14" s="10">
        <v>9.1064314171884764E-3</v>
      </c>
      <c r="E14" s="10">
        <v>-8.8147036759189668E-3</v>
      </c>
      <c r="G14" s="3">
        <f>Table4[[#This Row],[GOOG]]*C$4</f>
        <v>-0.65248068405684423</v>
      </c>
      <c r="H14" s="3">
        <f>Table4[[#This Row],[YHOO]]*C$5</f>
        <v>0.91064314171884764</v>
      </c>
      <c r="I14" s="3">
        <f>Table4[[#This Row],[MSFT]]*C$6</f>
        <v>-0.88147036759189668</v>
      </c>
      <c r="K14" s="9">
        <f>SUM(Table5[#This Row])</f>
        <v>-0.62330790992989327</v>
      </c>
    </row>
    <row r="15" spans="1:11" x14ac:dyDescent="0.2">
      <c r="B15" s="7">
        <v>42307</v>
      </c>
      <c r="C15" s="10">
        <v>7.3610133708656988E-3</v>
      </c>
      <c r="D15" s="10">
        <v>7.7430455979352608E-3</v>
      </c>
      <c r="E15" s="10">
        <v>-4.1090773253641411E-3</v>
      </c>
      <c r="G15" s="3">
        <f>Table4[[#This Row],[GOOG]]*C$4</f>
        <v>0.73610133708656988</v>
      </c>
      <c r="H15" s="3">
        <f>Table4[[#This Row],[YHOO]]*C$5</f>
        <v>0.77430455979352608</v>
      </c>
      <c r="I15" s="3">
        <f>Table4[[#This Row],[MSFT]]*C$6</f>
        <v>-0.41090773253641411</v>
      </c>
      <c r="K15" s="9">
        <f>SUM(Table5[#This Row])</f>
        <v>1.0994981643436819</v>
      </c>
    </row>
    <row r="16" spans="1:11" x14ac:dyDescent="0.2">
      <c r="B16" s="7">
        <v>42306</v>
      </c>
      <c r="C16" s="10">
        <v>4.4816422320557159E-3</v>
      </c>
      <c r="D16" s="10">
        <v>1.6618075801749344E-2</v>
      </c>
      <c r="E16" s="10">
        <v>0</v>
      </c>
      <c r="G16" s="3">
        <f>Table4[[#This Row],[GOOG]]*C$4</f>
        <v>0.44816422320557159</v>
      </c>
      <c r="H16" s="3">
        <f>Table4[[#This Row],[YHOO]]*C$5</f>
        <v>1.6618075801749344</v>
      </c>
      <c r="I16" s="3">
        <f>Table4[[#This Row],[MSFT]]*C$6</f>
        <v>0</v>
      </c>
      <c r="K16" s="9">
        <f>SUM(Table5[#This Row])</f>
        <v>2.1099718033805059</v>
      </c>
    </row>
    <row r="17" spans="2:11" x14ac:dyDescent="0.2">
      <c r="B17" s="7">
        <v>42305</v>
      </c>
      <c r="C17" s="10">
        <v>-7.0683366790058599E-5</v>
      </c>
      <c r="D17" s="10">
        <v>-1.9159279382327754E-2</v>
      </c>
      <c r="E17" s="10">
        <v>-8.3348768290424369E-3</v>
      </c>
      <c r="G17" s="3">
        <f>Table4[[#This Row],[GOOG]]*C$4</f>
        <v>-7.0683366790058599E-3</v>
      </c>
      <c r="H17" s="3">
        <f>Table4[[#This Row],[YHOO]]*C$5</f>
        <v>-1.9159279382327754</v>
      </c>
      <c r="I17" s="3">
        <f>Table4[[#This Row],[MSFT]]*C$6</f>
        <v>-0.83348768290424369</v>
      </c>
      <c r="K17" s="9">
        <f>SUM(Table5[#This Row])</f>
        <v>-2.756483957816025</v>
      </c>
    </row>
    <row r="18" spans="2:11" x14ac:dyDescent="0.2">
      <c r="B18" s="7">
        <v>42304</v>
      </c>
      <c r="C18" s="10">
        <v>8.3101703371106783E-3</v>
      </c>
      <c r="D18" s="10">
        <v>5.553878659824929E-2</v>
      </c>
      <c r="E18" s="10">
        <v>2.7793641728536045E-2</v>
      </c>
      <c r="G18" s="3">
        <f>Table4[[#This Row],[GOOG]]*C$4</f>
        <v>0.83101703371106783</v>
      </c>
      <c r="H18" s="3">
        <f>Table4[[#This Row],[YHOO]]*C$5</f>
        <v>5.553878659824929</v>
      </c>
      <c r="I18" s="3">
        <f>Table4[[#This Row],[MSFT]]*C$6</f>
        <v>2.7793641728536045</v>
      </c>
      <c r="K18" s="9">
        <f>SUM(Table5[#This Row])</f>
        <v>9.1642598663896013</v>
      </c>
    </row>
    <row r="19" spans="2:11" x14ac:dyDescent="0.2">
      <c r="B19" s="7">
        <v>42303</v>
      </c>
      <c r="C19" s="10">
        <v>-3.5670103092783623E-2</v>
      </c>
      <c r="D19" s="10">
        <v>1.4701378254211361E-2</v>
      </c>
      <c r="E19" s="10">
        <v>4.3977055449331282E-3</v>
      </c>
      <c r="G19" s="3">
        <f>Table4[[#This Row],[GOOG]]*C$4</f>
        <v>-3.5670103092783623</v>
      </c>
      <c r="H19" s="3">
        <f>Table4[[#This Row],[YHOO]]*C$5</f>
        <v>1.4701378254211361</v>
      </c>
      <c r="I19" s="3">
        <f>Table4[[#This Row],[MSFT]]*C$6</f>
        <v>0.43977055449331282</v>
      </c>
      <c r="K19" s="9">
        <f>SUM(Table5[#This Row])</f>
        <v>-1.6571019293639133</v>
      </c>
    </row>
    <row r="20" spans="2:11" x14ac:dyDescent="0.2">
      <c r="B20" s="7">
        <v>42300</v>
      </c>
      <c r="C20" s="10">
        <v>0.12494201329828347</v>
      </c>
      <c r="D20" s="10">
        <v>4.4465770953294959E-2</v>
      </c>
      <c r="E20" s="10">
        <v>0.10035766884073216</v>
      </c>
      <c r="G20" s="3">
        <f>Table4[[#This Row],[GOOG]]*C$4</f>
        <v>12.494201329828346</v>
      </c>
      <c r="H20" s="3">
        <f>Table4[[#This Row],[YHOO]]*C$5</f>
        <v>4.4465770953294959</v>
      </c>
      <c r="I20" s="3">
        <f>Table4[[#This Row],[MSFT]]*C$6</f>
        <v>10.035766884073215</v>
      </c>
      <c r="K20" s="9">
        <f>SUM(Table5[#This Row])</f>
        <v>26.976545309231057</v>
      </c>
    </row>
    <row r="21" spans="2:11" x14ac:dyDescent="0.2">
      <c r="B21" s="7">
        <v>42299</v>
      </c>
      <c r="C21" s="10">
        <v>-1.1388825192998442E-2</v>
      </c>
      <c r="D21" s="10">
        <v>-2.4953212726138485E-2</v>
      </c>
      <c r="E21" s="10">
        <v>-8.1385642737896724E-3</v>
      </c>
      <c r="G21" s="3">
        <f>Table4[[#This Row],[GOOG]]*C$4</f>
        <v>-1.1388825192998442</v>
      </c>
      <c r="H21" s="3">
        <f>Table4[[#This Row],[YHOO]]*C$5</f>
        <v>-2.4953212726138485</v>
      </c>
      <c r="I21" s="3">
        <f>Table4[[#This Row],[MSFT]]*C$6</f>
        <v>-0.81385642737896724</v>
      </c>
      <c r="K21" s="9">
        <f>SUM(Table5[#This Row])</f>
        <v>-4.4480602192926604</v>
      </c>
    </row>
    <row r="22" spans="2:11" x14ac:dyDescent="0.2">
      <c r="B22" s="7">
        <v>42298</v>
      </c>
      <c r="C22" s="10">
        <v>-1.489368110354794E-2</v>
      </c>
      <c r="D22" s="10">
        <v>-4.2699313227829161E-2</v>
      </c>
      <c r="E22" s="10">
        <v>1.0118043844856706E-2</v>
      </c>
      <c r="G22" s="3">
        <f>Table4[[#This Row],[GOOG]]*C$4</f>
        <v>-1.489368110354794</v>
      </c>
      <c r="H22" s="3">
        <f>Table4[[#This Row],[YHOO]]*C$5</f>
        <v>-4.2699313227829165</v>
      </c>
      <c r="I22" s="3">
        <f>Table4[[#This Row],[MSFT]]*C$6</f>
        <v>1.0118043844856706</v>
      </c>
      <c r="K22" s="9">
        <f>SUM(Table5[#This Row])</f>
        <v>-4.7474950486520404</v>
      </c>
    </row>
    <row r="23" spans="2:11" x14ac:dyDescent="0.2">
      <c r="B23" s="7">
        <v>42297</v>
      </c>
      <c r="C23" s="10">
        <v>4.325599685411019E-3</v>
      </c>
      <c r="D23" s="10">
        <v>6.9152134696333079E-3</v>
      </c>
      <c r="E23" s="10">
        <v>4.2176296921114798E-4</v>
      </c>
      <c r="G23" s="3">
        <f>Table4[[#This Row],[GOOG]]*C$4</f>
        <v>0.4325599685411019</v>
      </c>
      <c r="H23" s="3">
        <f>Table4[[#This Row],[YHOO]]*C$5</f>
        <v>0.69152134696333079</v>
      </c>
      <c r="I23" s="3">
        <f>Table4[[#This Row],[MSFT]]*C$6</f>
        <v>4.2176296921114798E-2</v>
      </c>
      <c r="K23" s="9">
        <f>SUM(Table5[#This Row])</f>
        <v>1.1662576124255475</v>
      </c>
    </row>
    <row r="24" spans="2:11" x14ac:dyDescent="0.2">
      <c r="B24" s="7">
        <v>42296</v>
      </c>
      <c r="C24" s="10">
        <v>-4.4119197120959797E-3</v>
      </c>
      <c r="D24" s="10">
        <v>-1.1296076099881147E-2</v>
      </c>
      <c r="E24" s="10">
        <v>8.5070182900892632E-3</v>
      </c>
      <c r="G24" s="3">
        <f>Table4[[#This Row],[GOOG]]*C$4</f>
        <v>-0.44119197120959797</v>
      </c>
      <c r="H24" s="3">
        <f>Table4[[#This Row],[YHOO]]*C$5</f>
        <v>-1.1296076099881147</v>
      </c>
      <c r="I24" s="3">
        <f>Table4[[#This Row],[MSFT]]*C$6</f>
        <v>0.85070182900892632</v>
      </c>
      <c r="K24" s="9">
        <f>SUM(Table5[#This Row])</f>
        <v>-0.72009775218878636</v>
      </c>
    </row>
    <row r="25" spans="2:11" x14ac:dyDescent="0.2">
      <c r="B25" s="7">
        <v>42293</v>
      </c>
      <c r="C25" s="10">
        <v>1.4434973879571045E-2</v>
      </c>
      <c r="D25" s="10">
        <v>3.7631091918568726E-2</v>
      </c>
      <c r="E25" s="10">
        <v>2.1272069772404478E-4</v>
      </c>
      <c r="G25" s="3">
        <f>Table4[[#This Row],[GOOG]]*C$4</f>
        <v>1.4434973879571045</v>
      </c>
      <c r="H25" s="3">
        <f>Table4[[#This Row],[YHOO]]*C$5</f>
        <v>3.7631091918568726</v>
      </c>
      <c r="I25" s="3">
        <f>Table4[[#This Row],[MSFT]]*C$6</f>
        <v>2.1272069772404478E-2</v>
      </c>
      <c r="K25" s="9">
        <f>SUM(Table5[#This Row])</f>
        <v>5.2278786495863816</v>
      </c>
    </row>
    <row r="26" spans="2:11" x14ac:dyDescent="0.2">
      <c r="B26" s="7">
        <v>42292</v>
      </c>
      <c r="C26" s="10">
        <v>2.2198068002632354E-3</v>
      </c>
      <c r="D26" s="10">
        <v>4.3370508054523249E-3</v>
      </c>
      <c r="E26" s="10">
        <v>7.7170418006431429E-3</v>
      </c>
      <c r="G26" s="3">
        <f>Table4[[#This Row],[GOOG]]*C$4</f>
        <v>0.22198068002632354</v>
      </c>
      <c r="H26" s="3">
        <f>Table4[[#This Row],[YHOO]]*C$5</f>
        <v>0.43370508054523249</v>
      </c>
      <c r="I26" s="3">
        <f>Table4[[#This Row],[MSFT]]*C$6</f>
        <v>0.77170418006431429</v>
      </c>
      <c r="K26" s="9">
        <f>SUM(Table5[#This Row])</f>
        <v>1.4273899406358703</v>
      </c>
    </row>
    <row r="27" spans="2:11" x14ac:dyDescent="0.2">
      <c r="B27" s="7">
        <v>42291</v>
      </c>
      <c r="C27" s="10">
        <v>1.5641763196766023E-2</v>
      </c>
      <c r="D27" s="10">
        <v>-8.5995085995086429E-3</v>
      </c>
      <c r="E27" s="10">
        <v>1.9329896907216426E-3</v>
      </c>
      <c r="G27" s="3">
        <f>Table4[[#This Row],[GOOG]]*C$4</f>
        <v>1.5641763196766023</v>
      </c>
      <c r="H27" s="3">
        <f>Table4[[#This Row],[YHOO]]*C$5</f>
        <v>-0.85995085995086429</v>
      </c>
      <c r="I27" s="3">
        <f>Table4[[#This Row],[MSFT]]*C$6</f>
        <v>0.19329896907216426</v>
      </c>
      <c r="K27" s="9">
        <f>SUM(Table5[#This Row])</f>
        <v>0.89752442879790229</v>
      </c>
    </row>
    <row r="28" spans="2:11" x14ac:dyDescent="0.2">
      <c r="B28" s="7">
        <v>42290</v>
      </c>
      <c r="C28" s="10">
        <v>1.6508589138592988E-3</v>
      </c>
      <c r="D28" s="10">
        <v>-4.5857535921736137E-3</v>
      </c>
      <c r="E28" s="10">
        <v>-8.9399744572157269E-3</v>
      </c>
      <c r="G28" s="3">
        <f>Table4[[#This Row],[GOOG]]*C$4</f>
        <v>0.16508589138592988</v>
      </c>
      <c r="H28" s="3">
        <f>Table4[[#This Row],[YHOO]]*C$5</f>
        <v>-0.45857535921736137</v>
      </c>
      <c r="I28" s="3">
        <f>Table4[[#This Row],[MSFT]]*C$6</f>
        <v>-0.89399744572157269</v>
      </c>
      <c r="K28" s="9">
        <f>SUM(Table5[#This Row])</f>
        <v>-1.1874869135530042</v>
      </c>
    </row>
    <row r="29" spans="2:11" x14ac:dyDescent="0.2">
      <c r="B29" s="7"/>
      <c r="C29" s="1"/>
      <c r="D29" s="1"/>
      <c r="E29" s="1"/>
      <c r="G29" s="3"/>
      <c r="H29" s="3"/>
      <c r="I29" s="3"/>
      <c r="K29" s="6"/>
    </row>
    <row r="31" spans="2:11" x14ac:dyDescent="0.2">
      <c r="J31" s="5" t="s">
        <v>8</v>
      </c>
      <c r="K31" s="11">
        <f>SMALL(Table6[Portfolio], 20-C1*20)</f>
        <v>-4.4480602192926604</v>
      </c>
    </row>
  </sheetData>
  <pageMargins left="0.7" right="0.7" top="0.75" bottom="0.75" header="0.3" footer="0.3"/>
  <pageSetup paperSize="9" orientation="portrait" horizontalDpi="0" verticalDpi="0"/>
  <legacy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Three-Share 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2015-11-10T11:02:28Z</dcterms:created>
  <dcterms:modified xsi:type="dcterms:W3CDTF">2015-11-17T17:33:06Z</dcterms:modified>
</cp:coreProperties>
</file>